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hartEx1.xml" ContentType="application/vnd.ms-office.chartex+xml"/>
  <Override PartName="/xl/charts/colors30.xml" ContentType="application/vnd.ms-office.chartcolorstyle+xml"/>
  <Override PartName="/xl/charts/style30.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prof.biblioteca\Downloads\Carlos Arias\"/>
    </mc:Choice>
  </mc:AlternateContent>
  <workbookProtection workbookAlgorithmName="SHA-512" workbookHashValue="otInlVm8iuDbaRGbE+B8/Z4+6jAE4ahrlB5rPi89NKTVZzhUQaJ+1xbMBMal8LulpSiQ59sQyOYFod/xpLeREg==" workbookSaltValue="wIBpFQNcUmI6ZKBeS97Xig==" workbookSpinCount="100000" lockStructure="1"/>
  <bookViews>
    <workbookView xWindow="0" yWindow="0" windowWidth="28800" windowHeight="12030" tabRatio="865" activeTab="6"/>
  </bookViews>
  <sheets>
    <sheet name="MATRIZ" sheetId="5" r:id="rId1"/>
    <sheet name="REGISTRO_INDIVIDUAL" sheetId="4" r:id="rId2"/>
    <sheet name="DATOS_CAPACITACIONES" sheetId="2" r:id="rId3"/>
    <sheet name="DATOS_PERSONAL" sheetId="1" r:id="rId4"/>
    <sheet name="INDICADORES" sheetId="8" r:id="rId5"/>
    <sheet name="GRÁFICOS" sheetId="11" r:id="rId6"/>
    <sheet name="PROCEDIMIENTO" sheetId="7" r:id="rId7"/>
  </sheets>
  <definedNames>
    <definedName name="_xlnm._FilterDatabase" localSheetId="2" hidden="1">DATOS_CAPACITACIONES!$A$1:$M$149</definedName>
    <definedName name="_xlnm._FilterDatabase" localSheetId="3" hidden="1">DATOS_PERSONAL!$A$1:$G$1</definedName>
    <definedName name="_xlnm._FilterDatabase" localSheetId="0" hidden="1">MATRIZ!$A$1:$AQ$54</definedName>
    <definedName name="_xlnm._FilterDatabase" localSheetId="1" hidden="1">REGISTRO_INDIVIDUAL!$A$1:$Q$2279</definedName>
    <definedName name="_xlchart.v1.0" hidden="1">DATOS_PERSONAL!$F$7:$F$192</definedName>
    <definedName name="_xlchart.v1.1" hidden="1">DATOS_PERSONAL!$G$7:$G$192</definedName>
    <definedName name="_xlnm.Print_Titles" localSheetId="0">MATRIZ!$1:$3</definedName>
  </definedNames>
  <calcPr calcId="181029"/>
  <pivotCaches>
    <pivotCache cacheId="0" r:id="rId8"/>
    <pivotCache cacheId="1"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88" i="2" l="1"/>
  <c r="G5" i="1"/>
  <c r="G22" i="1"/>
  <c r="G132" i="1"/>
  <c r="K2280" i="4"/>
  <c r="L2280" i="4"/>
  <c r="M2280" i="4"/>
  <c r="N2280" i="4"/>
  <c r="O2280" i="4"/>
  <c r="P2280" i="4"/>
  <c r="K2281" i="4"/>
  <c r="L2281" i="4"/>
  <c r="M2281" i="4"/>
  <c r="N2281" i="4"/>
  <c r="O2281" i="4"/>
  <c r="P2281" i="4"/>
  <c r="K2282" i="4"/>
  <c r="L2282" i="4"/>
  <c r="M2282" i="4"/>
  <c r="N2282" i="4"/>
  <c r="O2282" i="4"/>
  <c r="P2282" i="4"/>
  <c r="K2283" i="4"/>
  <c r="L2283" i="4"/>
  <c r="M2283" i="4"/>
  <c r="N2283" i="4"/>
  <c r="O2283" i="4"/>
  <c r="P2283" i="4"/>
  <c r="K2284" i="4"/>
  <c r="L2284" i="4"/>
  <c r="M2284" i="4"/>
  <c r="N2284" i="4"/>
  <c r="O2284" i="4"/>
  <c r="P2284" i="4"/>
  <c r="K2285" i="4"/>
  <c r="L2285" i="4"/>
  <c r="M2285" i="4"/>
  <c r="N2285" i="4"/>
  <c r="O2285" i="4"/>
  <c r="P2285" i="4"/>
  <c r="K2286" i="4"/>
  <c r="L2286" i="4"/>
  <c r="M2286" i="4"/>
  <c r="N2286" i="4"/>
  <c r="O2286" i="4"/>
  <c r="P2286" i="4"/>
  <c r="K2287" i="4"/>
  <c r="L2287" i="4"/>
  <c r="M2287" i="4"/>
  <c r="N2287" i="4"/>
  <c r="O2287" i="4"/>
  <c r="P2287" i="4"/>
  <c r="K2288" i="4"/>
  <c r="L2288" i="4"/>
  <c r="M2288" i="4"/>
  <c r="N2288" i="4"/>
  <c r="O2288" i="4"/>
  <c r="P2288" i="4"/>
  <c r="K2289" i="4"/>
  <c r="L2289" i="4"/>
  <c r="M2289" i="4"/>
  <c r="N2289" i="4"/>
  <c r="O2289" i="4"/>
  <c r="P2289" i="4"/>
  <c r="K2290" i="4"/>
  <c r="L2290" i="4"/>
  <c r="M2290" i="4"/>
  <c r="N2290" i="4"/>
  <c r="O2290" i="4"/>
  <c r="P2290" i="4"/>
  <c r="K2291" i="4"/>
  <c r="L2291" i="4"/>
  <c r="M2291" i="4"/>
  <c r="N2291" i="4"/>
  <c r="O2291" i="4"/>
  <c r="P2291" i="4"/>
  <c r="K2292" i="4"/>
  <c r="L2292" i="4"/>
  <c r="M2292" i="4"/>
  <c r="N2292" i="4"/>
  <c r="O2292" i="4"/>
  <c r="P2292" i="4"/>
  <c r="K2293" i="4"/>
  <c r="L2293" i="4"/>
  <c r="M2293" i="4"/>
  <c r="N2293" i="4"/>
  <c r="O2293" i="4"/>
  <c r="P2293" i="4"/>
  <c r="K2294" i="4"/>
  <c r="L2294" i="4"/>
  <c r="M2294" i="4"/>
  <c r="N2294" i="4"/>
  <c r="O2294" i="4"/>
  <c r="P2294" i="4"/>
  <c r="K2295" i="4"/>
  <c r="L2295" i="4"/>
  <c r="M2295" i="4"/>
  <c r="N2295" i="4"/>
  <c r="O2295" i="4"/>
  <c r="P2295" i="4"/>
  <c r="K2296" i="4"/>
  <c r="L2296" i="4"/>
  <c r="M2296" i="4"/>
  <c r="N2296" i="4"/>
  <c r="O2296" i="4"/>
  <c r="P2296" i="4"/>
  <c r="K2297" i="4"/>
  <c r="L2297" i="4"/>
  <c r="M2297" i="4"/>
  <c r="N2297" i="4"/>
  <c r="O2297" i="4"/>
  <c r="P2297" i="4"/>
  <c r="K2298" i="4"/>
  <c r="L2298" i="4"/>
  <c r="M2298" i="4"/>
  <c r="N2298" i="4"/>
  <c r="O2298" i="4"/>
  <c r="P2298" i="4"/>
  <c r="K2299" i="4"/>
  <c r="L2299" i="4"/>
  <c r="M2299" i="4"/>
  <c r="N2299" i="4"/>
  <c r="O2299" i="4"/>
  <c r="P2299" i="4"/>
  <c r="K2300" i="4"/>
  <c r="L2300" i="4"/>
  <c r="M2300" i="4"/>
  <c r="N2300" i="4"/>
  <c r="O2300" i="4"/>
  <c r="P2300" i="4"/>
  <c r="K2301" i="4"/>
  <c r="L2301" i="4"/>
  <c r="M2301" i="4"/>
  <c r="N2301" i="4"/>
  <c r="O2301" i="4"/>
  <c r="P2301" i="4"/>
  <c r="K2302" i="4"/>
  <c r="L2302" i="4"/>
  <c r="M2302" i="4"/>
  <c r="N2302" i="4"/>
  <c r="O2302" i="4"/>
  <c r="P2302" i="4"/>
  <c r="K2303" i="4"/>
  <c r="L2303" i="4"/>
  <c r="M2303" i="4"/>
  <c r="N2303" i="4"/>
  <c r="O2303" i="4"/>
  <c r="P2303" i="4"/>
  <c r="K2304" i="4"/>
  <c r="L2304" i="4"/>
  <c r="M2304" i="4"/>
  <c r="N2304" i="4"/>
  <c r="O2304" i="4"/>
  <c r="P2304" i="4"/>
  <c r="K2305" i="4"/>
  <c r="L2305" i="4"/>
  <c r="M2305" i="4"/>
  <c r="N2305" i="4"/>
  <c r="O2305" i="4"/>
  <c r="P2305" i="4"/>
  <c r="K2306" i="4"/>
  <c r="L2306" i="4"/>
  <c r="M2306" i="4"/>
  <c r="N2306" i="4"/>
  <c r="O2306" i="4"/>
  <c r="P2306" i="4"/>
  <c r="K2307" i="4"/>
  <c r="L2307" i="4"/>
  <c r="M2307" i="4"/>
  <c r="N2307" i="4"/>
  <c r="O2307" i="4"/>
  <c r="P2307" i="4"/>
  <c r="K2308" i="4"/>
  <c r="L2308" i="4"/>
  <c r="M2308" i="4"/>
  <c r="N2308" i="4"/>
  <c r="O2308" i="4"/>
  <c r="P2308" i="4"/>
  <c r="K2309" i="4"/>
  <c r="L2309" i="4"/>
  <c r="M2309" i="4"/>
  <c r="N2309" i="4"/>
  <c r="O2309" i="4"/>
  <c r="P2309" i="4"/>
  <c r="K2310" i="4"/>
  <c r="L2310" i="4"/>
  <c r="M2310" i="4"/>
  <c r="N2310" i="4"/>
  <c r="O2310" i="4"/>
  <c r="P2310" i="4"/>
  <c r="K2311" i="4"/>
  <c r="L2311" i="4"/>
  <c r="M2311" i="4"/>
  <c r="N2311" i="4"/>
  <c r="O2311" i="4"/>
  <c r="P2311" i="4"/>
  <c r="K2312" i="4"/>
  <c r="L2312" i="4"/>
  <c r="M2312" i="4"/>
  <c r="N2312" i="4"/>
  <c r="O2312" i="4"/>
  <c r="P2312" i="4"/>
  <c r="K2313" i="4"/>
  <c r="L2313" i="4"/>
  <c r="M2313" i="4"/>
  <c r="N2313" i="4"/>
  <c r="O2313" i="4"/>
  <c r="P2313" i="4"/>
  <c r="K2314" i="4"/>
  <c r="L2314" i="4"/>
  <c r="M2314" i="4"/>
  <c r="N2314" i="4"/>
  <c r="O2314" i="4"/>
  <c r="P2314" i="4"/>
  <c r="K2315" i="4"/>
  <c r="L2315" i="4"/>
  <c r="M2315" i="4"/>
  <c r="N2315" i="4"/>
  <c r="O2315" i="4"/>
  <c r="P2315" i="4"/>
  <c r="K2316" i="4"/>
  <c r="L2316" i="4"/>
  <c r="M2316" i="4"/>
  <c r="N2316" i="4"/>
  <c r="O2316" i="4"/>
  <c r="P2316" i="4"/>
  <c r="K2317" i="4"/>
  <c r="L2317" i="4"/>
  <c r="M2317" i="4"/>
  <c r="N2317" i="4"/>
  <c r="O2317" i="4"/>
  <c r="P2317" i="4"/>
  <c r="K2318" i="4"/>
  <c r="L2318" i="4"/>
  <c r="M2318" i="4"/>
  <c r="N2318" i="4"/>
  <c r="O2318" i="4"/>
  <c r="P2318" i="4"/>
  <c r="K2319" i="4"/>
  <c r="L2319" i="4"/>
  <c r="M2319" i="4"/>
  <c r="N2319" i="4"/>
  <c r="O2319" i="4"/>
  <c r="P2319" i="4"/>
  <c r="K2320" i="4"/>
  <c r="L2320" i="4"/>
  <c r="M2320" i="4"/>
  <c r="N2320" i="4"/>
  <c r="O2320" i="4"/>
  <c r="P2320" i="4"/>
  <c r="K2321" i="4"/>
  <c r="L2321" i="4"/>
  <c r="M2321" i="4"/>
  <c r="N2321" i="4"/>
  <c r="O2321" i="4"/>
  <c r="P2321" i="4"/>
  <c r="K2322" i="4"/>
  <c r="L2322" i="4"/>
  <c r="M2322" i="4"/>
  <c r="N2322" i="4"/>
  <c r="O2322" i="4"/>
  <c r="P2322" i="4"/>
  <c r="K2323" i="4"/>
  <c r="L2323" i="4"/>
  <c r="M2323" i="4"/>
  <c r="N2323" i="4"/>
  <c r="O2323" i="4"/>
  <c r="P2323" i="4"/>
  <c r="K2324" i="4"/>
  <c r="L2324" i="4"/>
  <c r="M2324" i="4"/>
  <c r="N2324" i="4"/>
  <c r="O2324" i="4"/>
  <c r="P2324" i="4"/>
  <c r="K2325" i="4"/>
  <c r="L2325" i="4"/>
  <c r="M2325" i="4"/>
  <c r="N2325" i="4"/>
  <c r="O2325" i="4"/>
  <c r="P2325" i="4"/>
  <c r="K2326" i="4"/>
  <c r="L2326" i="4"/>
  <c r="M2326" i="4"/>
  <c r="N2326" i="4"/>
  <c r="O2326" i="4"/>
  <c r="P2326" i="4"/>
  <c r="K2327" i="4"/>
  <c r="L2327" i="4"/>
  <c r="M2327" i="4"/>
  <c r="N2327" i="4"/>
  <c r="O2327" i="4"/>
  <c r="P2327" i="4"/>
  <c r="K2328" i="4"/>
  <c r="L2328" i="4"/>
  <c r="M2328" i="4"/>
  <c r="N2328" i="4"/>
  <c r="O2328" i="4"/>
  <c r="P2328" i="4"/>
  <c r="K2329" i="4"/>
  <c r="L2329" i="4"/>
  <c r="M2329" i="4"/>
  <c r="N2329" i="4"/>
  <c r="O2329" i="4"/>
  <c r="P2329" i="4"/>
  <c r="K2330" i="4"/>
  <c r="L2330" i="4"/>
  <c r="M2330" i="4"/>
  <c r="N2330" i="4"/>
  <c r="O2330" i="4"/>
  <c r="P2330" i="4"/>
  <c r="K2331" i="4"/>
  <c r="L2331" i="4"/>
  <c r="M2331" i="4"/>
  <c r="N2331" i="4"/>
  <c r="O2331" i="4"/>
  <c r="P2331" i="4"/>
  <c r="K2332" i="4"/>
  <c r="L2332" i="4"/>
  <c r="M2332" i="4"/>
  <c r="N2332" i="4"/>
  <c r="O2332" i="4"/>
  <c r="P2332" i="4"/>
  <c r="K2333" i="4"/>
  <c r="L2333" i="4"/>
  <c r="M2333" i="4"/>
  <c r="N2333" i="4"/>
  <c r="O2333" i="4"/>
  <c r="P2333" i="4"/>
  <c r="K2334" i="4"/>
  <c r="L2334" i="4"/>
  <c r="M2334" i="4"/>
  <c r="N2334" i="4"/>
  <c r="O2334" i="4"/>
  <c r="P2334" i="4"/>
  <c r="K2335" i="4"/>
  <c r="L2335" i="4"/>
  <c r="M2335" i="4"/>
  <c r="N2335" i="4"/>
  <c r="O2335" i="4"/>
  <c r="P2335" i="4"/>
  <c r="K2336" i="4"/>
  <c r="L2336" i="4"/>
  <c r="M2336" i="4"/>
  <c r="N2336" i="4"/>
  <c r="O2336" i="4"/>
  <c r="P2336" i="4"/>
  <c r="K2337" i="4"/>
  <c r="L2337" i="4"/>
  <c r="M2337" i="4"/>
  <c r="N2337" i="4"/>
  <c r="O2337" i="4"/>
  <c r="P2337" i="4"/>
  <c r="K2338" i="4"/>
  <c r="L2338" i="4"/>
  <c r="M2338" i="4"/>
  <c r="N2338" i="4"/>
  <c r="O2338" i="4"/>
  <c r="P2338" i="4"/>
  <c r="K2339" i="4"/>
  <c r="L2339" i="4"/>
  <c r="M2339" i="4"/>
  <c r="N2339" i="4"/>
  <c r="O2339" i="4"/>
  <c r="P2339" i="4"/>
  <c r="K2340" i="4"/>
  <c r="L2340" i="4"/>
  <c r="M2340" i="4"/>
  <c r="N2340" i="4"/>
  <c r="O2340" i="4"/>
  <c r="P2340" i="4"/>
  <c r="K2341" i="4"/>
  <c r="L2341" i="4"/>
  <c r="M2341" i="4"/>
  <c r="N2341" i="4"/>
  <c r="O2341" i="4"/>
  <c r="P2341" i="4"/>
  <c r="K2342" i="4"/>
  <c r="L2342" i="4"/>
  <c r="M2342" i="4"/>
  <c r="N2342" i="4"/>
  <c r="O2342" i="4"/>
  <c r="P2342" i="4"/>
  <c r="K2343" i="4"/>
  <c r="L2343" i="4"/>
  <c r="M2343" i="4"/>
  <c r="N2343" i="4"/>
  <c r="O2343" i="4"/>
  <c r="P2343" i="4"/>
  <c r="K2344" i="4"/>
  <c r="L2344" i="4"/>
  <c r="M2344" i="4"/>
  <c r="N2344" i="4"/>
  <c r="O2344" i="4"/>
  <c r="P2344" i="4"/>
  <c r="K2345" i="4"/>
  <c r="L2345" i="4"/>
  <c r="M2345" i="4"/>
  <c r="N2345" i="4"/>
  <c r="O2345" i="4"/>
  <c r="P2345" i="4"/>
  <c r="K2346" i="4"/>
  <c r="L2346" i="4"/>
  <c r="M2346" i="4"/>
  <c r="N2346" i="4"/>
  <c r="O2346" i="4"/>
  <c r="P2346" i="4"/>
  <c r="K2347" i="4"/>
  <c r="L2347" i="4"/>
  <c r="M2347" i="4"/>
  <c r="N2347" i="4"/>
  <c r="O2347" i="4"/>
  <c r="P2347" i="4"/>
  <c r="K2348" i="4"/>
  <c r="L2348" i="4"/>
  <c r="M2348" i="4"/>
  <c r="N2348" i="4"/>
  <c r="O2348" i="4"/>
  <c r="P2348" i="4"/>
  <c r="K2349" i="4"/>
  <c r="L2349" i="4"/>
  <c r="M2349" i="4"/>
  <c r="N2349" i="4"/>
  <c r="O2349" i="4"/>
  <c r="P2349" i="4"/>
  <c r="K2350" i="4"/>
  <c r="L2350" i="4"/>
  <c r="M2350" i="4"/>
  <c r="N2350" i="4"/>
  <c r="O2350" i="4"/>
  <c r="P2350" i="4"/>
  <c r="K2351" i="4"/>
  <c r="L2351" i="4"/>
  <c r="M2351" i="4"/>
  <c r="N2351" i="4"/>
  <c r="O2351" i="4"/>
  <c r="P2351" i="4"/>
  <c r="K2352" i="4"/>
  <c r="L2352" i="4"/>
  <c r="M2352" i="4"/>
  <c r="N2352" i="4"/>
  <c r="O2352" i="4"/>
  <c r="P2352" i="4"/>
  <c r="K2353" i="4"/>
  <c r="L2353" i="4"/>
  <c r="M2353" i="4"/>
  <c r="N2353" i="4"/>
  <c r="O2353" i="4"/>
  <c r="P2353" i="4"/>
  <c r="K2354" i="4"/>
  <c r="L2354" i="4"/>
  <c r="M2354" i="4"/>
  <c r="N2354" i="4"/>
  <c r="O2354" i="4"/>
  <c r="P2354" i="4"/>
  <c r="K2355" i="4"/>
  <c r="L2355" i="4"/>
  <c r="M2355" i="4"/>
  <c r="N2355" i="4"/>
  <c r="O2355" i="4"/>
  <c r="P2355" i="4"/>
  <c r="K2356" i="4"/>
  <c r="L2356" i="4"/>
  <c r="M2356" i="4"/>
  <c r="N2356" i="4"/>
  <c r="O2356" i="4"/>
  <c r="P2356" i="4"/>
  <c r="K2357" i="4"/>
  <c r="L2357" i="4"/>
  <c r="M2357" i="4"/>
  <c r="N2357" i="4"/>
  <c r="O2357" i="4"/>
  <c r="P2357" i="4"/>
  <c r="K2358" i="4"/>
  <c r="L2358" i="4"/>
  <c r="M2358" i="4"/>
  <c r="N2358" i="4"/>
  <c r="O2358" i="4"/>
  <c r="P2358" i="4"/>
  <c r="K2359" i="4"/>
  <c r="L2359" i="4"/>
  <c r="M2359" i="4"/>
  <c r="N2359" i="4"/>
  <c r="O2359" i="4"/>
  <c r="P2359" i="4"/>
  <c r="K2360" i="4"/>
  <c r="L2360" i="4"/>
  <c r="M2360" i="4"/>
  <c r="N2360" i="4"/>
  <c r="O2360" i="4"/>
  <c r="P2360" i="4"/>
  <c r="K2361" i="4"/>
  <c r="L2361" i="4"/>
  <c r="M2361" i="4"/>
  <c r="N2361" i="4"/>
  <c r="O2361" i="4"/>
  <c r="P2361" i="4"/>
  <c r="K2362" i="4"/>
  <c r="L2362" i="4"/>
  <c r="M2362" i="4"/>
  <c r="N2362" i="4"/>
  <c r="O2362" i="4"/>
  <c r="P2362" i="4"/>
  <c r="K2363" i="4"/>
  <c r="L2363" i="4"/>
  <c r="M2363" i="4"/>
  <c r="N2363" i="4"/>
  <c r="O2363" i="4"/>
  <c r="P2363" i="4"/>
  <c r="K2364" i="4"/>
  <c r="L2364" i="4"/>
  <c r="M2364" i="4"/>
  <c r="N2364" i="4"/>
  <c r="O2364" i="4"/>
  <c r="P2364" i="4"/>
  <c r="K2365" i="4"/>
  <c r="L2365" i="4"/>
  <c r="M2365" i="4"/>
  <c r="N2365" i="4"/>
  <c r="O2365" i="4"/>
  <c r="P2365" i="4"/>
  <c r="K2366" i="4"/>
  <c r="L2366" i="4"/>
  <c r="M2366" i="4"/>
  <c r="N2366" i="4"/>
  <c r="O2366" i="4"/>
  <c r="P2366" i="4"/>
  <c r="K2367" i="4"/>
  <c r="L2367" i="4"/>
  <c r="M2367" i="4"/>
  <c r="N2367" i="4"/>
  <c r="O2367" i="4"/>
  <c r="P2367" i="4"/>
  <c r="K2368" i="4"/>
  <c r="L2368" i="4"/>
  <c r="M2368" i="4"/>
  <c r="N2368" i="4"/>
  <c r="O2368" i="4"/>
  <c r="P2368" i="4"/>
  <c r="K2369" i="4"/>
  <c r="L2369" i="4"/>
  <c r="M2369" i="4"/>
  <c r="N2369" i="4"/>
  <c r="O2369" i="4"/>
  <c r="P2369" i="4"/>
  <c r="K2370" i="4"/>
  <c r="L2370" i="4"/>
  <c r="M2370" i="4"/>
  <c r="N2370" i="4"/>
  <c r="O2370" i="4"/>
  <c r="P2370" i="4"/>
  <c r="K2371" i="4"/>
  <c r="L2371" i="4"/>
  <c r="M2371" i="4"/>
  <c r="N2371" i="4"/>
  <c r="O2371" i="4"/>
  <c r="P2371" i="4"/>
  <c r="K2372" i="4"/>
  <c r="L2372" i="4"/>
  <c r="M2372" i="4"/>
  <c r="N2372" i="4"/>
  <c r="O2372" i="4"/>
  <c r="P2372" i="4"/>
  <c r="K2373" i="4"/>
  <c r="L2373" i="4"/>
  <c r="M2373" i="4"/>
  <c r="N2373" i="4"/>
  <c r="O2373" i="4"/>
  <c r="P2373" i="4"/>
  <c r="K2374" i="4"/>
  <c r="L2374" i="4"/>
  <c r="M2374" i="4"/>
  <c r="N2374" i="4"/>
  <c r="O2374" i="4"/>
  <c r="P2374" i="4"/>
  <c r="K2375" i="4"/>
  <c r="L2375" i="4"/>
  <c r="M2375" i="4"/>
  <c r="N2375" i="4"/>
  <c r="O2375" i="4"/>
  <c r="P2375" i="4"/>
  <c r="K2376" i="4"/>
  <c r="L2376" i="4"/>
  <c r="M2376" i="4"/>
  <c r="N2376" i="4"/>
  <c r="O2376" i="4"/>
  <c r="P2376" i="4"/>
  <c r="K2377" i="4"/>
  <c r="L2377" i="4"/>
  <c r="M2377" i="4"/>
  <c r="N2377" i="4"/>
  <c r="O2377" i="4"/>
  <c r="P2377" i="4"/>
  <c r="K2378" i="4"/>
  <c r="L2378" i="4"/>
  <c r="M2378" i="4"/>
  <c r="N2378" i="4"/>
  <c r="O2378" i="4"/>
  <c r="P2378" i="4"/>
  <c r="K2379" i="4"/>
  <c r="L2379" i="4"/>
  <c r="M2379" i="4"/>
  <c r="N2379" i="4"/>
  <c r="O2379" i="4"/>
  <c r="P2379" i="4"/>
  <c r="K2380" i="4"/>
  <c r="L2380" i="4"/>
  <c r="M2380" i="4"/>
  <c r="N2380" i="4"/>
  <c r="O2380" i="4"/>
  <c r="P2380" i="4"/>
  <c r="K2381" i="4"/>
  <c r="L2381" i="4"/>
  <c r="M2381" i="4"/>
  <c r="N2381" i="4"/>
  <c r="O2381" i="4"/>
  <c r="P2381" i="4"/>
  <c r="K2382" i="4"/>
  <c r="L2382" i="4"/>
  <c r="M2382" i="4"/>
  <c r="N2382" i="4"/>
  <c r="O2382" i="4"/>
  <c r="P2382" i="4"/>
  <c r="K2383" i="4"/>
  <c r="L2383" i="4"/>
  <c r="M2383" i="4"/>
  <c r="N2383" i="4"/>
  <c r="O2383" i="4"/>
  <c r="P2383" i="4"/>
  <c r="K2384" i="4"/>
  <c r="L2384" i="4"/>
  <c r="M2384" i="4"/>
  <c r="N2384" i="4"/>
  <c r="O2384" i="4"/>
  <c r="P2384" i="4"/>
  <c r="K2385" i="4"/>
  <c r="L2385" i="4"/>
  <c r="M2385" i="4"/>
  <c r="N2385" i="4"/>
  <c r="O2385" i="4"/>
  <c r="P2385" i="4"/>
  <c r="K2386" i="4"/>
  <c r="L2386" i="4"/>
  <c r="M2386" i="4"/>
  <c r="N2386" i="4"/>
  <c r="O2386" i="4"/>
  <c r="P2386" i="4"/>
  <c r="K2387" i="4"/>
  <c r="L2387" i="4"/>
  <c r="M2387" i="4"/>
  <c r="N2387" i="4"/>
  <c r="O2387" i="4"/>
  <c r="P2387" i="4"/>
  <c r="K2388" i="4"/>
  <c r="L2388" i="4"/>
  <c r="M2388" i="4"/>
  <c r="N2388" i="4"/>
  <c r="O2388" i="4"/>
  <c r="P2388" i="4"/>
  <c r="K2389" i="4"/>
  <c r="L2389" i="4"/>
  <c r="M2389" i="4"/>
  <c r="N2389" i="4"/>
  <c r="O2389" i="4"/>
  <c r="P2389" i="4"/>
  <c r="K2390" i="4"/>
  <c r="L2390" i="4"/>
  <c r="M2390" i="4"/>
  <c r="N2390" i="4"/>
  <c r="O2390" i="4"/>
  <c r="P2390" i="4"/>
  <c r="K2391" i="4"/>
  <c r="L2391" i="4"/>
  <c r="M2391" i="4"/>
  <c r="N2391" i="4"/>
  <c r="O2391" i="4"/>
  <c r="P2391" i="4"/>
  <c r="K2392" i="4"/>
  <c r="L2392" i="4"/>
  <c r="M2392" i="4"/>
  <c r="N2392" i="4"/>
  <c r="O2392" i="4"/>
  <c r="P2392" i="4"/>
  <c r="K2393" i="4"/>
  <c r="L2393" i="4"/>
  <c r="M2393" i="4"/>
  <c r="N2393" i="4"/>
  <c r="O2393" i="4"/>
  <c r="P2393" i="4"/>
  <c r="K2394" i="4"/>
  <c r="L2394" i="4"/>
  <c r="M2394" i="4"/>
  <c r="N2394" i="4"/>
  <c r="O2394" i="4"/>
  <c r="P2394" i="4"/>
  <c r="K2395" i="4"/>
  <c r="L2395" i="4"/>
  <c r="M2395" i="4"/>
  <c r="N2395" i="4"/>
  <c r="O2395" i="4"/>
  <c r="P2395" i="4"/>
  <c r="K2396" i="4"/>
  <c r="L2396" i="4"/>
  <c r="M2396" i="4"/>
  <c r="N2396" i="4"/>
  <c r="O2396" i="4"/>
  <c r="P2396" i="4"/>
  <c r="K2397" i="4"/>
  <c r="L2397" i="4"/>
  <c r="M2397" i="4"/>
  <c r="N2397" i="4"/>
  <c r="O2397" i="4"/>
  <c r="P2397" i="4"/>
  <c r="K2398" i="4"/>
  <c r="L2398" i="4"/>
  <c r="M2398" i="4"/>
  <c r="N2398" i="4"/>
  <c r="O2398" i="4"/>
  <c r="P2398" i="4"/>
  <c r="K2399" i="4"/>
  <c r="L2399" i="4"/>
  <c r="M2399" i="4"/>
  <c r="N2399" i="4"/>
  <c r="O2399" i="4"/>
  <c r="P2399" i="4"/>
  <c r="K2400" i="4"/>
  <c r="L2400" i="4"/>
  <c r="M2400" i="4"/>
  <c r="N2400" i="4"/>
  <c r="O2400" i="4"/>
  <c r="P2400" i="4"/>
  <c r="K2401" i="4"/>
  <c r="L2401" i="4"/>
  <c r="M2401" i="4"/>
  <c r="N2401" i="4"/>
  <c r="O2401" i="4"/>
  <c r="P2401" i="4"/>
  <c r="K2402" i="4"/>
  <c r="L2402" i="4"/>
  <c r="M2402" i="4"/>
  <c r="N2402" i="4"/>
  <c r="O2402" i="4"/>
  <c r="P2402" i="4"/>
  <c r="K2403" i="4"/>
  <c r="L2403" i="4"/>
  <c r="M2403" i="4"/>
  <c r="N2403" i="4"/>
  <c r="O2403" i="4"/>
  <c r="P2403" i="4"/>
  <c r="K2404" i="4"/>
  <c r="L2404" i="4"/>
  <c r="M2404" i="4"/>
  <c r="N2404" i="4"/>
  <c r="O2404" i="4"/>
  <c r="P2404" i="4"/>
  <c r="K2405" i="4"/>
  <c r="L2405" i="4"/>
  <c r="M2405" i="4"/>
  <c r="N2405" i="4"/>
  <c r="O2405" i="4"/>
  <c r="P2405" i="4"/>
  <c r="K2406" i="4"/>
  <c r="L2406" i="4"/>
  <c r="M2406" i="4"/>
  <c r="N2406" i="4"/>
  <c r="O2406" i="4"/>
  <c r="P2406" i="4"/>
  <c r="K2407" i="4"/>
  <c r="L2407" i="4"/>
  <c r="M2407" i="4"/>
  <c r="N2407" i="4"/>
  <c r="O2407" i="4"/>
  <c r="P2407" i="4"/>
  <c r="K2408" i="4"/>
  <c r="L2408" i="4"/>
  <c r="M2408" i="4"/>
  <c r="N2408" i="4"/>
  <c r="O2408" i="4"/>
  <c r="P2408" i="4"/>
  <c r="K2409" i="4"/>
  <c r="L2409" i="4"/>
  <c r="M2409" i="4"/>
  <c r="N2409" i="4"/>
  <c r="O2409" i="4"/>
  <c r="P2409" i="4"/>
  <c r="K2410" i="4"/>
  <c r="L2410" i="4"/>
  <c r="M2410" i="4"/>
  <c r="N2410" i="4"/>
  <c r="O2410" i="4"/>
  <c r="P2410" i="4"/>
  <c r="K2411" i="4"/>
  <c r="L2411" i="4"/>
  <c r="M2411" i="4"/>
  <c r="N2411" i="4"/>
  <c r="O2411" i="4"/>
  <c r="P2411" i="4"/>
  <c r="K2412" i="4"/>
  <c r="L2412" i="4"/>
  <c r="M2412" i="4"/>
  <c r="N2412" i="4"/>
  <c r="O2412" i="4"/>
  <c r="P2412" i="4"/>
  <c r="K2413" i="4"/>
  <c r="L2413" i="4"/>
  <c r="M2413" i="4"/>
  <c r="N2413" i="4"/>
  <c r="O2413" i="4"/>
  <c r="P2413" i="4"/>
  <c r="K2414" i="4"/>
  <c r="L2414" i="4"/>
  <c r="M2414" i="4"/>
  <c r="N2414" i="4"/>
  <c r="O2414" i="4"/>
  <c r="P2414" i="4"/>
  <c r="K2415" i="4"/>
  <c r="L2415" i="4"/>
  <c r="M2415" i="4"/>
  <c r="N2415" i="4"/>
  <c r="O2415" i="4"/>
  <c r="P2415" i="4"/>
  <c r="K2416" i="4"/>
  <c r="L2416" i="4"/>
  <c r="M2416" i="4"/>
  <c r="N2416" i="4"/>
  <c r="O2416" i="4"/>
  <c r="P2416" i="4"/>
  <c r="K2417" i="4"/>
  <c r="L2417" i="4"/>
  <c r="M2417" i="4"/>
  <c r="N2417" i="4"/>
  <c r="O2417" i="4"/>
  <c r="P2417" i="4"/>
  <c r="K2418" i="4"/>
  <c r="L2418" i="4"/>
  <c r="M2418" i="4"/>
  <c r="N2418" i="4"/>
  <c r="O2418" i="4"/>
  <c r="P2418" i="4"/>
  <c r="K2419" i="4"/>
  <c r="L2419" i="4"/>
  <c r="M2419" i="4"/>
  <c r="N2419" i="4"/>
  <c r="O2419" i="4"/>
  <c r="P2419" i="4"/>
  <c r="K2420" i="4"/>
  <c r="L2420" i="4"/>
  <c r="M2420" i="4"/>
  <c r="N2420" i="4"/>
  <c r="O2420" i="4"/>
  <c r="P2420" i="4"/>
  <c r="K2421" i="4"/>
  <c r="L2421" i="4"/>
  <c r="M2421" i="4"/>
  <c r="N2421" i="4"/>
  <c r="O2421" i="4"/>
  <c r="P2421" i="4"/>
  <c r="K2422" i="4"/>
  <c r="L2422" i="4"/>
  <c r="M2422" i="4"/>
  <c r="N2422" i="4"/>
  <c r="O2422" i="4"/>
  <c r="P2422" i="4"/>
  <c r="K2423" i="4"/>
  <c r="L2423" i="4"/>
  <c r="M2423" i="4"/>
  <c r="N2423" i="4"/>
  <c r="O2423" i="4"/>
  <c r="P2423" i="4"/>
  <c r="K2424" i="4"/>
  <c r="L2424" i="4"/>
  <c r="M2424" i="4"/>
  <c r="N2424" i="4"/>
  <c r="O2424" i="4"/>
  <c r="P2424" i="4"/>
  <c r="K2425" i="4"/>
  <c r="L2425" i="4"/>
  <c r="M2425" i="4"/>
  <c r="N2425" i="4"/>
  <c r="O2425" i="4"/>
  <c r="P2425" i="4"/>
  <c r="K2426" i="4"/>
  <c r="L2426" i="4"/>
  <c r="M2426" i="4"/>
  <c r="N2426" i="4"/>
  <c r="O2426" i="4"/>
  <c r="P2426" i="4"/>
  <c r="K2427" i="4"/>
  <c r="L2427" i="4"/>
  <c r="M2427" i="4"/>
  <c r="N2427" i="4"/>
  <c r="O2427" i="4"/>
  <c r="P2427" i="4"/>
  <c r="K2428" i="4"/>
  <c r="L2428" i="4"/>
  <c r="M2428" i="4"/>
  <c r="N2428" i="4"/>
  <c r="O2428" i="4"/>
  <c r="P2428" i="4"/>
  <c r="K2429" i="4"/>
  <c r="L2429" i="4"/>
  <c r="M2429" i="4"/>
  <c r="N2429" i="4"/>
  <c r="O2429" i="4"/>
  <c r="P2429" i="4"/>
  <c r="K2430" i="4"/>
  <c r="L2430" i="4"/>
  <c r="M2430" i="4"/>
  <c r="N2430" i="4"/>
  <c r="O2430" i="4"/>
  <c r="P2430" i="4"/>
  <c r="K2431" i="4"/>
  <c r="L2431" i="4"/>
  <c r="M2431" i="4"/>
  <c r="N2431" i="4"/>
  <c r="O2431" i="4"/>
  <c r="P2431" i="4"/>
  <c r="K2432" i="4"/>
  <c r="L2432" i="4"/>
  <c r="M2432" i="4"/>
  <c r="N2432" i="4"/>
  <c r="O2432" i="4"/>
  <c r="P2432" i="4"/>
  <c r="K2433" i="4"/>
  <c r="L2433" i="4"/>
  <c r="M2433" i="4"/>
  <c r="N2433" i="4"/>
  <c r="O2433" i="4"/>
  <c r="P2433" i="4"/>
  <c r="K2434" i="4"/>
  <c r="L2434" i="4"/>
  <c r="M2434" i="4"/>
  <c r="N2434" i="4"/>
  <c r="O2434" i="4"/>
  <c r="P2434" i="4"/>
  <c r="K2435" i="4"/>
  <c r="L2435" i="4"/>
  <c r="M2435" i="4"/>
  <c r="N2435" i="4"/>
  <c r="O2435" i="4"/>
  <c r="P2435" i="4"/>
  <c r="K2436" i="4"/>
  <c r="L2436" i="4"/>
  <c r="M2436" i="4"/>
  <c r="N2436" i="4"/>
  <c r="O2436" i="4"/>
  <c r="P2436" i="4"/>
  <c r="K2437" i="4"/>
  <c r="L2437" i="4"/>
  <c r="M2437" i="4"/>
  <c r="N2437" i="4"/>
  <c r="O2437" i="4"/>
  <c r="P2437" i="4"/>
  <c r="K2438" i="4"/>
  <c r="L2438" i="4"/>
  <c r="M2438" i="4"/>
  <c r="N2438" i="4"/>
  <c r="O2438" i="4"/>
  <c r="P2438" i="4"/>
  <c r="K2439" i="4"/>
  <c r="L2439" i="4"/>
  <c r="M2439" i="4"/>
  <c r="N2439" i="4"/>
  <c r="O2439" i="4"/>
  <c r="P2439" i="4"/>
  <c r="K2440" i="4"/>
  <c r="L2440" i="4"/>
  <c r="M2440" i="4"/>
  <c r="N2440" i="4"/>
  <c r="O2440" i="4"/>
  <c r="P2440" i="4"/>
  <c r="K2441" i="4"/>
  <c r="L2441" i="4"/>
  <c r="M2441" i="4"/>
  <c r="N2441" i="4"/>
  <c r="O2441" i="4"/>
  <c r="P2441" i="4"/>
  <c r="K2442" i="4"/>
  <c r="L2442" i="4"/>
  <c r="M2442" i="4"/>
  <c r="N2442" i="4"/>
  <c r="O2442" i="4"/>
  <c r="P2442" i="4"/>
  <c r="K2443" i="4"/>
  <c r="L2443" i="4"/>
  <c r="M2443" i="4"/>
  <c r="N2443" i="4"/>
  <c r="O2443" i="4"/>
  <c r="P2443" i="4"/>
  <c r="K2444" i="4"/>
  <c r="L2444" i="4"/>
  <c r="M2444" i="4"/>
  <c r="N2444" i="4"/>
  <c r="O2444" i="4"/>
  <c r="P2444" i="4"/>
  <c r="K2445" i="4"/>
  <c r="L2445" i="4"/>
  <c r="M2445" i="4"/>
  <c r="N2445" i="4"/>
  <c r="O2445" i="4"/>
  <c r="P2445" i="4"/>
  <c r="K2446" i="4"/>
  <c r="L2446" i="4"/>
  <c r="M2446" i="4"/>
  <c r="N2446" i="4"/>
  <c r="O2446" i="4"/>
  <c r="P2446" i="4"/>
  <c r="K2447" i="4"/>
  <c r="L2447" i="4"/>
  <c r="M2447" i="4"/>
  <c r="N2447" i="4"/>
  <c r="O2447" i="4"/>
  <c r="P2447" i="4"/>
  <c r="K2448" i="4"/>
  <c r="L2448" i="4"/>
  <c r="M2448" i="4"/>
  <c r="N2448" i="4"/>
  <c r="O2448" i="4"/>
  <c r="P2448" i="4"/>
  <c r="K2449" i="4"/>
  <c r="L2449" i="4"/>
  <c r="M2449" i="4"/>
  <c r="N2449" i="4"/>
  <c r="O2449" i="4"/>
  <c r="P2449" i="4"/>
  <c r="K2450" i="4"/>
  <c r="L2450" i="4"/>
  <c r="M2450" i="4"/>
  <c r="N2450" i="4"/>
  <c r="O2450" i="4"/>
  <c r="P2450" i="4"/>
  <c r="K2451" i="4"/>
  <c r="L2451" i="4"/>
  <c r="M2451" i="4"/>
  <c r="N2451" i="4"/>
  <c r="O2451" i="4"/>
  <c r="P2451" i="4"/>
  <c r="K2452" i="4"/>
  <c r="L2452" i="4"/>
  <c r="M2452" i="4"/>
  <c r="N2452" i="4"/>
  <c r="O2452" i="4"/>
  <c r="P2452" i="4"/>
  <c r="K2453" i="4"/>
  <c r="L2453" i="4"/>
  <c r="M2453" i="4"/>
  <c r="N2453" i="4"/>
  <c r="O2453" i="4"/>
  <c r="P2453" i="4"/>
  <c r="K2454" i="4"/>
  <c r="L2454" i="4"/>
  <c r="M2454" i="4"/>
  <c r="N2454" i="4"/>
  <c r="O2454" i="4"/>
  <c r="P2454" i="4"/>
  <c r="K2455" i="4"/>
  <c r="L2455" i="4"/>
  <c r="M2455" i="4"/>
  <c r="N2455" i="4"/>
  <c r="O2455" i="4"/>
  <c r="P2455" i="4"/>
  <c r="K2456" i="4"/>
  <c r="L2456" i="4"/>
  <c r="M2456" i="4"/>
  <c r="N2456" i="4"/>
  <c r="O2456" i="4"/>
  <c r="P2456" i="4"/>
  <c r="K2457" i="4"/>
  <c r="L2457" i="4"/>
  <c r="M2457" i="4"/>
  <c r="N2457" i="4"/>
  <c r="O2457" i="4"/>
  <c r="P2457" i="4"/>
  <c r="K2458" i="4"/>
  <c r="L2458" i="4"/>
  <c r="M2458" i="4"/>
  <c r="N2458" i="4"/>
  <c r="O2458" i="4"/>
  <c r="P2458" i="4"/>
  <c r="K2459" i="4"/>
  <c r="L2459" i="4"/>
  <c r="M2459" i="4"/>
  <c r="N2459" i="4"/>
  <c r="O2459" i="4"/>
  <c r="P2459" i="4"/>
  <c r="K2460" i="4"/>
  <c r="L2460" i="4"/>
  <c r="M2460" i="4"/>
  <c r="N2460" i="4"/>
  <c r="O2460" i="4"/>
  <c r="P2460" i="4"/>
  <c r="K2461" i="4"/>
  <c r="L2461" i="4"/>
  <c r="M2461" i="4"/>
  <c r="N2461" i="4"/>
  <c r="O2461" i="4"/>
  <c r="P2461" i="4"/>
  <c r="K2462" i="4"/>
  <c r="L2462" i="4"/>
  <c r="M2462" i="4"/>
  <c r="N2462" i="4"/>
  <c r="O2462" i="4"/>
  <c r="P2462" i="4"/>
  <c r="K2463" i="4"/>
  <c r="L2463" i="4"/>
  <c r="M2463" i="4"/>
  <c r="N2463" i="4"/>
  <c r="O2463" i="4"/>
  <c r="P2463" i="4"/>
  <c r="K2464" i="4"/>
  <c r="L2464" i="4"/>
  <c r="M2464" i="4"/>
  <c r="N2464" i="4"/>
  <c r="O2464" i="4"/>
  <c r="P2464" i="4"/>
  <c r="K2465" i="4"/>
  <c r="L2465" i="4"/>
  <c r="M2465" i="4"/>
  <c r="N2465" i="4"/>
  <c r="O2465" i="4"/>
  <c r="P2465" i="4"/>
  <c r="K2466" i="4"/>
  <c r="L2466" i="4"/>
  <c r="M2466" i="4"/>
  <c r="N2466" i="4"/>
  <c r="O2466" i="4"/>
  <c r="P2466" i="4"/>
  <c r="K2467" i="4"/>
  <c r="L2467" i="4"/>
  <c r="M2467" i="4"/>
  <c r="N2467" i="4"/>
  <c r="O2467" i="4"/>
  <c r="P2467" i="4"/>
  <c r="K2468" i="4"/>
  <c r="L2468" i="4"/>
  <c r="M2468" i="4"/>
  <c r="N2468" i="4"/>
  <c r="O2468" i="4"/>
  <c r="P2468" i="4"/>
  <c r="K2469" i="4"/>
  <c r="L2469" i="4"/>
  <c r="M2469" i="4"/>
  <c r="N2469" i="4"/>
  <c r="O2469" i="4"/>
  <c r="P2469" i="4"/>
  <c r="K2470" i="4"/>
  <c r="L2470" i="4"/>
  <c r="M2470" i="4"/>
  <c r="N2470" i="4"/>
  <c r="O2470" i="4"/>
  <c r="P2470" i="4"/>
  <c r="K2471" i="4"/>
  <c r="L2471" i="4"/>
  <c r="M2471" i="4"/>
  <c r="N2471" i="4"/>
  <c r="O2471" i="4"/>
  <c r="P2471" i="4"/>
  <c r="K2472" i="4"/>
  <c r="L2472" i="4"/>
  <c r="M2472" i="4"/>
  <c r="N2472" i="4"/>
  <c r="O2472" i="4"/>
  <c r="P2472" i="4"/>
  <c r="K2473" i="4"/>
  <c r="L2473" i="4"/>
  <c r="M2473" i="4"/>
  <c r="N2473" i="4"/>
  <c r="O2473" i="4"/>
  <c r="P2473" i="4"/>
  <c r="K2474" i="4"/>
  <c r="L2474" i="4"/>
  <c r="M2474" i="4"/>
  <c r="N2474" i="4"/>
  <c r="O2474" i="4"/>
  <c r="P2474" i="4"/>
  <c r="K2475" i="4"/>
  <c r="L2475" i="4"/>
  <c r="M2475" i="4"/>
  <c r="N2475" i="4"/>
  <c r="O2475" i="4"/>
  <c r="P2475" i="4"/>
  <c r="K2476" i="4"/>
  <c r="L2476" i="4"/>
  <c r="M2476" i="4"/>
  <c r="N2476" i="4"/>
  <c r="O2476" i="4"/>
  <c r="P2476" i="4"/>
  <c r="K2477" i="4"/>
  <c r="L2477" i="4"/>
  <c r="M2477" i="4"/>
  <c r="N2477" i="4"/>
  <c r="O2477" i="4"/>
  <c r="P2477" i="4"/>
  <c r="K2478" i="4"/>
  <c r="L2478" i="4"/>
  <c r="M2478" i="4"/>
  <c r="N2478" i="4"/>
  <c r="O2478" i="4"/>
  <c r="P2478" i="4"/>
  <c r="K2479" i="4"/>
  <c r="L2479" i="4"/>
  <c r="M2479" i="4"/>
  <c r="N2479" i="4"/>
  <c r="O2479" i="4"/>
  <c r="P2479" i="4"/>
  <c r="K2480" i="4"/>
  <c r="L2480" i="4"/>
  <c r="M2480" i="4"/>
  <c r="N2480" i="4"/>
  <c r="O2480" i="4"/>
  <c r="P2480" i="4"/>
  <c r="K2481" i="4"/>
  <c r="L2481" i="4"/>
  <c r="M2481" i="4"/>
  <c r="N2481" i="4"/>
  <c r="O2481" i="4"/>
  <c r="P2481" i="4"/>
  <c r="K2482" i="4"/>
  <c r="L2482" i="4"/>
  <c r="M2482" i="4"/>
  <c r="N2482" i="4"/>
  <c r="O2482" i="4"/>
  <c r="P2482" i="4"/>
  <c r="K2483" i="4"/>
  <c r="L2483" i="4"/>
  <c r="M2483" i="4"/>
  <c r="N2483" i="4"/>
  <c r="O2483" i="4"/>
  <c r="P2483" i="4"/>
  <c r="K2484" i="4"/>
  <c r="L2484" i="4"/>
  <c r="M2484" i="4"/>
  <c r="N2484" i="4"/>
  <c r="O2484" i="4"/>
  <c r="P2484" i="4"/>
  <c r="K2485" i="4"/>
  <c r="L2485" i="4"/>
  <c r="M2485" i="4"/>
  <c r="N2485" i="4"/>
  <c r="O2485" i="4"/>
  <c r="P2485" i="4"/>
  <c r="K2486" i="4"/>
  <c r="L2486" i="4"/>
  <c r="M2486" i="4"/>
  <c r="N2486" i="4"/>
  <c r="O2486" i="4"/>
  <c r="P2486" i="4"/>
  <c r="K2487" i="4"/>
  <c r="L2487" i="4"/>
  <c r="M2487" i="4"/>
  <c r="N2487" i="4"/>
  <c r="O2487" i="4"/>
  <c r="P2487" i="4"/>
  <c r="K2488" i="4"/>
  <c r="L2488" i="4"/>
  <c r="M2488" i="4"/>
  <c r="N2488" i="4"/>
  <c r="O2488" i="4"/>
  <c r="P2488" i="4"/>
  <c r="K2489" i="4"/>
  <c r="L2489" i="4"/>
  <c r="M2489" i="4"/>
  <c r="N2489" i="4"/>
  <c r="O2489" i="4"/>
  <c r="P2489" i="4"/>
  <c r="K2490" i="4"/>
  <c r="L2490" i="4"/>
  <c r="M2490" i="4"/>
  <c r="N2490" i="4"/>
  <c r="O2490" i="4"/>
  <c r="P2490" i="4"/>
  <c r="K2491" i="4"/>
  <c r="L2491" i="4"/>
  <c r="M2491" i="4"/>
  <c r="N2491" i="4"/>
  <c r="O2491" i="4"/>
  <c r="P2491" i="4"/>
  <c r="K2492" i="4"/>
  <c r="L2492" i="4"/>
  <c r="M2492" i="4"/>
  <c r="N2492" i="4"/>
  <c r="O2492" i="4"/>
  <c r="P2492" i="4"/>
  <c r="K2493" i="4"/>
  <c r="L2493" i="4"/>
  <c r="M2493" i="4"/>
  <c r="N2493" i="4"/>
  <c r="O2493" i="4"/>
  <c r="P2493" i="4"/>
  <c r="K2494" i="4"/>
  <c r="L2494" i="4"/>
  <c r="M2494" i="4"/>
  <c r="N2494" i="4"/>
  <c r="O2494" i="4"/>
  <c r="P2494" i="4"/>
  <c r="K2495" i="4"/>
  <c r="L2495" i="4"/>
  <c r="M2495" i="4"/>
  <c r="N2495" i="4"/>
  <c r="O2495" i="4"/>
  <c r="P2495" i="4"/>
  <c r="K2496" i="4"/>
  <c r="L2496" i="4"/>
  <c r="M2496" i="4"/>
  <c r="N2496" i="4"/>
  <c r="O2496" i="4"/>
  <c r="P2496" i="4"/>
  <c r="K2497" i="4"/>
  <c r="L2497" i="4"/>
  <c r="M2497" i="4"/>
  <c r="N2497" i="4"/>
  <c r="O2497" i="4"/>
  <c r="P2497" i="4"/>
  <c r="K2498" i="4"/>
  <c r="L2498" i="4"/>
  <c r="M2498" i="4"/>
  <c r="N2498" i="4"/>
  <c r="O2498" i="4"/>
  <c r="P2498" i="4"/>
  <c r="K2499" i="4"/>
  <c r="L2499" i="4"/>
  <c r="M2499" i="4"/>
  <c r="N2499" i="4"/>
  <c r="O2499" i="4"/>
  <c r="P2499" i="4"/>
  <c r="K2500" i="4"/>
  <c r="L2500" i="4"/>
  <c r="M2500" i="4"/>
  <c r="N2500" i="4"/>
  <c r="O2500" i="4"/>
  <c r="P2500" i="4"/>
  <c r="K2501" i="4"/>
  <c r="L2501" i="4"/>
  <c r="M2501" i="4"/>
  <c r="N2501" i="4"/>
  <c r="O2501" i="4"/>
  <c r="P2501" i="4"/>
  <c r="K2502" i="4"/>
  <c r="L2502" i="4"/>
  <c r="M2502" i="4"/>
  <c r="N2502" i="4"/>
  <c r="O2502" i="4"/>
  <c r="P2502" i="4"/>
  <c r="K2503" i="4"/>
  <c r="L2503" i="4"/>
  <c r="M2503" i="4"/>
  <c r="N2503" i="4"/>
  <c r="O2503" i="4"/>
  <c r="P2503" i="4"/>
  <c r="K2504" i="4"/>
  <c r="L2504" i="4"/>
  <c r="M2504" i="4"/>
  <c r="N2504" i="4"/>
  <c r="O2504" i="4"/>
  <c r="P2504" i="4"/>
  <c r="K2505" i="4"/>
  <c r="L2505" i="4"/>
  <c r="M2505" i="4"/>
  <c r="N2505" i="4"/>
  <c r="O2505" i="4"/>
  <c r="P2505" i="4"/>
  <c r="K2506" i="4"/>
  <c r="L2506" i="4"/>
  <c r="M2506" i="4"/>
  <c r="N2506" i="4"/>
  <c r="O2506" i="4"/>
  <c r="P2506" i="4"/>
  <c r="K2507" i="4"/>
  <c r="L2507" i="4"/>
  <c r="M2507" i="4"/>
  <c r="N2507" i="4"/>
  <c r="O2507" i="4"/>
  <c r="P2507" i="4"/>
  <c r="K2508" i="4"/>
  <c r="L2508" i="4"/>
  <c r="M2508" i="4"/>
  <c r="N2508" i="4"/>
  <c r="O2508" i="4"/>
  <c r="P2508" i="4"/>
  <c r="K2509" i="4"/>
  <c r="L2509" i="4"/>
  <c r="M2509" i="4"/>
  <c r="N2509" i="4"/>
  <c r="O2509" i="4"/>
  <c r="P2509" i="4"/>
  <c r="K2510" i="4"/>
  <c r="L2510" i="4"/>
  <c r="M2510" i="4"/>
  <c r="N2510" i="4"/>
  <c r="O2510" i="4"/>
  <c r="P2510" i="4"/>
  <c r="K2511" i="4"/>
  <c r="L2511" i="4"/>
  <c r="M2511" i="4"/>
  <c r="N2511" i="4"/>
  <c r="O2511" i="4"/>
  <c r="P2511" i="4"/>
  <c r="K2512" i="4"/>
  <c r="L2512" i="4"/>
  <c r="M2512" i="4"/>
  <c r="N2512" i="4"/>
  <c r="O2512" i="4"/>
  <c r="P2512" i="4"/>
  <c r="K2513" i="4"/>
  <c r="L2513" i="4"/>
  <c r="M2513" i="4"/>
  <c r="N2513" i="4"/>
  <c r="O2513" i="4"/>
  <c r="P2513" i="4"/>
  <c r="K2514" i="4"/>
  <c r="L2514" i="4"/>
  <c r="M2514" i="4"/>
  <c r="N2514" i="4"/>
  <c r="O2514" i="4"/>
  <c r="P2514" i="4"/>
  <c r="K2515" i="4"/>
  <c r="L2515" i="4"/>
  <c r="M2515" i="4"/>
  <c r="N2515" i="4"/>
  <c r="O2515" i="4"/>
  <c r="P2515" i="4"/>
  <c r="K2516" i="4"/>
  <c r="L2516" i="4"/>
  <c r="M2516" i="4"/>
  <c r="N2516" i="4"/>
  <c r="O2516" i="4"/>
  <c r="P2516" i="4"/>
  <c r="K2517" i="4"/>
  <c r="L2517" i="4"/>
  <c r="M2517" i="4"/>
  <c r="N2517" i="4"/>
  <c r="O2517" i="4"/>
  <c r="P2517" i="4"/>
  <c r="K2518" i="4"/>
  <c r="L2518" i="4"/>
  <c r="M2518" i="4"/>
  <c r="N2518" i="4"/>
  <c r="O2518" i="4"/>
  <c r="P2518" i="4"/>
  <c r="K2519" i="4"/>
  <c r="L2519" i="4"/>
  <c r="M2519" i="4"/>
  <c r="N2519" i="4"/>
  <c r="O2519" i="4"/>
  <c r="P2519" i="4"/>
  <c r="K2520" i="4"/>
  <c r="L2520" i="4"/>
  <c r="M2520" i="4"/>
  <c r="N2520" i="4"/>
  <c r="O2520" i="4"/>
  <c r="P2520" i="4"/>
  <c r="K2521" i="4"/>
  <c r="L2521" i="4"/>
  <c r="M2521" i="4"/>
  <c r="N2521" i="4"/>
  <c r="O2521" i="4"/>
  <c r="P2521" i="4"/>
  <c r="K2522" i="4"/>
  <c r="L2522" i="4"/>
  <c r="M2522" i="4"/>
  <c r="N2522" i="4"/>
  <c r="O2522" i="4"/>
  <c r="P2522" i="4"/>
  <c r="K2523" i="4"/>
  <c r="L2523" i="4"/>
  <c r="M2523" i="4"/>
  <c r="N2523" i="4"/>
  <c r="O2523" i="4"/>
  <c r="P2523" i="4"/>
  <c r="B2280" i="4"/>
  <c r="C2280" i="4"/>
  <c r="D2280" i="4"/>
  <c r="E2280" i="4"/>
  <c r="F2280" i="4"/>
  <c r="G2280" i="4"/>
  <c r="H2280" i="4"/>
  <c r="I2280" i="4"/>
  <c r="B2281" i="4"/>
  <c r="C2281" i="4"/>
  <c r="D2281" i="4"/>
  <c r="E2281" i="4"/>
  <c r="F2281" i="4"/>
  <c r="G2281" i="4"/>
  <c r="H2281" i="4"/>
  <c r="I2281" i="4"/>
  <c r="B2282" i="4"/>
  <c r="C2282" i="4"/>
  <c r="D2282" i="4"/>
  <c r="E2282" i="4"/>
  <c r="F2282" i="4"/>
  <c r="G2282" i="4"/>
  <c r="H2282" i="4"/>
  <c r="I2282" i="4"/>
  <c r="B2283" i="4"/>
  <c r="C2283" i="4"/>
  <c r="D2283" i="4"/>
  <c r="E2283" i="4"/>
  <c r="F2283" i="4"/>
  <c r="G2283" i="4"/>
  <c r="H2283" i="4"/>
  <c r="I2283" i="4"/>
  <c r="B2284" i="4"/>
  <c r="C2284" i="4"/>
  <c r="D2284" i="4"/>
  <c r="E2284" i="4"/>
  <c r="F2284" i="4"/>
  <c r="G2284" i="4"/>
  <c r="H2284" i="4"/>
  <c r="I2284" i="4"/>
  <c r="B2285" i="4"/>
  <c r="C2285" i="4"/>
  <c r="D2285" i="4"/>
  <c r="E2285" i="4"/>
  <c r="F2285" i="4"/>
  <c r="G2285" i="4"/>
  <c r="H2285" i="4"/>
  <c r="I2285" i="4"/>
  <c r="B2286" i="4"/>
  <c r="C2286" i="4"/>
  <c r="D2286" i="4"/>
  <c r="E2286" i="4"/>
  <c r="F2286" i="4"/>
  <c r="G2286" i="4"/>
  <c r="H2286" i="4"/>
  <c r="I2286" i="4"/>
  <c r="B2287" i="4"/>
  <c r="C2287" i="4"/>
  <c r="D2287" i="4"/>
  <c r="E2287" i="4"/>
  <c r="F2287" i="4"/>
  <c r="G2287" i="4"/>
  <c r="H2287" i="4"/>
  <c r="I2287" i="4"/>
  <c r="B2288" i="4"/>
  <c r="C2288" i="4"/>
  <c r="D2288" i="4"/>
  <c r="E2288" i="4"/>
  <c r="F2288" i="4"/>
  <c r="G2288" i="4"/>
  <c r="H2288" i="4"/>
  <c r="I2288" i="4"/>
  <c r="B2289" i="4"/>
  <c r="C2289" i="4"/>
  <c r="D2289" i="4"/>
  <c r="E2289" i="4"/>
  <c r="F2289" i="4"/>
  <c r="G2289" i="4"/>
  <c r="H2289" i="4"/>
  <c r="I2289" i="4"/>
  <c r="B2290" i="4"/>
  <c r="C2290" i="4"/>
  <c r="D2290" i="4"/>
  <c r="E2290" i="4"/>
  <c r="F2290" i="4"/>
  <c r="G2290" i="4"/>
  <c r="H2290" i="4"/>
  <c r="I2290" i="4"/>
  <c r="B2291" i="4"/>
  <c r="C2291" i="4"/>
  <c r="D2291" i="4"/>
  <c r="E2291" i="4"/>
  <c r="F2291" i="4"/>
  <c r="G2291" i="4"/>
  <c r="H2291" i="4"/>
  <c r="I2291" i="4"/>
  <c r="B2292" i="4"/>
  <c r="C2292" i="4"/>
  <c r="D2292" i="4"/>
  <c r="E2292" i="4"/>
  <c r="F2292" i="4"/>
  <c r="G2292" i="4"/>
  <c r="H2292" i="4"/>
  <c r="I2292" i="4"/>
  <c r="B2293" i="4"/>
  <c r="C2293" i="4"/>
  <c r="D2293" i="4"/>
  <c r="E2293" i="4"/>
  <c r="F2293" i="4"/>
  <c r="G2293" i="4"/>
  <c r="H2293" i="4"/>
  <c r="I2293" i="4"/>
  <c r="B2294" i="4"/>
  <c r="C2294" i="4"/>
  <c r="D2294" i="4"/>
  <c r="E2294" i="4"/>
  <c r="F2294" i="4"/>
  <c r="G2294" i="4"/>
  <c r="H2294" i="4"/>
  <c r="I2294" i="4"/>
  <c r="B2295" i="4"/>
  <c r="C2295" i="4"/>
  <c r="D2295" i="4"/>
  <c r="E2295" i="4"/>
  <c r="F2295" i="4"/>
  <c r="G2295" i="4"/>
  <c r="H2295" i="4"/>
  <c r="I2295" i="4"/>
  <c r="B2296" i="4"/>
  <c r="C2296" i="4"/>
  <c r="D2296" i="4"/>
  <c r="E2296" i="4"/>
  <c r="F2296" i="4"/>
  <c r="G2296" i="4"/>
  <c r="H2296" i="4"/>
  <c r="I2296" i="4"/>
  <c r="B2297" i="4"/>
  <c r="C2297" i="4"/>
  <c r="D2297" i="4"/>
  <c r="E2297" i="4"/>
  <c r="F2297" i="4"/>
  <c r="G2297" i="4"/>
  <c r="H2297" i="4"/>
  <c r="I2297" i="4"/>
  <c r="B2298" i="4"/>
  <c r="C2298" i="4"/>
  <c r="D2298" i="4"/>
  <c r="E2298" i="4"/>
  <c r="F2298" i="4"/>
  <c r="G2298" i="4"/>
  <c r="H2298" i="4"/>
  <c r="I2298" i="4"/>
  <c r="B2299" i="4"/>
  <c r="C2299" i="4"/>
  <c r="D2299" i="4"/>
  <c r="E2299" i="4"/>
  <c r="F2299" i="4"/>
  <c r="G2299" i="4"/>
  <c r="H2299" i="4"/>
  <c r="I2299" i="4"/>
  <c r="B2300" i="4"/>
  <c r="C2300" i="4"/>
  <c r="D2300" i="4"/>
  <c r="E2300" i="4"/>
  <c r="F2300" i="4"/>
  <c r="G2300" i="4"/>
  <c r="H2300" i="4"/>
  <c r="I2300" i="4"/>
  <c r="B2301" i="4"/>
  <c r="C2301" i="4"/>
  <c r="D2301" i="4"/>
  <c r="E2301" i="4"/>
  <c r="F2301" i="4"/>
  <c r="G2301" i="4"/>
  <c r="H2301" i="4"/>
  <c r="I2301" i="4"/>
  <c r="B2302" i="4"/>
  <c r="C2302" i="4"/>
  <c r="D2302" i="4"/>
  <c r="E2302" i="4"/>
  <c r="F2302" i="4"/>
  <c r="G2302" i="4"/>
  <c r="H2302" i="4"/>
  <c r="I2302" i="4"/>
  <c r="B2303" i="4"/>
  <c r="C2303" i="4"/>
  <c r="D2303" i="4"/>
  <c r="E2303" i="4"/>
  <c r="F2303" i="4"/>
  <c r="G2303" i="4"/>
  <c r="H2303" i="4"/>
  <c r="I2303" i="4"/>
  <c r="B2304" i="4"/>
  <c r="C2304" i="4"/>
  <c r="D2304" i="4"/>
  <c r="E2304" i="4"/>
  <c r="F2304" i="4"/>
  <c r="G2304" i="4"/>
  <c r="H2304" i="4"/>
  <c r="I2304" i="4"/>
  <c r="B2305" i="4"/>
  <c r="C2305" i="4"/>
  <c r="D2305" i="4"/>
  <c r="E2305" i="4"/>
  <c r="F2305" i="4"/>
  <c r="G2305" i="4"/>
  <c r="H2305" i="4"/>
  <c r="I2305" i="4"/>
  <c r="B2306" i="4"/>
  <c r="C2306" i="4"/>
  <c r="D2306" i="4"/>
  <c r="E2306" i="4"/>
  <c r="F2306" i="4"/>
  <c r="G2306" i="4"/>
  <c r="H2306" i="4"/>
  <c r="I2306" i="4"/>
  <c r="B2307" i="4"/>
  <c r="C2307" i="4"/>
  <c r="D2307" i="4"/>
  <c r="E2307" i="4"/>
  <c r="F2307" i="4"/>
  <c r="G2307" i="4"/>
  <c r="H2307" i="4"/>
  <c r="I2307" i="4"/>
  <c r="B2308" i="4"/>
  <c r="C2308" i="4"/>
  <c r="D2308" i="4"/>
  <c r="E2308" i="4"/>
  <c r="F2308" i="4"/>
  <c r="G2308" i="4"/>
  <c r="H2308" i="4"/>
  <c r="I2308" i="4"/>
  <c r="B2309" i="4"/>
  <c r="C2309" i="4"/>
  <c r="D2309" i="4"/>
  <c r="E2309" i="4"/>
  <c r="F2309" i="4"/>
  <c r="G2309" i="4"/>
  <c r="H2309" i="4"/>
  <c r="I2309" i="4"/>
  <c r="B2310" i="4"/>
  <c r="C2310" i="4"/>
  <c r="D2310" i="4"/>
  <c r="E2310" i="4"/>
  <c r="F2310" i="4"/>
  <c r="G2310" i="4"/>
  <c r="H2310" i="4"/>
  <c r="I2310" i="4"/>
  <c r="B2311" i="4"/>
  <c r="C2311" i="4"/>
  <c r="D2311" i="4"/>
  <c r="E2311" i="4"/>
  <c r="F2311" i="4"/>
  <c r="G2311" i="4"/>
  <c r="H2311" i="4"/>
  <c r="I2311" i="4"/>
  <c r="B2312" i="4"/>
  <c r="C2312" i="4"/>
  <c r="D2312" i="4"/>
  <c r="E2312" i="4"/>
  <c r="F2312" i="4"/>
  <c r="G2312" i="4"/>
  <c r="H2312" i="4"/>
  <c r="I2312" i="4"/>
  <c r="B2313" i="4"/>
  <c r="C2313" i="4"/>
  <c r="D2313" i="4"/>
  <c r="E2313" i="4"/>
  <c r="F2313" i="4"/>
  <c r="G2313" i="4"/>
  <c r="H2313" i="4"/>
  <c r="I2313" i="4"/>
  <c r="B2314" i="4"/>
  <c r="C2314" i="4"/>
  <c r="D2314" i="4"/>
  <c r="E2314" i="4"/>
  <c r="F2314" i="4"/>
  <c r="G2314" i="4"/>
  <c r="H2314" i="4"/>
  <c r="I2314" i="4"/>
  <c r="B2315" i="4"/>
  <c r="C2315" i="4"/>
  <c r="D2315" i="4"/>
  <c r="E2315" i="4"/>
  <c r="F2315" i="4"/>
  <c r="G2315" i="4"/>
  <c r="H2315" i="4"/>
  <c r="I2315" i="4"/>
  <c r="B2316" i="4"/>
  <c r="C2316" i="4"/>
  <c r="D2316" i="4"/>
  <c r="E2316" i="4"/>
  <c r="F2316" i="4"/>
  <c r="G2316" i="4"/>
  <c r="H2316" i="4"/>
  <c r="I2316" i="4"/>
  <c r="B2317" i="4"/>
  <c r="C2317" i="4"/>
  <c r="D2317" i="4"/>
  <c r="E2317" i="4"/>
  <c r="F2317" i="4"/>
  <c r="G2317" i="4"/>
  <c r="H2317" i="4"/>
  <c r="I2317" i="4"/>
  <c r="B2318" i="4"/>
  <c r="C2318" i="4"/>
  <c r="D2318" i="4"/>
  <c r="E2318" i="4"/>
  <c r="F2318" i="4"/>
  <c r="G2318" i="4"/>
  <c r="H2318" i="4"/>
  <c r="I2318" i="4"/>
  <c r="B2319" i="4"/>
  <c r="C2319" i="4"/>
  <c r="D2319" i="4"/>
  <c r="E2319" i="4"/>
  <c r="F2319" i="4"/>
  <c r="G2319" i="4"/>
  <c r="H2319" i="4"/>
  <c r="I2319" i="4"/>
  <c r="B2320" i="4"/>
  <c r="C2320" i="4"/>
  <c r="D2320" i="4"/>
  <c r="E2320" i="4"/>
  <c r="F2320" i="4"/>
  <c r="G2320" i="4"/>
  <c r="H2320" i="4"/>
  <c r="I2320" i="4"/>
  <c r="B2321" i="4"/>
  <c r="C2321" i="4"/>
  <c r="D2321" i="4"/>
  <c r="E2321" i="4"/>
  <c r="F2321" i="4"/>
  <c r="G2321" i="4"/>
  <c r="H2321" i="4"/>
  <c r="I2321" i="4"/>
  <c r="B2322" i="4"/>
  <c r="C2322" i="4"/>
  <c r="D2322" i="4"/>
  <c r="E2322" i="4"/>
  <c r="F2322" i="4"/>
  <c r="G2322" i="4"/>
  <c r="H2322" i="4"/>
  <c r="I2322" i="4"/>
  <c r="B2323" i="4"/>
  <c r="C2323" i="4"/>
  <c r="D2323" i="4"/>
  <c r="E2323" i="4"/>
  <c r="F2323" i="4"/>
  <c r="G2323" i="4"/>
  <c r="H2323" i="4"/>
  <c r="I2323" i="4"/>
  <c r="B2324" i="4"/>
  <c r="C2324" i="4"/>
  <c r="D2324" i="4"/>
  <c r="E2324" i="4"/>
  <c r="F2324" i="4"/>
  <c r="G2324" i="4"/>
  <c r="H2324" i="4"/>
  <c r="I2324" i="4"/>
  <c r="B2325" i="4"/>
  <c r="C2325" i="4"/>
  <c r="D2325" i="4"/>
  <c r="E2325" i="4"/>
  <c r="F2325" i="4"/>
  <c r="G2325" i="4"/>
  <c r="H2325" i="4"/>
  <c r="I2325" i="4"/>
  <c r="B2326" i="4"/>
  <c r="C2326" i="4"/>
  <c r="D2326" i="4"/>
  <c r="E2326" i="4"/>
  <c r="F2326" i="4"/>
  <c r="G2326" i="4"/>
  <c r="H2326" i="4"/>
  <c r="I2326" i="4"/>
  <c r="B2327" i="4"/>
  <c r="C2327" i="4"/>
  <c r="D2327" i="4"/>
  <c r="E2327" i="4"/>
  <c r="F2327" i="4"/>
  <c r="G2327" i="4"/>
  <c r="H2327" i="4"/>
  <c r="I2327" i="4"/>
  <c r="B2328" i="4"/>
  <c r="C2328" i="4"/>
  <c r="D2328" i="4"/>
  <c r="E2328" i="4"/>
  <c r="F2328" i="4"/>
  <c r="G2328" i="4"/>
  <c r="H2328" i="4"/>
  <c r="I2328" i="4"/>
  <c r="B2329" i="4"/>
  <c r="C2329" i="4"/>
  <c r="D2329" i="4"/>
  <c r="E2329" i="4"/>
  <c r="F2329" i="4"/>
  <c r="G2329" i="4"/>
  <c r="H2329" i="4"/>
  <c r="I2329" i="4"/>
  <c r="B2330" i="4"/>
  <c r="C2330" i="4"/>
  <c r="D2330" i="4"/>
  <c r="E2330" i="4"/>
  <c r="F2330" i="4"/>
  <c r="G2330" i="4"/>
  <c r="H2330" i="4"/>
  <c r="I2330" i="4"/>
  <c r="B2331" i="4"/>
  <c r="C2331" i="4"/>
  <c r="D2331" i="4"/>
  <c r="E2331" i="4"/>
  <c r="F2331" i="4"/>
  <c r="G2331" i="4"/>
  <c r="H2331" i="4"/>
  <c r="I2331" i="4"/>
  <c r="B2332" i="4"/>
  <c r="C2332" i="4"/>
  <c r="D2332" i="4"/>
  <c r="E2332" i="4"/>
  <c r="F2332" i="4"/>
  <c r="G2332" i="4"/>
  <c r="H2332" i="4"/>
  <c r="I2332" i="4"/>
  <c r="B2333" i="4"/>
  <c r="C2333" i="4"/>
  <c r="D2333" i="4"/>
  <c r="E2333" i="4"/>
  <c r="F2333" i="4"/>
  <c r="G2333" i="4"/>
  <c r="H2333" i="4"/>
  <c r="I2333" i="4"/>
  <c r="B2334" i="4"/>
  <c r="C2334" i="4"/>
  <c r="D2334" i="4"/>
  <c r="E2334" i="4"/>
  <c r="F2334" i="4"/>
  <c r="G2334" i="4"/>
  <c r="H2334" i="4"/>
  <c r="I2334" i="4"/>
  <c r="B2335" i="4"/>
  <c r="C2335" i="4"/>
  <c r="D2335" i="4"/>
  <c r="E2335" i="4"/>
  <c r="F2335" i="4"/>
  <c r="G2335" i="4"/>
  <c r="H2335" i="4"/>
  <c r="I2335" i="4"/>
  <c r="B2336" i="4"/>
  <c r="C2336" i="4"/>
  <c r="D2336" i="4"/>
  <c r="E2336" i="4"/>
  <c r="F2336" i="4"/>
  <c r="G2336" i="4"/>
  <c r="H2336" i="4"/>
  <c r="I2336" i="4"/>
  <c r="B2337" i="4"/>
  <c r="C2337" i="4"/>
  <c r="D2337" i="4"/>
  <c r="E2337" i="4"/>
  <c r="F2337" i="4"/>
  <c r="G2337" i="4"/>
  <c r="H2337" i="4"/>
  <c r="I2337" i="4"/>
  <c r="B2338" i="4"/>
  <c r="C2338" i="4"/>
  <c r="D2338" i="4"/>
  <c r="E2338" i="4"/>
  <c r="F2338" i="4"/>
  <c r="G2338" i="4"/>
  <c r="H2338" i="4"/>
  <c r="I2338" i="4"/>
  <c r="B2339" i="4"/>
  <c r="C2339" i="4"/>
  <c r="D2339" i="4"/>
  <c r="E2339" i="4"/>
  <c r="F2339" i="4"/>
  <c r="G2339" i="4"/>
  <c r="H2339" i="4"/>
  <c r="I2339" i="4"/>
  <c r="B2340" i="4"/>
  <c r="C2340" i="4"/>
  <c r="D2340" i="4"/>
  <c r="E2340" i="4"/>
  <c r="F2340" i="4"/>
  <c r="G2340" i="4"/>
  <c r="H2340" i="4"/>
  <c r="I2340" i="4"/>
  <c r="B2341" i="4"/>
  <c r="C2341" i="4"/>
  <c r="D2341" i="4"/>
  <c r="E2341" i="4"/>
  <c r="F2341" i="4"/>
  <c r="G2341" i="4"/>
  <c r="H2341" i="4"/>
  <c r="I2341" i="4"/>
  <c r="B2342" i="4"/>
  <c r="C2342" i="4"/>
  <c r="D2342" i="4"/>
  <c r="E2342" i="4"/>
  <c r="F2342" i="4"/>
  <c r="G2342" i="4"/>
  <c r="H2342" i="4"/>
  <c r="I2342" i="4"/>
  <c r="B2343" i="4"/>
  <c r="C2343" i="4"/>
  <c r="D2343" i="4"/>
  <c r="E2343" i="4"/>
  <c r="F2343" i="4"/>
  <c r="G2343" i="4"/>
  <c r="H2343" i="4"/>
  <c r="I2343" i="4"/>
  <c r="B2344" i="4"/>
  <c r="C2344" i="4"/>
  <c r="D2344" i="4"/>
  <c r="E2344" i="4"/>
  <c r="F2344" i="4"/>
  <c r="G2344" i="4"/>
  <c r="H2344" i="4"/>
  <c r="I2344" i="4"/>
  <c r="B2345" i="4"/>
  <c r="C2345" i="4"/>
  <c r="D2345" i="4"/>
  <c r="E2345" i="4"/>
  <c r="F2345" i="4"/>
  <c r="G2345" i="4"/>
  <c r="H2345" i="4"/>
  <c r="I2345" i="4"/>
  <c r="B2346" i="4"/>
  <c r="C2346" i="4"/>
  <c r="D2346" i="4"/>
  <c r="E2346" i="4"/>
  <c r="F2346" i="4"/>
  <c r="G2346" i="4"/>
  <c r="H2346" i="4"/>
  <c r="I2346" i="4"/>
  <c r="B2347" i="4"/>
  <c r="C2347" i="4"/>
  <c r="D2347" i="4"/>
  <c r="E2347" i="4"/>
  <c r="F2347" i="4"/>
  <c r="G2347" i="4"/>
  <c r="H2347" i="4"/>
  <c r="I2347" i="4"/>
  <c r="B2348" i="4"/>
  <c r="C2348" i="4"/>
  <c r="D2348" i="4"/>
  <c r="E2348" i="4"/>
  <c r="F2348" i="4"/>
  <c r="G2348" i="4"/>
  <c r="H2348" i="4"/>
  <c r="I2348" i="4"/>
  <c r="B2349" i="4"/>
  <c r="C2349" i="4"/>
  <c r="D2349" i="4"/>
  <c r="E2349" i="4"/>
  <c r="F2349" i="4"/>
  <c r="G2349" i="4"/>
  <c r="H2349" i="4"/>
  <c r="I2349" i="4"/>
  <c r="B2350" i="4"/>
  <c r="C2350" i="4"/>
  <c r="D2350" i="4"/>
  <c r="E2350" i="4"/>
  <c r="F2350" i="4"/>
  <c r="G2350" i="4"/>
  <c r="H2350" i="4"/>
  <c r="I2350" i="4"/>
  <c r="B2351" i="4"/>
  <c r="C2351" i="4"/>
  <c r="D2351" i="4"/>
  <c r="E2351" i="4"/>
  <c r="F2351" i="4"/>
  <c r="G2351" i="4"/>
  <c r="H2351" i="4"/>
  <c r="I2351" i="4"/>
  <c r="B2352" i="4"/>
  <c r="C2352" i="4"/>
  <c r="D2352" i="4"/>
  <c r="E2352" i="4"/>
  <c r="F2352" i="4"/>
  <c r="G2352" i="4"/>
  <c r="H2352" i="4"/>
  <c r="I2352" i="4"/>
  <c r="B2353" i="4"/>
  <c r="C2353" i="4"/>
  <c r="D2353" i="4"/>
  <c r="E2353" i="4"/>
  <c r="F2353" i="4"/>
  <c r="G2353" i="4"/>
  <c r="H2353" i="4"/>
  <c r="I2353" i="4"/>
  <c r="B2354" i="4"/>
  <c r="C2354" i="4"/>
  <c r="D2354" i="4"/>
  <c r="E2354" i="4"/>
  <c r="F2354" i="4"/>
  <c r="G2354" i="4"/>
  <c r="H2354" i="4"/>
  <c r="I2354" i="4"/>
  <c r="B2355" i="4"/>
  <c r="C2355" i="4"/>
  <c r="D2355" i="4"/>
  <c r="E2355" i="4"/>
  <c r="F2355" i="4"/>
  <c r="G2355" i="4"/>
  <c r="H2355" i="4"/>
  <c r="I2355" i="4"/>
  <c r="B2356" i="4"/>
  <c r="C2356" i="4"/>
  <c r="D2356" i="4"/>
  <c r="E2356" i="4"/>
  <c r="F2356" i="4"/>
  <c r="G2356" i="4"/>
  <c r="H2356" i="4"/>
  <c r="I2356" i="4"/>
  <c r="B2357" i="4"/>
  <c r="C2357" i="4"/>
  <c r="D2357" i="4"/>
  <c r="E2357" i="4"/>
  <c r="F2357" i="4"/>
  <c r="G2357" i="4"/>
  <c r="H2357" i="4"/>
  <c r="I2357" i="4"/>
  <c r="B2358" i="4"/>
  <c r="C2358" i="4"/>
  <c r="D2358" i="4"/>
  <c r="E2358" i="4"/>
  <c r="F2358" i="4"/>
  <c r="G2358" i="4"/>
  <c r="H2358" i="4"/>
  <c r="I2358" i="4"/>
  <c r="B2359" i="4"/>
  <c r="C2359" i="4"/>
  <c r="D2359" i="4"/>
  <c r="E2359" i="4"/>
  <c r="F2359" i="4"/>
  <c r="G2359" i="4"/>
  <c r="H2359" i="4"/>
  <c r="I2359" i="4"/>
  <c r="B2360" i="4"/>
  <c r="C2360" i="4"/>
  <c r="D2360" i="4"/>
  <c r="E2360" i="4"/>
  <c r="F2360" i="4"/>
  <c r="G2360" i="4"/>
  <c r="H2360" i="4"/>
  <c r="I2360" i="4"/>
  <c r="B2361" i="4"/>
  <c r="C2361" i="4"/>
  <c r="D2361" i="4"/>
  <c r="E2361" i="4"/>
  <c r="F2361" i="4"/>
  <c r="G2361" i="4"/>
  <c r="H2361" i="4"/>
  <c r="I2361" i="4"/>
  <c r="B2362" i="4"/>
  <c r="C2362" i="4"/>
  <c r="D2362" i="4"/>
  <c r="E2362" i="4"/>
  <c r="F2362" i="4"/>
  <c r="G2362" i="4"/>
  <c r="H2362" i="4"/>
  <c r="I2362" i="4"/>
  <c r="B2363" i="4"/>
  <c r="C2363" i="4"/>
  <c r="D2363" i="4"/>
  <c r="E2363" i="4"/>
  <c r="F2363" i="4"/>
  <c r="G2363" i="4"/>
  <c r="H2363" i="4"/>
  <c r="I2363" i="4"/>
  <c r="B2364" i="4"/>
  <c r="C2364" i="4"/>
  <c r="D2364" i="4"/>
  <c r="E2364" i="4"/>
  <c r="F2364" i="4"/>
  <c r="G2364" i="4"/>
  <c r="H2364" i="4"/>
  <c r="I2364" i="4"/>
  <c r="B2365" i="4"/>
  <c r="C2365" i="4"/>
  <c r="D2365" i="4"/>
  <c r="E2365" i="4"/>
  <c r="F2365" i="4"/>
  <c r="G2365" i="4"/>
  <c r="H2365" i="4"/>
  <c r="I2365" i="4"/>
  <c r="B2366" i="4"/>
  <c r="C2366" i="4"/>
  <c r="D2366" i="4"/>
  <c r="E2366" i="4"/>
  <c r="F2366" i="4"/>
  <c r="G2366" i="4"/>
  <c r="H2366" i="4"/>
  <c r="I2366" i="4"/>
  <c r="B2367" i="4"/>
  <c r="C2367" i="4"/>
  <c r="D2367" i="4"/>
  <c r="E2367" i="4"/>
  <c r="F2367" i="4"/>
  <c r="G2367" i="4"/>
  <c r="H2367" i="4"/>
  <c r="I2367" i="4"/>
  <c r="B2368" i="4"/>
  <c r="C2368" i="4"/>
  <c r="D2368" i="4"/>
  <c r="E2368" i="4"/>
  <c r="F2368" i="4"/>
  <c r="G2368" i="4"/>
  <c r="H2368" i="4"/>
  <c r="I2368" i="4"/>
  <c r="B2369" i="4"/>
  <c r="C2369" i="4"/>
  <c r="D2369" i="4"/>
  <c r="E2369" i="4"/>
  <c r="F2369" i="4"/>
  <c r="G2369" i="4"/>
  <c r="H2369" i="4"/>
  <c r="I2369" i="4"/>
  <c r="B2370" i="4"/>
  <c r="C2370" i="4"/>
  <c r="D2370" i="4"/>
  <c r="E2370" i="4"/>
  <c r="F2370" i="4"/>
  <c r="G2370" i="4"/>
  <c r="H2370" i="4"/>
  <c r="I2370" i="4"/>
  <c r="B2371" i="4"/>
  <c r="C2371" i="4"/>
  <c r="D2371" i="4"/>
  <c r="E2371" i="4"/>
  <c r="F2371" i="4"/>
  <c r="G2371" i="4"/>
  <c r="H2371" i="4"/>
  <c r="I2371" i="4"/>
  <c r="B2372" i="4"/>
  <c r="C2372" i="4"/>
  <c r="D2372" i="4"/>
  <c r="E2372" i="4"/>
  <c r="F2372" i="4"/>
  <c r="G2372" i="4"/>
  <c r="H2372" i="4"/>
  <c r="I2372" i="4"/>
  <c r="B2373" i="4"/>
  <c r="C2373" i="4"/>
  <c r="D2373" i="4"/>
  <c r="E2373" i="4"/>
  <c r="F2373" i="4"/>
  <c r="G2373" i="4"/>
  <c r="H2373" i="4"/>
  <c r="I2373" i="4"/>
  <c r="B2374" i="4"/>
  <c r="C2374" i="4"/>
  <c r="D2374" i="4"/>
  <c r="E2374" i="4"/>
  <c r="F2374" i="4"/>
  <c r="G2374" i="4"/>
  <c r="H2374" i="4"/>
  <c r="I2374" i="4"/>
  <c r="B2375" i="4"/>
  <c r="C2375" i="4"/>
  <c r="D2375" i="4"/>
  <c r="E2375" i="4"/>
  <c r="F2375" i="4"/>
  <c r="G2375" i="4"/>
  <c r="H2375" i="4"/>
  <c r="I2375" i="4"/>
  <c r="B2376" i="4"/>
  <c r="C2376" i="4"/>
  <c r="D2376" i="4"/>
  <c r="E2376" i="4"/>
  <c r="F2376" i="4"/>
  <c r="G2376" i="4"/>
  <c r="H2376" i="4"/>
  <c r="I2376" i="4"/>
  <c r="B2377" i="4"/>
  <c r="C2377" i="4"/>
  <c r="D2377" i="4"/>
  <c r="E2377" i="4"/>
  <c r="F2377" i="4"/>
  <c r="G2377" i="4"/>
  <c r="H2377" i="4"/>
  <c r="I2377" i="4"/>
  <c r="B2378" i="4"/>
  <c r="C2378" i="4"/>
  <c r="D2378" i="4"/>
  <c r="E2378" i="4"/>
  <c r="F2378" i="4"/>
  <c r="G2378" i="4"/>
  <c r="H2378" i="4"/>
  <c r="I2378" i="4"/>
  <c r="B2379" i="4"/>
  <c r="C2379" i="4"/>
  <c r="D2379" i="4"/>
  <c r="E2379" i="4"/>
  <c r="F2379" i="4"/>
  <c r="G2379" i="4"/>
  <c r="H2379" i="4"/>
  <c r="I2379" i="4"/>
  <c r="B2380" i="4"/>
  <c r="C2380" i="4"/>
  <c r="D2380" i="4"/>
  <c r="E2380" i="4"/>
  <c r="F2380" i="4"/>
  <c r="G2380" i="4"/>
  <c r="H2380" i="4"/>
  <c r="I2380" i="4"/>
  <c r="B2381" i="4"/>
  <c r="C2381" i="4"/>
  <c r="D2381" i="4"/>
  <c r="E2381" i="4"/>
  <c r="F2381" i="4"/>
  <c r="G2381" i="4"/>
  <c r="H2381" i="4"/>
  <c r="I2381" i="4"/>
  <c r="B2382" i="4"/>
  <c r="C2382" i="4"/>
  <c r="D2382" i="4"/>
  <c r="E2382" i="4"/>
  <c r="F2382" i="4"/>
  <c r="G2382" i="4"/>
  <c r="H2382" i="4"/>
  <c r="I2382" i="4"/>
  <c r="B2383" i="4"/>
  <c r="C2383" i="4"/>
  <c r="D2383" i="4"/>
  <c r="E2383" i="4"/>
  <c r="F2383" i="4"/>
  <c r="G2383" i="4"/>
  <c r="H2383" i="4"/>
  <c r="I2383" i="4"/>
  <c r="B2384" i="4"/>
  <c r="C2384" i="4"/>
  <c r="D2384" i="4"/>
  <c r="E2384" i="4"/>
  <c r="F2384" i="4"/>
  <c r="G2384" i="4"/>
  <c r="H2384" i="4"/>
  <c r="I2384" i="4"/>
  <c r="B2385" i="4"/>
  <c r="C2385" i="4"/>
  <c r="D2385" i="4"/>
  <c r="E2385" i="4"/>
  <c r="F2385" i="4"/>
  <c r="G2385" i="4"/>
  <c r="H2385" i="4"/>
  <c r="I2385" i="4"/>
  <c r="B2386" i="4"/>
  <c r="C2386" i="4"/>
  <c r="D2386" i="4"/>
  <c r="E2386" i="4"/>
  <c r="F2386" i="4"/>
  <c r="G2386" i="4"/>
  <c r="H2386" i="4"/>
  <c r="I2386" i="4"/>
  <c r="B2387" i="4"/>
  <c r="C2387" i="4"/>
  <c r="D2387" i="4"/>
  <c r="E2387" i="4"/>
  <c r="F2387" i="4"/>
  <c r="G2387" i="4"/>
  <c r="H2387" i="4"/>
  <c r="I2387" i="4"/>
  <c r="B2388" i="4"/>
  <c r="C2388" i="4"/>
  <c r="D2388" i="4"/>
  <c r="E2388" i="4"/>
  <c r="F2388" i="4"/>
  <c r="G2388" i="4"/>
  <c r="H2388" i="4"/>
  <c r="I2388" i="4"/>
  <c r="B2389" i="4"/>
  <c r="C2389" i="4"/>
  <c r="D2389" i="4"/>
  <c r="E2389" i="4"/>
  <c r="F2389" i="4"/>
  <c r="G2389" i="4"/>
  <c r="H2389" i="4"/>
  <c r="I2389" i="4"/>
  <c r="B2390" i="4"/>
  <c r="C2390" i="4"/>
  <c r="D2390" i="4"/>
  <c r="E2390" i="4"/>
  <c r="F2390" i="4"/>
  <c r="G2390" i="4"/>
  <c r="H2390" i="4"/>
  <c r="I2390" i="4"/>
  <c r="B2391" i="4"/>
  <c r="C2391" i="4"/>
  <c r="D2391" i="4"/>
  <c r="E2391" i="4"/>
  <c r="F2391" i="4"/>
  <c r="G2391" i="4"/>
  <c r="H2391" i="4"/>
  <c r="I2391" i="4"/>
  <c r="B2392" i="4"/>
  <c r="C2392" i="4"/>
  <c r="D2392" i="4"/>
  <c r="E2392" i="4"/>
  <c r="F2392" i="4"/>
  <c r="G2392" i="4"/>
  <c r="H2392" i="4"/>
  <c r="I2392" i="4"/>
  <c r="B2393" i="4"/>
  <c r="C2393" i="4"/>
  <c r="D2393" i="4"/>
  <c r="E2393" i="4"/>
  <c r="F2393" i="4"/>
  <c r="G2393" i="4"/>
  <c r="H2393" i="4"/>
  <c r="I2393" i="4"/>
  <c r="B2394" i="4"/>
  <c r="C2394" i="4"/>
  <c r="D2394" i="4"/>
  <c r="E2394" i="4"/>
  <c r="F2394" i="4"/>
  <c r="G2394" i="4"/>
  <c r="H2394" i="4"/>
  <c r="I2394" i="4"/>
  <c r="B2395" i="4"/>
  <c r="C2395" i="4"/>
  <c r="D2395" i="4"/>
  <c r="E2395" i="4"/>
  <c r="F2395" i="4"/>
  <c r="G2395" i="4"/>
  <c r="H2395" i="4"/>
  <c r="I2395" i="4"/>
  <c r="B2396" i="4"/>
  <c r="C2396" i="4"/>
  <c r="D2396" i="4"/>
  <c r="E2396" i="4"/>
  <c r="F2396" i="4"/>
  <c r="G2396" i="4"/>
  <c r="H2396" i="4"/>
  <c r="I2396" i="4"/>
  <c r="B2397" i="4"/>
  <c r="C2397" i="4"/>
  <c r="D2397" i="4"/>
  <c r="E2397" i="4"/>
  <c r="F2397" i="4"/>
  <c r="G2397" i="4"/>
  <c r="H2397" i="4"/>
  <c r="I2397" i="4"/>
  <c r="B2398" i="4"/>
  <c r="C2398" i="4"/>
  <c r="D2398" i="4"/>
  <c r="E2398" i="4"/>
  <c r="F2398" i="4"/>
  <c r="G2398" i="4"/>
  <c r="H2398" i="4"/>
  <c r="I2398" i="4"/>
  <c r="B2399" i="4"/>
  <c r="C2399" i="4"/>
  <c r="D2399" i="4"/>
  <c r="E2399" i="4"/>
  <c r="F2399" i="4"/>
  <c r="G2399" i="4"/>
  <c r="H2399" i="4"/>
  <c r="I2399" i="4"/>
  <c r="B2400" i="4"/>
  <c r="C2400" i="4"/>
  <c r="D2400" i="4"/>
  <c r="E2400" i="4"/>
  <c r="F2400" i="4"/>
  <c r="G2400" i="4"/>
  <c r="H2400" i="4"/>
  <c r="I2400" i="4"/>
  <c r="B2401" i="4"/>
  <c r="C2401" i="4"/>
  <c r="D2401" i="4"/>
  <c r="E2401" i="4"/>
  <c r="F2401" i="4"/>
  <c r="G2401" i="4"/>
  <c r="H2401" i="4"/>
  <c r="I2401" i="4"/>
  <c r="B2402" i="4"/>
  <c r="C2402" i="4"/>
  <c r="D2402" i="4"/>
  <c r="E2402" i="4"/>
  <c r="F2402" i="4"/>
  <c r="G2402" i="4"/>
  <c r="H2402" i="4"/>
  <c r="I2402" i="4"/>
  <c r="B2403" i="4"/>
  <c r="C2403" i="4"/>
  <c r="D2403" i="4"/>
  <c r="E2403" i="4"/>
  <c r="F2403" i="4"/>
  <c r="G2403" i="4"/>
  <c r="H2403" i="4"/>
  <c r="I2403" i="4"/>
  <c r="B2404" i="4"/>
  <c r="C2404" i="4"/>
  <c r="D2404" i="4"/>
  <c r="E2404" i="4"/>
  <c r="F2404" i="4"/>
  <c r="G2404" i="4"/>
  <c r="H2404" i="4"/>
  <c r="I2404" i="4"/>
  <c r="B2405" i="4"/>
  <c r="C2405" i="4"/>
  <c r="D2405" i="4"/>
  <c r="E2405" i="4"/>
  <c r="F2405" i="4"/>
  <c r="G2405" i="4"/>
  <c r="H2405" i="4"/>
  <c r="I2405" i="4"/>
  <c r="B2406" i="4"/>
  <c r="C2406" i="4"/>
  <c r="D2406" i="4"/>
  <c r="E2406" i="4"/>
  <c r="F2406" i="4"/>
  <c r="G2406" i="4"/>
  <c r="H2406" i="4"/>
  <c r="I2406" i="4"/>
  <c r="B2407" i="4"/>
  <c r="C2407" i="4"/>
  <c r="D2407" i="4"/>
  <c r="E2407" i="4"/>
  <c r="F2407" i="4"/>
  <c r="G2407" i="4"/>
  <c r="H2407" i="4"/>
  <c r="I2407" i="4"/>
  <c r="B2408" i="4"/>
  <c r="C2408" i="4"/>
  <c r="D2408" i="4"/>
  <c r="E2408" i="4"/>
  <c r="F2408" i="4"/>
  <c r="G2408" i="4"/>
  <c r="H2408" i="4"/>
  <c r="I2408" i="4"/>
  <c r="B2409" i="4"/>
  <c r="C2409" i="4"/>
  <c r="D2409" i="4"/>
  <c r="E2409" i="4"/>
  <c r="F2409" i="4"/>
  <c r="G2409" i="4"/>
  <c r="H2409" i="4"/>
  <c r="I2409" i="4"/>
  <c r="B2410" i="4"/>
  <c r="C2410" i="4"/>
  <c r="D2410" i="4"/>
  <c r="E2410" i="4"/>
  <c r="F2410" i="4"/>
  <c r="G2410" i="4"/>
  <c r="H2410" i="4"/>
  <c r="I2410" i="4"/>
  <c r="B2411" i="4"/>
  <c r="C2411" i="4"/>
  <c r="D2411" i="4"/>
  <c r="E2411" i="4"/>
  <c r="F2411" i="4"/>
  <c r="G2411" i="4"/>
  <c r="H2411" i="4"/>
  <c r="I2411" i="4"/>
  <c r="B2412" i="4"/>
  <c r="C2412" i="4"/>
  <c r="D2412" i="4"/>
  <c r="E2412" i="4"/>
  <c r="F2412" i="4"/>
  <c r="G2412" i="4"/>
  <c r="H2412" i="4"/>
  <c r="I2412" i="4"/>
  <c r="B2413" i="4"/>
  <c r="C2413" i="4"/>
  <c r="D2413" i="4"/>
  <c r="E2413" i="4"/>
  <c r="F2413" i="4"/>
  <c r="G2413" i="4"/>
  <c r="H2413" i="4"/>
  <c r="I2413" i="4"/>
  <c r="B2414" i="4"/>
  <c r="C2414" i="4"/>
  <c r="D2414" i="4"/>
  <c r="E2414" i="4"/>
  <c r="F2414" i="4"/>
  <c r="G2414" i="4"/>
  <c r="H2414" i="4"/>
  <c r="I2414" i="4"/>
  <c r="B2415" i="4"/>
  <c r="C2415" i="4"/>
  <c r="D2415" i="4"/>
  <c r="E2415" i="4"/>
  <c r="F2415" i="4"/>
  <c r="G2415" i="4"/>
  <c r="H2415" i="4"/>
  <c r="I2415" i="4"/>
  <c r="B2416" i="4"/>
  <c r="C2416" i="4"/>
  <c r="D2416" i="4"/>
  <c r="E2416" i="4"/>
  <c r="F2416" i="4"/>
  <c r="G2416" i="4"/>
  <c r="H2416" i="4"/>
  <c r="I2416" i="4"/>
  <c r="B2417" i="4"/>
  <c r="C2417" i="4"/>
  <c r="D2417" i="4"/>
  <c r="E2417" i="4"/>
  <c r="F2417" i="4"/>
  <c r="G2417" i="4"/>
  <c r="H2417" i="4"/>
  <c r="I2417" i="4"/>
  <c r="B2418" i="4"/>
  <c r="C2418" i="4"/>
  <c r="D2418" i="4"/>
  <c r="E2418" i="4"/>
  <c r="F2418" i="4"/>
  <c r="G2418" i="4"/>
  <c r="H2418" i="4"/>
  <c r="I2418" i="4"/>
  <c r="B2419" i="4"/>
  <c r="C2419" i="4"/>
  <c r="D2419" i="4"/>
  <c r="E2419" i="4"/>
  <c r="F2419" i="4"/>
  <c r="G2419" i="4"/>
  <c r="H2419" i="4"/>
  <c r="I2419" i="4"/>
  <c r="B2420" i="4"/>
  <c r="C2420" i="4"/>
  <c r="D2420" i="4"/>
  <c r="E2420" i="4"/>
  <c r="F2420" i="4"/>
  <c r="G2420" i="4"/>
  <c r="H2420" i="4"/>
  <c r="I2420" i="4"/>
  <c r="B2421" i="4"/>
  <c r="C2421" i="4"/>
  <c r="D2421" i="4"/>
  <c r="E2421" i="4"/>
  <c r="F2421" i="4"/>
  <c r="G2421" i="4"/>
  <c r="H2421" i="4"/>
  <c r="I2421" i="4"/>
  <c r="B2422" i="4"/>
  <c r="C2422" i="4"/>
  <c r="D2422" i="4"/>
  <c r="E2422" i="4"/>
  <c r="F2422" i="4"/>
  <c r="G2422" i="4"/>
  <c r="H2422" i="4"/>
  <c r="I2422" i="4"/>
  <c r="B2423" i="4"/>
  <c r="C2423" i="4"/>
  <c r="D2423" i="4"/>
  <c r="E2423" i="4"/>
  <c r="F2423" i="4"/>
  <c r="G2423" i="4"/>
  <c r="H2423" i="4"/>
  <c r="I2423" i="4"/>
  <c r="B2424" i="4"/>
  <c r="C2424" i="4"/>
  <c r="D2424" i="4"/>
  <c r="E2424" i="4"/>
  <c r="F2424" i="4"/>
  <c r="G2424" i="4"/>
  <c r="H2424" i="4"/>
  <c r="I2424" i="4"/>
  <c r="B2425" i="4"/>
  <c r="C2425" i="4"/>
  <c r="D2425" i="4"/>
  <c r="E2425" i="4"/>
  <c r="F2425" i="4"/>
  <c r="G2425" i="4"/>
  <c r="H2425" i="4"/>
  <c r="I2425" i="4"/>
  <c r="B2426" i="4"/>
  <c r="C2426" i="4"/>
  <c r="D2426" i="4"/>
  <c r="E2426" i="4"/>
  <c r="F2426" i="4"/>
  <c r="G2426" i="4"/>
  <c r="H2426" i="4"/>
  <c r="I2426" i="4"/>
  <c r="B2427" i="4"/>
  <c r="C2427" i="4"/>
  <c r="D2427" i="4"/>
  <c r="E2427" i="4"/>
  <c r="F2427" i="4"/>
  <c r="G2427" i="4"/>
  <c r="H2427" i="4"/>
  <c r="I2427" i="4"/>
  <c r="B2428" i="4"/>
  <c r="C2428" i="4"/>
  <c r="D2428" i="4"/>
  <c r="E2428" i="4"/>
  <c r="F2428" i="4"/>
  <c r="G2428" i="4"/>
  <c r="H2428" i="4"/>
  <c r="I2428" i="4"/>
  <c r="B2429" i="4"/>
  <c r="C2429" i="4"/>
  <c r="D2429" i="4"/>
  <c r="E2429" i="4"/>
  <c r="F2429" i="4"/>
  <c r="G2429" i="4"/>
  <c r="H2429" i="4"/>
  <c r="I2429" i="4"/>
  <c r="B2430" i="4"/>
  <c r="C2430" i="4"/>
  <c r="D2430" i="4"/>
  <c r="E2430" i="4"/>
  <c r="F2430" i="4"/>
  <c r="G2430" i="4"/>
  <c r="H2430" i="4"/>
  <c r="I2430" i="4"/>
  <c r="B2431" i="4"/>
  <c r="C2431" i="4"/>
  <c r="D2431" i="4"/>
  <c r="E2431" i="4"/>
  <c r="F2431" i="4"/>
  <c r="G2431" i="4"/>
  <c r="H2431" i="4"/>
  <c r="I2431" i="4"/>
  <c r="B2432" i="4"/>
  <c r="C2432" i="4"/>
  <c r="D2432" i="4"/>
  <c r="E2432" i="4"/>
  <c r="F2432" i="4"/>
  <c r="G2432" i="4"/>
  <c r="H2432" i="4"/>
  <c r="I2432" i="4"/>
  <c r="B2433" i="4"/>
  <c r="C2433" i="4"/>
  <c r="D2433" i="4"/>
  <c r="E2433" i="4"/>
  <c r="F2433" i="4"/>
  <c r="G2433" i="4"/>
  <c r="H2433" i="4"/>
  <c r="I2433" i="4"/>
  <c r="B2434" i="4"/>
  <c r="C2434" i="4"/>
  <c r="D2434" i="4"/>
  <c r="E2434" i="4"/>
  <c r="F2434" i="4"/>
  <c r="G2434" i="4"/>
  <c r="H2434" i="4"/>
  <c r="I2434" i="4"/>
  <c r="B2435" i="4"/>
  <c r="C2435" i="4"/>
  <c r="D2435" i="4"/>
  <c r="E2435" i="4"/>
  <c r="F2435" i="4"/>
  <c r="G2435" i="4"/>
  <c r="H2435" i="4"/>
  <c r="I2435" i="4"/>
  <c r="B2436" i="4"/>
  <c r="C2436" i="4"/>
  <c r="D2436" i="4"/>
  <c r="E2436" i="4"/>
  <c r="F2436" i="4"/>
  <c r="G2436" i="4"/>
  <c r="H2436" i="4"/>
  <c r="I2436" i="4"/>
  <c r="B2437" i="4"/>
  <c r="C2437" i="4"/>
  <c r="D2437" i="4"/>
  <c r="E2437" i="4"/>
  <c r="F2437" i="4"/>
  <c r="G2437" i="4"/>
  <c r="H2437" i="4"/>
  <c r="I2437" i="4"/>
  <c r="B2438" i="4"/>
  <c r="C2438" i="4"/>
  <c r="D2438" i="4"/>
  <c r="E2438" i="4"/>
  <c r="F2438" i="4"/>
  <c r="G2438" i="4"/>
  <c r="H2438" i="4"/>
  <c r="I2438" i="4"/>
  <c r="B2439" i="4"/>
  <c r="C2439" i="4"/>
  <c r="D2439" i="4"/>
  <c r="E2439" i="4"/>
  <c r="F2439" i="4"/>
  <c r="G2439" i="4"/>
  <c r="H2439" i="4"/>
  <c r="I2439" i="4"/>
  <c r="B2440" i="4"/>
  <c r="C2440" i="4"/>
  <c r="D2440" i="4"/>
  <c r="E2440" i="4"/>
  <c r="F2440" i="4"/>
  <c r="G2440" i="4"/>
  <c r="H2440" i="4"/>
  <c r="I2440" i="4"/>
  <c r="B2441" i="4"/>
  <c r="C2441" i="4"/>
  <c r="D2441" i="4"/>
  <c r="E2441" i="4"/>
  <c r="F2441" i="4"/>
  <c r="G2441" i="4"/>
  <c r="H2441" i="4"/>
  <c r="I2441" i="4"/>
  <c r="B2442" i="4"/>
  <c r="C2442" i="4"/>
  <c r="D2442" i="4"/>
  <c r="E2442" i="4"/>
  <c r="F2442" i="4"/>
  <c r="G2442" i="4"/>
  <c r="H2442" i="4"/>
  <c r="I2442" i="4"/>
  <c r="B2443" i="4"/>
  <c r="C2443" i="4"/>
  <c r="D2443" i="4"/>
  <c r="E2443" i="4"/>
  <c r="F2443" i="4"/>
  <c r="G2443" i="4"/>
  <c r="H2443" i="4"/>
  <c r="I2443" i="4"/>
  <c r="B2444" i="4"/>
  <c r="C2444" i="4"/>
  <c r="D2444" i="4"/>
  <c r="E2444" i="4"/>
  <c r="F2444" i="4"/>
  <c r="G2444" i="4"/>
  <c r="H2444" i="4"/>
  <c r="I2444" i="4"/>
  <c r="B2445" i="4"/>
  <c r="C2445" i="4"/>
  <c r="D2445" i="4"/>
  <c r="E2445" i="4"/>
  <c r="F2445" i="4"/>
  <c r="G2445" i="4"/>
  <c r="H2445" i="4"/>
  <c r="I2445" i="4"/>
  <c r="B2446" i="4"/>
  <c r="C2446" i="4"/>
  <c r="D2446" i="4"/>
  <c r="E2446" i="4"/>
  <c r="F2446" i="4"/>
  <c r="G2446" i="4"/>
  <c r="H2446" i="4"/>
  <c r="I2446" i="4"/>
  <c r="B2447" i="4"/>
  <c r="C2447" i="4"/>
  <c r="D2447" i="4"/>
  <c r="E2447" i="4"/>
  <c r="F2447" i="4"/>
  <c r="G2447" i="4"/>
  <c r="H2447" i="4"/>
  <c r="I2447" i="4"/>
  <c r="B2448" i="4"/>
  <c r="C2448" i="4"/>
  <c r="D2448" i="4"/>
  <c r="E2448" i="4"/>
  <c r="F2448" i="4"/>
  <c r="G2448" i="4"/>
  <c r="H2448" i="4"/>
  <c r="I2448" i="4"/>
  <c r="B2449" i="4"/>
  <c r="C2449" i="4"/>
  <c r="D2449" i="4"/>
  <c r="E2449" i="4"/>
  <c r="F2449" i="4"/>
  <c r="G2449" i="4"/>
  <c r="H2449" i="4"/>
  <c r="I2449" i="4"/>
  <c r="B2450" i="4"/>
  <c r="C2450" i="4"/>
  <c r="D2450" i="4"/>
  <c r="E2450" i="4"/>
  <c r="F2450" i="4"/>
  <c r="G2450" i="4"/>
  <c r="H2450" i="4"/>
  <c r="I2450" i="4"/>
  <c r="B2451" i="4"/>
  <c r="C2451" i="4"/>
  <c r="D2451" i="4"/>
  <c r="E2451" i="4"/>
  <c r="F2451" i="4"/>
  <c r="G2451" i="4"/>
  <c r="H2451" i="4"/>
  <c r="I2451" i="4"/>
  <c r="B2452" i="4"/>
  <c r="C2452" i="4"/>
  <c r="D2452" i="4"/>
  <c r="E2452" i="4"/>
  <c r="F2452" i="4"/>
  <c r="G2452" i="4"/>
  <c r="H2452" i="4"/>
  <c r="I2452" i="4"/>
  <c r="B2453" i="4"/>
  <c r="C2453" i="4"/>
  <c r="D2453" i="4"/>
  <c r="E2453" i="4"/>
  <c r="F2453" i="4"/>
  <c r="G2453" i="4"/>
  <c r="H2453" i="4"/>
  <c r="I2453" i="4"/>
  <c r="B2454" i="4"/>
  <c r="C2454" i="4"/>
  <c r="D2454" i="4"/>
  <c r="E2454" i="4"/>
  <c r="F2454" i="4"/>
  <c r="G2454" i="4"/>
  <c r="H2454" i="4"/>
  <c r="I2454" i="4"/>
  <c r="B2455" i="4"/>
  <c r="C2455" i="4"/>
  <c r="D2455" i="4"/>
  <c r="E2455" i="4"/>
  <c r="F2455" i="4"/>
  <c r="G2455" i="4"/>
  <c r="H2455" i="4"/>
  <c r="I2455" i="4"/>
  <c r="B2456" i="4"/>
  <c r="C2456" i="4"/>
  <c r="D2456" i="4"/>
  <c r="E2456" i="4"/>
  <c r="F2456" i="4"/>
  <c r="G2456" i="4"/>
  <c r="H2456" i="4"/>
  <c r="I2456" i="4"/>
  <c r="B2457" i="4"/>
  <c r="C2457" i="4"/>
  <c r="D2457" i="4"/>
  <c r="E2457" i="4"/>
  <c r="F2457" i="4"/>
  <c r="G2457" i="4"/>
  <c r="H2457" i="4"/>
  <c r="I2457" i="4"/>
  <c r="B2458" i="4"/>
  <c r="C2458" i="4"/>
  <c r="D2458" i="4"/>
  <c r="E2458" i="4"/>
  <c r="F2458" i="4"/>
  <c r="G2458" i="4"/>
  <c r="H2458" i="4"/>
  <c r="I2458" i="4"/>
  <c r="B2459" i="4"/>
  <c r="C2459" i="4"/>
  <c r="D2459" i="4"/>
  <c r="E2459" i="4"/>
  <c r="F2459" i="4"/>
  <c r="G2459" i="4"/>
  <c r="H2459" i="4"/>
  <c r="I2459" i="4"/>
  <c r="B2460" i="4"/>
  <c r="C2460" i="4"/>
  <c r="D2460" i="4"/>
  <c r="E2460" i="4"/>
  <c r="F2460" i="4"/>
  <c r="G2460" i="4"/>
  <c r="H2460" i="4"/>
  <c r="I2460" i="4"/>
  <c r="B2461" i="4"/>
  <c r="C2461" i="4"/>
  <c r="D2461" i="4"/>
  <c r="E2461" i="4"/>
  <c r="F2461" i="4"/>
  <c r="G2461" i="4"/>
  <c r="H2461" i="4"/>
  <c r="I2461" i="4"/>
  <c r="B2462" i="4"/>
  <c r="C2462" i="4"/>
  <c r="D2462" i="4"/>
  <c r="E2462" i="4"/>
  <c r="F2462" i="4"/>
  <c r="G2462" i="4"/>
  <c r="H2462" i="4"/>
  <c r="I2462" i="4"/>
  <c r="B2463" i="4"/>
  <c r="C2463" i="4"/>
  <c r="D2463" i="4"/>
  <c r="E2463" i="4"/>
  <c r="F2463" i="4"/>
  <c r="G2463" i="4"/>
  <c r="H2463" i="4"/>
  <c r="I2463" i="4"/>
  <c r="B2464" i="4"/>
  <c r="C2464" i="4"/>
  <c r="D2464" i="4"/>
  <c r="E2464" i="4"/>
  <c r="F2464" i="4"/>
  <c r="G2464" i="4"/>
  <c r="H2464" i="4"/>
  <c r="I2464" i="4"/>
  <c r="B2465" i="4"/>
  <c r="C2465" i="4"/>
  <c r="D2465" i="4"/>
  <c r="E2465" i="4"/>
  <c r="F2465" i="4"/>
  <c r="G2465" i="4"/>
  <c r="H2465" i="4"/>
  <c r="I2465" i="4"/>
  <c r="B2466" i="4"/>
  <c r="C2466" i="4"/>
  <c r="D2466" i="4"/>
  <c r="E2466" i="4"/>
  <c r="F2466" i="4"/>
  <c r="G2466" i="4"/>
  <c r="H2466" i="4"/>
  <c r="I2466" i="4"/>
  <c r="B2467" i="4"/>
  <c r="C2467" i="4"/>
  <c r="D2467" i="4"/>
  <c r="E2467" i="4"/>
  <c r="F2467" i="4"/>
  <c r="G2467" i="4"/>
  <c r="H2467" i="4"/>
  <c r="I2467" i="4"/>
  <c r="B2468" i="4"/>
  <c r="C2468" i="4"/>
  <c r="D2468" i="4"/>
  <c r="E2468" i="4"/>
  <c r="F2468" i="4"/>
  <c r="G2468" i="4"/>
  <c r="H2468" i="4"/>
  <c r="I2468" i="4"/>
  <c r="B2469" i="4"/>
  <c r="C2469" i="4"/>
  <c r="D2469" i="4"/>
  <c r="E2469" i="4"/>
  <c r="F2469" i="4"/>
  <c r="G2469" i="4"/>
  <c r="H2469" i="4"/>
  <c r="I2469" i="4"/>
  <c r="B2470" i="4"/>
  <c r="C2470" i="4"/>
  <c r="D2470" i="4"/>
  <c r="E2470" i="4"/>
  <c r="F2470" i="4"/>
  <c r="G2470" i="4"/>
  <c r="H2470" i="4"/>
  <c r="I2470" i="4"/>
  <c r="B2471" i="4"/>
  <c r="C2471" i="4"/>
  <c r="D2471" i="4"/>
  <c r="E2471" i="4"/>
  <c r="F2471" i="4"/>
  <c r="G2471" i="4"/>
  <c r="H2471" i="4"/>
  <c r="I2471" i="4"/>
  <c r="B2472" i="4"/>
  <c r="C2472" i="4"/>
  <c r="D2472" i="4"/>
  <c r="E2472" i="4"/>
  <c r="F2472" i="4"/>
  <c r="G2472" i="4"/>
  <c r="H2472" i="4"/>
  <c r="I2472" i="4"/>
  <c r="B2473" i="4"/>
  <c r="C2473" i="4"/>
  <c r="D2473" i="4"/>
  <c r="E2473" i="4"/>
  <c r="F2473" i="4"/>
  <c r="G2473" i="4"/>
  <c r="H2473" i="4"/>
  <c r="I2473" i="4"/>
  <c r="B2474" i="4"/>
  <c r="C2474" i="4"/>
  <c r="D2474" i="4"/>
  <c r="E2474" i="4"/>
  <c r="F2474" i="4"/>
  <c r="G2474" i="4"/>
  <c r="H2474" i="4"/>
  <c r="I2474" i="4"/>
  <c r="B2475" i="4"/>
  <c r="C2475" i="4"/>
  <c r="D2475" i="4"/>
  <c r="E2475" i="4"/>
  <c r="F2475" i="4"/>
  <c r="G2475" i="4"/>
  <c r="H2475" i="4"/>
  <c r="I2475" i="4"/>
  <c r="B2476" i="4"/>
  <c r="C2476" i="4"/>
  <c r="D2476" i="4"/>
  <c r="E2476" i="4"/>
  <c r="F2476" i="4"/>
  <c r="G2476" i="4"/>
  <c r="H2476" i="4"/>
  <c r="I2476" i="4"/>
  <c r="B2477" i="4"/>
  <c r="C2477" i="4"/>
  <c r="D2477" i="4"/>
  <c r="E2477" i="4"/>
  <c r="F2477" i="4"/>
  <c r="G2477" i="4"/>
  <c r="H2477" i="4"/>
  <c r="I2477" i="4"/>
  <c r="B2478" i="4"/>
  <c r="C2478" i="4"/>
  <c r="D2478" i="4"/>
  <c r="E2478" i="4"/>
  <c r="F2478" i="4"/>
  <c r="G2478" i="4"/>
  <c r="H2478" i="4"/>
  <c r="I2478" i="4"/>
  <c r="B2479" i="4"/>
  <c r="C2479" i="4"/>
  <c r="D2479" i="4"/>
  <c r="E2479" i="4"/>
  <c r="F2479" i="4"/>
  <c r="G2479" i="4"/>
  <c r="H2479" i="4"/>
  <c r="I2479" i="4"/>
  <c r="B2480" i="4"/>
  <c r="C2480" i="4"/>
  <c r="D2480" i="4"/>
  <c r="E2480" i="4"/>
  <c r="F2480" i="4"/>
  <c r="G2480" i="4"/>
  <c r="H2480" i="4"/>
  <c r="I2480" i="4"/>
  <c r="B2481" i="4"/>
  <c r="C2481" i="4"/>
  <c r="D2481" i="4"/>
  <c r="E2481" i="4"/>
  <c r="F2481" i="4"/>
  <c r="G2481" i="4"/>
  <c r="H2481" i="4"/>
  <c r="I2481" i="4"/>
  <c r="B2482" i="4"/>
  <c r="C2482" i="4"/>
  <c r="D2482" i="4"/>
  <c r="E2482" i="4"/>
  <c r="F2482" i="4"/>
  <c r="G2482" i="4"/>
  <c r="H2482" i="4"/>
  <c r="I2482" i="4"/>
  <c r="B2483" i="4"/>
  <c r="C2483" i="4"/>
  <c r="D2483" i="4"/>
  <c r="E2483" i="4"/>
  <c r="F2483" i="4"/>
  <c r="G2483" i="4"/>
  <c r="H2483" i="4"/>
  <c r="I2483" i="4"/>
  <c r="B2484" i="4"/>
  <c r="C2484" i="4"/>
  <c r="D2484" i="4"/>
  <c r="E2484" i="4"/>
  <c r="F2484" i="4"/>
  <c r="G2484" i="4"/>
  <c r="H2484" i="4"/>
  <c r="I2484" i="4"/>
  <c r="B2485" i="4"/>
  <c r="C2485" i="4"/>
  <c r="D2485" i="4"/>
  <c r="E2485" i="4"/>
  <c r="F2485" i="4"/>
  <c r="G2485" i="4"/>
  <c r="H2485" i="4"/>
  <c r="I2485" i="4"/>
  <c r="B2486" i="4"/>
  <c r="C2486" i="4"/>
  <c r="D2486" i="4"/>
  <c r="E2486" i="4"/>
  <c r="F2486" i="4"/>
  <c r="G2486" i="4"/>
  <c r="H2486" i="4"/>
  <c r="I2486" i="4"/>
  <c r="B2487" i="4"/>
  <c r="C2487" i="4"/>
  <c r="D2487" i="4"/>
  <c r="E2487" i="4"/>
  <c r="F2487" i="4"/>
  <c r="G2487" i="4"/>
  <c r="H2487" i="4"/>
  <c r="I2487" i="4"/>
  <c r="B2488" i="4"/>
  <c r="C2488" i="4"/>
  <c r="D2488" i="4"/>
  <c r="E2488" i="4"/>
  <c r="F2488" i="4"/>
  <c r="G2488" i="4"/>
  <c r="H2488" i="4"/>
  <c r="I2488" i="4"/>
  <c r="B2489" i="4"/>
  <c r="C2489" i="4"/>
  <c r="D2489" i="4"/>
  <c r="E2489" i="4"/>
  <c r="F2489" i="4"/>
  <c r="G2489" i="4"/>
  <c r="H2489" i="4"/>
  <c r="I2489" i="4"/>
  <c r="B2490" i="4"/>
  <c r="C2490" i="4"/>
  <c r="D2490" i="4"/>
  <c r="E2490" i="4"/>
  <c r="F2490" i="4"/>
  <c r="G2490" i="4"/>
  <c r="H2490" i="4"/>
  <c r="I2490" i="4"/>
  <c r="B2491" i="4"/>
  <c r="C2491" i="4"/>
  <c r="D2491" i="4"/>
  <c r="E2491" i="4"/>
  <c r="F2491" i="4"/>
  <c r="G2491" i="4"/>
  <c r="H2491" i="4"/>
  <c r="I2491" i="4"/>
  <c r="B2492" i="4"/>
  <c r="C2492" i="4"/>
  <c r="D2492" i="4"/>
  <c r="E2492" i="4"/>
  <c r="F2492" i="4"/>
  <c r="G2492" i="4"/>
  <c r="H2492" i="4"/>
  <c r="I2492" i="4"/>
  <c r="B2493" i="4"/>
  <c r="C2493" i="4"/>
  <c r="D2493" i="4"/>
  <c r="E2493" i="4"/>
  <c r="F2493" i="4"/>
  <c r="G2493" i="4"/>
  <c r="H2493" i="4"/>
  <c r="I2493" i="4"/>
  <c r="B2494" i="4"/>
  <c r="C2494" i="4"/>
  <c r="D2494" i="4"/>
  <c r="E2494" i="4"/>
  <c r="F2494" i="4"/>
  <c r="G2494" i="4"/>
  <c r="H2494" i="4"/>
  <c r="I2494" i="4"/>
  <c r="B2495" i="4"/>
  <c r="C2495" i="4"/>
  <c r="D2495" i="4"/>
  <c r="E2495" i="4"/>
  <c r="F2495" i="4"/>
  <c r="G2495" i="4"/>
  <c r="H2495" i="4"/>
  <c r="I2495" i="4"/>
  <c r="B2496" i="4"/>
  <c r="C2496" i="4"/>
  <c r="D2496" i="4"/>
  <c r="E2496" i="4"/>
  <c r="F2496" i="4"/>
  <c r="G2496" i="4"/>
  <c r="H2496" i="4"/>
  <c r="I2496" i="4"/>
  <c r="B2497" i="4"/>
  <c r="C2497" i="4"/>
  <c r="D2497" i="4"/>
  <c r="E2497" i="4"/>
  <c r="F2497" i="4"/>
  <c r="G2497" i="4"/>
  <c r="H2497" i="4"/>
  <c r="I2497" i="4"/>
  <c r="B2498" i="4"/>
  <c r="C2498" i="4"/>
  <c r="D2498" i="4"/>
  <c r="E2498" i="4"/>
  <c r="F2498" i="4"/>
  <c r="G2498" i="4"/>
  <c r="H2498" i="4"/>
  <c r="I2498" i="4"/>
  <c r="B2499" i="4"/>
  <c r="C2499" i="4"/>
  <c r="D2499" i="4"/>
  <c r="E2499" i="4"/>
  <c r="F2499" i="4"/>
  <c r="G2499" i="4"/>
  <c r="H2499" i="4"/>
  <c r="I2499" i="4"/>
  <c r="B2500" i="4"/>
  <c r="C2500" i="4"/>
  <c r="D2500" i="4"/>
  <c r="E2500" i="4"/>
  <c r="F2500" i="4"/>
  <c r="G2500" i="4"/>
  <c r="H2500" i="4"/>
  <c r="I2500" i="4"/>
  <c r="B2501" i="4"/>
  <c r="C2501" i="4"/>
  <c r="D2501" i="4"/>
  <c r="E2501" i="4"/>
  <c r="F2501" i="4"/>
  <c r="G2501" i="4"/>
  <c r="H2501" i="4"/>
  <c r="I2501" i="4"/>
  <c r="B2502" i="4"/>
  <c r="C2502" i="4"/>
  <c r="D2502" i="4"/>
  <c r="E2502" i="4"/>
  <c r="F2502" i="4"/>
  <c r="G2502" i="4"/>
  <c r="H2502" i="4"/>
  <c r="I2502" i="4"/>
  <c r="B2503" i="4"/>
  <c r="C2503" i="4"/>
  <c r="D2503" i="4"/>
  <c r="E2503" i="4"/>
  <c r="F2503" i="4"/>
  <c r="G2503" i="4"/>
  <c r="H2503" i="4"/>
  <c r="I2503" i="4"/>
  <c r="B2504" i="4"/>
  <c r="C2504" i="4"/>
  <c r="D2504" i="4"/>
  <c r="E2504" i="4"/>
  <c r="F2504" i="4"/>
  <c r="G2504" i="4"/>
  <c r="H2504" i="4"/>
  <c r="I2504" i="4"/>
  <c r="B2505" i="4"/>
  <c r="C2505" i="4"/>
  <c r="D2505" i="4"/>
  <c r="E2505" i="4"/>
  <c r="F2505" i="4"/>
  <c r="G2505" i="4"/>
  <c r="H2505" i="4"/>
  <c r="I2505" i="4"/>
  <c r="B2506" i="4"/>
  <c r="C2506" i="4"/>
  <c r="D2506" i="4"/>
  <c r="E2506" i="4"/>
  <c r="F2506" i="4"/>
  <c r="G2506" i="4"/>
  <c r="H2506" i="4"/>
  <c r="I2506" i="4"/>
  <c r="B2507" i="4"/>
  <c r="C2507" i="4"/>
  <c r="D2507" i="4"/>
  <c r="E2507" i="4"/>
  <c r="F2507" i="4"/>
  <c r="G2507" i="4"/>
  <c r="H2507" i="4"/>
  <c r="I2507" i="4"/>
  <c r="B2508" i="4"/>
  <c r="C2508" i="4"/>
  <c r="D2508" i="4"/>
  <c r="E2508" i="4"/>
  <c r="F2508" i="4"/>
  <c r="G2508" i="4"/>
  <c r="H2508" i="4"/>
  <c r="I2508" i="4"/>
  <c r="B2509" i="4"/>
  <c r="C2509" i="4"/>
  <c r="D2509" i="4"/>
  <c r="E2509" i="4"/>
  <c r="F2509" i="4"/>
  <c r="G2509" i="4"/>
  <c r="H2509" i="4"/>
  <c r="I2509" i="4"/>
  <c r="B2510" i="4"/>
  <c r="C2510" i="4"/>
  <c r="D2510" i="4"/>
  <c r="E2510" i="4"/>
  <c r="F2510" i="4"/>
  <c r="G2510" i="4"/>
  <c r="H2510" i="4"/>
  <c r="I2510" i="4"/>
  <c r="B2511" i="4"/>
  <c r="C2511" i="4"/>
  <c r="D2511" i="4"/>
  <c r="E2511" i="4"/>
  <c r="F2511" i="4"/>
  <c r="G2511" i="4"/>
  <c r="H2511" i="4"/>
  <c r="I2511" i="4"/>
  <c r="B2512" i="4"/>
  <c r="C2512" i="4"/>
  <c r="D2512" i="4"/>
  <c r="E2512" i="4"/>
  <c r="F2512" i="4"/>
  <c r="G2512" i="4"/>
  <c r="H2512" i="4"/>
  <c r="I2512" i="4"/>
  <c r="B2513" i="4"/>
  <c r="C2513" i="4"/>
  <c r="D2513" i="4"/>
  <c r="E2513" i="4"/>
  <c r="F2513" i="4"/>
  <c r="G2513" i="4"/>
  <c r="H2513" i="4"/>
  <c r="I2513" i="4"/>
  <c r="B2514" i="4"/>
  <c r="C2514" i="4"/>
  <c r="D2514" i="4"/>
  <c r="E2514" i="4"/>
  <c r="F2514" i="4"/>
  <c r="G2514" i="4"/>
  <c r="H2514" i="4"/>
  <c r="I2514" i="4"/>
  <c r="B2515" i="4"/>
  <c r="C2515" i="4"/>
  <c r="D2515" i="4"/>
  <c r="E2515" i="4"/>
  <c r="F2515" i="4"/>
  <c r="G2515" i="4"/>
  <c r="H2515" i="4"/>
  <c r="I2515" i="4"/>
  <c r="B2516" i="4"/>
  <c r="C2516" i="4"/>
  <c r="D2516" i="4"/>
  <c r="E2516" i="4"/>
  <c r="F2516" i="4"/>
  <c r="G2516" i="4"/>
  <c r="H2516" i="4"/>
  <c r="I2516" i="4"/>
  <c r="B2517" i="4"/>
  <c r="C2517" i="4"/>
  <c r="D2517" i="4"/>
  <c r="E2517" i="4"/>
  <c r="F2517" i="4"/>
  <c r="G2517" i="4"/>
  <c r="H2517" i="4"/>
  <c r="I2517" i="4"/>
  <c r="B2518" i="4"/>
  <c r="C2518" i="4"/>
  <c r="D2518" i="4"/>
  <c r="E2518" i="4"/>
  <c r="F2518" i="4"/>
  <c r="G2518" i="4"/>
  <c r="H2518" i="4"/>
  <c r="I2518" i="4"/>
  <c r="B2519" i="4"/>
  <c r="C2519" i="4"/>
  <c r="D2519" i="4"/>
  <c r="E2519" i="4"/>
  <c r="F2519" i="4"/>
  <c r="G2519" i="4"/>
  <c r="H2519" i="4"/>
  <c r="I2519" i="4"/>
  <c r="B2520" i="4"/>
  <c r="C2520" i="4"/>
  <c r="D2520" i="4"/>
  <c r="E2520" i="4"/>
  <c r="F2520" i="4"/>
  <c r="G2520" i="4"/>
  <c r="H2520" i="4"/>
  <c r="I2520" i="4"/>
  <c r="B2521" i="4"/>
  <c r="C2521" i="4"/>
  <c r="D2521" i="4"/>
  <c r="E2521" i="4"/>
  <c r="F2521" i="4"/>
  <c r="G2521" i="4"/>
  <c r="H2521" i="4"/>
  <c r="I2521" i="4"/>
  <c r="B2522" i="4"/>
  <c r="C2522" i="4"/>
  <c r="D2522" i="4"/>
  <c r="E2522" i="4"/>
  <c r="F2522" i="4"/>
  <c r="G2522" i="4"/>
  <c r="H2522" i="4"/>
  <c r="I2522" i="4"/>
  <c r="B2523" i="4"/>
  <c r="C2523" i="4"/>
  <c r="D2523" i="4"/>
  <c r="E2523" i="4"/>
  <c r="F2523" i="4"/>
  <c r="G2523" i="4"/>
  <c r="H2523" i="4"/>
  <c r="I2523" i="4"/>
  <c r="L150" i="2"/>
  <c r="M150" i="2" s="1"/>
  <c r="L151" i="2"/>
  <c r="M151" i="2" s="1"/>
  <c r="L152" i="2"/>
  <c r="M152" i="2" s="1"/>
  <c r="L153" i="2"/>
  <c r="M153" i="2" s="1"/>
  <c r="L154" i="2"/>
  <c r="M154" i="2" s="1"/>
  <c r="L155" i="2"/>
  <c r="M155" i="2" s="1"/>
  <c r="L156" i="2"/>
  <c r="M156" i="2" s="1"/>
  <c r="L157" i="2"/>
  <c r="M157" i="2" s="1"/>
  <c r="K2229" i="4"/>
  <c r="L2229" i="4"/>
  <c r="M2229" i="4"/>
  <c r="N2229" i="4"/>
  <c r="O2229" i="4"/>
  <c r="L90" i="2"/>
  <c r="P2248" i="4" s="1"/>
  <c r="K2249" i="4"/>
  <c r="L2249" i="4"/>
  <c r="M2249" i="4"/>
  <c r="N2249" i="4"/>
  <c r="O2249" i="4"/>
  <c r="K2248" i="4"/>
  <c r="L2248" i="4"/>
  <c r="M2248" i="4"/>
  <c r="N2248" i="4"/>
  <c r="O2248" i="4"/>
  <c r="K2221" i="4"/>
  <c r="L2221" i="4"/>
  <c r="M2221" i="4"/>
  <c r="N2221" i="4"/>
  <c r="O2221" i="4"/>
  <c r="K2239" i="4"/>
  <c r="L2239" i="4"/>
  <c r="M2239" i="4"/>
  <c r="N2239" i="4"/>
  <c r="O2239" i="4"/>
  <c r="K2218" i="4"/>
  <c r="L2218" i="4"/>
  <c r="M2218" i="4"/>
  <c r="N2218" i="4"/>
  <c r="O2218" i="4"/>
  <c r="K2224" i="4"/>
  <c r="L2224" i="4"/>
  <c r="M2224" i="4"/>
  <c r="N2224" i="4"/>
  <c r="O2224" i="4"/>
  <c r="K2250" i="4"/>
  <c r="L2250" i="4"/>
  <c r="M2250" i="4"/>
  <c r="N2250" i="4"/>
  <c r="O2250" i="4"/>
  <c r="K2233" i="4"/>
  <c r="L2233" i="4"/>
  <c r="M2233" i="4"/>
  <c r="N2233" i="4"/>
  <c r="O2233" i="4"/>
  <c r="K2243" i="4"/>
  <c r="L2243" i="4"/>
  <c r="M2243" i="4"/>
  <c r="N2243" i="4"/>
  <c r="O2243" i="4"/>
  <c r="K2238" i="4"/>
  <c r="L2238" i="4"/>
  <c r="M2238" i="4"/>
  <c r="N2238" i="4"/>
  <c r="O2238" i="4"/>
  <c r="K2251" i="4"/>
  <c r="L2251" i="4"/>
  <c r="M2251" i="4"/>
  <c r="N2251" i="4"/>
  <c r="O2251" i="4"/>
  <c r="K2234" i="4"/>
  <c r="L2234" i="4"/>
  <c r="M2234" i="4"/>
  <c r="N2234" i="4"/>
  <c r="O2234" i="4"/>
  <c r="K2237" i="4"/>
  <c r="L2237" i="4"/>
  <c r="M2237" i="4"/>
  <c r="N2237" i="4"/>
  <c r="O2237" i="4"/>
  <c r="P2237" i="4"/>
  <c r="K2240" i="4"/>
  <c r="L2240" i="4"/>
  <c r="M2240" i="4"/>
  <c r="N2240" i="4"/>
  <c r="O2240" i="4"/>
  <c r="K2228" i="4"/>
  <c r="L2228" i="4"/>
  <c r="M2228" i="4"/>
  <c r="N2228" i="4"/>
  <c r="O2228" i="4"/>
  <c r="K2223" i="4"/>
  <c r="L2223" i="4"/>
  <c r="M2223" i="4"/>
  <c r="N2223" i="4"/>
  <c r="O2223" i="4"/>
  <c r="K2253" i="4"/>
  <c r="L2253" i="4"/>
  <c r="M2253" i="4"/>
  <c r="N2253" i="4"/>
  <c r="O2253" i="4"/>
  <c r="K2247" i="4"/>
  <c r="L2247" i="4"/>
  <c r="M2247" i="4"/>
  <c r="N2247" i="4"/>
  <c r="O2247" i="4"/>
  <c r="K2217" i="4"/>
  <c r="L2217" i="4"/>
  <c r="M2217" i="4"/>
  <c r="N2217" i="4"/>
  <c r="O2217" i="4"/>
  <c r="K2236" i="4"/>
  <c r="L2236" i="4"/>
  <c r="M2236" i="4"/>
  <c r="N2236" i="4"/>
  <c r="O2236" i="4"/>
  <c r="K2227" i="4"/>
  <c r="L2227" i="4"/>
  <c r="M2227" i="4"/>
  <c r="N2227" i="4"/>
  <c r="O2227" i="4"/>
  <c r="K2232" i="4"/>
  <c r="L2232" i="4"/>
  <c r="M2232" i="4"/>
  <c r="N2232" i="4"/>
  <c r="O2232" i="4"/>
  <c r="P2232" i="4"/>
  <c r="K2252" i="4"/>
  <c r="L2252" i="4"/>
  <c r="M2252" i="4"/>
  <c r="N2252" i="4"/>
  <c r="O2252" i="4"/>
  <c r="K2220" i="4"/>
  <c r="L2220" i="4"/>
  <c r="M2220" i="4"/>
  <c r="N2220" i="4"/>
  <c r="O2220" i="4"/>
  <c r="K2246" i="4"/>
  <c r="L2246" i="4"/>
  <c r="M2246" i="4"/>
  <c r="N2246" i="4"/>
  <c r="O2246" i="4"/>
  <c r="K2226" i="4"/>
  <c r="L2226" i="4"/>
  <c r="M2226" i="4"/>
  <c r="N2226" i="4"/>
  <c r="O2226" i="4"/>
  <c r="K2219" i="4"/>
  <c r="L2219" i="4"/>
  <c r="M2219" i="4"/>
  <c r="N2219" i="4"/>
  <c r="O2219" i="4"/>
  <c r="K2235" i="4"/>
  <c r="L2235" i="4"/>
  <c r="M2235" i="4"/>
  <c r="N2235" i="4"/>
  <c r="O2235" i="4"/>
  <c r="K2244" i="4"/>
  <c r="L2244" i="4"/>
  <c r="M2244" i="4"/>
  <c r="N2244" i="4"/>
  <c r="O2244" i="4"/>
  <c r="K2222" i="4"/>
  <c r="L2222" i="4"/>
  <c r="M2222" i="4"/>
  <c r="N2222" i="4"/>
  <c r="O2222" i="4"/>
  <c r="K2231" i="4"/>
  <c r="L2231" i="4"/>
  <c r="M2231" i="4"/>
  <c r="N2231" i="4"/>
  <c r="O2231" i="4"/>
  <c r="K2242" i="4"/>
  <c r="L2242" i="4"/>
  <c r="M2242" i="4"/>
  <c r="N2242" i="4"/>
  <c r="O2242" i="4"/>
  <c r="P2242" i="4"/>
  <c r="K2230" i="4"/>
  <c r="L2230" i="4"/>
  <c r="M2230" i="4"/>
  <c r="N2230" i="4"/>
  <c r="O2230" i="4"/>
  <c r="K2245" i="4"/>
  <c r="L2245" i="4"/>
  <c r="M2245" i="4"/>
  <c r="N2245" i="4"/>
  <c r="O2245" i="4"/>
  <c r="K2241" i="4"/>
  <c r="L2241" i="4"/>
  <c r="M2241" i="4"/>
  <c r="N2241" i="4"/>
  <c r="O2241" i="4"/>
  <c r="K2225" i="4"/>
  <c r="L2225" i="4"/>
  <c r="M2225" i="4"/>
  <c r="N2225" i="4"/>
  <c r="O2225" i="4"/>
  <c r="K2266" i="4"/>
  <c r="L2266" i="4"/>
  <c r="M2266" i="4"/>
  <c r="N2266" i="4"/>
  <c r="O2266" i="4"/>
  <c r="L91" i="2"/>
  <c r="P2270" i="4" s="1"/>
  <c r="K2256" i="4"/>
  <c r="L2256" i="4"/>
  <c r="M2256" i="4"/>
  <c r="N2256" i="4"/>
  <c r="O2256" i="4"/>
  <c r="K2267" i="4"/>
  <c r="L2267" i="4"/>
  <c r="M2267" i="4"/>
  <c r="N2267" i="4"/>
  <c r="O2267" i="4"/>
  <c r="K2255" i="4"/>
  <c r="L2255" i="4"/>
  <c r="M2255" i="4"/>
  <c r="N2255" i="4"/>
  <c r="O2255" i="4"/>
  <c r="K2269" i="4"/>
  <c r="L2269" i="4"/>
  <c r="M2269" i="4"/>
  <c r="N2269" i="4"/>
  <c r="O2269" i="4"/>
  <c r="K2261" i="4"/>
  <c r="L2261" i="4"/>
  <c r="M2261" i="4"/>
  <c r="N2261" i="4"/>
  <c r="O2261" i="4"/>
  <c r="P2261" i="4"/>
  <c r="K2262" i="4"/>
  <c r="L2262" i="4"/>
  <c r="M2262" i="4"/>
  <c r="N2262" i="4"/>
  <c r="O2262" i="4"/>
  <c r="K2254" i="4"/>
  <c r="L2254" i="4"/>
  <c r="M2254" i="4"/>
  <c r="N2254" i="4"/>
  <c r="O2254" i="4"/>
  <c r="K2275" i="4"/>
  <c r="L2275" i="4"/>
  <c r="M2275" i="4"/>
  <c r="N2275" i="4"/>
  <c r="O2275" i="4"/>
  <c r="K2263" i="4"/>
  <c r="L2263" i="4"/>
  <c r="M2263" i="4"/>
  <c r="N2263" i="4"/>
  <c r="O2263" i="4"/>
  <c r="K2272" i="4"/>
  <c r="L2272" i="4"/>
  <c r="M2272" i="4"/>
  <c r="N2272" i="4"/>
  <c r="O2272" i="4"/>
  <c r="K2265" i="4"/>
  <c r="L2265" i="4"/>
  <c r="M2265" i="4"/>
  <c r="N2265" i="4"/>
  <c r="O2265" i="4"/>
  <c r="K2276" i="4"/>
  <c r="L2276" i="4"/>
  <c r="M2276" i="4"/>
  <c r="N2276" i="4"/>
  <c r="O2276" i="4"/>
  <c r="K2273" i="4"/>
  <c r="L2273" i="4"/>
  <c r="M2273" i="4"/>
  <c r="N2273" i="4"/>
  <c r="O2273" i="4"/>
  <c r="P2273" i="4"/>
  <c r="K2278" i="4"/>
  <c r="L2278" i="4"/>
  <c r="M2278" i="4"/>
  <c r="N2278" i="4"/>
  <c r="O2278" i="4"/>
  <c r="K2270" i="4"/>
  <c r="L2270" i="4"/>
  <c r="M2270" i="4"/>
  <c r="N2270" i="4"/>
  <c r="O2270" i="4"/>
  <c r="K2259" i="4"/>
  <c r="L2259" i="4"/>
  <c r="M2259" i="4"/>
  <c r="N2259" i="4"/>
  <c r="O2259" i="4"/>
  <c r="K2264" i="4"/>
  <c r="L2264" i="4"/>
  <c r="M2264" i="4"/>
  <c r="N2264" i="4"/>
  <c r="O2264" i="4"/>
  <c r="K2258" i="4"/>
  <c r="L2258" i="4"/>
  <c r="M2258" i="4"/>
  <c r="N2258" i="4"/>
  <c r="O2258" i="4"/>
  <c r="K2274" i="4"/>
  <c r="L2274" i="4"/>
  <c r="M2274" i="4"/>
  <c r="N2274" i="4"/>
  <c r="O2274" i="4"/>
  <c r="K2277" i="4"/>
  <c r="L2277" i="4"/>
  <c r="M2277" i="4"/>
  <c r="N2277" i="4"/>
  <c r="O2277" i="4"/>
  <c r="P2277" i="4"/>
  <c r="K2271" i="4"/>
  <c r="L2271" i="4"/>
  <c r="M2271" i="4"/>
  <c r="N2271" i="4"/>
  <c r="O2271" i="4"/>
  <c r="K2260" i="4"/>
  <c r="L2260" i="4"/>
  <c r="M2260" i="4"/>
  <c r="N2260" i="4"/>
  <c r="O2260" i="4"/>
  <c r="P2260" i="4"/>
  <c r="K2257" i="4"/>
  <c r="L2257" i="4"/>
  <c r="M2257" i="4"/>
  <c r="N2257" i="4"/>
  <c r="O2257" i="4"/>
  <c r="K2268" i="4"/>
  <c r="L2268" i="4"/>
  <c r="M2268" i="4"/>
  <c r="N2268" i="4"/>
  <c r="O2268" i="4"/>
  <c r="K2279" i="4"/>
  <c r="L2279" i="4"/>
  <c r="M2279" i="4"/>
  <c r="N2279" i="4"/>
  <c r="O2279" i="4"/>
  <c r="B2229" i="4"/>
  <c r="C2229" i="4"/>
  <c r="D2229" i="4"/>
  <c r="E2229" i="4"/>
  <c r="F2229" i="4"/>
  <c r="G2229" i="4"/>
  <c r="H2229" i="4"/>
  <c r="I2229" i="4"/>
  <c r="B2249" i="4"/>
  <c r="C2249" i="4"/>
  <c r="D2249" i="4"/>
  <c r="E2249" i="4"/>
  <c r="F2249" i="4"/>
  <c r="G2249" i="4"/>
  <c r="H2249" i="4"/>
  <c r="I2249" i="4"/>
  <c r="B2248" i="4"/>
  <c r="C2248" i="4"/>
  <c r="D2248" i="4"/>
  <c r="E2248" i="4"/>
  <c r="F2248" i="4"/>
  <c r="G2248" i="4"/>
  <c r="H2248" i="4"/>
  <c r="I2248" i="4"/>
  <c r="B2221" i="4"/>
  <c r="C2221" i="4"/>
  <c r="D2221" i="4"/>
  <c r="E2221" i="4"/>
  <c r="F2221" i="4"/>
  <c r="G2221" i="4"/>
  <c r="H2221" i="4"/>
  <c r="I2221" i="4"/>
  <c r="B2239" i="4"/>
  <c r="C2239" i="4"/>
  <c r="D2239" i="4"/>
  <c r="E2239" i="4"/>
  <c r="F2239" i="4"/>
  <c r="G2239" i="4"/>
  <c r="H2239" i="4"/>
  <c r="I2239" i="4"/>
  <c r="B2218" i="4"/>
  <c r="C2218" i="4"/>
  <c r="D2218" i="4"/>
  <c r="E2218" i="4"/>
  <c r="F2218" i="4"/>
  <c r="G2218" i="4"/>
  <c r="H2218" i="4"/>
  <c r="I2218" i="4"/>
  <c r="B2224" i="4"/>
  <c r="C2224" i="4"/>
  <c r="D2224" i="4"/>
  <c r="E2224" i="4"/>
  <c r="F2224" i="4"/>
  <c r="G2224" i="4"/>
  <c r="H2224" i="4"/>
  <c r="I2224" i="4"/>
  <c r="B2250" i="4"/>
  <c r="C2250" i="4"/>
  <c r="D2250" i="4"/>
  <c r="E2250" i="4"/>
  <c r="F2250" i="4"/>
  <c r="G2250" i="4"/>
  <c r="H2250" i="4"/>
  <c r="I2250" i="4"/>
  <c r="B2233" i="4"/>
  <c r="C2233" i="4"/>
  <c r="D2233" i="4"/>
  <c r="E2233" i="4"/>
  <c r="F2233" i="4"/>
  <c r="G2233" i="4"/>
  <c r="H2233" i="4"/>
  <c r="I2233" i="4"/>
  <c r="B2243" i="4"/>
  <c r="C2243" i="4"/>
  <c r="D2243" i="4"/>
  <c r="E2243" i="4"/>
  <c r="F2243" i="4"/>
  <c r="G2243" i="4"/>
  <c r="H2243" i="4"/>
  <c r="I2243" i="4"/>
  <c r="B2238" i="4"/>
  <c r="C2238" i="4"/>
  <c r="D2238" i="4"/>
  <c r="E2238" i="4"/>
  <c r="F2238" i="4"/>
  <c r="G2238" i="4"/>
  <c r="H2238" i="4"/>
  <c r="I2238" i="4"/>
  <c r="B2251" i="4"/>
  <c r="C2251" i="4"/>
  <c r="D2251" i="4"/>
  <c r="E2251" i="4"/>
  <c r="F2251" i="4"/>
  <c r="G2251" i="4"/>
  <c r="H2251" i="4"/>
  <c r="I2251" i="4"/>
  <c r="B2234" i="4"/>
  <c r="C2234" i="4"/>
  <c r="D2234" i="4"/>
  <c r="E2234" i="4"/>
  <c r="F2234" i="4"/>
  <c r="G2234" i="4"/>
  <c r="H2234" i="4"/>
  <c r="I2234" i="4"/>
  <c r="B2237" i="4"/>
  <c r="C2237" i="4"/>
  <c r="D2237" i="4"/>
  <c r="E2237" i="4"/>
  <c r="F2237" i="4"/>
  <c r="G2237" i="4"/>
  <c r="H2237" i="4"/>
  <c r="I2237" i="4"/>
  <c r="B2240" i="4"/>
  <c r="C2240" i="4"/>
  <c r="D2240" i="4"/>
  <c r="E2240" i="4"/>
  <c r="F2240" i="4"/>
  <c r="G2240" i="4"/>
  <c r="H2240" i="4"/>
  <c r="I2240" i="4"/>
  <c r="B2228" i="4"/>
  <c r="C2228" i="4"/>
  <c r="D2228" i="4"/>
  <c r="E2228" i="4"/>
  <c r="F2228" i="4"/>
  <c r="G2228" i="4"/>
  <c r="H2228" i="4"/>
  <c r="I2228" i="4"/>
  <c r="B2223" i="4"/>
  <c r="C2223" i="4"/>
  <c r="D2223" i="4"/>
  <c r="E2223" i="4"/>
  <c r="F2223" i="4"/>
  <c r="G2223" i="4"/>
  <c r="H2223" i="4"/>
  <c r="I2223" i="4"/>
  <c r="B2253" i="4"/>
  <c r="C2253" i="4"/>
  <c r="D2253" i="4"/>
  <c r="E2253" i="4"/>
  <c r="F2253" i="4"/>
  <c r="G2253" i="4"/>
  <c r="H2253" i="4"/>
  <c r="I2253" i="4"/>
  <c r="B2247" i="4"/>
  <c r="C2247" i="4"/>
  <c r="D2247" i="4"/>
  <c r="E2247" i="4"/>
  <c r="F2247" i="4"/>
  <c r="G2247" i="4"/>
  <c r="H2247" i="4"/>
  <c r="I2247" i="4"/>
  <c r="B2217" i="4"/>
  <c r="C2217" i="4"/>
  <c r="D2217" i="4"/>
  <c r="E2217" i="4"/>
  <c r="F2217" i="4"/>
  <c r="G2217" i="4"/>
  <c r="H2217" i="4"/>
  <c r="I2217" i="4"/>
  <c r="B2236" i="4"/>
  <c r="C2236" i="4"/>
  <c r="D2236" i="4"/>
  <c r="E2236" i="4"/>
  <c r="F2236" i="4"/>
  <c r="G2236" i="4"/>
  <c r="H2236" i="4"/>
  <c r="I2236" i="4"/>
  <c r="B2227" i="4"/>
  <c r="C2227" i="4"/>
  <c r="D2227" i="4"/>
  <c r="E2227" i="4"/>
  <c r="F2227" i="4"/>
  <c r="G2227" i="4"/>
  <c r="H2227" i="4"/>
  <c r="I2227" i="4"/>
  <c r="B2232" i="4"/>
  <c r="C2232" i="4"/>
  <c r="D2232" i="4"/>
  <c r="E2232" i="4"/>
  <c r="F2232" i="4"/>
  <c r="G2232" i="4"/>
  <c r="H2232" i="4"/>
  <c r="I2232" i="4"/>
  <c r="B2252" i="4"/>
  <c r="C2252" i="4"/>
  <c r="D2252" i="4"/>
  <c r="E2252" i="4"/>
  <c r="F2252" i="4"/>
  <c r="G2252" i="4"/>
  <c r="H2252" i="4"/>
  <c r="I2252" i="4"/>
  <c r="B2220" i="4"/>
  <c r="C2220" i="4"/>
  <c r="D2220" i="4"/>
  <c r="E2220" i="4"/>
  <c r="F2220" i="4"/>
  <c r="G2220" i="4"/>
  <c r="H2220" i="4"/>
  <c r="I2220" i="4"/>
  <c r="B2246" i="4"/>
  <c r="C2246" i="4"/>
  <c r="D2246" i="4"/>
  <c r="E2246" i="4"/>
  <c r="F2246" i="4"/>
  <c r="G2246" i="4"/>
  <c r="H2246" i="4"/>
  <c r="I2246" i="4"/>
  <c r="B2226" i="4"/>
  <c r="C2226" i="4"/>
  <c r="D2226" i="4"/>
  <c r="E2226" i="4"/>
  <c r="F2226" i="4"/>
  <c r="G2226" i="4"/>
  <c r="H2226" i="4"/>
  <c r="I2226" i="4"/>
  <c r="B2219" i="4"/>
  <c r="C2219" i="4"/>
  <c r="D2219" i="4"/>
  <c r="E2219" i="4"/>
  <c r="F2219" i="4"/>
  <c r="G2219" i="4"/>
  <c r="H2219" i="4"/>
  <c r="I2219" i="4"/>
  <c r="B2235" i="4"/>
  <c r="C2235" i="4"/>
  <c r="D2235" i="4"/>
  <c r="E2235" i="4"/>
  <c r="F2235" i="4"/>
  <c r="G2235" i="4"/>
  <c r="H2235" i="4"/>
  <c r="I2235" i="4"/>
  <c r="B2244" i="4"/>
  <c r="C2244" i="4"/>
  <c r="D2244" i="4"/>
  <c r="E2244" i="4"/>
  <c r="F2244" i="4"/>
  <c r="G2244" i="4"/>
  <c r="H2244" i="4"/>
  <c r="I2244" i="4"/>
  <c r="B2222" i="4"/>
  <c r="C2222" i="4"/>
  <c r="D2222" i="4"/>
  <c r="E2222" i="4"/>
  <c r="F2222" i="4"/>
  <c r="G2222" i="4"/>
  <c r="H2222" i="4"/>
  <c r="I2222" i="4"/>
  <c r="B2231" i="4"/>
  <c r="C2231" i="4"/>
  <c r="D2231" i="4"/>
  <c r="E2231" i="4"/>
  <c r="F2231" i="4"/>
  <c r="G2231" i="4"/>
  <c r="H2231" i="4"/>
  <c r="I2231" i="4"/>
  <c r="B2242" i="4"/>
  <c r="C2242" i="4"/>
  <c r="D2242" i="4"/>
  <c r="E2242" i="4"/>
  <c r="F2242" i="4"/>
  <c r="G2242" i="4"/>
  <c r="H2242" i="4"/>
  <c r="I2242" i="4"/>
  <c r="B2230" i="4"/>
  <c r="C2230" i="4"/>
  <c r="D2230" i="4"/>
  <c r="E2230" i="4"/>
  <c r="F2230" i="4"/>
  <c r="G2230" i="4"/>
  <c r="H2230" i="4"/>
  <c r="I2230" i="4"/>
  <c r="B2245" i="4"/>
  <c r="C2245" i="4"/>
  <c r="D2245" i="4"/>
  <c r="E2245" i="4"/>
  <c r="F2245" i="4"/>
  <c r="G2245" i="4"/>
  <c r="H2245" i="4"/>
  <c r="I2245" i="4"/>
  <c r="B2241" i="4"/>
  <c r="C2241" i="4"/>
  <c r="D2241" i="4"/>
  <c r="E2241" i="4"/>
  <c r="F2241" i="4"/>
  <c r="G2241" i="4"/>
  <c r="H2241" i="4"/>
  <c r="I2241" i="4"/>
  <c r="B2225" i="4"/>
  <c r="C2225" i="4"/>
  <c r="D2225" i="4"/>
  <c r="E2225" i="4"/>
  <c r="F2225" i="4"/>
  <c r="G2225" i="4"/>
  <c r="H2225" i="4"/>
  <c r="I2225" i="4"/>
  <c r="B2266" i="4"/>
  <c r="C2266" i="4"/>
  <c r="D2266" i="4"/>
  <c r="E2266" i="4"/>
  <c r="F2266" i="4"/>
  <c r="G2266" i="4"/>
  <c r="H2266" i="4"/>
  <c r="I2266" i="4"/>
  <c r="B2256" i="4"/>
  <c r="C2256" i="4"/>
  <c r="D2256" i="4"/>
  <c r="E2256" i="4"/>
  <c r="F2256" i="4"/>
  <c r="G2256" i="4"/>
  <c r="H2256" i="4"/>
  <c r="I2256" i="4"/>
  <c r="B2267" i="4"/>
  <c r="C2267" i="4"/>
  <c r="D2267" i="4"/>
  <c r="E2267" i="4"/>
  <c r="F2267" i="4"/>
  <c r="G2267" i="4"/>
  <c r="H2267" i="4"/>
  <c r="I2267" i="4"/>
  <c r="B2255" i="4"/>
  <c r="C2255" i="4"/>
  <c r="D2255" i="4"/>
  <c r="E2255" i="4"/>
  <c r="F2255" i="4"/>
  <c r="G2255" i="4"/>
  <c r="H2255" i="4"/>
  <c r="I2255" i="4"/>
  <c r="B2269" i="4"/>
  <c r="C2269" i="4"/>
  <c r="D2269" i="4"/>
  <c r="E2269" i="4"/>
  <c r="F2269" i="4"/>
  <c r="G2269" i="4"/>
  <c r="H2269" i="4"/>
  <c r="I2269" i="4"/>
  <c r="B2261" i="4"/>
  <c r="C2261" i="4"/>
  <c r="D2261" i="4"/>
  <c r="E2261" i="4"/>
  <c r="F2261" i="4"/>
  <c r="G2261" i="4"/>
  <c r="H2261" i="4"/>
  <c r="I2261" i="4"/>
  <c r="B2262" i="4"/>
  <c r="C2262" i="4"/>
  <c r="D2262" i="4"/>
  <c r="E2262" i="4"/>
  <c r="F2262" i="4"/>
  <c r="G2262" i="4"/>
  <c r="H2262" i="4"/>
  <c r="I2262" i="4"/>
  <c r="B2254" i="4"/>
  <c r="C2254" i="4"/>
  <c r="D2254" i="4"/>
  <c r="E2254" i="4"/>
  <c r="F2254" i="4"/>
  <c r="G2254" i="4"/>
  <c r="H2254" i="4"/>
  <c r="I2254" i="4"/>
  <c r="B2275" i="4"/>
  <c r="C2275" i="4"/>
  <c r="D2275" i="4"/>
  <c r="E2275" i="4"/>
  <c r="F2275" i="4"/>
  <c r="G2275" i="4"/>
  <c r="H2275" i="4"/>
  <c r="I2275" i="4"/>
  <c r="B2263" i="4"/>
  <c r="C2263" i="4"/>
  <c r="D2263" i="4"/>
  <c r="E2263" i="4"/>
  <c r="F2263" i="4"/>
  <c r="G2263" i="4"/>
  <c r="H2263" i="4"/>
  <c r="I2263" i="4"/>
  <c r="B2272" i="4"/>
  <c r="C2272" i="4"/>
  <c r="D2272" i="4"/>
  <c r="E2272" i="4"/>
  <c r="F2272" i="4"/>
  <c r="G2272" i="4"/>
  <c r="H2272" i="4"/>
  <c r="I2272" i="4"/>
  <c r="B2265" i="4"/>
  <c r="C2265" i="4"/>
  <c r="D2265" i="4"/>
  <c r="E2265" i="4"/>
  <c r="F2265" i="4"/>
  <c r="G2265" i="4"/>
  <c r="H2265" i="4"/>
  <c r="I2265" i="4"/>
  <c r="B2276" i="4"/>
  <c r="C2276" i="4"/>
  <c r="D2276" i="4"/>
  <c r="E2276" i="4"/>
  <c r="F2276" i="4"/>
  <c r="G2276" i="4"/>
  <c r="H2276" i="4"/>
  <c r="I2276" i="4"/>
  <c r="B2273" i="4"/>
  <c r="C2273" i="4"/>
  <c r="D2273" i="4"/>
  <c r="E2273" i="4"/>
  <c r="F2273" i="4"/>
  <c r="G2273" i="4"/>
  <c r="H2273" i="4"/>
  <c r="I2273" i="4"/>
  <c r="B2278" i="4"/>
  <c r="C2278" i="4"/>
  <c r="D2278" i="4"/>
  <c r="E2278" i="4"/>
  <c r="F2278" i="4"/>
  <c r="G2278" i="4"/>
  <c r="H2278" i="4"/>
  <c r="I2278" i="4"/>
  <c r="B2270" i="4"/>
  <c r="C2270" i="4"/>
  <c r="D2270" i="4"/>
  <c r="E2270" i="4"/>
  <c r="F2270" i="4"/>
  <c r="G2270" i="4"/>
  <c r="H2270" i="4"/>
  <c r="I2270" i="4"/>
  <c r="B2259" i="4"/>
  <c r="C2259" i="4"/>
  <c r="D2259" i="4"/>
  <c r="E2259" i="4"/>
  <c r="F2259" i="4"/>
  <c r="G2259" i="4"/>
  <c r="H2259" i="4"/>
  <c r="I2259" i="4"/>
  <c r="B2264" i="4"/>
  <c r="C2264" i="4"/>
  <c r="D2264" i="4"/>
  <c r="E2264" i="4"/>
  <c r="F2264" i="4"/>
  <c r="G2264" i="4"/>
  <c r="H2264" i="4"/>
  <c r="I2264" i="4"/>
  <c r="B2258" i="4"/>
  <c r="C2258" i="4"/>
  <c r="D2258" i="4"/>
  <c r="E2258" i="4"/>
  <c r="F2258" i="4"/>
  <c r="G2258" i="4"/>
  <c r="H2258" i="4"/>
  <c r="I2258" i="4"/>
  <c r="B2274" i="4"/>
  <c r="C2274" i="4"/>
  <c r="D2274" i="4"/>
  <c r="E2274" i="4"/>
  <c r="F2274" i="4"/>
  <c r="G2274" i="4"/>
  <c r="H2274" i="4"/>
  <c r="I2274" i="4"/>
  <c r="B2277" i="4"/>
  <c r="C2277" i="4"/>
  <c r="D2277" i="4"/>
  <c r="E2277" i="4"/>
  <c r="F2277" i="4"/>
  <c r="G2277" i="4"/>
  <c r="H2277" i="4"/>
  <c r="I2277" i="4"/>
  <c r="B2271" i="4"/>
  <c r="C2271" i="4"/>
  <c r="D2271" i="4"/>
  <c r="E2271" i="4"/>
  <c r="F2271" i="4"/>
  <c r="G2271" i="4"/>
  <c r="H2271" i="4"/>
  <c r="I2271" i="4"/>
  <c r="B2260" i="4"/>
  <c r="C2260" i="4"/>
  <c r="D2260" i="4"/>
  <c r="E2260" i="4"/>
  <c r="F2260" i="4"/>
  <c r="G2260" i="4"/>
  <c r="H2260" i="4"/>
  <c r="I2260" i="4"/>
  <c r="B2257" i="4"/>
  <c r="C2257" i="4"/>
  <c r="D2257" i="4"/>
  <c r="E2257" i="4"/>
  <c r="F2257" i="4"/>
  <c r="G2257" i="4"/>
  <c r="H2257" i="4"/>
  <c r="I2257" i="4"/>
  <c r="B2268" i="4"/>
  <c r="C2268" i="4"/>
  <c r="D2268" i="4"/>
  <c r="E2268" i="4"/>
  <c r="F2268" i="4"/>
  <c r="G2268" i="4"/>
  <c r="H2268" i="4"/>
  <c r="I2268" i="4"/>
  <c r="B2279" i="4"/>
  <c r="C2279" i="4"/>
  <c r="D2279" i="4"/>
  <c r="E2279" i="4"/>
  <c r="F2279" i="4"/>
  <c r="G2279" i="4"/>
  <c r="H2279" i="4"/>
  <c r="I2279" i="4"/>
  <c r="L2070" i="4"/>
  <c r="I1943" i="4"/>
  <c r="I2042" i="4"/>
  <c r="I2162" i="4"/>
  <c r="I9" i="4"/>
  <c r="G80" i="1" s="1"/>
  <c r="I1944" i="4"/>
  <c r="I2043" i="4"/>
  <c r="I34" i="4"/>
  <c r="I1960" i="4"/>
  <c r="I2060" i="4"/>
  <c r="I5" i="4"/>
  <c r="G89" i="1" s="1"/>
  <c r="I1927" i="4"/>
  <c r="G187" i="1" s="1"/>
  <c r="I2148" i="4"/>
  <c r="I80" i="4"/>
  <c r="G93" i="1" s="1"/>
  <c r="I2005" i="4"/>
  <c r="G188" i="1" s="1"/>
  <c r="I73" i="4"/>
  <c r="G108" i="1" s="1"/>
  <c r="I1973" i="4"/>
  <c r="G189" i="1" s="1"/>
  <c r="I541" i="4"/>
  <c r="G131" i="1" s="1"/>
  <c r="I1951" i="4"/>
  <c r="I2051" i="4"/>
  <c r="I2171" i="4"/>
  <c r="I1654" i="4"/>
  <c r="G177" i="1" s="1"/>
  <c r="I1945" i="4"/>
  <c r="I2044" i="4"/>
  <c r="I2163" i="4"/>
  <c r="I1987" i="4"/>
  <c r="I2085" i="4"/>
  <c r="I2199" i="4"/>
  <c r="B1910" i="4"/>
  <c r="C1910" i="4"/>
  <c r="D1910" i="4"/>
  <c r="E1910" i="4"/>
  <c r="F1910" i="4"/>
  <c r="G1910" i="4"/>
  <c r="H1910" i="4"/>
  <c r="I1910" i="4"/>
  <c r="K1910" i="4"/>
  <c r="L1910" i="4"/>
  <c r="M1910" i="4"/>
  <c r="N1910" i="4"/>
  <c r="O1910" i="4"/>
  <c r="B1911" i="4"/>
  <c r="C1911" i="4"/>
  <c r="D1911" i="4"/>
  <c r="E1911" i="4"/>
  <c r="F1911" i="4"/>
  <c r="G1911" i="4"/>
  <c r="H1911" i="4"/>
  <c r="I1911" i="4"/>
  <c r="K1911" i="4"/>
  <c r="L1911" i="4"/>
  <c r="M1911" i="4"/>
  <c r="N1911" i="4"/>
  <c r="O1911" i="4"/>
  <c r="B1912" i="4"/>
  <c r="C1912" i="4"/>
  <c r="D1912" i="4"/>
  <c r="E1912" i="4"/>
  <c r="F1912" i="4"/>
  <c r="G1912" i="4"/>
  <c r="H1912" i="4"/>
  <c r="I1912" i="4"/>
  <c r="K1912" i="4"/>
  <c r="L1912" i="4"/>
  <c r="M1912" i="4"/>
  <c r="N1912" i="4"/>
  <c r="O1912" i="4"/>
  <c r="B1915" i="4"/>
  <c r="C1915" i="4"/>
  <c r="D1915" i="4"/>
  <c r="E1915" i="4"/>
  <c r="F1915" i="4"/>
  <c r="G1915" i="4"/>
  <c r="H1915" i="4"/>
  <c r="I1915" i="4"/>
  <c r="K1915" i="4"/>
  <c r="L1915" i="4"/>
  <c r="M1915" i="4"/>
  <c r="N1915" i="4"/>
  <c r="O1915" i="4"/>
  <c r="B1913" i="4"/>
  <c r="C1913" i="4"/>
  <c r="D1913" i="4"/>
  <c r="E1913" i="4"/>
  <c r="F1913" i="4"/>
  <c r="G1913" i="4"/>
  <c r="H1913" i="4"/>
  <c r="I1913" i="4"/>
  <c r="K1913" i="4"/>
  <c r="L1913" i="4"/>
  <c r="M1913" i="4"/>
  <c r="N1913" i="4"/>
  <c r="O1913" i="4"/>
  <c r="B1908" i="4"/>
  <c r="C1908" i="4"/>
  <c r="D1908" i="4"/>
  <c r="E1908" i="4"/>
  <c r="F1908" i="4"/>
  <c r="G1908" i="4"/>
  <c r="H1908" i="4"/>
  <c r="I1908" i="4"/>
  <c r="K1908" i="4"/>
  <c r="L1908" i="4"/>
  <c r="M1908" i="4"/>
  <c r="N1908" i="4"/>
  <c r="O1908" i="4"/>
  <c r="B1906" i="4"/>
  <c r="C1906" i="4"/>
  <c r="D1906" i="4"/>
  <c r="E1906" i="4"/>
  <c r="F1906" i="4"/>
  <c r="G1906" i="4"/>
  <c r="H1906" i="4"/>
  <c r="I1906" i="4"/>
  <c r="K1906" i="4"/>
  <c r="L1906" i="4"/>
  <c r="M1906" i="4"/>
  <c r="N1906" i="4"/>
  <c r="O1906" i="4"/>
  <c r="B1904" i="4"/>
  <c r="C1904" i="4"/>
  <c r="D1904" i="4"/>
  <c r="E1904" i="4"/>
  <c r="F1904" i="4"/>
  <c r="G1904" i="4"/>
  <c r="H1904" i="4"/>
  <c r="I1904" i="4"/>
  <c r="K1904" i="4"/>
  <c r="L1904" i="4"/>
  <c r="M1904" i="4"/>
  <c r="N1904" i="4"/>
  <c r="O1904" i="4"/>
  <c r="B1909" i="4"/>
  <c r="C1909" i="4"/>
  <c r="D1909" i="4"/>
  <c r="E1909" i="4"/>
  <c r="F1909" i="4"/>
  <c r="G1909" i="4"/>
  <c r="H1909" i="4"/>
  <c r="I1909" i="4"/>
  <c r="K1909" i="4"/>
  <c r="L1909" i="4"/>
  <c r="M1909" i="4"/>
  <c r="N1909" i="4"/>
  <c r="O1909" i="4"/>
  <c r="B1905" i="4"/>
  <c r="C1905" i="4"/>
  <c r="D1905" i="4"/>
  <c r="E1905" i="4"/>
  <c r="F1905" i="4"/>
  <c r="G1905" i="4"/>
  <c r="H1905" i="4"/>
  <c r="I1905" i="4"/>
  <c r="K1905" i="4"/>
  <c r="L1905" i="4"/>
  <c r="M1905" i="4"/>
  <c r="N1905" i="4"/>
  <c r="O1905" i="4"/>
  <c r="B1916" i="4"/>
  <c r="C1916" i="4"/>
  <c r="D1916" i="4"/>
  <c r="E1916" i="4"/>
  <c r="F1916" i="4"/>
  <c r="G1916" i="4"/>
  <c r="H1916" i="4"/>
  <c r="I1916" i="4"/>
  <c r="K1916" i="4"/>
  <c r="L1916" i="4"/>
  <c r="M1916" i="4"/>
  <c r="N1916" i="4"/>
  <c r="O1916" i="4"/>
  <c r="B1907" i="4"/>
  <c r="C1907" i="4"/>
  <c r="D1907" i="4"/>
  <c r="E1907" i="4"/>
  <c r="F1907" i="4"/>
  <c r="G1907" i="4"/>
  <c r="H1907" i="4"/>
  <c r="I1907" i="4"/>
  <c r="K1907" i="4"/>
  <c r="L1907" i="4"/>
  <c r="M1907" i="4"/>
  <c r="N1907" i="4"/>
  <c r="O1907" i="4"/>
  <c r="B1914" i="4"/>
  <c r="C1914" i="4"/>
  <c r="D1914" i="4"/>
  <c r="E1914" i="4"/>
  <c r="F1914" i="4"/>
  <c r="G1914" i="4"/>
  <c r="H1914" i="4"/>
  <c r="I1914" i="4"/>
  <c r="K1914" i="4"/>
  <c r="L1914" i="4"/>
  <c r="M1914" i="4"/>
  <c r="N1914" i="4"/>
  <c r="O1914" i="4"/>
  <c r="B1985" i="4"/>
  <c r="C1985" i="4"/>
  <c r="D1985" i="4"/>
  <c r="E1985" i="4"/>
  <c r="F1985" i="4"/>
  <c r="G1985" i="4"/>
  <c r="H1985" i="4"/>
  <c r="I1985" i="4"/>
  <c r="K1985" i="4"/>
  <c r="L1985" i="4"/>
  <c r="M1985" i="4"/>
  <c r="N1985" i="4"/>
  <c r="O1985" i="4"/>
  <c r="B1929" i="4"/>
  <c r="C1929" i="4"/>
  <c r="D1929" i="4"/>
  <c r="E1929" i="4"/>
  <c r="F1929" i="4"/>
  <c r="G1929" i="4"/>
  <c r="H1929" i="4"/>
  <c r="I1929" i="4"/>
  <c r="K1929" i="4"/>
  <c r="L1929" i="4"/>
  <c r="M1929" i="4"/>
  <c r="N1929" i="4"/>
  <c r="O1929" i="4"/>
  <c r="B1978" i="4"/>
  <c r="C1978" i="4"/>
  <c r="D1978" i="4"/>
  <c r="E1978" i="4"/>
  <c r="F1978" i="4"/>
  <c r="G1978" i="4"/>
  <c r="H1978" i="4"/>
  <c r="I1978" i="4"/>
  <c r="K1978" i="4"/>
  <c r="L1978" i="4"/>
  <c r="M1978" i="4"/>
  <c r="N1978" i="4"/>
  <c r="O1978" i="4"/>
  <c r="B1924" i="4"/>
  <c r="C1924" i="4"/>
  <c r="D1924" i="4"/>
  <c r="E1924" i="4"/>
  <c r="F1924" i="4"/>
  <c r="G1924" i="4"/>
  <c r="H1924" i="4"/>
  <c r="I1924" i="4"/>
  <c r="K1924" i="4"/>
  <c r="L1924" i="4"/>
  <c r="M1924" i="4"/>
  <c r="N1924" i="4"/>
  <c r="O1924" i="4"/>
  <c r="B1943" i="4"/>
  <c r="C1943" i="4"/>
  <c r="D1943" i="4"/>
  <c r="E1943" i="4"/>
  <c r="F1943" i="4"/>
  <c r="G1943" i="4"/>
  <c r="H1943" i="4"/>
  <c r="K1943" i="4"/>
  <c r="L1943" i="4"/>
  <c r="M1943" i="4"/>
  <c r="N1943" i="4"/>
  <c r="O1943" i="4"/>
  <c r="B1931" i="4"/>
  <c r="C1931" i="4"/>
  <c r="D1931" i="4"/>
  <c r="E1931" i="4"/>
  <c r="F1931" i="4"/>
  <c r="G1931" i="4"/>
  <c r="H1931" i="4"/>
  <c r="I1931" i="4"/>
  <c r="K1931" i="4"/>
  <c r="L1931" i="4"/>
  <c r="M1931" i="4"/>
  <c r="N1931" i="4"/>
  <c r="O1931" i="4"/>
  <c r="B1954" i="4"/>
  <c r="C1954" i="4"/>
  <c r="D1954" i="4"/>
  <c r="E1954" i="4"/>
  <c r="F1954" i="4"/>
  <c r="G1954" i="4"/>
  <c r="H1954" i="4"/>
  <c r="I1954" i="4"/>
  <c r="K1954" i="4"/>
  <c r="L1954" i="4"/>
  <c r="M1954" i="4"/>
  <c r="N1954" i="4"/>
  <c r="O1954" i="4"/>
  <c r="B1944" i="4"/>
  <c r="C1944" i="4"/>
  <c r="D1944" i="4"/>
  <c r="E1944" i="4"/>
  <c r="F1944" i="4"/>
  <c r="G1944" i="4"/>
  <c r="H1944" i="4"/>
  <c r="K1944" i="4"/>
  <c r="L1944" i="4"/>
  <c r="M1944" i="4"/>
  <c r="N1944" i="4"/>
  <c r="O1944" i="4"/>
  <c r="B1990" i="4"/>
  <c r="C1990" i="4"/>
  <c r="D1990" i="4"/>
  <c r="E1990" i="4"/>
  <c r="F1990" i="4"/>
  <c r="G1990" i="4"/>
  <c r="H1990" i="4"/>
  <c r="I1990" i="4"/>
  <c r="K1990" i="4"/>
  <c r="L1990" i="4"/>
  <c r="M1990" i="4"/>
  <c r="N1990" i="4"/>
  <c r="O1990" i="4"/>
  <c r="B2004" i="4"/>
  <c r="C2004" i="4"/>
  <c r="D2004" i="4"/>
  <c r="E2004" i="4"/>
  <c r="F2004" i="4"/>
  <c r="G2004" i="4"/>
  <c r="H2004" i="4"/>
  <c r="I2004" i="4"/>
  <c r="K2004" i="4"/>
  <c r="L2004" i="4"/>
  <c r="M2004" i="4"/>
  <c r="N2004" i="4"/>
  <c r="O2004" i="4"/>
  <c r="B1939" i="4"/>
  <c r="C1939" i="4"/>
  <c r="D1939" i="4"/>
  <c r="E1939" i="4"/>
  <c r="F1939" i="4"/>
  <c r="G1939" i="4"/>
  <c r="H1939" i="4"/>
  <c r="I1939" i="4"/>
  <c r="K1939" i="4"/>
  <c r="L1939" i="4"/>
  <c r="M1939" i="4"/>
  <c r="N1939" i="4"/>
  <c r="O1939" i="4"/>
  <c r="B1948" i="4"/>
  <c r="C1948" i="4"/>
  <c r="D1948" i="4"/>
  <c r="E1948" i="4"/>
  <c r="F1948" i="4"/>
  <c r="G1948" i="4"/>
  <c r="H1948" i="4"/>
  <c r="I1948" i="4"/>
  <c r="K1948" i="4"/>
  <c r="L1948" i="4"/>
  <c r="M1948" i="4"/>
  <c r="N1948" i="4"/>
  <c r="O1948" i="4"/>
  <c r="B1971" i="4"/>
  <c r="C1971" i="4"/>
  <c r="D1971" i="4"/>
  <c r="E1971" i="4"/>
  <c r="F1971" i="4"/>
  <c r="G1971" i="4"/>
  <c r="H1971" i="4"/>
  <c r="I1971" i="4"/>
  <c r="K1971" i="4"/>
  <c r="L1971" i="4"/>
  <c r="M1971" i="4"/>
  <c r="N1971" i="4"/>
  <c r="O1971" i="4"/>
  <c r="B1979" i="4"/>
  <c r="C1979" i="4"/>
  <c r="D1979" i="4"/>
  <c r="E1979" i="4"/>
  <c r="F1979" i="4"/>
  <c r="G1979" i="4"/>
  <c r="H1979" i="4"/>
  <c r="I1979" i="4"/>
  <c r="K1979" i="4"/>
  <c r="L1979" i="4"/>
  <c r="M1979" i="4"/>
  <c r="N1979" i="4"/>
  <c r="O1979" i="4"/>
  <c r="B1964" i="4"/>
  <c r="C1964" i="4"/>
  <c r="D1964" i="4"/>
  <c r="E1964" i="4"/>
  <c r="F1964" i="4"/>
  <c r="G1964" i="4"/>
  <c r="H1964" i="4"/>
  <c r="I1964" i="4"/>
  <c r="K1964" i="4"/>
  <c r="L1964" i="4"/>
  <c r="M1964" i="4"/>
  <c r="N1964" i="4"/>
  <c r="O1964" i="4"/>
  <c r="B1993" i="4"/>
  <c r="C1993" i="4"/>
  <c r="D1993" i="4"/>
  <c r="E1993" i="4"/>
  <c r="F1993" i="4"/>
  <c r="G1993" i="4"/>
  <c r="H1993" i="4"/>
  <c r="I1993" i="4"/>
  <c r="K1993" i="4"/>
  <c r="L1993" i="4"/>
  <c r="M1993" i="4"/>
  <c r="N1993" i="4"/>
  <c r="O1993" i="4"/>
  <c r="B1934" i="4"/>
  <c r="C1934" i="4"/>
  <c r="D1934" i="4"/>
  <c r="E1934" i="4"/>
  <c r="F1934" i="4"/>
  <c r="G1934" i="4"/>
  <c r="H1934" i="4"/>
  <c r="I1934" i="4"/>
  <c r="K1934" i="4"/>
  <c r="L1934" i="4"/>
  <c r="M1934" i="4"/>
  <c r="N1934" i="4"/>
  <c r="O1934" i="4"/>
  <c r="B1917" i="4"/>
  <c r="C1917" i="4"/>
  <c r="D1917" i="4"/>
  <c r="E1917" i="4"/>
  <c r="F1917" i="4"/>
  <c r="G1917" i="4"/>
  <c r="H1917" i="4"/>
  <c r="I1917" i="4"/>
  <c r="K1917" i="4"/>
  <c r="L1917" i="4"/>
  <c r="M1917" i="4"/>
  <c r="N1917" i="4"/>
  <c r="O1917" i="4"/>
  <c r="B2009" i="4"/>
  <c r="C2009" i="4"/>
  <c r="D2009" i="4"/>
  <c r="E2009" i="4"/>
  <c r="F2009" i="4"/>
  <c r="G2009" i="4"/>
  <c r="H2009" i="4"/>
  <c r="I2009" i="4"/>
  <c r="K2009" i="4"/>
  <c r="L2009" i="4"/>
  <c r="M2009" i="4"/>
  <c r="N2009" i="4"/>
  <c r="O2009" i="4"/>
  <c r="B1956" i="4"/>
  <c r="C1956" i="4"/>
  <c r="D1956" i="4"/>
  <c r="E1956" i="4"/>
  <c r="F1956" i="4"/>
  <c r="G1956" i="4"/>
  <c r="H1956" i="4"/>
  <c r="I1956" i="4"/>
  <c r="K1956" i="4"/>
  <c r="L1956" i="4"/>
  <c r="M1956" i="4"/>
  <c r="N1956" i="4"/>
  <c r="O1956" i="4"/>
  <c r="B1957" i="4"/>
  <c r="C1957" i="4"/>
  <c r="D1957" i="4"/>
  <c r="E1957" i="4"/>
  <c r="F1957" i="4"/>
  <c r="G1957" i="4"/>
  <c r="H1957" i="4"/>
  <c r="I1957" i="4"/>
  <c r="K1957" i="4"/>
  <c r="L1957" i="4"/>
  <c r="M1957" i="4"/>
  <c r="N1957" i="4"/>
  <c r="O1957" i="4"/>
  <c r="B1995" i="4"/>
  <c r="C1995" i="4"/>
  <c r="D1995" i="4"/>
  <c r="E1995" i="4"/>
  <c r="F1995" i="4"/>
  <c r="G1995" i="4"/>
  <c r="H1995" i="4"/>
  <c r="I1995" i="4"/>
  <c r="K1995" i="4"/>
  <c r="L1995" i="4"/>
  <c r="M1995" i="4"/>
  <c r="N1995" i="4"/>
  <c r="O1995" i="4"/>
  <c r="B2008" i="4"/>
  <c r="C2008" i="4"/>
  <c r="D2008" i="4"/>
  <c r="E2008" i="4"/>
  <c r="F2008" i="4"/>
  <c r="G2008" i="4"/>
  <c r="H2008" i="4"/>
  <c r="I2008" i="4"/>
  <c r="K2008" i="4"/>
  <c r="L2008" i="4"/>
  <c r="M2008" i="4"/>
  <c r="N2008" i="4"/>
  <c r="O2008" i="4"/>
  <c r="B1936" i="4"/>
  <c r="C1936" i="4"/>
  <c r="D1936" i="4"/>
  <c r="E1936" i="4"/>
  <c r="F1936" i="4"/>
  <c r="G1936" i="4"/>
  <c r="H1936" i="4"/>
  <c r="I1936" i="4"/>
  <c r="K1936" i="4"/>
  <c r="L1936" i="4"/>
  <c r="M1936" i="4"/>
  <c r="N1936" i="4"/>
  <c r="O1936" i="4"/>
  <c r="B1969" i="4"/>
  <c r="C1969" i="4"/>
  <c r="D1969" i="4"/>
  <c r="E1969" i="4"/>
  <c r="F1969" i="4"/>
  <c r="G1969" i="4"/>
  <c r="H1969" i="4"/>
  <c r="I1969" i="4"/>
  <c r="K1969" i="4"/>
  <c r="L1969" i="4"/>
  <c r="M1969" i="4"/>
  <c r="N1969" i="4"/>
  <c r="O1969" i="4"/>
  <c r="B1925" i="4"/>
  <c r="C1925" i="4"/>
  <c r="D1925" i="4"/>
  <c r="E1925" i="4"/>
  <c r="F1925" i="4"/>
  <c r="G1925" i="4"/>
  <c r="H1925" i="4"/>
  <c r="I1925" i="4"/>
  <c r="K1925" i="4"/>
  <c r="L1925" i="4"/>
  <c r="M1925" i="4"/>
  <c r="N1925" i="4"/>
  <c r="O1925" i="4"/>
  <c r="B2000" i="4"/>
  <c r="C2000" i="4"/>
  <c r="D2000" i="4"/>
  <c r="E2000" i="4"/>
  <c r="F2000" i="4"/>
  <c r="G2000" i="4"/>
  <c r="H2000" i="4"/>
  <c r="I2000" i="4"/>
  <c r="K2000" i="4"/>
  <c r="L2000" i="4"/>
  <c r="M2000" i="4"/>
  <c r="N2000" i="4"/>
  <c r="O2000" i="4"/>
  <c r="B2006" i="4"/>
  <c r="C2006" i="4"/>
  <c r="D2006" i="4"/>
  <c r="E2006" i="4"/>
  <c r="F2006" i="4"/>
  <c r="G2006" i="4"/>
  <c r="H2006" i="4"/>
  <c r="I2006" i="4"/>
  <c r="K2006" i="4"/>
  <c r="L2006" i="4"/>
  <c r="M2006" i="4"/>
  <c r="N2006" i="4"/>
  <c r="O2006" i="4"/>
  <c r="B1960" i="4"/>
  <c r="C1960" i="4"/>
  <c r="D1960" i="4"/>
  <c r="E1960" i="4"/>
  <c r="F1960" i="4"/>
  <c r="G1960" i="4"/>
  <c r="H1960" i="4"/>
  <c r="K1960" i="4"/>
  <c r="L1960" i="4"/>
  <c r="M1960" i="4"/>
  <c r="N1960" i="4"/>
  <c r="O1960" i="4"/>
  <c r="B1927" i="4"/>
  <c r="C1927" i="4"/>
  <c r="D1927" i="4"/>
  <c r="E1927" i="4"/>
  <c r="F1927" i="4"/>
  <c r="G1927" i="4"/>
  <c r="H1927" i="4"/>
  <c r="K1927" i="4"/>
  <c r="L1927" i="4"/>
  <c r="M1927" i="4"/>
  <c r="N1927" i="4"/>
  <c r="O1927" i="4"/>
  <c r="B1928" i="4"/>
  <c r="C1928" i="4"/>
  <c r="D1928" i="4"/>
  <c r="E1928" i="4"/>
  <c r="F1928" i="4"/>
  <c r="G1928" i="4"/>
  <c r="H1928" i="4"/>
  <c r="I1928" i="4"/>
  <c r="K1928" i="4"/>
  <c r="L1928" i="4"/>
  <c r="M1928" i="4"/>
  <c r="N1928" i="4"/>
  <c r="O1928" i="4"/>
  <c r="B2005" i="4"/>
  <c r="C2005" i="4"/>
  <c r="D2005" i="4"/>
  <c r="E2005" i="4"/>
  <c r="F2005" i="4"/>
  <c r="G2005" i="4"/>
  <c r="H2005" i="4"/>
  <c r="K2005" i="4"/>
  <c r="L2005" i="4"/>
  <c r="M2005" i="4"/>
  <c r="N2005" i="4"/>
  <c r="O2005" i="4"/>
  <c r="B1973" i="4"/>
  <c r="C1973" i="4"/>
  <c r="D1973" i="4"/>
  <c r="E1973" i="4"/>
  <c r="F1973" i="4"/>
  <c r="G1973" i="4"/>
  <c r="H1973" i="4"/>
  <c r="K1973" i="4"/>
  <c r="L1973" i="4"/>
  <c r="M1973" i="4"/>
  <c r="N1973" i="4"/>
  <c r="O1973" i="4"/>
  <c r="B1955" i="4"/>
  <c r="C1955" i="4"/>
  <c r="D1955" i="4"/>
  <c r="E1955" i="4"/>
  <c r="F1955" i="4"/>
  <c r="G1955" i="4"/>
  <c r="H1955" i="4"/>
  <c r="I1955" i="4"/>
  <c r="K1955" i="4"/>
  <c r="L1955" i="4"/>
  <c r="M1955" i="4"/>
  <c r="N1955" i="4"/>
  <c r="O1955" i="4"/>
  <c r="B1932" i="4"/>
  <c r="C1932" i="4"/>
  <c r="D1932" i="4"/>
  <c r="E1932" i="4"/>
  <c r="F1932" i="4"/>
  <c r="G1932" i="4"/>
  <c r="H1932" i="4"/>
  <c r="I1932" i="4"/>
  <c r="K1932" i="4"/>
  <c r="L1932" i="4"/>
  <c r="M1932" i="4"/>
  <c r="N1932" i="4"/>
  <c r="O1932" i="4"/>
  <c r="B1920" i="4"/>
  <c r="C1920" i="4"/>
  <c r="D1920" i="4"/>
  <c r="E1920" i="4"/>
  <c r="F1920" i="4"/>
  <c r="G1920" i="4"/>
  <c r="H1920" i="4"/>
  <c r="I1920" i="4"/>
  <c r="K1920" i="4"/>
  <c r="L1920" i="4"/>
  <c r="M1920" i="4"/>
  <c r="N1920" i="4"/>
  <c r="O1920" i="4"/>
  <c r="B1970" i="4"/>
  <c r="C1970" i="4"/>
  <c r="D1970" i="4"/>
  <c r="E1970" i="4"/>
  <c r="F1970" i="4"/>
  <c r="G1970" i="4"/>
  <c r="H1970" i="4"/>
  <c r="I1970" i="4"/>
  <c r="K1970" i="4"/>
  <c r="L1970" i="4"/>
  <c r="M1970" i="4"/>
  <c r="N1970" i="4"/>
  <c r="O1970" i="4"/>
  <c r="B1996" i="4"/>
  <c r="C1996" i="4"/>
  <c r="D1996" i="4"/>
  <c r="E1996" i="4"/>
  <c r="F1996" i="4"/>
  <c r="G1996" i="4"/>
  <c r="H1996" i="4"/>
  <c r="I1996" i="4"/>
  <c r="K1996" i="4"/>
  <c r="L1996" i="4"/>
  <c r="M1996" i="4"/>
  <c r="N1996" i="4"/>
  <c r="O1996" i="4"/>
  <c r="B1930" i="4"/>
  <c r="C1930" i="4"/>
  <c r="D1930" i="4"/>
  <c r="E1930" i="4"/>
  <c r="F1930" i="4"/>
  <c r="G1930" i="4"/>
  <c r="H1930" i="4"/>
  <c r="I1930" i="4"/>
  <c r="K1930" i="4"/>
  <c r="L1930" i="4"/>
  <c r="M1930" i="4"/>
  <c r="N1930" i="4"/>
  <c r="O1930" i="4"/>
  <c r="B1958" i="4"/>
  <c r="C1958" i="4"/>
  <c r="D1958" i="4"/>
  <c r="E1958" i="4"/>
  <c r="F1958" i="4"/>
  <c r="G1958" i="4"/>
  <c r="H1958" i="4"/>
  <c r="I1958" i="4"/>
  <c r="K1958" i="4"/>
  <c r="L1958" i="4"/>
  <c r="M1958" i="4"/>
  <c r="N1958" i="4"/>
  <c r="O1958" i="4"/>
  <c r="B1974" i="4"/>
  <c r="C1974" i="4"/>
  <c r="D1974" i="4"/>
  <c r="E1974" i="4"/>
  <c r="F1974" i="4"/>
  <c r="G1974" i="4"/>
  <c r="H1974" i="4"/>
  <c r="I1974" i="4"/>
  <c r="K1974" i="4"/>
  <c r="L1974" i="4"/>
  <c r="M1974" i="4"/>
  <c r="N1974" i="4"/>
  <c r="O1974" i="4"/>
  <c r="B1935" i="4"/>
  <c r="C1935" i="4"/>
  <c r="D1935" i="4"/>
  <c r="E1935" i="4"/>
  <c r="F1935" i="4"/>
  <c r="G1935" i="4"/>
  <c r="H1935" i="4"/>
  <c r="I1935" i="4"/>
  <c r="K1935" i="4"/>
  <c r="L1935" i="4"/>
  <c r="M1935" i="4"/>
  <c r="N1935" i="4"/>
  <c r="O1935" i="4"/>
  <c r="B1966" i="4"/>
  <c r="C1966" i="4"/>
  <c r="D1966" i="4"/>
  <c r="E1966" i="4"/>
  <c r="F1966" i="4"/>
  <c r="G1966" i="4"/>
  <c r="H1966" i="4"/>
  <c r="I1966" i="4"/>
  <c r="K1966" i="4"/>
  <c r="L1966" i="4"/>
  <c r="M1966" i="4"/>
  <c r="N1966" i="4"/>
  <c r="O1966" i="4"/>
  <c r="B1959" i="4"/>
  <c r="C1959" i="4"/>
  <c r="D1959" i="4"/>
  <c r="E1959" i="4"/>
  <c r="F1959" i="4"/>
  <c r="G1959" i="4"/>
  <c r="H1959" i="4"/>
  <c r="I1959" i="4"/>
  <c r="K1959" i="4"/>
  <c r="L1959" i="4"/>
  <c r="M1959" i="4"/>
  <c r="N1959" i="4"/>
  <c r="O1959" i="4"/>
  <c r="B1937" i="4"/>
  <c r="C1937" i="4"/>
  <c r="D1937" i="4"/>
  <c r="E1937" i="4"/>
  <c r="F1937" i="4"/>
  <c r="G1937" i="4"/>
  <c r="H1937" i="4"/>
  <c r="I1937" i="4"/>
  <c r="K1937" i="4"/>
  <c r="L1937" i="4"/>
  <c r="M1937" i="4"/>
  <c r="N1937" i="4"/>
  <c r="O1937" i="4"/>
  <c r="B1965" i="4"/>
  <c r="C1965" i="4"/>
  <c r="D1965" i="4"/>
  <c r="E1965" i="4"/>
  <c r="F1965" i="4"/>
  <c r="G1965" i="4"/>
  <c r="H1965" i="4"/>
  <c r="I1965" i="4"/>
  <c r="K1965" i="4"/>
  <c r="L1965" i="4"/>
  <c r="M1965" i="4"/>
  <c r="N1965" i="4"/>
  <c r="O1965" i="4"/>
  <c r="B1953" i="4"/>
  <c r="C1953" i="4"/>
  <c r="D1953" i="4"/>
  <c r="E1953" i="4"/>
  <c r="F1953" i="4"/>
  <c r="G1953" i="4"/>
  <c r="H1953" i="4"/>
  <c r="I1953" i="4"/>
  <c r="K1953" i="4"/>
  <c r="L1953" i="4"/>
  <c r="M1953" i="4"/>
  <c r="N1953" i="4"/>
  <c r="O1953" i="4"/>
  <c r="B2001" i="4"/>
  <c r="C2001" i="4"/>
  <c r="D2001" i="4"/>
  <c r="E2001" i="4"/>
  <c r="F2001" i="4"/>
  <c r="G2001" i="4"/>
  <c r="H2001" i="4"/>
  <c r="I2001" i="4"/>
  <c r="K2001" i="4"/>
  <c r="L2001" i="4"/>
  <c r="M2001" i="4"/>
  <c r="N2001" i="4"/>
  <c r="O2001" i="4"/>
  <c r="B1921" i="4"/>
  <c r="C1921" i="4"/>
  <c r="D1921" i="4"/>
  <c r="E1921" i="4"/>
  <c r="F1921" i="4"/>
  <c r="G1921" i="4"/>
  <c r="H1921" i="4"/>
  <c r="I1921" i="4"/>
  <c r="K1921" i="4"/>
  <c r="L1921" i="4"/>
  <c r="M1921" i="4"/>
  <c r="N1921" i="4"/>
  <c r="O1921" i="4"/>
  <c r="B2003" i="4"/>
  <c r="C2003" i="4"/>
  <c r="D2003" i="4"/>
  <c r="E2003" i="4"/>
  <c r="F2003" i="4"/>
  <c r="G2003" i="4"/>
  <c r="H2003" i="4"/>
  <c r="I2003" i="4"/>
  <c r="K2003" i="4"/>
  <c r="L2003" i="4"/>
  <c r="M2003" i="4"/>
  <c r="N2003" i="4"/>
  <c r="O2003" i="4"/>
  <c r="B1962" i="4"/>
  <c r="C1962" i="4"/>
  <c r="D1962" i="4"/>
  <c r="E1962" i="4"/>
  <c r="F1962" i="4"/>
  <c r="G1962" i="4"/>
  <c r="H1962" i="4"/>
  <c r="I1962" i="4"/>
  <c r="K1962" i="4"/>
  <c r="L1962" i="4"/>
  <c r="M1962" i="4"/>
  <c r="N1962" i="4"/>
  <c r="O1962" i="4"/>
  <c r="B1938" i="4"/>
  <c r="C1938" i="4"/>
  <c r="D1938" i="4"/>
  <c r="E1938" i="4"/>
  <c r="F1938" i="4"/>
  <c r="G1938" i="4"/>
  <c r="H1938" i="4"/>
  <c r="I1938" i="4"/>
  <c r="K1938" i="4"/>
  <c r="L1938" i="4"/>
  <c r="M1938" i="4"/>
  <c r="N1938" i="4"/>
  <c r="O1938" i="4"/>
  <c r="B1998" i="4"/>
  <c r="C1998" i="4"/>
  <c r="D1998" i="4"/>
  <c r="E1998" i="4"/>
  <c r="F1998" i="4"/>
  <c r="G1998" i="4"/>
  <c r="H1998" i="4"/>
  <c r="I1998" i="4"/>
  <c r="K1998" i="4"/>
  <c r="L1998" i="4"/>
  <c r="M1998" i="4"/>
  <c r="N1998" i="4"/>
  <c r="O1998" i="4"/>
  <c r="B1999" i="4"/>
  <c r="C1999" i="4"/>
  <c r="D1999" i="4"/>
  <c r="E1999" i="4"/>
  <c r="F1999" i="4"/>
  <c r="G1999" i="4"/>
  <c r="H1999" i="4"/>
  <c r="I1999" i="4"/>
  <c r="K1999" i="4"/>
  <c r="L1999" i="4"/>
  <c r="M1999" i="4"/>
  <c r="N1999" i="4"/>
  <c r="O1999" i="4"/>
  <c r="B1972" i="4"/>
  <c r="C1972" i="4"/>
  <c r="D1972" i="4"/>
  <c r="E1972" i="4"/>
  <c r="F1972" i="4"/>
  <c r="G1972" i="4"/>
  <c r="H1972" i="4"/>
  <c r="I1972" i="4"/>
  <c r="K1972" i="4"/>
  <c r="L1972" i="4"/>
  <c r="M1972" i="4"/>
  <c r="N1972" i="4"/>
  <c r="O1972" i="4"/>
  <c r="B1961" i="4"/>
  <c r="C1961" i="4"/>
  <c r="D1961" i="4"/>
  <c r="E1961" i="4"/>
  <c r="F1961" i="4"/>
  <c r="G1961" i="4"/>
  <c r="H1961" i="4"/>
  <c r="I1961" i="4"/>
  <c r="K1961" i="4"/>
  <c r="L1961" i="4"/>
  <c r="M1961" i="4"/>
  <c r="N1961" i="4"/>
  <c r="O1961" i="4"/>
  <c r="B1926" i="4"/>
  <c r="C1926" i="4"/>
  <c r="D1926" i="4"/>
  <c r="E1926" i="4"/>
  <c r="F1926" i="4"/>
  <c r="G1926" i="4"/>
  <c r="H1926" i="4"/>
  <c r="I1926" i="4"/>
  <c r="K1926" i="4"/>
  <c r="L1926" i="4"/>
  <c r="M1926" i="4"/>
  <c r="N1926" i="4"/>
  <c r="O1926" i="4"/>
  <c r="B1949" i="4"/>
  <c r="C1949" i="4"/>
  <c r="D1949" i="4"/>
  <c r="E1949" i="4"/>
  <c r="F1949" i="4"/>
  <c r="G1949" i="4"/>
  <c r="H1949" i="4"/>
  <c r="I1949" i="4"/>
  <c r="K1949" i="4"/>
  <c r="L1949" i="4"/>
  <c r="M1949" i="4"/>
  <c r="N1949" i="4"/>
  <c r="O1949" i="4"/>
  <c r="B1977" i="4"/>
  <c r="C1977" i="4"/>
  <c r="D1977" i="4"/>
  <c r="E1977" i="4"/>
  <c r="F1977" i="4"/>
  <c r="G1977" i="4"/>
  <c r="H1977" i="4"/>
  <c r="I1977" i="4"/>
  <c r="K1977" i="4"/>
  <c r="L1977" i="4"/>
  <c r="M1977" i="4"/>
  <c r="N1977" i="4"/>
  <c r="O1977" i="4"/>
  <c r="B1975" i="4"/>
  <c r="C1975" i="4"/>
  <c r="D1975" i="4"/>
  <c r="E1975" i="4"/>
  <c r="F1975" i="4"/>
  <c r="G1975" i="4"/>
  <c r="H1975" i="4"/>
  <c r="I1975" i="4"/>
  <c r="K1975" i="4"/>
  <c r="L1975" i="4"/>
  <c r="M1975" i="4"/>
  <c r="N1975" i="4"/>
  <c r="O1975" i="4"/>
  <c r="B1968" i="4"/>
  <c r="C1968" i="4"/>
  <c r="D1968" i="4"/>
  <c r="E1968" i="4"/>
  <c r="F1968" i="4"/>
  <c r="G1968" i="4"/>
  <c r="H1968" i="4"/>
  <c r="I1968" i="4"/>
  <c r="K1968" i="4"/>
  <c r="L1968" i="4"/>
  <c r="M1968" i="4"/>
  <c r="N1968" i="4"/>
  <c r="O1968" i="4"/>
  <c r="B1976" i="4"/>
  <c r="C1976" i="4"/>
  <c r="D1976" i="4"/>
  <c r="E1976" i="4"/>
  <c r="F1976" i="4"/>
  <c r="G1976" i="4"/>
  <c r="H1976" i="4"/>
  <c r="I1976" i="4"/>
  <c r="K1976" i="4"/>
  <c r="L1976" i="4"/>
  <c r="M1976" i="4"/>
  <c r="N1976" i="4"/>
  <c r="O1976" i="4"/>
  <c r="B1947" i="4"/>
  <c r="C1947" i="4"/>
  <c r="D1947" i="4"/>
  <c r="E1947" i="4"/>
  <c r="F1947" i="4"/>
  <c r="G1947" i="4"/>
  <c r="H1947" i="4"/>
  <c r="I1947" i="4"/>
  <c r="K1947" i="4"/>
  <c r="L1947" i="4"/>
  <c r="M1947" i="4"/>
  <c r="N1947" i="4"/>
  <c r="O1947" i="4"/>
  <c r="B1940" i="4"/>
  <c r="C1940" i="4"/>
  <c r="D1940" i="4"/>
  <c r="E1940" i="4"/>
  <c r="F1940" i="4"/>
  <c r="G1940" i="4"/>
  <c r="H1940" i="4"/>
  <c r="I1940" i="4"/>
  <c r="K1940" i="4"/>
  <c r="L1940" i="4"/>
  <c r="M1940" i="4"/>
  <c r="N1940" i="4"/>
  <c r="O1940" i="4"/>
  <c r="B1980" i="4"/>
  <c r="C1980" i="4"/>
  <c r="D1980" i="4"/>
  <c r="E1980" i="4"/>
  <c r="F1980" i="4"/>
  <c r="G1980" i="4"/>
  <c r="H1980" i="4"/>
  <c r="I1980" i="4"/>
  <c r="K1980" i="4"/>
  <c r="L1980" i="4"/>
  <c r="M1980" i="4"/>
  <c r="N1980" i="4"/>
  <c r="O1980" i="4"/>
  <c r="B1922" i="4"/>
  <c r="C1922" i="4"/>
  <c r="D1922" i="4"/>
  <c r="E1922" i="4"/>
  <c r="F1922" i="4"/>
  <c r="G1922" i="4"/>
  <c r="H1922" i="4"/>
  <c r="I1922" i="4"/>
  <c r="K1922" i="4"/>
  <c r="L1922" i="4"/>
  <c r="M1922" i="4"/>
  <c r="N1922" i="4"/>
  <c r="O1922" i="4"/>
  <c r="B1919" i="4"/>
  <c r="C1919" i="4"/>
  <c r="D1919" i="4"/>
  <c r="E1919" i="4"/>
  <c r="F1919" i="4"/>
  <c r="G1919" i="4"/>
  <c r="H1919" i="4"/>
  <c r="I1919" i="4"/>
  <c r="K1919" i="4"/>
  <c r="L1919" i="4"/>
  <c r="M1919" i="4"/>
  <c r="N1919" i="4"/>
  <c r="O1919" i="4"/>
  <c r="B1941" i="4"/>
  <c r="C1941" i="4"/>
  <c r="D1941" i="4"/>
  <c r="E1941" i="4"/>
  <c r="F1941" i="4"/>
  <c r="G1941" i="4"/>
  <c r="H1941" i="4"/>
  <c r="I1941" i="4"/>
  <c r="K1941" i="4"/>
  <c r="L1941" i="4"/>
  <c r="M1941" i="4"/>
  <c r="N1941" i="4"/>
  <c r="O1941" i="4"/>
  <c r="B1933" i="4"/>
  <c r="C1933" i="4"/>
  <c r="D1933" i="4"/>
  <c r="E1933" i="4"/>
  <c r="F1933" i="4"/>
  <c r="G1933" i="4"/>
  <c r="H1933" i="4"/>
  <c r="I1933" i="4"/>
  <c r="K1933" i="4"/>
  <c r="L1933" i="4"/>
  <c r="M1933" i="4"/>
  <c r="N1933" i="4"/>
  <c r="O1933" i="4"/>
  <c r="B1981" i="4"/>
  <c r="C1981" i="4"/>
  <c r="D1981" i="4"/>
  <c r="E1981" i="4"/>
  <c r="F1981" i="4"/>
  <c r="G1981" i="4"/>
  <c r="H1981" i="4"/>
  <c r="I1981" i="4"/>
  <c r="K1981" i="4"/>
  <c r="L1981" i="4"/>
  <c r="M1981" i="4"/>
  <c r="N1981" i="4"/>
  <c r="O1981" i="4"/>
  <c r="B1952" i="4"/>
  <c r="C1952" i="4"/>
  <c r="D1952" i="4"/>
  <c r="E1952" i="4"/>
  <c r="F1952" i="4"/>
  <c r="G1952" i="4"/>
  <c r="H1952" i="4"/>
  <c r="I1952" i="4"/>
  <c r="K1952" i="4"/>
  <c r="L1952" i="4"/>
  <c r="M1952" i="4"/>
  <c r="N1952" i="4"/>
  <c r="O1952" i="4"/>
  <c r="B1982" i="4"/>
  <c r="C1982" i="4"/>
  <c r="D1982" i="4"/>
  <c r="E1982" i="4"/>
  <c r="F1982" i="4"/>
  <c r="G1982" i="4"/>
  <c r="H1982" i="4"/>
  <c r="I1982" i="4"/>
  <c r="K1982" i="4"/>
  <c r="L1982" i="4"/>
  <c r="M1982" i="4"/>
  <c r="N1982" i="4"/>
  <c r="O1982" i="4"/>
  <c r="B2002" i="4"/>
  <c r="C2002" i="4"/>
  <c r="D2002" i="4"/>
  <c r="E2002" i="4"/>
  <c r="F2002" i="4"/>
  <c r="G2002" i="4"/>
  <c r="H2002" i="4"/>
  <c r="I2002" i="4"/>
  <c r="K2002" i="4"/>
  <c r="L2002" i="4"/>
  <c r="M2002" i="4"/>
  <c r="N2002" i="4"/>
  <c r="O2002" i="4"/>
  <c r="B1946" i="4"/>
  <c r="C1946" i="4"/>
  <c r="D1946" i="4"/>
  <c r="E1946" i="4"/>
  <c r="F1946" i="4"/>
  <c r="G1946" i="4"/>
  <c r="H1946" i="4"/>
  <c r="I1946" i="4"/>
  <c r="K1946" i="4"/>
  <c r="L1946" i="4"/>
  <c r="M1946" i="4"/>
  <c r="N1946" i="4"/>
  <c r="O1946" i="4"/>
  <c r="B1950" i="4"/>
  <c r="C1950" i="4"/>
  <c r="D1950" i="4"/>
  <c r="E1950" i="4"/>
  <c r="F1950" i="4"/>
  <c r="G1950" i="4"/>
  <c r="H1950" i="4"/>
  <c r="I1950" i="4"/>
  <c r="K1950" i="4"/>
  <c r="L1950" i="4"/>
  <c r="M1950" i="4"/>
  <c r="N1950" i="4"/>
  <c r="O1950" i="4"/>
  <c r="B1986" i="4"/>
  <c r="C1986" i="4"/>
  <c r="D1986" i="4"/>
  <c r="E1986" i="4"/>
  <c r="F1986" i="4"/>
  <c r="G1986" i="4"/>
  <c r="H1986" i="4"/>
  <c r="I1986" i="4"/>
  <c r="K1986" i="4"/>
  <c r="L1986" i="4"/>
  <c r="M1986" i="4"/>
  <c r="N1986" i="4"/>
  <c r="O1986" i="4"/>
  <c r="B1997" i="4"/>
  <c r="C1997" i="4"/>
  <c r="D1997" i="4"/>
  <c r="E1997" i="4"/>
  <c r="F1997" i="4"/>
  <c r="G1997" i="4"/>
  <c r="H1997" i="4"/>
  <c r="I1997" i="4"/>
  <c r="K1997" i="4"/>
  <c r="L1997" i="4"/>
  <c r="M1997" i="4"/>
  <c r="N1997" i="4"/>
  <c r="O1997" i="4"/>
  <c r="B1967" i="4"/>
  <c r="C1967" i="4"/>
  <c r="D1967" i="4"/>
  <c r="E1967" i="4"/>
  <c r="F1967" i="4"/>
  <c r="G1967" i="4"/>
  <c r="H1967" i="4"/>
  <c r="I1967" i="4"/>
  <c r="K1967" i="4"/>
  <c r="L1967" i="4"/>
  <c r="M1967" i="4"/>
  <c r="N1967" i="4"/>
  <c r="O1967" i="4"/>
  <c r="B2007" i="4"/>
  <c r="C2007" i="4"/>
  <c r="D2007" i="4"/>
  <c r="E2007" i="4"/>
  <c r="F2007" i="4"/>
  <c r="G2007" i="4"/>
  <c r="H2007" i="4"/>
  <c r="I2007" i="4"/>
  <c r="K2007" i="4"/>
  <c r="L2007" i="4"/>
  <c r="M2007" i="4"/>
  <c r="N2007" i="4"/>
  <c r="O2007" i="4"/>
  <c r="B1951" i="4"/>
  <c r="C1951" i="4"/>
  <c r="D1951" i="4"/>
  <c r="E1951" i="4"/>
  <c r="F1951" i="4"/>
  <c r="G1951" i="4"/>
  <c r="H1951" i="4"/>
  <c r="K1951" i="4"/>
  <c r="L1951" i="4"/>
  <c r="M1951" i="4"/>
  <c r="N1951" i="4"/>
  <c r="O1951" i="4"/>
  <c r="B1945" i="4"/>
  <c r="C1945" i="4"/>
  <c r="D1945" i="4"/>
  <c r="E1945" i="4"/>
  <c r="F1945" i="4"/>
  <c r="G1945" i="4"/>
  <c r="H1945" i="4"/>
  <c r="K1945" i="4"/>
  <c r="L1945" i="4"/>
  <c r="M1945" i="4"/>
  <c r="N1945" i="4"/>
  <c r="O1945" i="4"/>
  <c r="B1987" i="4"/>
  <c r="C1987" i="4"/>
  <c r="D1987" i="4"/>
  <c r="E1987" i="4"/>
  <c r="F1987" i="4"/>
  <c r="G1987" i="4"/>
  <c r="H1987" i="4"/>
  <c r="K1987" i="4"/>
  <c r="L1987" i="4"/>
  <c r="M1987" i="4"/>
  <c r="N1987" i="4"/>
  <c r="O1987" i="4"/>
  <c r="B1942" i="4"/>
  <c r="C1942" i="4"/>
  <c r="D1942" i="4"/>
  <c r="E1942" i="4"/>
  <c r="F1942" i="4"/>
  <c r="G1942" i="4"/>
  <c r="H1942" i="4"/>
  <c r="I1942" i="4"/>
  <c r="K1942" i="4"/>
  <c r="L1942" i="4"/>
  <c r="M1942" i="4"/>
  <c r="N1942" i="4"/>
  <c r="O1942" i="4"/>
  <c r="B1988" i="4"/>
  <c r="C1988" i="4"/>
  <c r="D1988" i="4"/>
  <c r="E1988" i="4"/>
  <c r="F1988" i="4"/>
  <c r="G1988" i="4"/>
  <c r="H1988" i="4"/>
  <c r="I1988" i="4"/>
  <c r="K1988" i="4"/>
  <c r="L1988" i="4"/>
  <c r="M1988" i="4"/>
  <c r="N1988" i="4"/>
  <c r="O1988" i="4"/>
  <c r="B1989" i="4"/>
  <c r="C1989" i="4"/>
  <c r="D1989" i="4"/>
  <c r="E1989" i="4"/>
  <c r="F1989" i="4"/>
  <c r="G1989" i="4"/>
  <c r="H1989" i="4"/>
  <c r="I1989" i="4"/>
  <c r="K1989" i="4"/>
  <c r="L1989" i="4"/>
  <c r="M1989" i="4"/>
  <c r="N1989" i="4"/>
  <c r="O1989" i="4"/>
  <c r="B1963" i="4"/>
  <c r="C1963" i="4"/>
  <c r="D1963" i="4"/>
  <c r="E1963" i="4"/>
  <c r="F1963" i="4"/>
  <c r="G1963" i="4"/>
  <c r="H1963" i="4"/>
  <c r="I1963" i="4"/>
  <c r="K1963" i="4"/>
  <c r="L1963" i="4"/>
  <c r="M1963" i="4"/>
  <c r="N1963" i="4"/>
  <c r="O1963" i="4"/>
  <c r="B1992" i="4"/>
  <c r="C1992" i="4"/>
  <c r="D1992" i="4"/>
  <c r="E1992" i="4"/>
  <c r="F1992" i="4"/>
  <c r="G1992" i="4"/>
  <c r="H1992" i="4"/>
  <c r="I1992" i="4"/>
  <c r="K1992" i="4"/>
  <c r="L1992" i="4"/>
  <c r="M1992" i="4"/>
  <c r="N1992" i="4"/>
  <c r="O1992" i="4"/>
  <c r="B1923" i="4"/>
  <c r="C1923" i="4"/>
  <c r="D1923" i="4"/>
  <c r="E1923" i="4"/>
  <c r="F1923" i="4"/>
  <c r="G1923" i="4"/>
  <c r="H1923" i="4"/>
  <c r="I1923" i="4"/>
  <c r="K1923" i="4"/>
  <c r="L1923" i="4"/>
  <c r="M1923" i="4"/>
  <c r="N1923" i="4"/>
  <c r="O1923" i="4"/>
  <c r="B1991" i="4"/>
  <c r="C1991" i="4"/>
  <c r="D1991" i="4"/>
  <c r="E1991" i="4"/>
  <c r="F1991" i="4"/>
  <c r="G1991" i="4"/>
  <c r="H1991" i="4"/>
  <c r="I1991" i="4"/>
  <c r="K1991" i="4"/>
  <c r="L1991" i="4"/>
  <c r="M1991" i="4"/>
  <c r="N1991" i="4"/>
  <c r="O1991" i="4"/>
  <c r="B2010" i="4"/>
  <c r="C2010" i="4"/>
  <c r="D2010" i="4"/>
  <c r="E2010" i="4"/>
  <c r="F2010" i="4"/>
  <c r="G2010" i="4"/>
  <c r="H2010" i="4"/>
  <c r="I2010" i="4"/>
  <c r="K2010" i="4"/>
  <c r="L2010" i="4"/>
  <c r="M2010" i="4"/>
  <c r="N2010" i="4"/>
  <c r="O2010" i="4"/>
  <c r="B1984" i="4"/>
  <c r="C1984" i="4"/>
  <c r="D1984" i="4"/>
  <c r="E1984" i="4"/>
  <c r="F1984" i="4"/>
  <c r="G1984" i="4"/>
  <c r="H1984" i="4"/>
  <c r="I1984" i="4"/>
  <c r="K1984" i="4"/>
  <c r="L1984" i="4"/>
  <c r="M1984" i="4"/>
  <c r="N1984" i="4"/>
  <c r="O1984" i="4"/>
  <c r="B1994" i="4"/>
  <c r="C1994" i="4"/>
  <c r="D1994" i="4"/>
  <c r="E1994" i="4"/>
  <c r="F1994" i="4"/>
  <c r="G1994" i="4"/>
  <c r="H1994" i="4"/>
  <c r="I1994" i="4"/>
  <c r="K1994" i="4"/>
  <c r="L1994" i="4"/>
  <c r="M1994" i="4"/>
  <c r="N1994" i="4"/>
  <c r="O1994" i="4"/>
  <c r="B1983" i="4"/>
  <c r="C1983" i="4"/>
  <c r="D1983" i="4"/>
  <c r="E1983" i="4"/>
  <c r="F1983" i="4"/>
  <c r="G1983" i="4"/>
  <c r="H1983" i="4"/>
  <c r="I1983" i="4"/>
  <c r="K1983" i="4"/>
  <c r="L1983" i="4"/>
  <c r="M1983" i="4"/>
  <c r="N1983" i="4"/>
  <c r="O1983" i="4"/>
  <c r="B1918" i="4"/>
  <c r="C1918" i="4"/>
  <c r="D1918" i="4"/>
  <c r="E1918" i="4"/>
  <c r="F1918" i="4"/>
  <c r="G1918" i="4"/>
  <c r="H1918" i="4"/>
  <c r="I1918" i="4"/>
  <c r="K1918" i="4"/>
  <c r="L1918" i="4"/>
  <c r="M1918" i="4"/>
  <c r="N1918" i="4"/>
  <c r="O1918" i="4"/>
  <c r="B2015" i="4"/>
  <c r="C2015" i="4"/>
  <c r="D2015" i="4"/>
  <c r="E2015" i="4"/>
  <c r="F2015" i="4"/>
  <c r="G2015" i="4"/>
  <c r="H2015" i="4"/>
  <c r="I2015" i="4"/>
  <c r="K2015" i="4"/>
  <c r="L2015" i="4"/>
  <c r="M2015" i="4"/>
  <c r="N2015" i="4"/>
  <c r="O2015" i="4"/>
  <c r="B2013" i="4"/>
  <c r="C2013" i="4"/>
  <c r="D2013" i="4"/>
  <c r="E2013" i="4"/>
  <c r="F2013" i="4"/>
  <c r="G2013" i="4"/>
  <c r="H2013" i="4"/>
  <c r="I2013" i="4"/>
  <c r="K2013" i="4"/>
  <c r="L2013" i="4"/>
  <c r="M2013" i="4"/>
  <c r="N2013" i="4"/>
  <c r="O2013" i="4"/>
  <c r="B2012" i="4"/>
  <c r="C2012" i="4"/>
  <c r="D2012" i="4"/>
  <c r="E2012" i="4"/>
  <c r="F2012" i="4"/>
  <c r="G2012" i="4"/>
  <c r="H2012" i="4"/>
  <c r="I2012" i="4"/>
  <c r="K2012" i="4"/>
  <c r="L2012" i="4"/>
  <c r="M2012" i="4"/>
  <c r="N2012" i="4"/>
  <c r="O2012" i="4"/>
  <c r="B2011" i="4"/>
  <c r="C2011" i="4"/>
  <c r="D2011" i="4"/>
  <c r="E2011" i="4"/>
  <c r="F2011" i="4"/>
  <c r="G2011" i="4"/>
  <c r="H2011" i="4"/>
  <c r="I2011" i="4"/>
  <c r="K2011" i="4"/>
  <c r="L2011" i="4"/>
  <c r="M2011" i="4"/>
  <c r="N2011" i="4"/>
  <c r="O2011" i="4"/>
  <c r="L85" i="2"/>
  <c r="P2011" i="4" s="1"/>
  <c r="B2014" i="4"/>
  <c r="C2014" i="4"/>
  <c r="D2014" i="4"/>
  <c r="E2014" i="4"/>
  <c r="F2014" i="4"/>
  <c r="G2014" i="4"/>
  <c r="H2014" i="4"/>
  <c r="I2014" i="4"/>
  <c r="K2014" i="4"/>
  <c r="L2014" i="4"/>
  <c r="M2014" i="4"/>
  <c r="N2014" i="4"/>
  <c r="O2014" i="4"/>
  <c r="B2016" i="4"/>
  <c r="C2016" i="4"/>
  <c r="D2016" i="4"/>
  <c r="E2016" i="4"/>
  <c r="F2016" i="4"/>
  <c r="G2016" i="4"/>
  <c r="H2016" i="4"/>
  <c r="I2016" i="4"/>
  <c r="K2016" i="4"/>
  <c r="L2016" i="4"/>
  <c r="M2016" i="4"/>
  <c r="N2016" i="4"/>
  <c r="O2016" i="4"/>
  <c r="B2081" i="4"/>
  <c r="C2081" i="4"/>
  <c r="D2081" i="4"/>
  <c r="E2081" i="4"/>
  <c r="F2081" i="4"/>
  <c r="G2081" i="4"/>
  <c r="H2081" i="4"/>
  <c r="I2081" i="4"/>
  <c r="K2081" i="4"/>
  <c r="L2081" i="4"/>
  <c r="M2081" i="4"/>
  <c r="N2081" i="4"/>
  <c r="O2081" i="4"/>
  <c r="B2102" i="4"/>
  <c r="C2102" i="4"/>
  <c r="D2102" i="4"/>
  <c r="E2102" i="4"/>
  <c r="F2102" i="4"/>
  <c r="G2102" i="4"/>
  <c r="H2102" i="4"/>
  <c r="I2102" i="4"/>
  <c r="K2102" i="4"/>
  <c r="L2102" i="4"/>
  <c r="M2102" i="4"/>
  <c r="N2102" i="4"/>
  <c r="O2102" i="4"/>
  <c r="B2090" i="4"/>
  <c r="C2090" i="4"/>
  <c r="D2090" i="4"/>
  <c r="E2090" i="4"/>
  <c r="F2090" i="4"/>
  <c r="G2090" i="4"/>
  <c r="H2090" i="4"/>
  <c r="I2090" i="4"/>
  <c r="K2090" i="4"/>
  <c r="L2090" i="4"/>
  <c r="M2090" i="4"/>
  <c r="N2090" i="4"/>
  <c r="O2090" i="4"/>
  <c r="B2045" i="4"/>
  <c r="C2045" i="4"/>
  <c r="D2045" i="4"/>
  <c r="E2045" i="4"/>
  <c r="F2045" i="4"/>
  <c r="G2045" i="4"/>
  <c r="H2045" i="4"/>
  <c r="I2045" i="4"/>
  <c r="K2045" i="4"/>
  <c r="L2045" i="4"/>
  <c r="M2045" i="4"/>
  <c r="N2045" i="4"/>
  <c r="O2045" i="4"/>
  <c r="B2091" i="4"/>
  <c r="C2091" i="4"/>
  <c r="D2091" i="4"/>
  <c r="E2091" i="4"/>
  <c r="F2091" i="4"/>
  <c r="G2091" i="4"/>
  <c r="H2091" i="4"/>
  <c r="I2091" i="4"/>
  <c r="K2091" i="4"/>
  <c r="L2091" i="4"/>
  <c r="M2091" i="4"/>
  <c r="N2091" i="4"/>
  <c r="O2091" i="4"/>
  <c r="B2099" i="4"/>
  <c r="C2099" i="4"/>
  <c r="D2099" i="4"/>
  <c r="E2099" i="4"/>
  <c r="F2099" i="4"/>
  <c r="G2099" i="4"/>
  <c r="H2099" i="4"/>
  <c r="I2099" i="4"/>
  <c r="K2099" i="4"/>
  <c r="L2099" i="4"/>
  <c r="M2099" i="4"/>
  <c r="N2099" i="4"/>
  <c r="O2099" i="4"/>
  <c r="B2066" i="4"/>
  <c r="C2066" i="4"/>
  <c r="D2066" i="4"/>
  <c r="E2066" i="4"/>
  <c r="F2066" i="4"/>
  <c r="G2066" i="4"/>
  <c r="H2066" i="4"/>
  <c r="I2066" i="4"/>
  <c r="K2066" i="4"/>
  <c r="L2066" i="4"/>
  <c r="M2066" i="4"/>
  <c r="N2066" i="4"/>
  <c r="O2066" i="4"/>
  <c r="B2063" i="4"/>
  <c r="C2063" i="4"/>
  <c r="D2063" i="4"/>
  <c r="E2063" i="4"/>
  <c r="F2063" i="4"/>
  <c r="G2063" i="4"/>
  <c r="H2063" i="4"/>
  <c r="I2063" i="4"/>
  <c r="K2063" i="4"/>
  <c r="L2063" i="4"/>
  <c r="M2063" i="4"/>
  <c r="N2063" i="4"/>
  <c r="O2063" i="4"/>
  <c r="L86" i="2"/>
  <c r="P2063" i="4" s="1"/>
  <c r="B2084" i="4"/>
  <c r="C2084" i="4"/>
  <c r="D2084" i="4"/>
  <c r="E2084" i="4"/>
  <c r="F2084" i="4"/>
  <c r="G2084" i="4"/>
  <c r="H2084" i="4"/>
  <c r="I2084" i="4"/>
  <c r="K2084" i="4"/>
  <c r="L2084" i="4"/>
  <c r="M2084" i="4"/>
  <c r="N2084" i="4"/>
  <c r="O2084" i="4"/>
  <c r="B2049" i="4"/>
  <c r="C2049" i="4"/>
  <c r="D2049" i="4"/>
  <c r="E2049" i="4"/>
  <c r="F2049" i="4"/>
  <c r="G2049" i="4"/>
  <c r="H2049" i="4"/>
  <c r="I2049" i="4"/>
  <c r="K2049" i="4"/>
  <c r="L2049" i="4"/>
  <c r="M2049" i="4"/>
  <c r="N2049" i="4"/>
  <c r="O2049" i="4"/>
  <c r="B2018" i="4"/>
  <c r="C2018" i="4"/>
  <c r="D2018" i="4"/>
  <c r="E2018" i="4"/>
  <c r="F2018" i="4"/>
  <c r="G2018" i="4"/>
  <c r="H2018" i="4"/>
  <c r="I2018" i="4"/>
  <c r="K2018" i="4"/>
  <c r="L2018" i="4"/>
  <c r="M2018" i="4"/>
  <c r="N2018" i="4"/>
  <c r="O2018" i="4"/>
  <c r="B2046" i="4"/>
  <c r="C2046" i="4"/>
  <c r="D2046" i="4"/>
  <c r="E2046" i="4"/>
  <c r="F2046" i="4"/>
  <c r="G2046" i="4"/>
  <c r="H2046" i="4"/>
  <c r="I2046" i="4"/>
  <c r="K2046" i="4"/>
  <c r="L2046" i="4"/>
  <c r="M2046" i="4"/>
  <c r="N2046" i="4"/>
  <c r="O2046" i="4"/>
  <c r="B2107" i="4"/>
  <c r="C2107" i="4"/>
  <c r="D2107" i="4"/>
  <c r="E2107" i="4"/>
  <c r="F2107" i="4"/>
  <c r="G2107" i="4"/>
  <c r="H2107" i="4"/>
  <c r="I2107" i="4"/>
  <c r="K2107" i="4"/>
  <c r="L2107" i="4"/>
  <c r="M2107" i="4"/>
  <c r="N2107" i="4"/>
  <c r="O2107" i="4"/>
  <c r="B2048" i="4"/>
  <c r="C2048" i="4"/>
  <c r="D2048" i="4"/>
  <c r="E2048" i="4"/>
  <c r="F2048" i="4"/>
  <c r="G2048" i="4"/>
  <c r="H2048" i="4"/>
  <c r="I2048" i="4"/>
  <c r="K2048" i="4"/>
  <c r="L2048" i="4"/>
  <c r="M2048" i="4"/>
  <c r="N2048" i="4"/>
  <c r="O2048" i="4"/>
  <c r="B2082" i="4"/>
  <c r="C2082" i="4"/>
  <c r="D2082" i="4"/>
  <c r="E2082" i="4"/>
  <c r="F2082" i="4"/>
  <c r="G2082" i="4"/>
  <c r="H2082" i="4"/>
  <c r="I2082" i="4"/>
  <c r="K2082" i="4"/>
  <c r="L2082" i="4"/>
  <c r="M2082" i="4"/>
  <c r="N2082" i="4"/>
  <c r="O2082" i="4"/>
  <c r="B2038" i="4"/>
  <c r="C2038" i="4"/>
  <c r="D2038" i="4"/>
  <c r="E2038" i="4"/>
  <c r="F2038" i="4"/>
  <c r="G2038" i="4"/>
  <c r="H2038" i="4"/>
  <c r="I2038" i="4"/>
  <c r="K2038" i="4"/>
  <c r="L2038" i="4"/>
  <c r="M2038" i="4"/>
  <c r="N2038" i="4"/>
  <c r="O2038" i="4"/>
  <c r="B2101" i="4"/>
  <c r="C2101" i="4"/>
  <c r="D2101" i="4"/>
  <c r="E2101" i="4"/>
  <c r="F2101" i="4"/>
  <c r="G2101" i="4"/>
  <c r="H2101" i="4"/>
  <c r="I2101" i="4"/>
  <c r="K2101" i="4"/>
  <c r="L2101" i="4"/>
  <c r="M2101" i="4"/>
  <c r="N2101" i="4"/>
  <c r="O2101" i="4"/>
  <c r="B2089" i="4"/>
  <c r="C2089" i="4"/>
  <c r="D2089" i="4"/>
  <c r="E2089" i="4"/>
  <c r="F2089" i="4"/>
  <c r="G2089" i="4"/>
  <c r="H2089" i="4"/>
  <c r="I2089" i="4"/>
  <c r="K2089" i="4"/>
  <c r="L2089" i="4"/>
  <c r="M2089" i="4"/>
  <c r="N2089" i="4"/>
  <c r="O2089" i="4"/>
  <c r="B2088" i="4"/>
  <c r="C2088" i="4"/>
  <c r="D2088" i="4"/>
  <c r="E2088" i="4"/>
  <c r="F2088" i="4"/>
  <c r="G2088" i="4"/>
  <c r="H2088" i="4"/>
  <c r="I2088" i="4"/>
  <c r="K2088" i="4"/>
  <c r="L2088" i="4"/>
  <c r="M2088" i="4"/>
  <c r="N2088" i="4"/>
  <c r="O2088" i="4"/>
  <c r="B2070" i="4"/>
  <c r="C2070" i="4"/>
  <c r="D2070" i="4"/>
  <c r="E2070" i="4"/>
  <c r="F2070" i="4"/>
  <c r="G2070" i="4"/>
  <c r="H2070" i="4"/>
  <c r="I2070" i="4"/>
  <c r="K2070" i="4"/>
  <c r="M2070" i="4"/>
  <c r="N2070" i="4"/>
  <c r="O2070" i="4"/>
  <c r="B2023" i="4"/>
  <c r="C2023" i="4"/>
  <c r="D2023" i="4"/>
  <c r="E2023" i="4"/>
  <c r="F2023" i="4"/>
  <c r="G2023" i="4"/>
  <c r="H2023" i="4"/>
  <c r="I2023" i="4"/>
  <c r="K2023" i="4"/>
  <c r="L2023" i="4"/>
  <c r="M2023" i="4"/>
  <c r="N2023" i="4"/>
  <c r="O2023" i="4"/>
  <c r="B2033" i="4"/>
  <c r="C2033" i="4"/>
  <c r="D2033" i="4"/>
  <c r="E2033" i="4"/>
  <c r="F2033" i="4"/>
  <c r="G2033" i="4"/>
  <c r="H2033" i="4"/>
  <c r="I2033" i="4"/>
  <c r="K2033" i="4"/>
  <c r="L2033" i="4"/>
  <c r="M2033" i="4"/>
  <c r="N2033" i="4"/>
  <c r="O2033" i="4"/>
  <c r="B2029" i="4"/>
  <c r="C2029" i="4"/>
  <c r="D2029" i="4"/>
  <c r="E2029" i="4"/>
  <c r="F2029" i="4"/>
  <c r="G2029" i="4"/>
  <c r="H2029" i="4"/>
  <c r="I2029" i="4"/>
  <c r="K2029" i="4"/>
  <c r="L2029" i="4"/>
  <c r="M2029" i="4"/>
  <c r="N2029" i="4"/>
  <c r="O2029" i="4"/>
  <c r="B2086" i="4"/>
  <c r="C2086" i="4"/>
  <c r="D2086" i="4"/>
  <c r="E2086" i="4"/>
  <c r="F2086" i="4"/>
  <c r="G2086" i="4"/>
  <c r="H2086" i="4"/>
  <c r="I2086" i="4"/>
  <c r="K2086" i="4"/>
  <c r="L2086" i="4"/>
  <c r="M2086" i="4"/>
  <c r="N2086" i="4"/>
  <c r="O2086" i="4"/>
  <c r="B2055" i="4"/>
  <c r="C2055" i="4"/>
  <c r="D2055" i="4"/>
  <c r="E2055" i="4"/>
  <c r="F2055" i="4"/>
  <c r="G2055" i="4"/>
  <c r="H2055" i="4"/>
  <c r="I2055" i="4"/>
  <c r="K2055" i="4"/>
  <c r="L2055" i="4"/>
  <c r="M2055" i="4"/>
  <c r="N2055" i="4"/>
  <c r="O2055" i="4"/>
  <c r="B2025" i="4"/>
  <c r="C2025" i="4"/>
  <c r="D2025" i="4"/>
  <c r="E2025" i="4"/>
  <c r="F2025" i="4"/>
  <c r="G2025" i="4"/>
  <c r="H2025" i="4"/>
  <c r="I2025" i="4"/>
  <c r="K2025" i="4"/>
  <c r="L2025" i="4"/>
  <c r="M2025" i="4"/>
  <c r="N2025" i="4"/>
  <c r="O2025" i="4"/>
  <c r="B2092" i="4"/>
  <c r="C2092" i="4"/>
  <c r="D2092" i="4"/>
  <c r="E2092" i="4"/>
  <c r="F2092" i="4"/>
  <c r="G2092" i="4"/>
  <c r="H2092" i="4"/>
  <c r="I2092" i="4"/>
  <c r="K2092" i="4"/>
  <c r="L2092" i="4"/>
  <c r="M2092" i="4"/>
  <c r="N2092" i="4"/>
  <c r="O2092" i="4"/>
  <c r="B2103" i="4"/>
  <c r="C2103" i="4"/>
  <c r="D2103" i="4"/>
  <c r="E2103" i="4"/>
  <c r="F2103" i="4"/>
  <c r="G2103" i="4"/>
  <c r="H2103" i="4"/>
  <c r="I2103" i="4"/>
  <c r="K2103" i="4"/>
  <c r="L2103" i="4"/>
  <c r="M2103" i="4"/>
  <c r="N2103" i="4"/>
  <c r="O2103" i="4"/>
  <c r="B2094" i="4"/>
  <c r="C2094" i="4"/>
  <c r="D2094" i="4"/>
  <c r="E2094" i="4"/>
  <c r="F2094" i="4"/>
  <c r="G2094" i="4"/>
  <c r="H2094" i="4"/>
  <c r="I2094" i="4"/>
  <c r="K2094" i="4"/>
  <c r="L2094" i="4"/>
  <c r="M2094" i="4"/>
  <c r="N2094" i="4"/>
  <c r="O2094" i="4"/>
  <c r="B2076" i="4"/>
  <c r="C2076" i="4"/>
  <c r="D2076" i="4"/>
  <c r="E2076" i="4"/>
  <c r="F2076" i="4"/>
  <c r="G2076" i="4"/>
  <c r="H2076" i="4"/>
  <c r="I2076" i="4"/>
  <c r="K2076" i="4"/>
  <c r="L2076" i="4"/>
  <c r="M2076" i="4"/>
  <c r="N2076" i="4"/>
  <c r="O2076" i="4"/>
  <c r="B2104" i="4"/>
  <c r="C2104" i="4"/>
  <c r="D2104" i="4"/>
  <c r="E2104" i="4"/>
  <c r="F2104" i="4"/>
  <c r="G2104" i="4"/>
  <c r="H2104" i="4"/>
  <c r="I2104" i="4"/>
  <c r="K2104" i="4"/>
  <c r="L2104" i="4"/>
  <c r="M2104" i="4"/>
  <c r="N2104" i="4"/>
  <c r="O2104" i="4"/>
  <c r="B2024" i="4"/>
  <c r="C2024" i="4"/>
  <c r="D2024" i="4"/>
  <c r="E2024" i="4"/>
  <c r="F2024" i="4"/>
  <c r="G2024" i="4"/>
  <c r="H2024" i="4"/>
  <c r="I2024" i="4"/>
  <c r="K2024" i="4"/>
  <c r="L2024" i="4"/>
  <c r="M2024" i="4"/>
  <c r="N2024" i="4"/>
  <c r="O2024" i="4"/>
  <c r="B2106" i="4"/>
  <c r="C2106" i="4"/>
  <c r="D2106" i="4"/>
  <c r="E2106" i="4"/>
  <c r="F2106" i="4"/>
  <c r="G2106" i="4"/>
  <c r="H2106" i="4"/>
  <c r="I2106" i="4"/>
  <c r="K2106" i="4"/>
  <c r="L2106" i="4"/>
  <c r="M2106" i="4"/>
  <c r="N2106" i="4"/>
  <c r="O2106" i="4"/>
  <c r="P2106" i="4"/>
  <c r="B2042" i="4"/>
  <c r="C2042" i="4"/>
  <c r="D2042" i="4"/>
  <c r="E2042" i="4"/>
  <c r="F2042" i="4"/>
  <c r="G2042" i="4"/>
  <c r="H2042" i="4"/>
  <c r="K2042" i="4"/>
  <c r="L2042" i="4"/>
  <c r="M2042" i="4"/>
  <c r="N2042" i="4"/>
  <c r="O2042" i="4"/>
  <c r="B2054" i="4"/>
  <c r="C2054" i="4"/>
  <c r="D2054" i="4"/>
  <c r="E2054" i="4"/>
  <c r="F2054" i="4"/>
  <c r="G2054" i="4"/>
  <c r="H2054" i="4"/>
  <c r="I2054" i="4"/>
  <c r="K2054" i="4"/>
  <c r="L2054" i="4"/>
  <c r="M2054" i="4"/>
  <c r="N2054" i="4"/>
  <c r="O2054" i="4"/>
  <c r="B2043" i="4"/>
  <c r="C2043" i="4"/>
  <c r="D2043" i="4"/>
  <c r="E2043" i="4"/>
  <c r="F2043" i="4"/>
  <c r="G2043" i="4"/>
  <c r="H2043" i="4"/>
  <c r="K2043" i="4"/>
  <c r="L2043" i="4"/>
  <c r="M2043" i="4"/>
  <c r="N2043" i="4"/>
  <c r="O2043" i="4"/>
  <c r="B2105" i="4"/>
  <c r="C2105" i="4"/>
  <c r="D2105" i="4"/>
  <c r="E2105" i="4"/>
  <c r="F2105" i="4"/>
  <c r="G2105" i="4"/>
  <c r="H2105" i="4"/>
  <c r="I2105" i="4"/>
  <c r="K2105" i="4"/>
  <c r="L2105" i="4"/>
  <c r="M2105" i="4"/>
  <c r="N2105" i="4"/>
  <c r="O2105" i="4"/>
  <c r="B2072" i="4"/>
  <c r="C2072" i="4"/>
  <c r="D2072" i="4"/>
  <c r="E2072" i="4"/>
  <c r="F2072" i="4"/>
  <c r="G2072" i="4"/>
  <c r="H2072" i="4"/>
  <c r="I2072" i="4"/>
  <c r="K2072" i="4"/>
  <c r="L2072" i="4"/>
  <c r="M2072" i="4"/>
  <c r="N2072" i="4"/>
  <c r="O2072" i="4"/>
  <c r="B2061" i="4"/>
  <c r="C2061" i="4"/>
  <c r="D2061" i="4"/>
  <c r="E2061" i="4"/>
  <c r="F2061" i="4"/>
  <c r="G2061" i="4"/>
  <c r="H2061" i="4"/>
  <c r="I2061" i="4"/>
  <c r="K2061" i="4"/>
  <c r="L2061" i="4"/>
  <c r="M2061" i="4"/>
  <c r="N2061" i="4"/>
  <c r="O2061" i="4"/>
  <c r="B2047" i="4"/>
  <c r="C2047" i="4"/>
  <c r="D2047" i="4"/>
  <c r="E2047" i="4"/>
  <c r="F2047" i="4"/>
  <c r="G2047" i="4"/>
  <c r="H2047" i="4"/>
  <c r="I2047" i="4"/>
  <c r="K2047" i="4"/>
  <c r="L2047" i="4"/>
  <c r="M2047" i="4"/>
  <c r="N2047" i="4"/>
  <c r="O2047" i="4"/>
  <c r="B2078" i="4"/>
  <c r="C2078" i="4"/>
  <c r="D2078" i="4"/>
  <c r="E2078" i="4"/>
  <c r="F2078" i="4"/>
  <c r="G2078" i="4"/>
  <c r="H2078" i="4"/>
  <c r="I2078" i="4"/>
  <c r="K2078" i="4"/>
  <c r="L2078" i="4"/>
  <c r="M2078" i="4"/>
  <c r="N2078" i="4"/>
  <c r="O2078" i="4"/>
  <c r="B2059" i="4"/>
  <c r="C2059" i="4"/>
  <c r="D2059" i="4"/>
  <c r="E2059" i="4"/>
  <c r="F2059" i="4"/>
  <c r="G2059" i="4"/>
  <c r="H2059" i="4"/>
  <c r="I2059" i="4"/>
  <c r="K2059" i="4"/>
  <c r="L2059" i="4"/>
  <c r="M2059" i="4"/>
  <c r="N2059" i="4"/>
  <c r="O2059" i="4"/>
  <c r="B2026" i="4"/>
  <c r="C2026" i="4"/>
  <c r="D2026" i="4"/>
  <c r="E2026" i="4"/>
  <c r="F2026" i="4"/>
  <c r="G2026" i="4"/>
  <c r="H2026" i="4"/>
  <c r="I2026" i="4"/>
  <c r="K2026" i="4"/>
  <c r="L2026" i="4"/>
  <c r="M2026" i="4"/>
  <c r="N2026" i="4"/>
  <c r="O2026" i="4"/>
  <c r="P2026" i="4"/>
  <c r="B2036" i="4"/>
  <c r="C2036" i="4"/>
  <c r="D2036" i="4"/>
  <c r="E2036" i="4"/>
  <c r="F2036" i="4"/>
  <c r="G2036" i="4"/>
  <c r="H2036" i="4"/>
  <c r="I2036" i="4"/>
  <c r="K2036" i="4"/>
  <c r="L2036" i="4"/>
  <c r="M2036" i="4"/>
  <c r="N2036" i="4"/>
  <c r="O2036" i="4"/>
  <c r="B2096" i="4"/>
  <c r="C2096" i="4"/>
  <c r="D2096" i="4"/>
  <c r="E2096" i="4"/>
  <c r="F2096" i="4"/>
  <c r="G2096" i="4"/>
  <c r="H2096" i="4"/>
  <c r="I2096" i="4"/>
  <c r="K2096" i="4"/>
  <c r="L2096" i="4"/>
  <c r="M2096" i="4"/>
  <c r="N2096" i="4"/>
  <c r="O2096" i="4"/>
  <c r="B2037" i="4"/>
  <c r="C2037" i="4"/>
  <c r="D2037" i="4"/>
  <c r="E2037" i="4"/>
  <c r="F2037" i="4"/>
  <c r="G2037" i="4"/>
  <c r="H2037" i="4"/>
  <c r="I2037" i="4"/>
  <c r="K2037" i="4"/>
  <c r="L2037" i="4"/>
  <c r="M2037" i="4"/>
  <c r="N2037" i="4"/>
  <c r="O2037" i="4"/>
  <c r="B2073" i="4"/>
  <c r="C2073" i="4"/>
  <c r="D2073" i="4"/>
  <c r="E2073" i="4"/>
  <c r="F2073" i="4"/>
  <c r="G2073" i="4"/>
  <c r="H2073" i="4"/>
  <c r="I2073" i="4"/>
  <c r="K2073" i="4"/>
  <c r="L2073" i="4"/>
  <c r="M2073" i="4"/>
  <c r="N2073" i="4"/>
  <c r="O2073" i="4"/>
  <c r="B2085" i="4"/>
  <c r="C2085" i="4"/>
  <c r="D2085" i="4"/>
  <c r="E2085" i="4"/>
  <c r="F2085" i="4"/>
  <c r="G2085" i="4"/>
  <c r="H2085" i="4"/>
  <c r="K2085" i="4"/>
  <c r="L2085" i="4"/>
  <c r="M2085" i="4"/>
  <c r="N2085" i="4"/>
  <c r="O2085" i="4"/>
  <c r="B2051" i="4"/>
  <c r="C2051" i="4"/>
  <c r="D2051" i="4"/>
  <c r="E2051" i="4"/>
  <c r="F2051" i="4"/>
  <c r="G2051" i="4"/>
  <c r="H2051" i="4"/>
  <c r="K2051" i="4"/>
  <c r="L2051" i="4"/>
  <c r="M2051" i="4"/>
  <c r="N2051" i="4"/>
  <c r="O2051" i="4"/>
  <c r="B2044" i="4"/>
  <c r="C2044" i="4"/>
  <c r="D2044" i="4"/>
  <c r="E2044" i="4"/>
  <c r="F2044" i="4"/>
  <c r="G2044" i="4"/>
  <c r="H2044" i="4"/>
  <c r="K2044" i="4"/>
  <c r="L2044" i="4"/>
  <c r="M2044" i="4"/>
  <c r="N2044" i="4"/>
  <c r="O2044" i="4"/>
  <c r="B2041" i="4"/>
  <c r="C2041" i="4"/>
  <c r="D2041" i="4"/>
  <c r="E2041" i="4"/>
  <c r="F2041" i="4"/>
  <c r="G2041" i="4"/>
  <c r="H2041" i="4"/>
  <c r="I2041" i="4"/>
  <c r="K2041" i="4"/>
  <c r="L2041" i="4"/>
  <c r="M2041" i="4"/>
  <c r="N2041" i="4"/>
  <c r="O2041" i="4"/>
  <c r="B2087" i="4"/>
  <c r="C2087" i="4"/>
  <c r="D2087" i="4"/>
  <c r="E2087" i="4"/>
  <c r="F2087" i="4"/>
  <c r="G2087" i="4"/>
  <c r="H2087" i="4"/>
  <c r="I2087" i="4"/>
  <c r="K2087" i="4"/>
  <c r="L2087" i="4"/>
  <c r="M2087" i="4"/>
  <c r="N2087" i="4"/>
  <c r="O2087" i="4"/>
  <c r="B2097" i="4"/>
  <c r="C2097" i="4"/>
  <c r="D2097" i="4"/>
  <c r="E2097" i="4"/>
  <c r="F2097" i="4"/>
  <c r="G2097" i="4"/>
  <c r="H2097" i="4"/>
  <c r="I2097" i="4"/>
  <c r="K2097" i="4"/>
  <c r="L2097" i="4"/>
  <c r="M2097" i="4"/>
  <c r="N2097" i="4"/>
  <c r="O2097" i="4"/>
  <c r="B2027" i="4"/>
  <c r="C2027" i="4"/>
  <c r="D2027" i="4"/>
  <c r="E2027" i="4"/>
  <c r="F2027" i="4"/>
  <c r="G2027" i="4"/>
  <c r="H2027" i="4"/>
  <c r="I2027" i="4"/>
  <c r="K2027" i="4"/>
  <c r="L2027" i="4"/>
  <c r="M2027" i="4"/>
  <c r="N2027" i="4"/>
  <c r="O2027" i="4"/>
  <c r="B2068" i="4"/>
  <c r="C2068" i="4"/>
  <c r="D2068" i="4"/>
  <c r="E2068" i="4"/>
  <c r="F2068" i="4"/>
  <c r="G2068" i="4"/>
  <c r="H2068" i="4"/>
  <c r="I2068" i="4"/>
  <c r="K2068" i="4"/>
  <c r="L2068" i="4"/>
  <c r="M2068" i="4"/>
  <c r="N2068" i="4"/>
  <c r="O2068" i="4"/>
  <c r="B2060" i="4"/>
  <c r="C2060" i="4"/>
  <c r="D2060" i="4"/>
  <c r="E2060" i="4"/>
  <c r="F2060" i="4"/>
  <c r="G2060" i="4"/>
  <c r="H2060" i="4"/>
  <c r="K2060" i="4"/>
  <c r="L2060" i="4"/>
  <c r="M2060" i="4"/>
  <c r="N2060" i="4"/>
  <c r="O2060" i="4"/>
  <c r="B2058" i="4"/>
  <c r="C2058" i="4"/>
  <c r="D2058" i="4"/>
  <c r="E2058" i="4"/>
  <c r="F2058" i="4"/>
  <c r="G2058" i="4"/>
  <c r="H2058" i="4"/>
  <c r="I2058" i="4"/>
  <c r="K2058" i="4"/>
  <c r="L2058" i="4"/>
  <c r="M2058" i="4"/>
  <c r="N2058" i="4"/>
  <c r="O2058" i="4"/>
  <c r="B2020" i="4"/>
  <c r="C2020" i="4"/>
  <c r="D2020" i="4"/>
  <c r="E2020" i="4"/>
  <c r="F2020" i="4"/>
  <c r="G2020" i="4"/>
  <c r="H2020" i="4"/>
  <c r="I2020" i="4"/>
  <c r="K2020" i="4"/>
  <c r="L2020" i="4"/>
  <c r="M2020" i="4"/>
  <c r="N2020" i="4"/>
  <c r="O2020" i="4"/>
  <c r="B2056" i="4"/>
  <c r="C2056" i="4"/>
  <c r="D2056" i="4"/>
  <c r="E2056" i="4"/>
  <c r="F2056" i="4"/>
  <c r="G2056" i="4"/>
  <c r="H2056" i="4"/>
  <c r="I2056" i="4"/>
  <c r="K2056" i="4"/>
  <c r="L2056" i="4"/>
  <c r="M2056" i="4"/>
  <c r="N2056" i="4"/>
  <c r="O2056" i="4"/>
  <c r="B2035" i="4"/>
  <c r="C2035" i="4"/>
  <c r="D2035" i="4"/>
  <c r="E2035" i="4"/>
  <c r="F2035" i="4"/>
  <c r="G2035" i="4"/>
  <c r="H2035" i="4"/>
  <c r="I2035" i="4"/>
  <c r="K2035" i="4"/>
  <c r="L2035" i="4"/>
  <c r="M2035" i="4"/>
  <c r="N2035" i="4"/>
  <c r="O2035" i="4"/>
  <c r="B2057" i="4"/>
  <c r="C2057" i="4"/>
  <c r="D2057" i="4"/>
  <c r="E2057" i="4"/>
  <c r="F2057" i="4"/>
  <c r="G2057" i="4"/>
  <c r="H2057" i="4"/>
  <c r="I2057" i="4"/>
  <c r="K2057" i="4"/>
  <c r="L2057" i="4"/>
  <c r="M2057" i="4"/>
  <c r="N2057" i="4"/>
  <c r="O2057" i="4"/>
  <c r="B2093" i="4"/>
  <c r="C2093" i="4"/>
  <c r="D2093" i="4"/>
  <c r="E2093" i="4"/>
  <c r="F2093" i="4"/>
  <c r="G2093" i="4"/>
  <c r="H2093" i="4"/>
  <c r="I2093" i="4"/>
  <c r="K2093" i="4"/>
  <c r="L2093" i="4"/>
  <c r="M2093" i="4"/>
  <c r="N2093" i="4"/>
  <c r="O2093" i="4"/>
  <c r="P2093" i="4"/>
  <c r="B2077" i="4"/>
  <c r="C2077" i="4"/>
  <c r="D2077" i="4"/>
  <c r="E2077" i="4"/>
  <c r="F2077" i="4"/>
  <c r="G2077" i="4"/>
  <c r="H2077" i="4"/>
  <c r="I2077" i="4"/>
  <c r="K2077" i="4"/>
  <c r="L2077" i="4"/>
  <c r="M2077" i="4"/>
  <c r="N2077" i="4"/>
  <c r="O2077" i="4"/>
  <c r="B2028" i="4"/>
  <c r="C2028" i="4"/>
  <c r="D2028" i="4"/>
  <c r="E2028" i="4"/>
  <c r="F2028" i="4"/>
  <c r="G2028" i="4"/>
  <c r="H2028" i="4"/>
  <c r="I2028" i="4"/>
  <c r="K2028" i="4"/>
  <c r="L2028" i="4"/>
  <c r="M2028" i="4"/>
  <c r="N2028" i="4"/>
  <c r="O2028" i="4"/>
  <c r="B2031" i="4"/>
  <c r="C2031" i="4"/>
  <c r="D2031" i="4"/>
  <c r="E2031" i="4"/>
  <c r="F2031" i="4"/>
  <c r="G2031" i="4"/>
  <c r="H2031" i="4"/>
  <c r="I2031" i="4"/>
  <c r="K2031" i="4"/>
  <c r="L2031" i="4"/>
  <c r="M2031" i="4"/>
  <c r="N2031" i="4"/>
  <c r="O2031" i="4"/>
  <c r="B2030" i="4"/>
  <c r="C2030" i="4"/>
  <c r="D2030" i="4"/>
  <c r="E2030" i="4"/>
  <c r="F2030" i="4"/>
  <c r="G2030" i="4"/>
  <c r="H2030" i="4"/>
  <c r="I2030" i="4"/>
  <c r="K2030" i="4"/>
  <c r="L2030" i="4"/>
  <c r="M2030" i="4"/>
  <c r="N2030" i="4"/>
  <c r="O2030" i="4"/>
  <c r="B2083" i="4"/>
  <c r="C2083" i="4"/>
  <c r="D2083" i="4"/>
  <c r="E2083" i="4"/>
  <c r="F2083" i="4"/>
  <c r="G2083" i="4"/>
  <c r="H2083" i="4"/>
  <c r="I2083" i="4"/>
  <c r="K2083" i="4"/>
  <c r="L2083" i="4"/>
  <c r="M2083" i="4"/>
  <c r="N2083" i="4"/>
  <c r="O2083" i="4"/>
  <c r="B2069" i="4"/>
  <c r="C2069" i="4"/>
  <c r="D2069" i="4"/>
  <c r="E2069" i="4"/>
  <c r="F2069" i="4"/>
  <c r="G2069" i="4"/>
  <c r="H2069" i="4"/>
  <c r="I2069" i="4"/>
  <c r="K2069" i="4"/>
  <c r="L2069" i="4"/>
  <c r="M2069" i="4"/>
  <c r="N2069" i="4"/>
  <c r="O2069" i="4"/>
  <c r="B2017" i="4"/>
  <c r="C2017" i="4"/>
  <c r="D2017" i="4"/>
  <c r="E2017" i="4"/>
  <c r="F2017" i="4"/>
  <c r="G2017" i="4"/>
  <c r="H2017" i="4"/>
  <c r="I2017" i="4"/>
  <c r="K2017" i="4"/>
  <c r="L2017" i="4"/>
  <c r="M2017" i="4"/>
  <c r="N2017" i="4"/>
  <c r="O2017" i="4"/>
  <c r="B2062" i="4"/>
  <c r="C2062" i="4"/>
  <c r="D2062" i="4"/>
  <c r="E2062" i="4"/>
  <c r="F2062" i="4"/>
  <c r="G2062" i="4"/>
  <c r="H2062" i="4"/>
  <c r="I2062" i="4"/>
  <c r="K2062" i="4"/>
  <c r="L2062" i="4"/>
  <c r="M2062" i="4"/>
  <c r="N2062" i="4"/>
  <c r="O2062" i="4"/>
  <c r="B2034" i="4"/>
  <c r="C2034" i="4"/>
  <c r="D2034" i="4"/>
  <c r="E2034" i="4"/>
  <c r="F2034" i="4"/>
  <c r="G2034" i="4"/>
  <c r="H2034" i="4"/>
  <c r="I2034" i="4"/>
  <c r="K2034" i="4"/>
  <c r="L2034" i="4"/>
  <c r="M2034" i="4"/>
  <c r="N2034" i="4"/>
  <c r="O2034" i="4"/>
  <c r="B2075" i="4"/>
  <c r="C2075" i="4"/>
  <c r="D2075" i="4"/>
  <c r="E2075" i="4"/>
  <c r="F2075" i="4"/>
  <c r="G2075" i="4"/>
  <c r="H2075" i="4"/>
  <c r="I2075" i="4"/>
  <c r="K2075" i="4"/>
  <c r="L2075" i="4"/>
  <c r="M2075" i="4"/>
  <c r="N2075" i="4"/>
  <c r="O2075" i="4"/>
  <c r="B2022" i="4"/>
  <c r="C2022" i="4"/>
  <c r="D2022" i="4"/>
  <c r="E2022" i="4"/>
  <c r="F2022" i="4"/>
  <c r="G2022" i="4"/>
  <c r="H2022" i="4"/>
  <c r="I2022" i="4"/>
  <c r="K2022" i="4"/>
  <c r="L2022" i="4"/>
  <c r="M2022" i="4"/>
  <c r="N2022" i="4"/>
  <c r="O2022" i="4"/>
  <c r="B2079" i="4"/>
  <c r="C2079" i="4"/>
  <c r="D2079" i="4"/>
  <c r="E2079" i="4"/>
  <c r="F2079" i="4"/>
  <c r="G2079" i="4"/>
  <c r="H2079" i="4"/>
  <c r="I2079" i="4"/>
  <c r="K2079" i="4"/>
  <c r="L2079" i="4"/>
  <c r="M2079" i="4"/>
  <c r="N2079" i="4"/>
  <c r="O2079" i="4"/>
  <c r="B2052" i="4"/>
  <c r="C2052" i="4"/>
  <c r="D2052" i="4"/>
  <c r="E2052" i="4"/>
  <c r="F2052" i="4"/>
  <c r="G2052" i="4"/>
  <c r="H2052" i="4"/>
  <c r="I2052" i="4"/>
  <c r="K2052" i="4"/>
  <c r="L2052" i="4"/>
  <c r="M2052" i="4"/>
  <c r="N2052" i="4"/>
  <c r="O2052" i="4"/>
  <c r="B2039" i="4"/>
  <c r="C2039" i="4"/>
  <c r="D2039" i="4"/>
  <c r="E2039" i="4"/>
  <c r="F2039" i="4"/>
  <c r="G2039" i="4"/>
  <c r="H2039" i="4"/>
  <c r="I2039" i="4"/>
  <c r="K2039" i="4"/>
  <c r="L2039" i="4"/>
  <c r="M2039" i="4"/>
  <c r="N2039" i="4"/>
  <c r="O2039" i="4"/>
  <c r="B2074" i="4"/>
  <c r="C2074" i="4"/>
  <c r="D2074" i="4"/>
  <c r="E2074" i="4"/>
  <c r="F2074" i="4"/>
  <c r="G2074" i="4"/>
  <c r="H2074" i="4"/>
  <c r="I2074" i="4"/>
  <c r="K2074" i="4"/>
  <c r="L2074" i="4"/>
  <c r="M2074" i="4"/>
  <c r="N2074" i="4"/>
  <c r="O2074" i="4"/>
  <c r="B2080" i="4"/>
  <c r="C2080" i="4"/>
  <c r="D2080" i="4"/>
  <c r="E2080" i="4"/>
  <c r="F2080" i="4"/>
  <c r="G2080" i="4"/>
  <c r="H2080" i="4"/>
  <c r="I2080" i="4"/>
  <c r="K2080" i="4"/>
  <c r="L2080" i="4"/>
  <c r="M2080" i="4"/>
  <c r="N2080" i="4"/>
  <c r="O2080" i="4"/>
  <c r="B2032" i="4"/>
  <c r="C2032" i="4"/>
  <c r="D2032" i="4"/>
  <c r="E2032" i="4"/>
  <c r="F2032" i="4"/>
  <c r="G2032" i="4"/>
  <c r="H2032" i="4"/>
  <c r="I2032" i="4"/>
  <c r="K2032" i="4"/>
  <c r="L2032" i="4"/>
  <c r="M2032" i="4"/>
  <c r="N2032" i="4"/>
  <c r="O2032" i="4"/>
  <c r="B2067" i="4"/>
  <c r="C2067" i="4"/>
  <c r="D2067" i="4"/>
  <c r="E2067" i="4"/>
  <c r="F2067" i="4"/>
  <c r="G2067" i="4"/>
  <c r="H2067" i="4"/>
  <c r="I2067" i="4"/>
  <c r="K2067" i="4"/>
  <c r="L2067" i="4"/>
  <c r="M2067" i="4"/>
  <c r="N2067" i="4"/>
  <c r="O2067" i="4"/>
  <c r="B2053" i="4"/>
  <c r="C2053" i="4"/>
  <c r="D2053" i="4"/>
  <c r="E2053" i="4"/>
  <c r="F2053" i="4"/>
  <c r="G2053" i="4"/>
  <c r="H2053" i="4"/>
  <c r="I2053" i="4"/>
  <c r="K2053" i="4"/>
  <c r="L2053" i="4"/>
  <c r="M2053" i="4"/>
  <c r="N2053" i="4"/>
  <c r="O2053" i="4"/>
  <c r="P2053" i="4"/>
  <c r="B2098" i="4"/>
  <c r="C2098" i="4"/>
  <c r="D2098" i="4"/>
  <c r="E2098" i="4"/>
  <c r="F2098" i="4"/>
  <c r="G2098" i="4"/>
  <c r="H2098" i="4"/>
  <c r="I2098" i="4"/>
  <c r="K2098" i="4"/>
  <c r="L2098" i="4"/>
  <c r="M2098" i="4"/>
  <c r="N2098" i="4"/>
  <c r="O2098" i="4"/>
  <c r="B2095" i="4"/>
  <c r="C2095" i="4"/>
  <c r="D2095" i="4"/>
  <c r="E2095" i="4"/>
  <c r="F2095" i="4"/>
  <c r="G2095" i="4"/>
  <c r="H2095" i="4"/>
  <c r="I2095" i="4"/>
  <c r="K2095" i="4"/>
  <c r="L2095" i="4"/>
  <c r="M2095" i="4"/>
  <c r="N2095" i="4"/>
  <c r="O2095" i="4"/>
  <c r="B2100" i="4"/>
  <c r="C2100" i="4"/>
  <c r="D2100" i="4"/>
  <c r="E2100" i="4"/>
  <c r="F2100" i="4"/>
  <c r="G2100" i="4"/>
  <c r="H2100" i="4"/>
  <c r="I2100" i="4"/>
  <c r="K2100" i="4"/>
  <c r="L2100" i="4"/>
  <c r="M2100" i="4"/>
  <c r="N2100" i="4"/>
  <c r="O2100" i="4"/>
  <c r="B2021" i="4"/>
  <c r="C2021" i="4"/>
  <c r="D2021" i="4"/>
  <c r="E2021" i="4"/>
  <c r="F2021" i="4"/>
  <c r="G2021" i="4"/>
  <c r="H2021" i="4"/>
  <c r="I2021" i="4"/>
  <c r="K2021" i="4"/>
  <c r="L2021" i="4"/>
  <c r="M2021" i="4"/>
  <c r="N2021" i="4"/>
  <c r="O2021" i="4"/>
  <c r="B2071" i="4"/>
  <c r="C2071" i="4"/>
  <c r="D2071" i="4"/>
  <c r="E2071" i="4"/>
  <c r="F2071" i="4"/>
  <c r="G2071" i="4"/>
  <c r="H2071" i="4"/>
  <c r="I2071" i="4"/>
  <c r="K2071" i="4"/>
  <c r="L2071" i="4"/>
  <c r="M2071" i="4"/>
  <c r="N2071" i="4"/>
  <c r="O2071" i="4"/>
  <c r="B2064" i="4"/>
  <c r="C2064" i="4"/>
  <c r="D2064" i="4"/>
  <c r="E2064" i="4"/>
  <c r="F2064" i="4"/>
  <c r="G2064" i="4"/>
  <c r="H2064" i="4"/>
  <c r="I2064" i="4"/>
  <c r="K2064" i="4"/>
  <c r="L2064" i="4"/>
  <c r="M2064" i="4"/>
  <c r="N2064" i="4"/>
  <c r="O2064" i="4"/>
  <c r="B2050" i="4"/>
  <c r="C2050" i="4"/>
  <c r="D2050" i="4"/>
  <c r="E2050" i="4"/>
  <c r="F2050" i="4"/>
  <c r="G2050" i="4"/>
  <c r="H2050" i="4"/>
  <c r="I2050" i="4"/>
  <c r="K2050" i="4"/>
  <c r="L2050" i="4"/>
  <c r="M2050" i="4"/>
  <c r="N2050" i="4"/>
  <c r="O2050" i="4"/>
  <c r="B2040" i="4"/>
  <c r="C2040" i="4"/>
  <c r="D2040" i="4"/>
  <c r="E2040" i="4"/>
  <c r="F2040" i="4"/>
  <c r="G2040" i="4"/>
  <c r="H2040" i="4"/>
  <c r="I2040" i="4"/>
  <c r="K2040" i="4"/>
  <c r="L2040" i="4"/>
  <c r="M2040" i="4"/>
  <c r="N2040" i="4"/>
  <c r="O2040" i="4"/>
  <c r="B2019" i="4"/>
  <c r="C2019" i="4"/>
  <c r="D2019" i="4"/>
  <c r="E2019" i="4"/>
  <c r="F2019" i="4"/>
  <c r="G2019" i="4"/>
  <c r="H2019" i="4"/>
  <c r="I2019" i="4"/>
  <c r="K2019" i="4"/>
  <c r="L2019" i="4"/>
  <c r="M2019" i="4"/>
  <c r="N2019" i="4"/>
  <c r="O2019" i="4"/>
  <c r="B2065" i="4"/>
  <c r="C2065" i="4"/>
  <c r="D2065" i="4"/>
  <c r="E2065" i="4"/>
  <c r="F2065" i="4"/>
  <c r="G2065" i="4"/>
  <c r="H2065" i="4"/>
  <c r="I2065" i="4"/>
  <c r="K2065" i="4"/>
  <c r="L2065" i="4"/>
  <c r="M2065" i="4"/>
  <c r="N2065" i="4"/>
  <c r="O2065" i="4"/>
  <c r="B2108" i="4"/>
  <c r="C2108" i="4"/>
  <c r="D2108" i="4"/>
  <c r="E2108" i="4"/>
  <c r="F2108" i="4"/>
  <c r="G2108" i="4"/>
  <c r="H2108" i="4"/>
  <c r="I2108" i="4"/>
  <c r="K2108" i="4"/>
  <c r="L2108" i="4"/>
  <c r="M2108" i="4"/>
  <c r="N2108" i="4"/>
  <c r="O2108" i="4"/>
  <c r="B2114" i="4"/>
  <c r="C2114" i="4"/>
  <c r="D2114" i="4"/>
  <c r="E2114" i="4"/>
  <c r="F2114" i="4"/>
  <c r="G2114" i="4"/>
  <c r="H2114" i="4"/>
  <c r="I2114" i="4"/>
  <c r="K2114" i="4"/>
  <c r="L2114" i="4"/>
  <c r="M2114" i="4"/>
  <c r="N2114" i="4"/>
  <c r="O2114" i="4"/>
  <c r="B2112" i="4"/>
  <c r="C2112" i="4"/>
  <c r="D2112" i="4"/>
  <c r="E2112" i="4"/>
  <c r="F2112" i="4"/>
  <c r="G2112" i="4"/>
  <c r="H2112" i="4"/>
  <c r="I2112" i="4"/>
  <c r="K2112" i="4"/>
  <c r="L2112" i="4"/>
  <c r="M2112" i="4"/>
  <c r="N2112" i="4"/>
  <c r="O2112" i="4"/>
  <c r="B2113" i="4"/>
  <c r="C2113" i="4"/>
  <c r="D2113" i="4"/>
  <c r="E2113" i="4"/>
  <c r="F2113" i="4"/>
  <c r="G2113" i="4"/>
  <c r="H2113" i="4"/>
  <c r="I2113" i="4"/>
  <c r="K2113" i="4"/>
  <c r="L2113" i="4"/>
  <c r="M2113" i="4"/>
  <c r="N2113" i="4"/>
  <c r="O2113" i="4"/>
  <c r="B2109" i="4"/>
  <c r="C2109" i="4"/>
  <c r="D2109" i="4"/>
  <c r="E2109" i="4"/>
  <c r="F2109" i="4"/>
  <c r="G2109" i="4"/>
  <c r="H2109" i="4"/>
  <c r="I2109" i="4"/>
  <c r="K2109" i="4"/>
  <c r="L2109" i="4"/>
  <c r="M2109" i="4"/>
  <c r="N2109" i="4"/>
  <c r="O2109" i="4"/>
  <c r="B2115" i="4"/>
  <c r="C2115" i="4"/>
  <c r="D2115" i="4"/>
  <c r="E2115" i="4"/>
  <c r="F2115" i="4"/>
  <c r="G2115" i="4"/>
  <c r="H2115" i="4"/>
  <c r="I2115" i="4"/>
  <c r="K2115" i="4"/>
  <c r="L2115" i="4"/>
  <c r="M2115" i="4"/>
  <c r="N2115" i="4"/>
  <c r="O2115" i="4"/>
  <c r="B2110" i="4"/>
  <c r="C2110" i="4"/>
  <c r="D2110" i="4"/>
  <c r="E2110" i="4"/>
  <c r="F2110" i="4"/>
  <c r="G2110" i="4"/>
  <c r="H2110" i="4"/>
  <c r="I2110" i="4"/>
  <c r="K2110" i="4"/>
  <c r="L2110" i="4"/>
  <c r="M2110" i="4"/>
  <c r="N2110" i="4"/>
  <c r="O2110" i="4"/>
  <c r="B2111" i="4"/>
  <c r="C2111" i="4"/>
  <c r="D2111" i="4"/>
  <c r="E2111" i="4"/>
  <c r="F2111" i="4"/>
  <c r="G2111" i="4"/>
  <c r="H2111" i="4"/>
  <c r="I2111" i="4"/>
  <c r="K2111" i="4"/>
  <c r="L2111" i="4"/>
  <c r="M2111" i="4"/>
  <c r="N2111" i="4"/>
  <c r="O2111" i="4"/>
  <c r="B2140" i="4"/>
  <c r="C2140" i="4"/>
  <c r="D2140" i="4"/>
  <c r="E2140" i="4"/>
  <c r="F2140" i="4"/>
  <c r="G2140" i="4"/>
  <c r="H2140" i="4"/>
  <c r="I2140" i="4"/>
  <c r="K2140" i="4"/>
  <c r="L2140" i="4"/>
  <c r="M2140" i="4"/>
  <c r="N2140" i="4"/>
  <c r="O2140" i="4"/>
  <c r="B2129" i="4"/>
  <c r="C2129" i="4"/>
  <c r="D2129" i="4"/>
  <c r="E2129" i="4"/>
  <c r="F2129" i="4"/>
  <c r="G2129" i="4"/>
  <c r="H2129" i="4"/>
  <c r="I2129" i="4"/>
  <c r="K2129" i="4"/>
  <c r="L2129" i="4"/>
  <c r="M2129" i="4"/>
  <c r="N2129" i="4"/>
  <c r="O2129" i="4"/>
  <c r="B2139" i="4"/>
  <c r="C2139" i="4"/>
  <c r="D2139" i="4"/>
  <c r="E2139" i="4"/>
  <c r="F2139" i="4"/>
  <c r="G2139" i="4"/>
  <c r="H2139" i="4"/>
  <c r="I2139" i="4"/>
  <c r="K2139" i="4"/>
  <c r="L2139" i="4"/>
  <c r="M2139" i="4"/>
  <c r="N2139" i="4"/>
  <c r="O2139" i="4"/>
  <c r="B2118" i="4"/>
  <c r="C2118" i="4"/>
  <c r="D2118" i="4"/>
  <c r="E2118" i="4"/>
  <c r="F2118" i="4"/>
  <c r="G2118" i="4"/>
  <c r="H2118" i="4"/>
  <c r="I2118" i="4"/>
  <c r="K2118" i="4"/>
  <c r="L2118" i="4"/>
  <c r="M2118" i="4"/>
  <c r="N2118" i="4"/>
  <c r="O2118" i="4"/>
  <c r="B2141" i="4"/>
  <c r="C2141" i="4"/>
  <c r="D2141" i="4"/>
  <c r="E2141" i="4"/>
  <c r="F2141" i="4"/>
  <c r="G2141" i="4"/>
  <c r="H2141" i="4"/>
  <c r="I2141" i="4"/>
  <c r="K2141" i="4"/>
  <c r="L2141" i="4"/>
  <c r="M2141" i="4"/>
  <c r="N2141" i="4"/>
  <c r="O2141" i="4"/>
  <c r="B2138" i="4"/>
  <c r="C2138" i="4"/>
  <c r="D2138" i="4"/>
  <c r="E2138" i="4"/>
  <c r="F2138" i="4"/>
  <c r="G2138" i="4"/>
  <c r="H2138" i="4"/>
  <c r="I2138" i="4"/>
  <c r="K2138" i="4"/>
  <c r="L2138" i="4"/>
  <c r="M2138" i="4"/>
  <c r="N2138" i="4"/>
  <c r="O2138" i="4"/>
  <c r="B2132" i="4"/>
  <c r="C2132" i="4"/>
  <c r="D2132" i="4"/>
  <c r="E2132" i="4"/>
  <c r="F2132" i="4"/>
  <c r="G2132" i="4"/>
  <c r="H2132" i="4"/>
  <c r="I2132" i="4"/>
  <c r="K2132" i="4"/>
  <c r="L2132" i="4"/>
  <c r="M2132" i="4"/>
  <c r="N2132" i="4"/>
  <c r="O2132" i="4"/>
  <c r="B2137" i="4"/>
  <c r="C2137" i="4"/>
  <c r="D2137" i="4"/>
  <c r="E2137" i="4"/>
  <c r="F2137" i="4"/>
  <c r="G2137" i="4"/>
  <c r="H2137" i="4"/>
  <c r="I2137" i="4"/>
  <c r="K2137" i="4"/>
  <c r="L2137" i="4"/>
  <c r="M2137" i="4"/>
  <c r="N2137" i="4"/>
  <c r="O2137" i="4"/>
  <c r="B2116" i="4"/>
  <c r="C2116" i="4"/>
  <c r="D2116" i="4"/>
  <c r="E2116" i="4"/>
  <c r="F2116" i="4"/>
  <c r="G2116" i="4"/>
  <c r="H2116" i="4"/>
  <c r="I2116" i="4"/>
  <c r="K2116" i="4"/>
  <c r="L2116" i="4"/>
  <c r="M2116" i="4"/>
  <c r="N2116" i="4"/>
  <c r="O2116" i="4"/>
  <c r="B2133" i="4"/>
  <c r="C2133" i="4"/>
  <c r="D2133" i="4"/>
  <c r="E2133" i="4"/>
  <c r="F2133" i="4"/>
  <c r="G2133" i="4"/>
  <c r="H2133" i="4"/>
  <c r="I2133" i="4"/>
  <c r="K2133" i="4"/>
  <c r="L2133" i="4"/>
  <c r="M2133" i="4"/>
  <c r="N2133" i="4"/>
  <c r="O2133" i="4"/>
  <c r="B2131" i="4"/>
  <c r="C2131" i="4"/>
  <c r="D2131" i="4"/>
  <c r="E2131" i="4"/>
  <c r="F2131" i="4"/>
  <c r="G2131" i="4"/>
  <c r="H2131" i="4"/>
  <c r="I2131" i="4"/>
  <c r="K2131" i="4"/>
  <c r="L2131" i="4"/>
  <c r="M2131" i="4"/>
  <c r="N2131" i="4"/>
  <c r="O2131" i="4"/>
  <c r="B2124" i="4"/>
  <c r="C2124" i="4"/>
  <c r="D2124" i="4"/>
  <c r="E2124" i="4"/>
  <c r="F2124" i="4"/>
  <c r="G2124" i="4"/>
  <c r="H2124" i="4"/>
  <c r="I2124" i="4"/>
  <c r="K2124" i="4"/>
  <c r="L2124" i="4"/>
  <c r="M2124" i="4"/>
  <c r="N2124" i="4"/>
  <c r="O2124" i="4"/>
  <c r="B2121" i="4"/>
  <c r="C2121" i="4"/>
  <c r="D2121" i="4"/>
  <c r="E2121" i="4"/>
  <c r="F2121" i="4"/>
  <c r="G2121" i="4"/>
  <c r="H2121" i="4"/>
  <c r="I2121" i="4"/>
  <c r="K2121" i="4"/>
  <c r="L2121" i="4"/>
  <c r="M2121" i="4"/>
  <c r="N2121" i="4"/>
  <c r="O2121" i="4"/>
  <c r="B2126" i="4"/>
  <c r="C2126" i="4"/>
  <c r="D2126" i="4"/>
  <c r="E2126" i="4"/>
  <c r="F2126" i="4"/>
  <c r="G2126" i="4"/>
  <c r="H2126" i="4"/>
  <c r="I2126" i="4"/>
  <c r="K2126" i="4"/>
  <c r="L2126" i="4"/>
  <c r="M2126" i="4"/>
  <c r="N2126" i="4"/>
  <c r="O2126" i="4"/>
  <c r="L88" i="2"/>
  <c r="P2126" i="4"/>
  <c r="B2130" i="4"/>
  <c r="C2130" i="4"/>
  <c r="D2130" i="4"/>
  <c r="E2130" i="4"/>
  <c r="F2130" i="4"/>
  <c r="G2130" i="4"/>
  <c r="H2130" i="4"/>
  <c r="I2130" i="4"/>
  <c r="K2130" i="4"/>
  <c r="L2130" i="4"/>
  <c r="M2130" i="4"/>
  <c r="N2130" i="4"/>
  <c r="O2130" i="4"/>
  <c r="B2125" i="4"/>
  <c r="C2125" i="4"/>
  <c r="D2125" i="4"/>
  <c r="E2125" i="4"/>
  <c r="F2125" i="4"/>
  <c r="G2125" i="4"/>
  <c r="H2125" i="4"/>
  <c r="I2125" i="4"/>
  <c r="K2125" i="4"/>
  <c r="L2125" i="4"/>
  <c r="M2125" i="4"/>
  <c r="N2125" i="4"/>
  <c r="O2125" i="4"/>
  <c r="B2120" i="4"/>
  <c r="C2120" i="4"/>
  <c r="D2120" i="4"/>
  <c r="E2120" i="4"/>
  <c r="F2120" i="4"/>
  <c r="G2120" i="4"/>
  <c r="H2120" i="4"/>
  <c r="I2120" i="4"/>
  <c r="K2120" i="4"/>
  <c r="L2120" i="4"/>
  <c r="M2120" i="4"/>
  <c r="N2120" i="4"/>
  <c r="O2120" i="4"/>
  <c r="B2134" i="4"/>
  <c r="C2134" i="4"/>
  <c r="D2134" i="4"/>
  <c r="E2134" i="4"/>
  <c r="F2134" i="4"/>
  <c r="G2134" i="4"/>
  <c r="H2134" i="4"/>
  <c r="I2134" i="4"/>
  <c r="K2134" i="4"/>
  <c r="L2134" i="4"/>
  <c r="M2134" i="4"/>
  <c r="N2134" i="4"/>
  <c r="O2134" i="4"/>
  <c r="B2119" i="4"/>
  <c r="C2119" i="4"/>
  <c r="D2119" i="4"/>
  <c r="E2119" i="4"/>
  <c r="F2119" i="4"/>
  <c r="G2119" i="4"/>
  <c r="H2119" i="4"/>
  <c r="I2119" i="4"/>
  <c r="K2119" i="4"/>
  <c r="L2119" i="4"/>
  <c r="M2119" i="4"/>
  <c r="N2119" i="4"/>
  <c r="O2119" i="4"/>
  <c r="B2135" i="4"/>
  <c r="C2135" i="4"/>
  <c r="D2135" i="4"/>
  <c r="E2135" i="4"/>
  <c r="F2135" i="4"/>
  <c r="G2135" i="4"/>
  <c r="H2135" i="4"/>
  <c r="I2135" i="4"/>
  <c r="K2135" i="4"/>
  <c r="L2135" i="4"/>
  <c r="M2135" i="4"/>
  <c r="N2135" i="4"/>
  <c r="O2135" i="4"/>
  <c r="B2136" i="4"/>
  <c r="C2136" i="4"/>
  <c r="D2136" i="4"/>
  <c r="E2136" i="4"/>
  <c r="F2136" i="4"/>
  <c r="G2136" i="4"/>
  <c r="H2136" i="4"/>
  <c r="I2136" i="4"/>
  <c r="K2136" i="4"/>
  <c r="L2136" i="4"/>
  <c r="M2136" i="4"/>
  <c r="N2136" i="4"/>
  <c r="O2136" i="4"/>
  <c r="B2128" i="4"/>
  <c r="C2128" i="4"/>
  <c r="D2128" i="4"/>
  <c r="E2128" i="4"/>
  <c r="F2128" i="4"/>
  <c r="G2128" i="4"/>
  <c r="H2128" i="4"/>
  <c r="I2128" i="4"/>
  <c r="K2128" i="4"/>
  <c r="L2128" i="4"/>
  <c r="M2128" i="4"/>
  <c r="N2128" i="4"/>
  <c r="O2128" i="4"/>
  <c r="B2123" i="4"/>
  <c r="C2123" i="4"/>
  <c r="D2123" i="4"/>
  <c r="E2123" i="4"/>
  <c r="F2123" i="4"/>
  <c r="G2123" i="4"/>
  <c r="H2123" i="4"/>
  <c r="I2123" i="4"/>
  <c r="K2123" i="4"/>
  <c r="L2123" i="4"/>
  <c r="M2123" i="4"/>
  <c r="N2123" i="4"/>
  <c r="O2123" i="4"/>
  <c r="P2123" i="4"/>
  <c r="B2122" i="4"/>
  <c r="C2122" i="4"/>
  <c r="D2122" i="4"/>
  <c r="E2122" i="4"/>
  <c r="F2122" i="4"/>
  <c r="G2122" i="4"/>
  <c r="H2122" i="4"/>
  <c r="I2122" i="4"/>
  <c r="K2122" i="4"/>
  <c r="L2122" i="4"/>
  <c r="M2122" i="4"/>
  <c r="N2122" i="4"/>
  <c r="O2122" i="4"/>
  <c r="B2127" i="4"/>
  <c r="C2127" i="4"/>
  <c r="D2127" i="4"/>
  <c r="E2127" i="4"/>
  <c r="F2127" i="4"/>
  <c r="G2127" i="4"/>
  <c r="H2127" i="4"/>
  <c r="I2127" i="4"/>
  <c r="K2127" i="4"/>
  <c r="L2127" i="4"/>
  <c r="M2127" i="4"/>
  <c r="N2127" i="4"/>
  <c r="O2127" i="4"/>
  <c r="B2117" i="4"/>
  <c r="C2117" i="4"/>
  <c r="D2117" i="4"/>
  <c r="E2117" i="4"/>
  <c r="F2117" i="4"/>
  <c r="G2117" i="4"/>
  <c r="H2117" i="4"/>
  <c r="I2117" i="4"/>
  <c r="K2117" i="4"/>
  <c r="L2117" i="4"/>
  <c r="M2117" i="4"/>
  <c r="N2117" i="4"/>
  <c r="O2117" i="4"/>
  <c r="B2172" i="4"/>
  <c r="C2172" i="4"/>
  <c r="D2172" i="4"/>
  <c r="E2172" i="4"/>
  <c r="F2172" i="4"/>
  <c r="G2172" i="4"/>
  <c r="H2172" i="4"/>
  <c r="I2172" i="4"/>
  <c r="K2172" i="4"/>
  <c r="L2172" i="4"/>
  <c r="M2172" i="4"/>
  <c r="N2172" i="4"/>
  <c r="O2172" i="4"/>
  <c r="B2166" i="4"/>
  <c r="C2166" i="4"/>
  <c r="D2166" i="4"/>
  <c r="E2166" i="4"/>
  <c r="F2166" i="4"/>
  <c r="G2166" i="4"/>
  <c r="H2166" i="4"/>
  <c r="I2166" i="4"/>
  <c r="K2166" i="4"/>
  <c r="L2166" i="4"/>
  <c r="M2166" i="4"/>
  <c r="N2166" i="4"/>
  <c r="O2166" i="4"/>
  <c r="B2156" i="4"/>
  <c r="C2156" i="4"/>
  <c r="D2156" i="4"/>
  <c r="E2156" i="4"/>
  <c r="F2156" i="4"/>
  <c r="G2156" i="4"/>
  <c r="H2156" i="4"/>
  <c r="I2156" i="4"/>
  <c r="K2156" i="4"/>
  <c r="L2156" i="4"/>
  <c r="M2156" i="4"/>
  <c r="N2156" i="4"/>
  <c r="O2156" i="4"/>
  <c r="B2145" i="4"/>
  <c r="C2145" i="4"/>
  <c r="D2145" i="4"/>
  <c r="E2145" i="4"/>
  <c r="F2145" i="4"/>
  <c r="G2145" i="4"/>
  <c r="H2145" i="4"/>
  <c r="I2145" i="4"/>
  <c r="K2145" i="4"/>
  <c r="L2145" i="4"/>
  <c r="M2145" i="4"/>
  <c r="N2145" i="4"/>
  <c r="O2145" i="4"/>
  <c r="B2193" i="4"/>
  <c r="C2193" i="4"/>
  <c r="D2193" i="4"/>
  <c r="E2193" i="4"/>
  <c r="F2193" i="4"/>
  <c r="G2193" i="4"/>
  <c r="H2193" i="4"/>
  <c r="I2193" i="4"/>
  <c r="K2193" i="4"/>
  <c r="L2193" i="4"/>
  <c r="M2193" i="4"/>
  <c r="N2193" i="4"/>
  <c r="O2193" i="4"/>
  <c r="B2209" i="4"/>
  <c r="C2209" i="4"/>
  <c r="D2209" i="4"/>
  <c r="E2209" i="4"/>
  <c r="F2209" i="4"/>
  <c r="G2209" i="4"/>
  <c r="H2209" i="4"/>
  <c r="I2209" i="4"/>
  <c r="K2209" i="4"/>
  <c r="L2209" i="4"/>
  <c r="M2209" i="4"/>
  <c r="N2209" i="4"/>
  <c r="O2209" i="4"/>
  <c r="B2173" i="4"/>
  <c r="C2173" i="4"/>
  <c r="D2173" i="4"/>
  <c r="E2173" i="4"/>
  <c r="F2173" i="4"/>
  <c r="G2173" i="4"/>
  <c r="H2173" i="4"/>
  <c r="I2173" i="4"/>
  <c r="K2173" i="4"/>
  <c r="L2173" i="4"/>
  <c r="M2173" i="4"/>
  <c r="N2173" i="4"/>
  <c r="O2173" i="4"/>
  <c r="B2159" i="4"/>
  <c r="C2159" i="4"/>
  <c r="D2159" i="4"/>
  <c r="E2159" i="4"/>
  <c r="F2159" i="4"/>
  <c r="G2159" i="4"/>
  <c r="H2159" i="4"/>
  <c r="I2159" i="4"/>
  <c r="K2159" i="4"/>
  <c r="L2159" i="4"/>
  <c r="M2159" i="4"/>
  <c r="N2159" i="4"/>
  <c r="O2159" i="4"/>
  <c r="B2192" i="4"/>
  <c r="C2192" i="4"/>
  <c r="D2192" i="4"/>
  <c r="E2192" i="4"/>
  <c r="F2192" i="4"/>
  <c r="G2192" i="4"/>
  <c r="H2192" i="4"/>
  <c r="I2192" i="4"/>
  <c r="K2192" i="4"/>
  <c r="L2192" i="4"/>
  <c r="M2192" i="4"/>
  <c r="N2192" i="4"/>
  <c r="O2192" i="4"/>
  <c r="B2197" i="4"/>
  <c r="C2197" i="4"/>
  <c r="D2197" i="4"/>
  <c r="E2197" i="4"/>
  <c r="F2197" i="4"/>
  <c r="G2197" i="4"/>
  <c r="H2197" i="4"/>
  <c r="I2197" i="4"/>
  <c r="K2197" i="4"/>
  <c r="L2197" i="4"/>
  <c r="M2197" i="4"/>
  <c r="N2197" i="4"/>
  <c r="O2197" i="4"/>
  <c r="B2191" i="4"/>
  <c r="C2191" i="4"/>
  <c r="D2191" i="4"/>
  <c r="E2191" i="4"/>
  <c r="F2191" i="4"/>
  <c r="G2191" i="4"/>
  <c r="H2191" i="4"/>
  <c r="I2191" i="4"/>
  <c r="K2191" i="4"/>
  <c r="L2191" i="4"/>
  <c r="M2191" i="4"/>
  <c r="N2191" i="4"/>
  <c r="O2191" i="4"/>
  <c r="L89" i="2"/>
  <c r="P2191" i="4" s="1"/>
  <c r="B2151" i="4"/>
  <c r="C2151" i="4"/>
  <c r="D2151" i="4"/>
  <c r="E2151" i="4"/>
  <c r="F2151" i="4"/>
  <c r="G2151" i="4"/>
  <c r="H2151" i="4"/>
  <c r="I2151" i="4"/>
  <c r="K2151" i="4"/>
  <c r="L2151" i="4"/>
  <c r="M2151" i="4"/>
  <c r="N2151" i="4"/>
  <c r="O2151" i="4"/>
  <c r="B2149" i="4"/>
  <c r="C2149" i="4"/>
  <c r="D2149" i="4"/>
  <c r="E2149" i="4"/>
  <c r="F2149" i="4"/>
  <c r="G2149" i="4"/>
  <c r="H2149" i="4"/>
  <c r="I2149" i="4"/>
  <c r="K2149" i="4"/>
  <c r="L2149" i="4"/>
  <c r="M2149" i="4"/>
  <c r="N2149" i="4"/>
  <c r="O2149" i="4"/>
  <c r="B2148" i="4"/>
  <c r="C2148" i="4"/>
  <c r="D2148" i="4"/>
  <c r="E2148" i="4"/>
  <c r="F2148" i="4"/>
  <c r="G2148" i="4"/>
  <c r="H2148" i="4"/>
  <c r="K2148" i="4"/>
  <c r="L2148" i="4"/>
  <c r="M2148" i="4"/>
  <c r="N2148" i="4"/>
  <c r="O2148" i="4"/>
  <c r="B2147" i="4"/>
  <c r="C2147" i="4"/>
  <c r="D2147" i="4"/>
  <c r="E2147" i="4"/>
  <c r="F2147" i="4"/>
  <c r="G2147" i="4"/>
  <c r="H2147" i="4"/>
  <c r="I2147" i="4"/>
  <c r="K2147" i="4"/>
  <c r="L2147" i="4"/>
  <c r="M2147" i="4"/>
  <c r="N2147" i="4"/>
  <c r="O2147" i="4"/>
  <c r="B2179" i="4"/>
  <c r="C2179" i="4"/>
  <c r="D2179" i="4"/>
  <c r="E2179" i="4"/>
  <c r="F2179" i="4"/>
  <c r="G2179" i="4"/>
  <c r="H2179" i="4"/>
  <c r="I2179" i="4"/>
  <c r="K2179" i="4"/>
  <c r="L2179" i="4"/>
  <c r="M2179" i="4"/>
  <c r="N2179" i="4"/>
  <c r="O2179" i="4"/>
  <c r="B2187" i="4"/>
  <c r="C2187" i="4"/>
  <c r="D2187" i="4"/>
  <c r="E2187" i="4"/>
  <c r="F2187" i="4"/>
  <c r="G2187" i="4"/>
  <c r="H2187" i="4"/>
  <c r="I2187" i="4"/>
  <c r="K2187" i="4"/>
  <c r="L2187" i="4"/>
  <c r="M2187" i="4"/>
  <c r="N2187" i="4"/>
  <c r="O2187" i="4"/>
  <c r="B2200" i="4"/>
  <c r="C2200" i="4"/>
  <c r="D2200" i="4"/>
  <c r="E2200" i="4"/>
  <c r="F2200" i="4"/>
  <c r="G2200" i="4"/>
  <c r="H2200" i="4"/>
  <c r="I2200" i="4"/>
  <c r="K2200" i="4"/>
  <c r="L2200" i="4"/>
  <c r="M2200" i="4"/>
  <c r="N2200" i="4"/>
  <c r="O2200" i="4"/>
  <c r="B2201" i="4"/>
  <c r="C2201" i="4"/>
  <c r="D2201" i="4"/>
  <c r="E2201" i="4"/>
  <c r="F2201" i="4"/>
  <c r="G2201" i="4"/>
  <c r="H2201" i="4"/>
  <c r="I2201" i="4"/>
  <c r="K2201" i="4"/>
  <c r="L2201" i="4"/>
  <c r="M2201" i="4"/>
  <c r="N2201" i="4"/>
  <c r="O2201" i="4"/>
  <c r="B2160" i="4"/>
  <c r="C2160" i="4"/>
  <c r="D2160" i="4"/>
  <c r="E2160" i="4"/>
  <c r="F2160" i="4"/>
  <c r="G2160" i="4"/>
  <c r="H2160" i="4"/>
  <c r="I2160" i="4"/>
  <c r="K2160" i="4"/>
  <c r="L2160" i="4"/>
  <c r="M2160" i="4"/>
  <c r="N2160" i="4"/>
  <c r="O2160" i="4"/>
  <c r="B2181" i="4"/>
  <c r="C2181" i="4"/>
  <c r="D2181" i="4"/>
  <c r="E2181" i="4"/>
  <c r="F2181" i="4"/>
  <c r="G2181" i="4"/>
  <c r="H2181" i="4"/>
  <c r="I2181" i="4"/>
  <c r="K2181" i="4"/>
  <c r="L2181" i="4"/>
  <c r="M2181" i="4"/>
  <c r="N2181" i="4"/>
  <c r="O2181" i="4"/>
  <c r="B2143" i="4"/>
  <c r="C2143" i="4"/>
  <c r="D2143" i="4"/>
  <c r="E2143" i="4"/>
  <c r="F2143" i="4"/>
  <c r="G2143" i="4"/>
  <c r="H2143" i="4"/>
  <c r="I2143" i="4"/>
  <c r="K2143" i="4"/>
  <c r="L2143" i="4"/>
  <c r="M2143" i="4"/>
  <c r="N2143" i="4"/>
  <c r="O2143" i="4"/>
  <c r="B2178" i="4"/>
  <c r="C2178" i="4"/>
  <c r="D2178" i="4"/>
  <c r="E2178" i="4"/>
  <c r="F2178" i="4"/>
  <c r="G2178" i="4"/>
  <c r="H2178" i="4"/>
  <c r="I2178" i="4"/>
  <c r="K2178" i="4"/>
  <c r="L2178" i="4"/>
  <c r="M2178" i="4"/>
  <c r="N2178" i="4"/>
  <c r="O2178" i="4"/>
  <c r="B2188" i="4"/>
  <c r="C2188" i="4"/>
  <c r="D2188" i="4"/>
  <c r="E2188" i="4"/>
  <c r="F2188" i="4"/>
  <c r="G2188" i="4"/>
  <c r="H2188" i="4"/>
  <c r="I2188" i="4"/>
  <c r="K2188" i="4"/>
  <c r="L2188" i="4"/>
  <c r="M2188" i="4"/>
  <c r="N2188" i="4"/>
  <c r="O2188" i="4"/>
  <c r="B2211" i="4"/>
  <c r="C2211" i="4"/>
  <c r="D2211" i="4"/>
  <c r="E2211" i="4"/>
  <c r="F2211" i="4"/>
  <c r="G2211" i="4"/>
  <c r="H2211" i="4"/>
  <c r="I2211" i="4"/>
  <c r="K2211" i="4"/>
  <c r="L2211" i="4"/>
  <c r="M2211" i="4"/>
  <c r="N2211" i="4"/>
  <c r="O2211" i="4"/>
  <c r="B2144" i="4"/>
  <c r="C2144" i="4"/>
  <c r="D2144" i="4"/>
  <c r="E2144" i="4"/>
  <c r="F2144" i="4"/>
  <c r="G2144" i="4"/>
  <c r="H2144" i="4"/>
  <c r="I2144" i="4"/>
  <c r="K2144" i="4"/>
  <c r="L2144" i="4"/>
  <c r="M2144" i="4"/>
  <c r="N2144" i="4"/>
  <c r="O2144" i="4"/>
  <c r="B2150" i="4"/>
  <c r="C2150" i="4"/>
  <c r="D2150" i="4"/>
  <c r="E2150" i="4"/>
  <c r="F2150" i="4"/>
  <c r="G2150" i="4"/>
  <c r="H2150" i="4"/>
  <c r="I2150" i="4"/>
  <c r="K2150" i="4"/>
  <c r="L2150" i="4"/>
  <c r="M2150" i="4"/>
  <c r="N2150" i="4"/>
  <c r="O2150" i="4"/>
  <c r="B2190" i="4"/>
  <c r="C2190" i="4"/>
  <c r="D2190" i="4"/>
  <c r="E2190" i="4"/>
  <c r="F2190" i="4"/>
  <c r="G2190" i="4"/>
  <c r="H2190" i="4"/>
  <c r="I2190" i="4"/>
  <c r="K2190" i="4"/>
  <c r="L2190" i="4"/>
  <c r="M2190" i="4"/>
  <c r="N2190" i="4"/>
  <c r="O2190" i="4"/>
  <c r="B2157" i="4"/>
  <c r="C2157" i="4"/>
  <c r="D2157" i="4"/>
  <c r="E2157" i="4"/>
  <c r="F2157" i="4"/>
  <c r="G2157" i="4"/>
  <c r="H2157" i="4"/>
  <c r="I2157" i="4"/>
  <c r="K2157" i="4"/>
  <c r="L2157" i="4"/>
  <c r="M2157" i="4"/>
  <c r="N2157" i="4"/>
  <c r="O2157" i="4"/>
  <c r="B2177" i="4"/>
  <c r="C2177" i="4"/>
  <c r="D2177" i="4"/>
  <c r="E2177" i="4"/>
  <c r="F2177" i="4"/>
  <c r="G2177" i="4"/>
  <c r="H2177" i="4"/>
  <c r="I2177" i="4"/>
  <c r="K2177" i="4"/>
  <c r="L2177" i="4"/>
  <c r="M2177" i="4"/>
  <c r="N2177" i="4"/>
  <c r="O2177" i="4"/>
  <c r="B2174" i="4"/>
  <c r="C2174" i="4"/>
  <c r="D2174" i="4"/>
  <c r="E2174" i="4"/>
  <c r="F2174" i="4"/>
  <c r="G2174" i="4"/>
  <c r="H2174" i="4"/>
  <c r="I2174" i="4"/>
  <c r="K2174" i="4"/>
  <c r="L2174" i="4"/>
  <c r="M2174" i="4"/>
  <c r="N2174" i="4"/>
  <c r="O2174" i="4"/>
  <c r="B2162" i="4"/>
  <c r="C2162" i="4"/>
  <c r="D2162" i="4"/>
  <c r="E2162" i="4"/>
  <c r="F2162" i="4"/>
  <c r="G2162" i="4"/>
  <c r="H2162" i="4"/>
  <c r="K2162" i="4"/>
  <c r="L2162" i="4"/>
  <c r="M2162" i="4"/>
  <c r="N2162" i="4"/>
  <c r="O2162" i="4"/>
  <c r="B2153" i="4"/>
  <c r="C2153" i="4"/>
  <c r="D2153" i="4"/>
  <c r="E2153" i="4"/>
  <c r="F2153" i="4"/>
  <c r="G2153" i="4"/>
  <c r="H2153" i="4"/>
  <c r="I2153" i="4"/>
  <c r="K2153" i="4"/>
  <c r="L2153" i="4"/>
  <c r="M2153" i="4"/>
  <c r="N2153" i="4"/>
  <c r="O2153" i="4"/>
  <c r="B2152" i="4"/>
  <c r="C2152" i="4"/>
  <c r="D2152" i="4"/>
  <c r="E2152" i="4"/>
  <c r="F2152" i="4"/>
  <c r="G2152" i="4"/>
  <c r="H2152" i="4"/>
  <c r="I2152" i="4"/>
  <c r="K2152" i="4"/>
  <c r="L2152" i="4"/>
  <c r="M2152" i="4"/>
  <c r="N2152" i="4"/>
  <c r="O2152" i="4"/>
  <c r="B2182" i="4"/>
  <c r="C2182" i="4"/>
  <c r="D2182" i="4"/>
  <c r="E2182" i="4"/>
  <c r="F2182" i="4"/>
  <c r="G2182" i="4"/>
  <c r="H2182" i="4"/>
  <c r="I2182" i="4"/>
  <c r="K2182" i="4"/>
  <c r="L2182" i="4"/>
  <c r="M2182" i="4"/>
  <c r="N2182" i="4"/>
  <c r="O2182" i="4"/>
  <c r="B2194" i="4"/>
  <c r="C2194" i="4"/>
  <c r="D2194" i="4"/>
  <c r="E2194" i="4"/>
  <c r="F2194" i="4"/>
  <c r="G2194" i="4"/>
  <c r="H2194" i="4"/>
  <c r="I2194" i="4"/>
  <c r="K2194" i="4"/>
  <c r="L2194" i="4"/>
  <c r="M2194" i="4"/>
  <c r="N2194" i="4"/>
  <c r="O2194" i="4"/>
  <c r="B2215" i="4"/>
  <c r="C2215" i="4"/>
  <c r="D2215" i="4"/>
  <c r="E2215" i="4"/>
  <c r="F2215" i="4"/>
  <c r="G2215" i="4"/>
  <c r="H2215" i="4"/>
  <c r="I2215" i="4"/>
  <c r="K2215" i="4"/>
  <c r="L2215" i="4"/>
  <c r="M2215" i="4"/>
  <c r="N2215" i="4"/>
  <c r="O2215" i="4"/>
  <c r="B2184" i="4"/>
  <c r="C2184" i="4"/>
  <c r="D2184" i="4"/>
  <c r="E2184" i="4"/>
  <c r="F2184" i="4"/>
  <c r="G2184" i="4"/>
  <c r="H2184" i="4"/>
  <c r="I2184" i="4"/>
  <c r="K2184" i="4"/>
  <c r="L2184" i="4"/>
  <c r="M2184" i="4"/>
  <c r="N2184" i="4"/>
  <c r="O2184" i="4"/>
  <c r="B2214" i="4"/>
  <c r="C2214" i="4"/>
  <c r="D2214" i="4"/>
  <c r="E2214" i="4"/>
  <c r="F2214" i="4"/>
  <c r="G2214" i="4"/>
  <c r="H2214" i="4"/>
  <c r="I2214" i="4"/>
  <c r="K2214" i="4"/>
  <c r="L2214" i="4"/>
  <c r="M2214" i="4"/>
  <c r="N2214" i="4"/>
  <c r="O2214" i="4"/>
  <c r="B2171" i="4"/>
  <c r="C2171" i="4"/>
  <c r="D2171" i="4"/>
  <c r="E2171" i="4"/>
  <c r="F2171" i="4"/>
  <c r="G2171" i="4"/>
  <c r="H2171" i="4"/>
  <c r="K2171" i="4"/>
  <c r="L2171" i="4"/>
  <c r="M2171" i="4"/>
  <c r="N2171" i="4"/>
  <c r="O2171" i="4"/>
  <c r="B2163" i="4"/>
  <c r="C2163" i="4"/>
  <c r="D2163" i="4"/>
  <c r="E2163" i="4"/>
  <c r="F2163" i="4"/>
  <c r="G2163" i="4"/>
  <c r="H2163" i="4"/>
  <c r="K2163" i="4"/>
  <c r="L2163" i="4"/>
  <c r="M2163" i="4"/>
  <c r="N2163" i="4"/>
  <c r="O2163" i="4"/>
  <c r="B2199" i="4"/>
  <c r="C2199" i="4"/>
  <c r="D2199" i="4"/>
  <c r="E2199" i="4"/>
  <c r="F2199" i="4"/>
  <c r="G2199" i="4"/>
  <c r="H2199" i="4"/>
  <c r="K2199" i="4"/>
  <c r="L2199" i="4"/>
  <c r="M2199" i="4"/>
  <c r="N2199" i="4"/>
  <c r="O2199" i="4"/>
  <c r="B2161" i="4"/>
  <c r="C2161" i="4"/>
  <c r="D2161" i="4"/>
  <c r="E2161" i="4"/>
  <c r="F2161" i="4"/>
  <c r="G2161" i="4"/>
  <c r="H2161" i="4"/>
  <c r="I2161" i="4"/>
  <c r="K2161" i="4"/>
  <c r="L2161" i="4"/>
  <c r="M2161" i="4"/>
  <c r="N2161" i="4"/>
  <c r="O2161" i="4"/>
  <c r="B2183" i="4"/>
  <c r="C2183" i="4"/>
  <c r="D2183" i="4"/>
  <c r="E2183" i="4"/>
  <c r="F2183" i="4"/>
  <c r="G2183" i="4"/>
  <c r="H2183" i="4"/>
  <c r="I2183" i="4"/>
  <c r="K2183" i="4"/>
  <c r="L2183" i="4"/>
  <c r="M2183" i="4"/>
  <c r="N2183" i="4"/>
  <c r="O2183" i="4"/>
  <c r="B2155" i="4"/>
  <c r="C2155" i="4"/>
  <c r="D2155" i="4"/>
  <c r="E2155" i="4"/>
  <c r="F2155" i="4"/>
  <c r="G2155" i="4"/>
  <c r="H2155" i="4"/>
  <c r="I2155" i="4"/>
  <c r="K2155" i="4"/>
  <c r="L2155" i="4"/>
  <c r="M2155" i="4"/>
  <c r="N2155" i="4"/>
  <c r="O2155" i="4"/>
  <c r="B2142" i="4"/>
  <c r="C2142" i="4"/>
  <c r="D2142" i="4"/>
  <c r="E2142" i="4"/>
  <c r="F2142" i="4"/>
  <c r="G2142" i="4"/>
  <c r="H2142" i="4"/>
  <c r="I2142" i="4"/>
  <c r="K2142" i="4"/>
  <c r="L2142" i="4"/>
  <c r="M2142" i="4"/>
  <c r="N2142" i="4"/>
  <c r="O2142" i="4"/>
  <c r="B2216" i="4"/>
  <c r="C2216" i="4"/>
  <c r="D2216" i="4"/>
  <c r="E2216" i="4"/>
  <c r="F2216" i="4"/>
  <c r="G2216" i="4"/>
  <c r="H2216" i="4"/>
  <c r="I2216" i="4"/>
  <c r="K2216" i="4"/>
  <c r="L2216" i="4"/>
  <c r="M2216" i="4"/>
  <c r="N2216" i="4"/>
  <c r="O2216" i="4"/>
  <c r="B2154" i="4"/>
  <c r="C2154" i="4"/>
  <c r="D2154" i="4"/>
  <c r="E2154" i="4"/>
  <c r="F2154" i="4"/>
  <c r="G2154" i="4"/>
  <c r="H2154" i="4"/>
  <c r="I2154" i="4"/>
  <c r="K2154" i="4"/>
  <c r="L2154" i="4"/>
  <c r="M2154" i="4"/>
  <c r="N2154" i="4"/>
  <c r="O2154" i="4"/>
  <c r="B2189" i="4"/>
  <c r="C2189" i="4"/>
  <c r="D2189" i="4"/>
  <c r="E2189" i="4"/>
  <c r="F2189" i="4"/>
  <c r="G2189" i="4"/>
  <c r="H2189" i="4"/>
  <c r="I2189" i="4"/>
  <c r="K2189" i="4"/>
  <c r="L2189" i="4"/>
  <c r="M2189" i="4"/>
  <c r="N2189" i="4"/>
  <c r="O2189" i="4"/>
  <c r="B2169" i="4"/>
  <c r="C2169" i="4"/>
  <c r="D2169" i="4"/>
  <c r="E2169" i="4"/>
  <c r="F2169" i="4"/>
  <c r="G2169" i="4"/>
  <c r="H2169" i="4"/>
  <c r="I2169" i="4"/>
  <c r="K2169" i="4"/>
  <c r="L2169" i="4"/>
  <c r="M2169" i="4"/>
  <c r="N2169" i="4"/>
  <c r="O2169" i="4"/>
  <c r="B2175" i="4"/>
  <c r="C2175" i="4"/>
  <c r="D2175" i="4"/>
  <c r="E2175" i="4"/>
  <c r="F2175" i="4"/>
  <c r="G2175" i="4"/>
  <c r="H2175" i="4"/>
  <c r="I2175" i="4"/>
  <c r="K2175" i="4"/>
  <c r="L2175" i="4"/>
  <c r="M2175" i="4"/>
  <c r="N2175" i="4"/>
  <c r="O2175" i="4"/>
  <c r="B2176" i="4"/>
  <c r="C2176" i="4"/>
  <c r="D2176" i="4"/>
  <c r="E2176" i="4"/>
  <c r="F2176" i="4"/>
  <c r="G2176" i="4"/>
  <c r="H2176" i="4"/>
  <c r="I2176" i="4"/>
  <c r="K2176" i="4"/>
  <c r="L2176" i="4"/>
  <c r="M2176" i="4"/>
  <c r="N2176" i="4"/>
  <c r="O2176" i="4"/>
  <c r="B2205" i="4"/>
  <c r="C2205" i="4"/>
  <c r="D2205" i="4"/>
  <c r="E2205" i="4"/>
  <c r="F2205" i="4"/>
  <c r="G2205" i="4"/>
  <c r="H2205" i="4"/>
  <c r="I2205" i="4"/>
  <c r="K2205" i="4"/>
  <c r="L2205" i="4"/>
  <c r="M2205" i="4"/>
  <c r="N2205" i="4"/>
  <c r="O2205" i="4"/>
  <c r="B2208" i="4"/>
  <c r="C2208" i="4"/>
  <c r="D2208" i="4"/>
  <c r="E2208" i="4"/>
  <c r="F2208" i="4"/>
  <c r="G2208" i="4"/>
  <c r="H2208" i="4"/>
  <c r="I2208" i="4"/>
  <c r="K2208" i="4"/>
  <c r="L2208" i="4"/>
  <c r="M2208" i="4"/>
  <c r="N2208" i="4"/>
  <c r="O2208" i="4"/>
  <c r="B2195" i="4"/>
  <c r="C2195" i="4"/>
  <c r="D2195" i="4"/>
  <c r="E2195" i="4"/>
  <c r="F2195" i="4"/>
  <c r="G2195" i="4"/>
  <c r="H2195" i="4"/>
  <c r="I2195" i="4"/>
  <c r="K2195" i="4"/>
  <c r="L2195" i="4"/>
  <c r="M2195" i="4"/>
  <c r="N2195" i="4"/>
  <c r="O2195" i="4"/>
  <c r="B2186" i="4"/>
  <c r="C2186" i="4"/>
  <c r="D2186" i="4"/>
  <c r="E2186" i="4"/>
  <c r="F2186" i="4"/>
  <c r="G2186" i="4"/>
  <c r="H2186" i="4"/>
  <c r="I2186" i="4"/>
  <c r="K2186" i="4"/>
  <c r="L2186" i="4"/>
  <c r="M2186" i="4"/>
  <c r="N2186" i="4"/>
  <c r="O2186" i="4"/>
  <c r="B2180" i="4"/>
  <c r="C2180" i="4"/>
  <c r="D2180" i="4"/>
  <c r="E2180" i="4"/>
  <c r="F2180" i="4"/>
  <c r="G2180" i="4"/>
  <c r="H2180" i="4"/>
  <c r="I2180" i="4"/>
  <c r="K2180" i="4"/>
  <c r="L2180" i="4"/>
  <c r="M2180" i="4"/>
  <c r="N2180" i="4"/>
  <c r="O2180" i="4"/>
  <c r="B2164" i="4"/>
  <c r="C2164" i="4"/>
  <c r="D2164" i="4"/>
  <c r="E2164" i="4"/>
  <c r="F2164" i="4"/>
  <c r="G2164" i="4"/>
  <c r="H2164" i="4"/>
  <c r="I2164" i="4"/>
  <c r="K2164" i="4"/>
  <c r="L2164" i="4"/>
  <c r="M2164" i="4"/>
  <c r="N2164" i="4"/>
  <c r="O2164" i="4"/>
  <c r="B2213" i="4"/>
  <c r="C2213" i="4"/>
  <c r="D2213" i="4"/>
  <c r="E2213" i="4"/>
  <c r="F2213" i="4"/>
  <c r="G2213" i="4"/>
  <c r="H2213" i="4"/>
  <c r="I2213" i="4"/>
  <c r="K2213" i="4"/>
  <c r="L2213" i="4"/>
  <c r="M2213" i="4"/>
  <c r="N2213" i="4"/>
  <c r="O2213" i="4"/>
  <c r="B2212" i="4"/>
  <c r="C2212" i="4"/>
  <c r="D2212" i="4"/>
  <c r="E2212" i="4"/>
  <c r="F2212" i="4"/>
  <c r="G2212" i="4"/>
  <c r="H2212" i="4"/>
  <c r="I2212" i="4"/>
  <c r="K2212" i="4"/>
  <c r="L2212" i="4"/>
  <c r="M2212" i="4"/>
  <c r="N2212" i="4"/>
  <c r="O2212" i="4"/>
  <c r="B2158" i="4"/>
  <c r="C2158" i="4"/>
  <c r="D2158" i="4"/>
  <c r="E2158" i="4"/>
  <c r="F2158" i="4"/>
  <c r="G2158" i="4"/>
  <c r="H2158" i="4"/>
  <c r="I2158" i="4"/>
  <c r="K2158" i="4"/>
  <c r="L2158" i="4"/>
  <c r="M2158" i="4"/>
  <c r="N2158" i="4"/>
  <c r="O2158" i="4"/>
  <c r="B2207" i="4"/>
  <c r="C2207" i="4"/>
  <c r="D2207" i="4"/>
  <c r="E2207" i="4"/>
  <c r="F2207" i="4"/>
  <c r="G2207" i="4"/>
  <c r="H2207" i="4"/>
  <c r="I2207" i="4"/>
  <c r="K2207" i="4"/>
  <c r="L2207" i="4"/>
  <c r="M2207" i="4"/>
  <c r="N2207" i="4"/>
  <c r="O2207" i="4"/>
  <c r="B2198" i="4"/>
  <c r="C2198" i="4"/>
  <c r="D2198" i="4"/>
  <c r="E2198" i="4"/>
  <c r="F2198" i="4"/>
  <c r="G2198" i="4"/>
  <c r="H2198" i="4"/>
  <c r="I2198" i="4"/>
  <c r="K2198" i="4"/>
  <c r="L2198" i="4"/>
  <c r="M2198" i="4"/>
  <c r="N2198" i="4"/>
  <c r="O2198" i="4"/>
  <c r="B2146" i="4"/>
  <c r="C2146" i="4"/>
  <c r="D2146" i="4"/>
  <c r="E2146" i="4"/>
  <c r="F2146" i="4"/>
  <c r="G2146" i="4"/>
  <c r="H2146" i="4"/>
  <c r="I2146" i="4"/>
  <c r="K2146" i="4"/>
  <c r="L2146" i="4"/>
  <c r="M2146" i="4"/>
  <c r="N2146" i="4"/>
  <c r="O2146" i="4"/>
  <c r="B2165" i="4"/>
  <c r="C2165" i="4"/>
  <c r="D2165" i="4"/>
  <c r="E2165" i="4"/>
  <c r="F2165" i="4"/>
  <c r="G2165" i="4"/>
  <c r="H2165" i="4"/>
  <c r="I2165" i="4"/>
  <c r="K2165" i="4"/>
  <c r="L2165" i="4"/>
  <c r="M2165" i="4"/>
  <c r="N2165" i="4"/>
  <c r="O2165" i="4"/>
  <c r="B2210" i="4"/>
  <c r="C2210" i="4"/>
  <c r="D2210" i="4"/>
  <c r="E2210" i="4"/>
  <c r="F2210" i="4"/>
  <c r="G2210" i="4"/>
  <c r="H2210" i="4"/>
  <c r="I2210" i="4"/>
  <c r="K2210" i="4"/>
  <c r="L2210" i="4"/>
  <c r="M2210" i="4"/>
  <c r="N2210" i="4"/>
  <c r="O2210" i="4"/>
  <c r="B2204" i="4"/>
  <c r="C2204" i="4"/>
  <c r="D2204" i="4"/>
  <c r="E2204" i="4"/>
  <c r="F2204" i="4"/>
  <c r="G2204" i="4"/>
  <c r="H2204" i="4"/>
  <c r="I2204" i="4"/>
  <c r="K2204" i="4"/>
  <c r="L2204" i="4"/>
  <c r="M2204" i="4"/>
  <c r="N2204" i="4"/>
  <c r="O2204" i="4"/>
  <c r="B2170" i="4"/>
  <c r="C2170" i="4"/>
  <c r="D2170" i="4"/>
  <c r="E2170" i="4"/>
  <c r="F2170" i="4"/>
  <c r="G2170" i="4"/>
  <c r="H2170" i="4"/>
  <c r="I2170" i="4"/>
  <c r="K2170" i="4"/>
  <c r="L2170" i="4"/>
  <c r="M2170" i="4"/>
  <c r="N2170" i="4"/>
  <c r="O2170" i="4"/>
  <c r="B2168" i="4"/>
  <c r="C2168" i="4"/>
  <c r="D2168" i="4"/>
  <c r="E2168" i="4"/>
  <c r="F2168" i="4"/>
  <c r="G2168" i="4"/>
  <c r="H2168" i="4"/>
  <c r="I2168" i="4"/>
  <c r="K2168" i="4"/>
  <c r="L2168" i="4"/>
  <c r="M2168" i="4"/>
  <c r="N2168" i="4"/>
  <c r="O2168" i="4"/>
  <c r="B2206" i="4"/>
  <c r="C2206" i="4"/>
  <c r="D2206" i="4"/>
  <c r="E2206" i="4"/>
  <c r="F2206" i="4"/>
  <c r="G2206" i="4"/>
  <c r="H2206" i="4"/>
  <c r="I2206" i="4"/>
  <c r="K2206" i="4"/>
  <c r="L2206" i="4"/>
  <c r="M2206" i="4"/>
  <c r="N2206" i="4"/>
  <c r="O2206" i="4"/>
  <c r="B2203" i="4"/>
  <c r="C2203" i="4"/>
  <c r="D2203" i="4"/>
  <c r="E2203" i="4"/>
  <c r="F2203" i="4"/>
  <c r="G2203" i="4"/>
  <c r="H2203" i="4"/>
  <c r="I2203" i="4"/>
  <c r="K2203" i="4"/>
  <c r="L2203" i="4"/>
  <c r="M2203" i="4"/>
  <c r="N2203" i="4"/>
  <c r="O2203" i="4"/>
  <c r="B2167" i="4"/>
  <c r="C2167" i="4"/>
  <c r="D2167" i="4"/>
  <c r="E2167" i="4"/>
  <c r="F2167" i="4"/>
  <c r="G2167" i="4"/>
  <c r="H2167" i="4"/>
  <c r="I2167" i="4"/>
  <c r="K2167" i="4"/>
  <c r="L2167" i="4"/>
  <c r="M2167" i="4"/>
  <c r="N2167" i="4"/>
  <c r="O2167" i="4"/>
  <c r="B2185" i="4"/>
  <c r="C2185" i="4"/>
  <c r="D2185" i="4"/>
  <c r="E2185" i="4"/>
  <c r="F2185" i="4"/>
  <c r="G2185" i="4"/>
  <c r="H2185" i="4"/>
  <c r="I2185" i="4"/>
  <c r="K2185" i="4"/>
  <c r="L2185" i="4"/>
  <c r="M2185" i="4"/>
  <c r="N2185" i="4"/>
  <c r="O2185" i="4"/>
  <c r="B2202" i="4"/>
  <c r="C2202" i="4"/>
  <c r="D2202" i="4"/>
  <c r="E2202" i="4"/>
  <c r="F2202" i="4"/>
  <c r="G2202" i="4"/>
  <c r="H2202" i="4"/>
  <c r="I2202" i="4"/>
  <c r="K2202" i="4"/>
  <c r="L2202" i="4"/>
  <c r="M2202" i="4"/>
  <c r="N2202" i="4"/>
  <c r="O2202" i="4"/>
  <c r="B2196" i="4"/>
  <c r="C2196" i="4"/>
  <c r="D2196" i="4"/>
  <c r="E2196" i="4"/>
  <c r="F2196" i="4"/>
  <c r="G2196" i="4"/>
  <c r="H2196" i="4"/>
  <c r="I2196" i="4"/>
  <c r="K2196" i="4"/>
  <c r="L2196" i="4"/>
  <c r="M2196" i="4"/>
  <c r="N2196" i="4"/>
  <c r="O2196" i="4"/>
  <c r="E68" i="5"/>
  <c r="H68" i="5"/>
  <c r="K68" i="5"/>
  <c r="N68" i="5"/>
  <c r="Q68" i="5"/>
  <c r="T68" i="5"/>
  <c r="W68" i="5"/>
  <c r="Z68" i="5"/>
  <c r="AC68" i="5"/>
  <c r="AF68" i="5"/>
  <c r="AI68" i="5"/>
  <c r="AL68" i="5"/>
  <c r="B1860" i="4"/>
  <c r="C1860" i="4"/>
  <c r="D1860" i="4"/>
  <c r="E1860" i="4"/>
  <c r="F1860" i="4"/>
  <c r="G1860" i="4"/>
  <c r="H1860" i="4"/>
  <c r="I1860" i="4"/>
  <c r="K1860" i="4"/>
  <c r="L1860" i="4"/>
  <c r="M1860" i="4"/>
  <c r="N1860" i="4"/>
  <c r="O1860" i="4"/>
  <c r="K1863" i="4"/>
  <c r="L1863" i="4"/>
  <c r="M1863" i="4"/>
  <c r="N1863" i="4"/>
  <c r="O1863" i="4"/>
  <c r="B1863" i="4"/>
  <c r="C1863" i="4"/>
  <c r="D1863" i="4"/>
  <c r="E1863" i="4"/>
  <c r="F1863" i="4"/>
  <c r="G1863" i="4"/>
  <c r="H1863" i="4"/>
  <c r="I1863" i="4"/>
  <c r="O1481" i="4"/>
  <c r="K1839" i="4"/>
  <c r="L1839" i="4"/>
  <c r="M1839" i="4"/>
  <c r="N1839" i="4"/>
  <c r="O1839" i="4"/>
  <c r="K1838" i="4"/>
  <c r="L1838" i="4"/>
  <c r="M1838" i="4"/>
  <c r="N1838" i="4"/>
  <c r="O1838" i="4"/>
  <c r="K1840" i="4"/>
  <c r="L1840" i="4"/>
  <c r="M1840" i="4"/>
  <c r="N1840" i="4"/>
  <c r="O1840" i="4"/>
  <c r="K1887" i="4"/>
  <c r="L1887" i="4"/>
  <c r="M1887" i="4"/>
  <c r="N1887" i="4"/>
  <c r="O1887" i="4"/>
  <c r="K1880" i="4"/>
  <c r="L1880" i="4"/>
  <c r="M1880" i="4"/>
  <c r="N1880" i="4"/>
  <c r="O1880" i="4"/>
  <c r="K1865" i="4"/>
  <c r="L1865" i="4"/>
  <c r="M1865" i="4"/>
  <c r="N1865" i="4"/>
  <c r="O1865" i="4"/>
  <c r="K1864" i="4"/>
  <c r="L1864" i="4"/>
  <c r="M1864" i="4"/>
  <c r="N1864" i="4"/>
  <c r="O1864" i="4"/>
  <c r="K1852" i="4"/>
  <c r="L1852" i="4"/>
  <c r="M1852" i="4"/>
  <c r="N1852" i="4"/>
  <c r="O1852" i="4"/>
  <c r="K1886" i="4"/>
  <c r="L1886" i="4"/>
  <c r="M1886" i="4"/>
  <c r="N1886" i="4"/>
  <c r="O1886" i="4"/>
  <c r="K1873" i="4"/>
  <c r="L1873" i="4"/>
  <c r="M1873" i="4"/>
  <c r="N1873" i="4"/>
  <c r="O1873" i="4"/>
  <c r="K1875" i="4"/>
  <c r="L1875" i="4"/>
  <c r="M1875" i="4"/>
  <c r="N1875" i="4"/>
  <c r="O1875" i="4"/>
  <c r="K1883" i="4"/>
  <c r="L1883" i="4"/>
  <c r="M1883" i="4"/>
  <c r="N1883" i="4"/>
  <c r="O1883" i="4"/>
  <c r="K1888" i="4"/>
  <c r="L1888" i="4"/>
  <c r="M1888" i="4"/>
  <c r="N1888" i="4"/>
  <c r="O1888" i="4"/>
  <c r="K1884" i="4"/>
  <c r="L1884" i="4"/>
  <c r="M1884" i="4"/>
  <c r="N1884" i="4"/>
  <c r="O1884" i="4"/>
  <c r="K1893" i="4"/>
  <c r="L1893" i="4"/>
  <c r="M1893" i="4"/>
  <c r="N1893" i="4"/>
  <c r="O1893" i="4"/>
  <c r="K1859" i="4"/>
  <c r="L1859" i="4"/>
  <c r="M1859" i="4"/>
  <c r="N1859" i="4"/>
  <c r="O1859" i="4"/>
  <c r="K1870" i="4"/>
  <c r="L1870" i="4"/>
  <c r="M1870" i="4"/>
  <c r="N1870" i="4"/>
  <c r="O1870" i="4"/>
  <c r="K1855" i="4"/>
  <c r="L1855" i="4"/>
  <c r="M1855" i="4"/>
  <c r="N1855" i="4"/>
  <c r="O1855" i="4"/>
  <c r="K1876" i="4"/>
  <c r="L1876" i="4"/>
  <c r="M1876" i="4"/>
  <c r="N1876" i="4"/>
  <c r="O1876" i="4"/>
  <c r="K1854" i="4"/>
  <c r="L1854" i="4"/>
  <c r="M1854" i="4"/>
  <c r="N1854" i="4"/>
  <c r="O1854" i="4"/>
  <c r="K1894" i="4"/>
  <c r="L1894" i="4"/>
  <c r="M1894" i="4"/>
  <c r="N1894" i="4"/>
  <c r="O1894" i="4"/>
  <c r="K1867" i="4"/>
  <c r="L1867" i="4"/>
  <c r="M1867" i="4"/>
  <c r="N1867" i="4"/>
  <c r="O1867" i="4"/>
  <c r="K1891" i="4"/>
  <c r="L1891" i="4"/>
  <c r="M1891" i="4"/>
  <c r="N1891" i="4"/>
  <c r="O1891" i="4"/>
  <c r="K1878" i="4"/>
  <c r="L1878" i="4"/>
  <c r="M1878" i="4"/>
  <c r="N1878" i="4"/>
  <c r="O1878" i="4"/>
  <c r="K1843" i="4"/>
  <c r="L1843" i="4"/>
  <c r="M1843" i="4"/>
  <c r="N1843" i="4"/>
  <c r="O1843" i="4"/>
  <c r="K1879" i="4"/>
  <c r="L1879" i="4"/>
  <c r="M1879" i="4"/>
  <c r="N1879" i="4"/>
  <c r="O1879" i="4"/>
  <c r="K1844" i="4"/>
  <c r="L1844" i="4"/>
  <c r="M1844" i="4"/>
  <c r="N1844" i="4"/>
  <c r="O1844" i="4"/>
  <c r="K1857" i="4"/>
  <c r="L1857" i="4"/>
  <c r="M1857" i="4"/>
  <c r="N1857" i="4"/>
  <c r="O1857" i="4"/>
  <c r="K1856" i="4"/>
  <c r="L1856" i="4"/>
  <c r="M1856" i="4"/>
  <c r="N1856" i="4"/>
  <c r="O1856" i="4"/>
  <c r="K1881" i="4"/>
  <c r="L1881" i="4"/>
  <c r="M1881" i="4"/>
  <c r="N1881" i="4"/>
  <c r="O1881" i="4"/>
  <c r="K1858" i="4"/>
  <c r="L1858" i="4"/>
  <c r="M1858" i="4"/>
  <c r="N1858" i="4"/>
  <c r="O1858" i="4"/>
  <c r="K1848" i="4"/>
  <c r="L1848" i="4"/>
  <c r="M1848" i="4"/>
  <c r="N1848" i="4"/>
  <c r="O1848" i="4"/>
  <c r="K1853" i="4"/>
  <c r="L1853" i="4"/>
  <c r="M1853" i="4"/>
  <c r="N1853" i="4"/>
  <c r="O1853" i="4"/>
  <c r="K1889" i="4"/>
  <c r="L1889" i="4"/>
  <c r="M1889" i="4"/>
  <c r="N1889" i="4"/>
  <c r="O1889" i="4"/>
  <c r="K1849" i="4"/>
  <c r="L1849" i="4"/>
  <c r="M1849" i="4"/>
  <c r="N1849" i="4"/>
  <c r="O1849" i="4"/>
  <c r="K1874" i="4"/>
  <c r="L1874" i="4"/>
  <c r="M1874" i="4"/>
  <c r="N1874" i="4"/>
  <c r="O1874" i="4"/>
  <c r="K1851" i="4"/>
  <c r="L1851" i="4"/>
  <c r="M1851" i="4"/>
  <c r="N1851" i="4"/>
  <c r="O1851" i="4"/>
  <c r="K1895" i="4"/>
  <c r="L1895" i="4"/>
  <c r="M1895" i="4"/>
  <c r="N1895" i="4"/>
  <c r="O1895" i="4"/>
  <c r="K1841" i="4"/>
  <c r="L1841" i="4"/>
  <c r="M1841" i="4"/>
  <c r="N1841" i="4"/>
  <c r="O1841" i="4"/>
  <c r="K1868" i="4"/>
  <c r="L1868" i="4"/>
  <c r="M1868" i="4"/>
  <c r="N1868" i="4"/>
  <c r="O1868" i="4"/>
  <c r="K1871" i="4"/>
  <c r="L1871" i="4"/>
  <c r="M1871" i="4"/>
  <c r="N1871" i="4"/>
  <c r="O1871" i="4"/>
  <c r="K1872" i="4"/>
  <c r="L1872" i="4"/>
  <c r="M1872" i="4"/>
  <c r="N1872" i="4"/>
  <c r="O1872" i="4"/>
  <c r="K1850" i="4"/>
  <c r="L1850" i="4"/>
  <c r="M1850" i="4"/>
  <c r="N1850" i="4"/>
  <c r="O1850" i="4"/>
  <c r="K1847" i="4"/>
  <c r="L1847" i="4"/>
  <c r="M1847" i="4"/>
  <c r="N1847" i="4"/>
  <c r="O1847" i="4"/>
  <c r="K1866" i="4"/>
  <c r="L1866" i="4"/>
  <c r="M1866" i="4"/>
  <c r="N1866" i="4"/>
  <c r="O1866" i="4"/>
  <c r="K1869" i="4"/>
  <c r="L1869" i="4"/>
  <c r="M1869" i="4"/>
  <c r="N1869" i="4"/>
  <c r="O1869" i="4"/>
  <c r="K1861" i="4"/>
  <c r="L1861" i="4"/>
  <c r="M1861" i="4"/>
  <c r="N1861" i="4"/>
  <c r="O1861" i="4"/>
  <c r="K1892" i="4"/>
  <c r="L1892" i="4"/>
  <c r="M1892" i="4"/>
  <c r="N1892" i="4"/>
  <c r="O1892" i="4"/>
  <c r="K1882" i="4"/>
  <c r="L1882" i="4"/>
  <c r="M1882" i="4"/>
  <c r="N1882" i="4"/>
  <c r="O1882" i="4"/>
  <c r="K1845" i="4"/>
  <c r="L1845" i="4"/>
  <c r="M1845" i="4"/>
  <c r="N1845" i="4"/>
  <c r="O1845" i="4"/>
  <c r="K1885" i="4"/>
  <c r="L1885" i="4"/>
  <c r="M1885" i="4"/>
  <c r="N1885" i="4"/>
  <c r="O1885" i="4"/>
  <c r="K1846" i="4"/>
  <c r="L1846" i="4"/>
  <c r="M1846" i="4"/>
  <c r="N1846" i="4"/>
  <c r="O1846" i="4"/>
  <c r="K1890" i="4"/>
  <c r="L1890" i="4"/>
  <c r="M1890" i="4"/>
  <c r="N1890" i="4"/>
  <c r="O1890" i="4"/>
  <c r="K1842" i="4"/>
  <c r="L1842" i="4"/>
  <c r="M1842" i="4"/>
  <c r="N1842" i="4"/>
  <c r="O1842" i="4"/>
  <c r="K1877" i="4"/>
  <c r="L1877" i="4"/>
  <c r="M1877" i="4"/>
  <c r="N1877" i="4"/>
  <c r="O1877" i="4"/>
  <c r="K1862" i="4"/>
  <c r="L1862" i="4"/>
  <c r="M1862" i="4"/>
  <c r="N1862" i="4"/>
  <c r="O1862" i="4"/>
  <c r="K1896" i="4"/>
  <c r="L1896" i="4"/>
  <c r="M1896" i="4"/>
  <c r="N1896" i="4"/>
  <c r="O1896" i="4"/>
  <c r="K1899" i="4"/>
  <c r="L1899" i="4"/>
  <c r="M1899" i="4"/>
  <c r="N1899" i="4"/>
  <c r="O1899" i="4"/>
  <c r="K1898" i="4"/>
  <c r="L1898" i="4"/>
  <c r="M1898" i="4"/>
  <c r="N1898" i="4"/>
  <c r="O1898" i="4"/>
  <c r="K1897" i="4"/>
  <c r="L1897" i="4"/>
  <c r="M1897" i="4"/>
  <c r="N1897" i="4"/>
  <c r="O1897" i="4"/>
  <c r="K1901" i="4"/>
  <c r="L1901" i="4"/>
  <c r="M1901" i="4"/>
  <c r="N1901" i="4"/>
  <c r="O1901" i="4"/>
  <c r="K1902" i="4"/>
  <c r="L1902" i="4"/>
  <c r="M1902" i="4"/>
  <c r="N1902" i="4"/>
  <c r="O1902" i="4"/>
  <c r="K1900" i="4"/>
  <c r="L1900" i="4"/>
  <c r="M1900" i="4"/>
  <c r="N1900" i="4"/>
  <c r="O1900" i="4"/>
  <c r="K1903" i="4"/>
  <c r="L1903" i="4"/>
  <c r="M1903" i="4"/>
  <c r="N1903" i="4"/>
  <c r="O1903" i="4"/>
  <c r="I1839" i="4"/>
  <c r="I1838" i="4"/>
  <c r="I1840" i="4"/>
  <c r="I1887" i="4"/>
  <c r="I1880" i="4"/>
  <c r="I1865" i="4"/>
  <c r="I1864" i="4"/>
  <c r="I1852" i="4"/>
  <c r="I1886" i="4"/>
  <c r="I1873" i="4"/>
  <c r="I1875" i="4"/>
  <c r="I1883" i="4"/>
  <c r="I1888" i="4"/>
  <c r="I1884" i="4"/>
  <c r="I1893" i="4"/>
  <c r="I1859" i="4"/>
  <c r="I1870" i="4"/>
  <c r="I1855" i="4"/>
  <c r="I1876" i="4"/>
  <c r="I1854" i="4"/>
  <c r="I1894" i="4"/>
  <c r="I1867" i="4"/>
  <c r="I1891" i="4"/>
  <c r="I1878" i="4"/>
  <c r="I1843" i="4"/>
  <c r="I1879" i="4"/>
  <c r="I1844" i="4"/>
  <c r="I1857" i="4"/>
  <c r="I1856" i="4"/>
  <c r="I1881" i="4"/>
  <c r="I1858" i="4"/>
  <c r="I1848" i="4"/>
  <c r="I1853" i="4"/>
  <c r="I1889" i="4"/>
  <c r="I1849" i="4"/>
  <c r="I1874" i="4"/>
  <c r="I1851" i="4"/>
  <c r="I1895" i="4"/>
  <c r="I1841" i="4"/>
  <c r="I1868" i="4"/>
  <c r="I1871" i="4"/>
  <c r="I1872" i="4"/>
  <c r="I1850" i="4"/>
  <c r="I1847" i="4"/>
  <c r="I1866" i="4"/>
  <c r="I1869" i="4"/>
  <c r="I1861" i="4"/>
  <c r="I1892" i="4"/>
  <c r="I1882" i="4"/>
  <c r="I1845" i="4"/>
  <c r="I1885" i="4"/>
  <c r="I1846" i="4"/>
  <c r="I1890" i="4"/>
  <c r="I1842" i="4"/>
  <c r="I1877" i="4"/>
  <c r="I1862" i="4"/>
  <c r="I1896" i="4"/>
  <c r="I1899" i="4"/>
  <c r="I1898" i="4"/>
  <c r="I1897" i="4"/>
  <c r="I1901" i="4"/>
  <c r="I1902" i="4"/>
  <c r="I1900" i="4"/>
  <c r="I1903" i="4"/>
  <c r="H1839" i="4"/>
  <c r="H1838" i="4"/>
  <c r="H1840" i="4"/>
  <c r="H1887" i="4"/>
  <c r="H1880" i="4"/>
  <c r="H1865" i="4"/>
  <c r="H1864" i="4"/>
  <c r="H1852" i="4"/>
  <c r="H1886" i="4"/>
  <c r="H1873" i="4"/>
  <c r="H1875" i="4"/>
  <c r="H1883" i="4"/>
  <c r="H1888" i="4"/>
  <c r="H1884" i="4"/>
  <c r="H1893" i="4"/>
  <c r="H1859" i="4"/>
  <c r="H1870" i="4"/>
  <c r="H1855" i="4"/>
  <c r="H1876" i="4"/>
  <c r="H1854" i="4"/>
  <c r="H1894" i="4"/>
  <c r="H1867" i="4"/>
  <c r="H1891" i="4"/>
  <c r="H1878" i="4"/>
  <c r="H1843" i="4"/>
  <c r="H1879" i="4"/>
  <c r="H1844" i="4"/>
  <c r="H1857" i="4"/>
  <c r="H1856" i="4"/>
  <c r="H1881" i="4"/>
  <c r="H1858" i="4"/>
  <c r="H1848" i="4"/>
  <c r="H1853" i="4"/>
  <c r="H1889" i="4"/>
  <c r="H1849" i="4"/>
  <c r="H1874" i="4"/>
  <c r="H1851" i="4"/>
  <c r="H1895" i="4"/>
  <c r="H1841" i="4"/>
  <c r="H1868" i="4"/>
  <c r="H1871" i="4"/>
  <c r="H1872" i="4"/>
  <c r="H1850" i="4"/>
  <c r="H1847" i="4"/>
  <c r="H1866" i="4"/>
  <c r="H1869" i="4"/>
  <c r="H1861" i="4"/>
  <c r="H1892" i="4"/>
  <c r="H1882" i="4"/>
  <c r="H1845" i="4"/>
  <c r="H1885" i="4"/>
  <c r="H1846" i="4"/>
  <c r="H1890" i="4"/>
  <c r="H1842" i="4"/>
  <c r="H1877" i="4"/>
  <c r="H1862" i="4"/>
  <c r="H1896" i="4"/>
  <c r="H1899" i="4"/>
  <c r="H1898" i="4"/>
  <c r="H1897" i="4"/>
  <c r="H1901" i="4"/>
  <c r="H1902" i="4"/>
  <c r="H1900" i="4"/>
  <c r="H1903" i="4"/>
  <c r="G1839" i="4"/>
  <c r="G1838" i="4"/>
  <c r="G1840" i="4"/>
  <c r="G1887" i="4"/>
  <c r="G1880" i="4"/>
  <c r="G1865" i="4"/>
  <c r="G1864" i="4"/>
  <c r="G1852" i="4"/>
  <c r="G1886" i="4"/>
  <c r="G1873" i="4"/>
  <c r="G1875" i="4"/>
  <c r="G1883" i="4"/>
  <c r="G1888" i="4"/>
  <c r="G1884" i="4"/>
  <c r="G1893" i="4"/>
  <c r="G1859" i="4"/>
  <c r="G1870" i="4"/>
  <c r="G1855" i="4"/>
  <c r="G1876" i="4"/>
  <c r="G1854" i="4"/>
  <c r="G1894" i="4"/>
  <c r="G1867" i="4"/>
  <c r="G1891" i="4"/>
  <c r="G1878" i="4"/>
  <c r="G1843" i="4"/>
  <c r="G1879" i="4"/>
  <c r="G1844" i="4"/>
  <c r="G1857" i="4"/>
  <c r="G1856" i="4"/>
  <c r="G1881" i="4"/>
  <c r="G1858" i="4"/>
  <c r="G1848" i="4"/>
  <c r="G1853" i="4"/>
  <c r="G1889" i="4"/>
  <c r="G1849" i="4"/>
  <c r="G1874" i="4"/>
  <c r="G1851" i="4"/>
  <c r="G1895" i="4"/>
  <c r="G1841" i="4"/>
  <c r="G1868" i="4"/>
  <c r="G1871" i="4"/>
  <c r="G1872" i="4"/>
  <c r="G1850" i="4"/>
  <c r="G1847" i="4"/>
  <c r="G1866" i="4"/>
  <c r="G1869" i="4"/>
  <c r="G1861" i="4"/>
  <c r="G1892" i="4"/>
  <c r="G1882" i="4"/>
  <c r="G1845" i="4"/>
  <c r="G1885" i="4"/>
  <c r="G1846" i="4"/>
  <c r="G1890" i="4"/>
  <c r="G1842" i="4"/>
  <c r="G1877" i="4"/>
  <c r="G1862" i="4"/>
  <c r="G1896" i="4"/>
  <c r="G1899" i="4"/>
  <c r="G1898" i="4"/>
  <c r="G1897" i="4"/>
  <c r="G1901" i="4"/>
  <c r="G1902" i="4"/>
  <c r="G1900" i="4"/>
  <c r="G1903" i="4"/>
  <c r="F1839" i="4"/>
  <c r="F1838" i="4"/>
  <c r="F1840" i="4"/>
  <c r="F1887" i="4"/>
  <c r="F1880" i="4"/>
  <c r="F1865" i="4"/>
  <c r="F1864" i="4"/>
  <c r="F1852" i="4"/>
  <c r="F1886" i="4"/>
  <c r="F1873" i="4"/>
  <c r="F1875" i="4"/>
  <c r="F1883" i="4"/>
  <c r="F1888" i="4"/>
  <c r="F1884" i="4"/>
  <c r="F1893" i="4"/>
  <c r="F1859" i="4"/>
  <c r="F1870" i="4"/>
  <c r="F1855" i="4"/>
  <c r="F1876" i="4"/>
  <c r="F1854" i="4"/>
  <c r="F1894" i="4"/>
  <c r="F1867" i="4"/>
  <c r="F1891" i="4"/>
  <c r="F1878" i="4"/>
  <c r="F1843" i="4"/>
  <c r="F1879" i="4"/>
  <c r="F1844" i="4"/>
  <c r="F1857" i="4"/>
  <c r="F1856" i="4"/>
  <c r="F1881" i="4"/>
  <c r="F1858" i="4"/>
  <c r="F1848" i="4"/>
  <c r="F1853" i="4"/>
  <c r="F1889" i="4"/>
  <c r="F1849" i="4"/>
  <c r="F1874" i="4"/>
  <c r="F1851" i="4"/>
  <c r="F1895" i="4"/>
  <c r="F1841" i="4"/>
  <c r="F1868" i="4"/>
  <c r="F1871" i="4"/>
  <c r="F1872" i="4"/>
  <c r="F1850" i="4"/>
  <c r="F1847" i="4"/>
  <c r="F1866" i="4"/>
  <c r="F1869" i="4"/>
  <c r="F1861" i="4"/>
  <c r="F1892" i="4"/>
  <c r="F1882" i="4"/>
  <c r="F1845" i="4"/>
  <c r="F1885" i="4"/>
  <c r="F1846" i="4"/>
  <c r="F1890" i="4"/>
  <c r="F1842" i="4"/>
  <c r="F1877" i="4"/>
  <c r="F1862" i="4"/>
  <c r="F1896" i="4"/>
  <c r="F1899" i="4"/>
  <c r="F1898" i="4"/>
  <c r="F1897" i="4"/>
  <c r="F1901" i="4"/>
  <c r="F1902" i="4"/>
  <c r="F1900" i="4"/>
  <c r="F1903" i="4"/>
  <c r="E1839" i="4"/>
  <c r="E1838" i="4"/>
  <c r="E1840" i="4"/>
  <c r="E1887" i="4"/>
  <c r="E1880" i="4"/>
  <c r="E1865" i="4"/>
  <c r="E1864" i="4"/>
  <c r="E1852" i="4"/>
  <c r="E1886" i="4"/>
  <c r="E1873" i="4"/>
  <c r="E1875" i="4"/>
  <c r="E1883" i="4"/>
  <c r="E1888" i="4"/>
  <c r="E1884" i="4"/>
  <c r="E1893" i="4"/>
  <c r="E1859" i="4"/>
  <c r="E1870" i="4"/>
  <c r="E1855" i="4"/>
  <c r="E1876" i="4"/>
  <c r="E1854" i="4"/>
  <c r="E1894" i="4"/>
  <c r="E1867" i="4"/>
  <c r="E1891" i="4"/>
  <c r="E1878" i="4"/>
  <c r="E1843" i="4"/>
  <c r="E1879" i="4"/>
  <c r="E1844" i="4"/>
  <c r="E1857" i="4"/>
  <c r="E1856" i="4"/>
  <c r="E1881" i="4"/>
  <c r="E1858" i="4"/>
  <c r="E1848" i="4"/>
  <c r="E1853" i="4"/>
  <c r="E1889" i="4"/>
  <c r="E1849" i="4"/>
  <c r="E1874" i="4"/>
  <c r="E1851" i="4"/>
  <c r="E1895" i="4"/>
  <c r="E1841" i="4"/>
  <c r="E1868" i="4"/>
  <c r="E1871" i="4"/>
  <c r="E1872" i="4"/>
  <c r="E1850" i="4"/>
  <c r="E1847" i="4"/>
  <c r="E1866" i="4"/>
  <c r="E1869" i="4"/>
  <c r="E1861" i="4"/>
  <c r="E1892" i="4"/>
  <c r="E1882" i="4"/>
  <c r="E1845" i="4"/>
  <c r="E1885" i="4"/>
  <c r="E1846" i="4"/>
  <c r="E1890" i="4"/>
  <c r="E1842" i="4"/>
  <c r="E1877" i="4"/>
  <c r="E1862" i="4"/>
  <c r="E1896" i="4"/>
  <c r="E1899" i="4"/>
  <c r="E1898" i="4"/>
  <c r="E1897" i="4"/>
  <c r="E1901" i="4"/>
  <c r="E1902" i="4"/>
  <c r="E1900" i="4"/>
  <c r="E1903" i="4"/>
  <c r="D1839" i="4"/>
  <c r="D1838" i="4"/>
  <c r="D1840" i="4"/>
  <c r="D1887" i="4"/>
  <c r="D1880" i="4"/>
  <c r="D1865" i="4"/>
  <c r="D1864" i="4"/>
  <c r="D1852" i="4"/>
  <c r="D1886" i="4"/>
  <c r="D1873" i="4"/>
  <c r="D1875" i="4"/>
  <c r="D1883" i="4"/>
  <c r="D1888" i="4"/>
  <c r="D1884" i="4"/>
  <c r="D1893" i="4"/>
  <c r="D1859" i="4"/>
  <c r="D1870" i="4"/>
  <c r="D1855" i="4"/>
  <c r="D1876" i="4"/>
  <c r="D1854" i="4"/>
  <c r="D1894" i="4"/>
  <c r="D1867" i="4"/>
  <c r="D1891" i="4"/>
  <c r="D1878" i="4"/>
  <c r="D1843" i="4"/>
  <c r="D1879" i="4"/>
  <c r="D1844" i="4"/>
  <c r="D1857" i="4"/>
  <c r="D1856" i="4"/>
  <c r="D1881" i="4"/>
  <c r="D1858" i="4"/>
  <c r="D1848" i="4"/>
  <c r="D1853" i="4"/>
  <c r="D1889" i="4"/>
  <c r="D1849" i="4"/>
  <c r="D1874" i="4"/>
  <c r="D1851" i="4"/>
  <c r="D1895" i="4"/>
  <c r="D1841" i="4"/>
  <c r="D1868" i="4"/>
  <c r="D1871" i="4"/>
  <c r="D1872" i="4"/>
  <c r="D1850" i="4"/>
  <c r="D1847" i="4"/>
  <c r="D1866" i="4"/>
  <c r="D1869" i="4"/>
  <c r="D1861" i="4"/>
  <c r="D1892" i="4"/>
  <c r="D1882" i="4"/>
  <c r="D1845" i="4"/>
  <c r="D1885" i="4"/>
  <c r="D1846" i="4"/>
  <c r="D1890" i="4"/>
  <c r="D1842" i="4"/>
  <c r="D1877" i="4"/>
  <c r="D1862" i="4"/>
  <c r="D1896" i="4"/>
  <c r="D1899" i="4"/>
  <c r="D1898" i="4"/>
  <c r="D1897" i="4"/>
  <c r="D1901" i="4"/>
  <c r="D1902" i="4"/>
  <c r="D1900" i="4"/>
  <c r="D1903" i="4"/>
  <c r="C1839" i="4"/>
  <c r="C1838" i="4"/>
  <c r="C1840" i="4"/>
  <c r="C1887" i="4"/>
  <c r="C1880" i="4"/>
  <c r="C1865" i="4"/>
  <c r="C1864" i="4"/>
  <c r="C1852" i="4"/>
  <c r="C1886" i="4"/>
  <c r="C1873" i="4"/>
  <c r="C1875" i="4"/>
  <c r="C1883" i="4"/>
  <c r="C1888" i="4"/>
  <c r="C1884" i="4"/>
  <c r="C1893" i="4"/>
  <c r="C1859" i="4"/>
  <c r="C1870" i="4"/>
  <c r="C1855" i="4"/>
  <c r="C1876" i="4"/>
  <c r="C1854" i="4"/>
  <c r="C1894" i="4"/>
  <c r="C1867" i="4"/>
  <c r="C1891" i="4"/>
  <c r="C1878" i="4"/>
  <c r="C1843" i="4"/>
  <c r="C1879" i="4"/>
  <c r="C1844" i="4"/>
  <c r="C1857" i="4"/>
  <c r="C1856" i="4"/>
  <c r="C1881" i="4"/>
  <c r="C1858" i="4"/>
  <c r="C1848" i="4"/>
  <c r="C1853" i="4"/>
  <c r="C1889" i="4"/>
  <c r="C1849" i="4"/>
  <c r="C1874" i="4"/>
  <c r="C1851" i="4"/>
  <c r="C1895" i="4"/>
  <c r="C1841" i="4"/>
  <c r="C1868" i="4"/>
  <c r="C1871" i="4"/>
  <c r="C1872" i="4"/>
  <c r="C1850" i="4"/>
  <c r="C1847" i="4"/>
  <c r="C1866" i="4"/>
  <c r="C1869" i="4"/>
  <c r="C1861" i="4"/>
  <c r="C1892" i="4"/>
  <c r="C1882" i="4"/>
  <c r="C1845" i="4"/>
  <c r="C1885" i="4"/>
  <c r="C1846" i="4"/>
  <c r="C1890" i="4"/>
  <c r="C1842" i="4"/>
  <c r="C1877" i="4"/>
  <c r="C1862" i="4"/>
  <c r="C1896" i="4"/>
  <c r="C1899" i="4"/>
  <c r="C1898" i="4"/>
  <c r="C1897" i="4"/>
  <c r="C1901" i="4"/>
  <c r="C1902" i="4"/>
  <c r="C1900" i="4"/>
  <c r="C1903" i="4"/>
  <c r="B1839" i="4"/>
  <c r="B1838" i="4"/>
  <c r="B1840" i="4"/>
  <c r="B1887" i="4"/>
  <c r="B1880" i="4"/>
  <c r="B1865" i="4"/>
  <c r="B1864" i="4"/>
  <c r="B1852" i="4"/>
  <c r="B1886" i="4"/>
  <c r="B1873" i="4"/>
  <c r="B1875" i="4"/>
  <c r="B1883" i="4"/>
  <c r="B1888" i="4"/>
  <c r="B1884" i="4"/>
  <c r="B1893" i="4"/>
  <c r="B1859" i="4"/>
  <c r="B1870" i="4"/>
  <c r="B1855" i="4"/>
  <c r="B1876" i="4"/>
  <c r="B1854" i="4"/>
  <c r="B1894" i="4"/>
  <c r="B1867" i="4"/>
  <c r="B1891" i="4"/>
  <c r="B1878" i="4"/>
  <c r="B1843" i="4"/>
  <c r="B1879" i="4"/>
  <c r="B1844" i="4"/>
  <c r="B1857" i="4"/>
  <c r="B1856" i="4"/>
  <c r="B1881" i="4"/>
  <c r="B1858" i="4"/>
  <c r="B1848" i="4"/>
  <c r="B1853" i="4"/>
  <c r="B1889" i="4"/>
  <c r="B1849" i="4"/>
  <c r="B1874" i="4"/>
  <c r="B1851" i="4"/>
  <c r="B1895" i="4"/>
  <c r="B1841" i="4"/>
  <c r="B1868" i="4"/>
  <c r="B1871" i="4"/>
  <c r="B1872" i="4"/>
  <c r="B1850" i="4"/>
  <c r="B1847" i="4"/>
  <c r="B1866" i="4"/>
  <c r="B1869" i="4"/>
  <c r="B1861" i="4"/>
  <c r="B1892" i="4"/>
  <c r="B1882" i="4"/>
  <c r="B1845" i="4"/>
  <c r="B1885" i="4"/>
  <c r="B1846" i="4"/>
  <c r="B1890" i="4"/>
  <c r="B1842" i="4"/>
  <c r="B1877" i="4"/>
  <c r="B1862" i="4"/>
  <c r="B1896" i="4"/>
  <c r="B1899" i="4"/>
  <c r="B1898" i="4"/>
  <c r="B1897" i="4"/>
  <c r="B1901" i="4"/>
  <c r="B1902" i="4"/>
  <c r="B1900" i="4"/>
  <c r="B1903" i="4"/>
  <c r="I315" i="4"/>
  <c r="G62" i="1" s="1"/>
  <c r="L77" i="2"/>
  <c r="M77" i="2" s="1"/>
  <c r="L78" i="2"/>
  <c r="M78" i="2" s="1"/>
  <c r="L79" i="2"/>
  <c r="L80" i="2"/>
  <c r="M80" i="2" s="1"/>
  <c r="L81" i="2"/>
  <c r="M81" i="2" s="1"/>
  <c r="L82" i="2"/>
  <c r="M82" i="2" s="1"/>
  <c r="L83" i="2"/>
  <c r="M83" i="2" s="1"/>
  <c r="L84" i="2"/>
  <c r="M84" i="2"/>
  <c r="M86" i="2"/>
  <c r="L87" i="2"/>
  <c r="M87" i="2" s="1"/>
  <c r="M88" i="2"/>
  <c r="M90" i="2"/>
  <c r="M91" i="2"/>
  <c r="L92" i="2"/>
  <c r="M92" i="2" s="1"/>
  <c r="L93" i="2"/>
  <c r="M93" i="2"/>
  <c r="L94" i="2"/>
  <c r="M94" i="2" s="1"/>
  <c r="L95" i="2"/>
  <c r="M95" i="2" s="1"/>
  <c r="L96" i="2"/>
  <c r="M96" i="2" s="1"/>
  <c r="L97" i="2"/>
  <c r="M97" i="2" s="1"/>
  <c r="L98" i="2"/>
  <c r="M98" i="2" s="1"/>
  <c r="L99" i="2"/>
  <c r="M99" i="2" s="1"/>
  <c r="L100" i="2"/>
  <c r="M100" i="2" s="1"/>
  <c r="L101" i="2"/>
  <c r="M101" i="2" s="1"/>
  <c r="L102" i="2"/>
  <c r="M102" i="2" s="1"/>
  <c r="L103" i="2"/>
  <c r="M103" i="2" s="1"/>
  <c r="L104" i="2"/>
  <c r="M104" i="2" s="1"/>
  <c r="L105" i="2"/>
  <c r="M105" i="2" s="1"/>
  <c r="L106" i="2"/>
  <c r="M106" i="2" s="1"/>
  <c r="L107" i="2"/>
  <c r="M107" i="2" s="1"/>
  <c r="L108" i="2"/>
  <c r="M108" i="2" s="1"/>
  <c r="L109" i="2"/>
  <c r="M109" i="2" s="1"/>
  <c r="L110" i="2"/>
  <c r="M110" i="2" s="1"/>
  <c r="L111" i="2"/>
  <c r="M111" i="2" s="1"/>
  <c r="L112" i="2"/>
  <c r="M112" i="2" s="1"/>
  <c r="L113" i="2"/>
  <c r="M113" i="2" s="1"/>
  <c r="L114" i="2"/>
  <c r="M114" i="2" s="1"/>
  <c r="L115" i="2"/>
  <c r="M115" i="2" s="1"/>
  <c r="L116" i="2"/>
  <c r="M116" i="2" s="1"/>
  <c r="L117" i="2"/>
  <c r="M117" i="2" s="1"/>
  <c r="L118" i="2"/>
  <c r="M118" i="2" s="1"/>
  <c r="L119" i="2"/>
  <c r="M119" i="2" s="1"/>
  <c r="L120" i="2"/>
  <c r="M120" i="2" s="1"/>
  <c r="L121" i="2"/>
  <c r="M121" i="2" s="1"/>
  <c r="L122" i="2"/>
  <c r="M122" i="2" s="1"/>
  <c r="L123" i="2"/>
  <c r="M123" i="2" s="1"/>
  <c r="L124" i="2"/>
  <c r="M124" i="2" s="1"/>
  <c r="L125" i="2"/>
  <c r="M125" i="2" s="1"/>
  <c r="L126" i="2"/>
  <c r="M126" i="2" s="1"/>
  <c r="L127" i="2"/>
  <c r="M127" i="2" s="1"/>
  <c r="L128" i="2"/>
  <c r="M128" i="2" s="1"/>
  <c r="L129" i="2"/>
  <c r="M129" i="2" s="1"/>
  <c r="L130" i="2"/>
  <c r="M130" i="2" s="1"/>
  <c r="L131" i="2"/>
  <c r="M131" i="2" s="1"/>
  <c r="L132" i="2"/>
  <c r="M132" i="2" s="1"/>
  <c r="L133" i="2"/>
  <c r="M133" i="2" s="1"/>
  <c r="L134" i="2"/>
  <c r="M134" i="2" s="1"/>
  <c r="L135" i="2"/>
  <c r="M135" i="2" s="1"/>
  <c r="L136" i="2"/>
  <c r="M136" i="2" s="1"/>
  <c r="L137" i="2"/>
  <c r="M137" i="2" s="1"/>
  <c r="L138" i="2"/>
  <c r="M138" i="2" s="1"/>
  <c r="L139" i="2"/>
  <c r="M139" i="2" s="1"/>
  <c r="L140" i="2"/>
  <c r="M140" i="2" s="1"/>
  <c r="L141" i="2"/>
  <c r="M141" i="2" s="1"/>
  <c r="L142" i="2"/>
  <c r="M142" i="2" s="1"/>
  <c r="L143" i="2"/>
  <c r="M143" i="2" s="1"/>
  <c r="L144" i="2"/>
  <c r="M144" i="2" s="1"/>
  <c r="L145" i="2"/>
  <c r="M145" i="2" s="1"/>
  <c r="L146" i="2"/>
  <c r="M146" i="2" s="1"/>
  <c r="L147" i="2"/>
  <c r="M147" i="2" s="1"/>
  <c r="L148" i="2"/>
  <c r="M148" i="2" s="1"/>
  <c r="L149" i="2"/>
  <c r="M149" i="2" s="1"/>
  <c r="I152" i="4"/>
  <c r="I209" i="4"/>
  <c r="I230" i="4"/>
  <c r="I251" i="4"/>
  <c r="I12" i="4"/>
  <c r="I6" i="4"/>
  <c r="I17" i="4"/>
  <c r="G16" i="1" s="1"/>
  <c r="I7" i="4"/>
  <c r="I14" i="4"/>
  <c r="G32" i="1" s="1"/>
  <c r="I16" i="4"/>
  <c r="G17" i="1" s="1"/>
  <c r="I13" i="4"/>
  <c r="I2" i="4"/>
  <c r="I20" i="4"/>
  <c r="I15" i="4"/>
  <c r="I4" i="4"/>
  <c r="I18" i="4"/>
  <c r="I19" i="4"/>
  <c r="I3" i="4"/>
  <c r="I10" i="4"/>
  <c r="G72" i="1" s="1"/>
  <c r="I11" i="4"/>
  <c r="I8" i="4"/>
  <c r="I21" i="4"/>
  <c r="I22" i="4"/>
  <c r="I204" i="4"/>
  <c r="I203" i="4"/>
  <c r="I202" i="4"/>
  <c r="I205" i="4"/>
  <c r="I201" i="4"/>
  <c r="I199" i="4"/>
  <c r="I198" i="4"/>
  <c r="I200" i="4"/>
  <c r="I197" i="4"/>
  <c r="I196" i="4"/>
  <c r="I195" i="4"/>
  <c r="I194" i="4"/>
  <c r="I193" i="4"/>
  <c r="I192" i="4"/>
  <c r="I191" i="4"/>
  <c r="I190" i="4"/>
  <c r="I189" i="4"/>
  <c r="I188" i="4"/>
  <c r="I186" i="4"/>
  <c r="I187" i="4"/>
  <c r="I185" i="4"/>
  <c r="I184" i="4"/>
  <c r="I182" i="4"/>
  <c r="I183" i="4"/>
  <c r="I181" i="4"/>
  <c r="I180" i="4"/>
  <c r="I179" i="4"/>
  <c r="I178" i="4"/>
  <c r="I177" i="4"/>
  <c r="I176" i="4"/>
  <c r="I175" i="4"/>
  <c r="I174" i="4"/>
  <c r="I173" i="4"/>
  <c r="I172" i="4"/>
  <c r="I170" i="4"/>
  <c r="I171" i="4"/>
  <c r="I169" i="4"/>
  <c r="I168" i="4"/>
  <c r="I167" i="4"/>
  <c r="I166" i="4"/>
  <c r="I165" i="4"/>
  <c r="I164" i="4"/>
  <c r="I163" i="4"/>
  <c r="I162" i="4"/>
  <c r="I161" i="4"/>
  <c r="I159" i="4"/>
  <c r="I160" i="4"/>
  <c r="I158" i="4"/>
  <c r="I155" i="4"/>
  <c r="I156" i="4"/>
  <c r="I157" i="4"/>
  <c r="I154" i="4"/>
  <c r="I153" i="4"/>
  <c r="I151" i="4"/>
  <c r="I150" i="4"/>
  <c r="I149" i="4"/>
  <c r="I148" i="4"/>
  <c r="I147" i="4"/>
  <c r="I146" i="4"/>
  <c r="I145" i="4"/>
  <c r="I144" i="4"/>
  <c r="I226" i="4"/>
  <c r="I222" i="4"/>
  <c r="I215" i="4"/>
  <c r="I207" i="4"/>
  <c r="I214" i="4"/>
  <c r="I220" i="4"/>
  <c r="I208" i="4"/>
  <c r="I225" i="4"/>
  <c r="I210" i="4"/>
  <c r="I223" i="4"/>
  <c r="I216" i="4"/>
  <c r="I219" i="4"/>
  <c r="I218" i="4"/>
  <c r="I217" i="4"/>
  <c r="I221" i="4"/>
  <c r="I206" i="4"/>
  <c r="I211" i="4"/>
  <c r="I213" i="4"/>
  <c r="I212" i="4"/>
  <c r="I224" i="4"/>
  <c r="I247" i="4"/>
  <c r="I243" i="4"/>
  <c r="I236" i="4"/>
  <c r="I228" i="4"/>
  <c r="I235" i="4"/>
  <c r="I241" i="4"/>
  <c r="I229" i="4"/>
  <c r="I246" i="4"/>
  <c r="I231" i="4"/>
  <c r="I244" i="4"/>
  <c r="I237" i="4"/>
  <c r="I240" i="4"/>
  <c r="I239" i="4"/>
  <c r="I238" i="4"/>
  <c r="I242" i="4"/>
  <c r="I227" i="4"/>
  <c r="I232" i="4"/>
  <c r="I233" i="4"/>
  <c r="I234" i="4"/>
  <c r="I245" i="4"/>
  <c r="I265" i="4"/>
  <c r="I256" i="4"/>
  <c r="I262" i="4"/>
  <c r="I252" i="4"/>
  <c r="I266" i="4"/>
  <c r="I249" i="4"/>
  <c r="I260" i="4"/>
  <c r="I261" i="4"/>
  <c r="I254" i="4"/>
  <c r="I259" i="4"/>
  <c r="I257" i="4"/>
  <c r="I264" i="4"/>
  <c r="I248" i="4"/>
  <c r="I255" i="4"/>
  <c r="I250" i="4"/>
  <c r="I253" i="4"/>
  <c r="I263" i="4"/>
  <c r="I258" i="4"/>
  <c r="I267" i="4"/>
  <c r="I346" i="4"/>
  <c r="I347" i="4"/>
  <c r="I345" i="4"/>
  <c r="I344" i="4"/>
  <c r="I348" i="4"/>
  <c r="I343" i="4"/>
  <c r="I341" i="4"/>
  <c r="I342" i="4"/>
  <c r="I340" i="4"/>
  <c r="I339" i="4"/>
  <c r="I338" i="4"/>
  <c r="I337" i="4"/>
  <c r="I336" i="4"/>
  <c r="I335" i="4"/>
  <c r="I334" i="4"/>
  <c r="I333" i="4"/>
  <c r="I332" i="4"/>
  <c r="I329" i="4"/>
  <c r="I330" i="4"/>
  <c r="I328" i="4"/>
  <c r="I325" i="4"/>
  <c r="I326" i="4"/>
  <c r="I327" i="4"/>
  <c r="I324" i="4"/>
  <c r="I323" i="4"/>
  <c r="I321" i="4"/>
  <c r="I322" i="4"/>
  <c r="I320" i="4"/>
  <c r="I319" i="4"/>
  <c r="I317" i="4"/>
  <c r="I316" i="4"/>
  <c r="I318" i="4"/>
  <c r="I314" i="4"/>
  <c r="I313" i="4"/>
  <c r="I312" i="4"/>
  <c r="I311" i="4"/>
  <c r="I309" i="4"/>
  <c r="I310" i="4"/>
  <c r="I308" i="4"/>
  <c r="I307" i="4"/>
  <c r="I306" i="4"/>
  <c r="I304" i="4"/>
  <c r="I305" i="4"/>
  <c r="I303" i="4"/>
  <c r="I302" i="4"/>
  <c r="I301" i="4"/>
  <c r="I300" i="4"/>
  <c r="I298" i="4"/>
  <c r="I299" i="4"/>
  <c r="I297" i="4"/>
  <c r="I296" i="4"/>
  <c r="I295" i="4"/>
  <c r="I293" i="4"/>
  <c r="I291" i="4"/>
  <c r="I292" i="4"/>
  <c r="I289" i="4"/>
  <c r="I290" i="4"/>
  <c r="I288" i="4"/>
  <c r="I286" i="4"/>
  <c r="I287" i="4"/>
  <c r="I285" i="4"/>
  <c r="I283" i="4"/>
  <c r="I284" i="4"/>
  <c r="I282" i="4"/>
  <c r="I281" i="4"/>
  <c r="I280" i="4"/>
  <c r="I279" i="4"/>
  <c r="I278" i="4"/>
  <c r="I277" i="4"/>
  <c r="I276" i="4"/>
  <c r="I275" i="4"/>
  <c r="I274" i="4"/>
  <c r="I273" i="4"/>
  <c r="I272" i="4"/>
  <c r="I271" i="4"/>
  <c r="I269" i="4"/>
  <c r="I270" i="4"/>
  <c r="I268" i="4"/>
  <c r="I294" i="4"/>
  <c r="I331" i="4"/>
  <c r="I358" i="4"/>
  <c r="I367" i="4"/>
  <c r="I379" i="4"/>
  <c r="I371" i="4"/>
  <c r="I372" i="4"/>
  <c r="I382" i="4"/>
  <c r="I387" i="4"/>
  <c r="I385" i="4"/>
  <c r="I370" i="4"/>
  <c r="I360" i="4"/>
  <c r="I368" i="4"/>
  <c r="I356" i="4"/>
  <c r="I357" i="4"/>
  <c r="I377" i="4"/>
  <c r="I366" i="4"/>
  <c r="I388" i="4"/>
  <c r="I386" i="4"/>
  <c r="I350" i="4"/>
  <c r="I373" i="4"/>
  <c r="I355" i="4"/>
  <c r="I374" i="4"/>
  <c r="I351" i="4"/>
  <c r="I361" i="4"/>
  <c r="I384" i="4"/>
  <c r="I362" i="4"/>
  <c r="I365" i="4"/>
  <c r="I381" i="4"/>
  <c r="I352" i="4"/>
  <c r="I359" i="4"/>
  <c r="I375" i="4"/>
  <c r="I353" i="4"/>
  <c r="I349" i="4"/>
  <c r="I369" i="4"/>
  <c r="I380" i="4"/>
  <c r="I383" i="4"/>
  <c r="G129" i="1" s="1"/>
  <c r="I378" i="4"/>
  <c r="I364" i="4"/>
  <c r="I376" i="4"/>
  <c r="I363" i="4"/>
  <c r="I354" i="4"/>
  <c r="I395" i="4"/>
  <c r="I401" i="4"/>
  <c r="I399" i="4"/>
  <c r="I394" i="4"/>
  <c r="I405" i="4"/>
  <c r="I393" i="4"/>
  <c r="I396" i="4"/>
  <c r="I397" i="4"/>
  <c r="I404" i="4"/>
  <c r="I389" i="4"/>
  <c r="I400" i="4"/>
  <c r="I391" i="4"/>
  <c r="I392" i="4"/>
  <c r="I402" i="4"/>
  <c r="I398" i="4"/>
  <c r="I403" i="4"/>
  <c r="I390" i="4"/>
  <c r="I435" i="4"/>
  <c r="I441" i="4"/>
  <c r="I413" i="4"/>
  <c r="I417" i="4"/>
  <c r="I409" i="4"/>
  <c r="I418" i="4"/>
  <c r="I416" i="4"/>
  <c r="I423" i="4"/>
  <c r="I430" i="4"/>
  <c r="I434" i="4"/>
  <c r="I443" i="4"/>
  <c r="I410" i="4"/>
  <c r="I429" i="4"/>
  <c r="I425" i="4"/>
  <c r="I419" i="4"/>
  <c r="I428" i="4"/>
  <c r="I414" i="4"/>
  <c r="I431" i="4"/>
  <c r="I448" i="4"/>
  <c r="I422" i="4"/>
  <c r="I439" i="4"/>
  <c r="I426" i="4"/>
  <c r="I449" i="4"/>
  <c r="I447" i="4"/>
  <c r="I412" i="4"/>
  <c r="I427" i="4"/>
  <c r="I440" i="4"/>
  <c r="I442" i="4"/>
  <c r="I407" i="4"/>
  <c r="I445" i="4"/>
  <c r="I436" i="4"/>
  <c r="I444" i="4"/>
  <c r="I411" i="4"/>
  <c r="I437" i="4"/>
  <c r="I432" i="4"/>
  <c r="I420" i="4"/>
  <c r="I408" i="4"/>
  <c r="I421" i="4"/>
  <c r="I424" i="4"/>
  <c r="I406" i="4"/>
  <c r="I415" i="4"/>
  <c r="I446" i="4"/>
  <c r="I433" i="4"/>
  <c r="I438" i="4"/>
  <c r="I475" i="4"/>
  <c r="I453" i="4"/>
  <c r="I471" i="4"/>
  <c r="I465" i="4"/>
  <c r="I473" i="4"/>
  <c r="I455" i="4"/>
  <c r="I456" i="4"/>
  <c r="I470" i="4"/>
  <c r="I468" i="4"/>
  <c r="I461" i="4"/>
  <c r="I460" i="4"/>
  <c r="I458" i="4"/>
  <c r="I452" i="4"/>
  <c r="I472" i="4"/>
  <c r="I450" i="4"/>
  <c r="I464" i="4"/>
  <c r="I467" i="4"/>
  <c r="I462" i="4"/>
  <c r="I466" i="4"/>
  <c r="I454" i="4"/>
  <c r="I469" i="4"/>
  <c r="I474" i="4"/>
  <c r="I463" i="4"/>
  <c r="I457" i="4"/>
  <c r="I459" i="4"/>
  <c r="I451" i="4"/>
  <c r="I476" i="4"/>
  <c r="I477" i="4"/>
  <c r="I483" i="4"/>
  <c r="I479" i="4"/>
  <c r="I481" i="4"/>
  <c r="I482" i="4"/>
  <c r="I486" i="4"/>
  <c r="I485" i="4"/>
  <c r="I484" i="4"/>
  <c r="I478" i="4"/>
  <c r="I480" i="4"/>
  <c r="I33" i="4"/>
  <c r="I43" i="4"/>
  <c r="I56" i="4"/>
  <c r="I48" i="4"/>
  <c r="I60" i="4"/>
  <c r="I50" i="4"/>
  <c r="I30" i="4"/>
  <c r="I32" i="4"/>
  <c r="I39" i="4"/>
  <c r="I35" i="4"/>
  <c r="I25" i="4"/>
  <c r="I27" i="4"/>
  <c r="I29" i="4"/>
  <c r="I36" i="4"/>
  <c r="I28" i="4"/>
  <c r="I26" i="4"/>
  <c r="I45" i="4"/>
  <c r="I46" i="4"/>
  <c r="G61" i="1" s="1"/>
  <c r="I23" i="4"/>
  <c r="I58" i="4"/>
  <c r="I40" i="4"/>
  <c r="I54" i="4"/>
  <c r="I41" i="4"/>
  <c r="I51" i="4"/>
  <c r="I53" i="4"/>
  <c r="I38" i="4"/>
  <c r="I47" i="4"/>
  <c r="I52" i="4"/>
  <c r="I44" i="4"/>
  <c r="I49" i="4"/>
  <c r="I31" i="4"/>
  <c r="I37" i="4"/>
  <c r="I59" i="4"/>
  <c r="I24" i="4"/>
  <c r="I55" i="4"/>
  <c r="I42" i="4"/>
  <c r="I57" i="4"/>
  <c r="I93" i="4"/>
  <c r="I133" i="4"/>
  <c r="I71" i="4"/>
  <c r="I132" i="4"/>
  <c r="I68" i="4"/>
  <c r="I116" i="4"/>
  <c r="I89" i="4"/>
  <c r="I107" i="4"/>
  <c r="I70" i="4"/>
  <c r="I103" i="4"/>
  <c r="I84" i="4"/>
  <c r="I131" i="4"/>
  <c r="I91" i="4"/>
  <c r="I141" i="4"/>
  <c r="I118" i="4"/>
  <c r="I121" i="4"/>
  <c r="I126" i="4"/>
  <c r="I79" i="4"/>
  <c r="I97" i="4"/>
  <c r="I129" i="4"/>
  <c r="I137" i="4"/>
  <c r="I82" i="4"/>
  <c r="I120" i="4"/>
  <c r="I61" i="4"/>
  <c r="I95" i="4"/>
  <c r="I136" i="4"/>
  <c r="I94" i="4"/>
  <c r="I130" i="4"/>
  <c r="I77" i="4"/>
  <c r="I99" i="4"/>
  <c r="I106" i="4"/>
  <c r="I88" i="4"/>
  <c r="I66" i="4"/>
  <c r="I75" i="4"/>
  <c r="I108" i="4"/>
  <c r="I69" i="4"/>
  <c r="I113" i="4"/>
  <c r="I76" i="4"/>
  <c r="I142" i="4"/>
  <c r="I105" i="4"/>
  <c r="I64" i="4"/>
  <c r="I83" i="4"/>
  <c r="I65" i="4"/>
  <c r="I74" i="4"/>
  <c r="I135" i="4"/>
  <c r="I72" i="4"/>
  <c r="I115" i="4"/>
  <c r="I92" i="4"/>
  <c r="I96" i="4"/>
  <c r="I124" i="4"/>
  <c r="I81" i="4"/>
  <c r="I109" i="4"/>
  <c r="I125" i="4"/>
  <c r="I98" i="4"/>
  <c r="I110" i="4"/>
  <c r="I117" i="4"/>
  <c r="I140" i="4"/>
  <c r="I122" i="4"/>
  <c r="I85" i="4"/>
  <c r="I114" i="4"/>
  <c r="I100" i="4"/>
  <c r="I78" i="4"/>
  <c r="I102" i="4"/>
  <c r="I127" i="4"/>
  <c r="I67" i="4"/>
  <c r="I123" i="4"/>
  <c r="I128" i="4"/>
  <c r="I112" i="4"/>
  <c r="I62" i="4"/>
  <c r="I101" i="4"/>
  <c r="I139" i="4"/>
  <c r="I87" i="4"/>
  <c r="I90" i="4"/>
  <c r="I138" i="4"/>
  <c r="I119" i="4"/>
  <c r="I143" i="4"/>
  <c r="I111" i="4"/>
  <c r="I104" i="4"/>
  <c r="I63" i="4"/>
  <c r="I86" i="4"/>
  <c r="I134" i="4"/>
  <c r="I487" i="4"/>
  <c r="I488" i="4"/>
  <c r="I489" i="4"/>
  <c r="I502" i="4"/>
  <c r="I503" i="4"/>
  <c r="I501" i="4"/>
  <c r="I494" i="4"/>
  <c r="I504" i="4"/>
  <c r="I507" i="4"/>
  <c r="I498" i="4"/>
  <c r="I508" i="4"/>
  <c r="I491" i="4"/>
  <c r="I496" i="4"/>
  <c r="I499" i="4"/>
  <c r="I506" i="4"/>
  <c r="I490" i="4"/>
  <c r="I493" i="4"/>
  <c r="I497" i="4"/>
  <c r="I492" i="4"/>
  <c r="I509" i="4"/>
  <c r="I495" i="4"/>
  <c r="I505" i="4"/>
  <c r="I500" i="4"/>
  <c r="I526" i="4"/>
  <c r="I514" i="4"/>
  <c r="I517" i="4"/>
  <c r="I524" i="4"/>
  <c r="I527" i="4"/>
  <c r="I513" i="4"/>
  <c r="I525" i="4"/>
  <c r="I520" i="4"/>
  <c r="I519" i="4"/>
  <c r="I529" i="4"/>
  <c r="I530" i="4"/>
  <c r="I511" i="4"/>
  <c r="I516" i="4"/>
  <c r="I523" i="4"/>
  <c r="I510" i="4"/>
  <c r="I532" i="4"/>
  <c r="I518" i="4"/>
  <c r="I521" i="4"/>
  <c r="I515" i="4"/>
  <c r="I522" i="4"/>
  <c r="I512" i="4"/>
  <c r="I531" i="4"/>
  <c r="I528" i="4"/>
  <c r="I542" i="4"/>
  <c r="G164" i="1" s="1"/>
  <c r="I535" i="4"/>
  <c r="G170" i="1" s="1"/>
  <c r="I540" i="4"/>
  <c r="G165" i="1" s="1"/>
  <c r="I536" i="4"/>
  <c r="G169" i="1" s="1"/>
  <c r="I543" i="4"/>
  <c r="G173" i="1" s="1"/>
  <c r="I537" i="4"/>
  <c r="G168" i="1" s="1"/>
  <c r="I533" i="4"/>
  <c r="G172" i="1" s="1"/>
  <c r="I538" i="4"/>
  <c r="G167" i="1" s="1"/>
  <c r="I539" i="4"/>
  <c r="G166" i="1" s="1"/>
  <c r="I534" i="4"/>
  <c r="G171" i="1" s="1"/>
  <c r="I544" i="4"/>
  <c r="G6" i="1" s="1"/>
  <c r="I548" i="4"/>
  <c r="I557" i="4"/>
  <c r="I555" i="4"/>
  <c r="I550" i="4"/>
  <c r="I547" i="4"/>
  <c r="I552" i="4"/>
  <c r="I553" i="4"/>
  <c r="I554" i="4"/>
  <c r="I556" i="4"/>
  <c r="I546" i="4"/>
  <c r="I551" i="4"/>
  <c r="I545" i="4"/>
  <c r="I549" i="4"/>
  <c r="I558" i="4"/>
  <c r="G2" i="1" s="1"/>
  <c r="I615" i="4"/>
  <c r="I614" i="4"/>
  <c r="I616" i="4"/>
  <c r="I613" i="4"/>
  <c r="I611" i="4"/>
  <c r="I610" i="4"/>
  <c r="I612" i="4"/>
  <c r="I609" i="4"/>
  <c r="I608" i="4"/>
  <c r="I607" i="4"/>
  <c r="I606" i="4"/>
  <c r="I605" i="4"/>
  <c r="I604" i="4"/>
  <c r="I603" i="4"/>
  <c r="I602" i="4"/>
  <c r="I601" i="4"/>
  <c r="I600" i="4"/>
  <c r="I599" i="4"/>
  <c r="I596" i="4"/>
  <c r="I597" i="4"/>
  <c r="I598" i="4"/>
  <c r="I595" i="4"/>
  <c r="I594" i="4"/>
  <c r="I592" i="4"/>
  <c r="I593" i="4"/>
  <c r="I591" i="4"/>
  <c r="I590" i="4"/>
  <c r="I589" i="4"/>
  <c r="I588" i="4"/>
  <c r="I587" i="4"/>
  <c r="I586" i="4"/>
  <c r="I585" i="4"/>
  <c r="I584" i="4"/>
  <c r="I582" i="4"/>
  <c r="I583" i="4"/>
  <c r="I580" i="4"/>
  <c r="I581" i="4"/>
  <c r="I579" i="4"/>
  <c r="I578" i="4"/>
  <c r="I577" i="4"/>
  <c r="I576" i="4"/>
  <c r="I575" i="4"/>
  <c r="I574" i="4"/>
  <c r="I572" i="4"/>
  <c r="I573" i="4"/>
  <c r="I571" i="4"/>
  <c r="I569" i="4"/>
  <c r="I570" i="4"/>
  <c r="I568" i="4"/>
  <c r="I567" i="4"/>
  <c r="I566" i="4"/>
  <c r="I565" i="4"/>
  <c r="I564" i="4"/>
  <c r="I563" i="4"/>
  <c r="I562" i="4"/>
  <c r="I561" i="4"/>
  <c r="I560" i="4"/>
  <c r="I559" i="4"/>
  <c r="I617" i="4"/>
  <c r="I618" i="4"/>
  <c r="I619" i="4"/>
  <c r="I620" i="4"/>
  <c r="I621" i="4"/>
  <c r="I625" i="4"/>
  <c r="I624" i="4"/>
  <c r="I622" i="4"/>
  <c r="I623" i="4"/>
  <c r="I687" i="4"/>
  <c r="I686" i="4"/>
  <c r="I685" i="4"/>
  <c r="I688" i="4"/>
  <c r="I684" i="4"/>
  <c r="I682" i="4"/>
  <c r="I683" i="4"/>
  <c r="I680" i="4"/>
  <c r="I679" i="4"/>
  <c r="I678" i="4"/>
  <c r="I677" i="4"/>
  <c r="I676" i="4"/>
  <c r="I675" i="4"/>
  <c r="I674" i="4"/>
  <c r="I673" i="4"/>
  <c r="I672" i="4"/>
  <c r="I671" i="4"/>
  <c r="I670" i="4"/>
  <c r="I667" i="4"/>
  <c r="I668" i="4"/>
  <c r="I666" i="4"/>
  <c r="I665" i="4"/>
  <c r="I663" i="4"/>
  <c r="I664" i="4"/>
  <c r="I662" i="4"/>
  <c r="I661" i="4"/>
  <c r="I660" i="4"/>
  <c r="I659" i="4"/>
  <c r="I658" i="4"/>
  <c r="I657" i="4"/>
  <c r="I656" i="4"/>
  <c r="I654" i="4"/>
  <c r="I655" i="4"/>
  <c r="I652" i="4"/>
  <c r="I653" i="4"/>
  <c r="I651" i="4"/>
  <c r="I650" i="4"/>
  <c r="I649" i="4"/>
  <c r="I648" i="4"/>
  <c r="I647" i="4"/>
  <c r="I646" i="4"/>
  <c r="I645" i="4"/>
  <c r="I644" i="4"/>
  <c r="I642" i="4"/>
  <c r="I643" i="4"/>
  <c r="I641" i="4"/>
  <c r="I638" i="4"/>
  <c r="I639" i="4"/>
  <c r="I640" i="4"/>
  <c r="I637" i="4"/>
  <c r="I636" i="4"/>
  <c r="I635" i="4"/>
  <c r="I634" i="4"/>
  <c r="I633" i="4"/>
  <c r="I632" i="4"/>
  <c r="I631" i="4"/>
  <c r="I630" i="4"/>
  <c r="I629" i="4"/>
  <c r="I628" i="4"/>
  <c r="I627" i="4"/>
  <c r="I626" i="4"/>
  <c r="I669" i="4"/>
  <c r="I681" i="4"/>
  <c r="I713" i="4"/>
  <c r="I715" i="4"/>
  <c r="I704" i="4"/>
  <c r="I706" i="4"/>
  <c r="I689" i="4"/>
  <c r="I716" i="4"/>
  <c r="I699" i="4"/>
  <c r="I703" i="4"/>
  <c r="I690" i="4"/>
  <c r="I721" i="4"/>
  <c r="I696" i="4"/>
  <c r="I711" i="4"/>
  <c r="I705" i="4"/>
  <c r="I697" i="4"/>
  <c r="I710" i="4"/>
  <c r="I714" i="4"/>
  <c r="I695" i="4"/>
  <c r="I709" i="4"/>
  <c r="I698" i="4"/>
  <c r="I720" i="4"/>
  <c r="I693" i="4"/>
  <c r="I712" i="4"/>
  <c r="I691" i="4"/>
  <c r="I719" i="4"/>
  <c r="I700" i="4"/>
  <c r="I701" i="4"/>
  <c r="I708" i="4"/>
  <c r="I707" i="4"/>
  <c r="I718" i="4"/>
  <c r="I694" i="4"/>
  <c r="I717" i="4"/>
  <c r="I702" i="4"/>
  <c r="I692" i="4"/>
  <c r="I743" i="4"/>
  <c r="I730" i="4"/>
  <c r="I738" i="4"/>
  <c r="I744" i="4"/>
  <c r="I729" i="4"/>
  <c r="I754" i="4"/>
  <c r="I723" i="4"/>
  <c r="I736" i="4"/>
  <c r="I732" i="4"/>
  <c r="I748" i="4"/>
  <c r="I722" i="4"/>
  <c r="I739" i="4"/>
  <c r="I737" i="4"/>
  <c r="I749" i="4"/>
  <c r="I746" i="4"/>
  <c r="I747" i="4"/>
  <c r="I742" i="4"/>
  <c r="I728" i="4"/>
  <c r="I731" i="4"/>
  <c r="I753" i="4"/>
  <c r="I726" i="4"/>
  <c r="I745" i="4"/>
  <c r="I724" i="4"/>
  <c r="I752" i="4"/>
  <c r="I733" i="4"/>
  <c r="I734" i="4"/>
  <c r="I741" i="4"/>
  <c r="I740" i="4"/>
  <c r="I751" i="4"/>
  <c r="I727" i="4"/>
  <c r="I725" i="4"/>
  <c r="I735" i="4"/>
  <c r="I750" i="4"/>
  <c r="I763" i="4"/>
  <c r="I758" i="4"/>
  <c r="I759" i="4"/>
  <c r="I760" i="4"/>
  <c r="I765" i="4"/>
  <c r="I761" i="4"/>
  <c r="I757" i="4"/>
  <c r="I764" i="4"/>
  <c r="I755" i="4"/>
  <c r="I756" i="4"/>
  <c r="I762" i="4"/>
  <c r="I766" i="4"/>
  <c r="I775" i="4"/>
  <c r="I770" i="4"/>
  <c r="I771" i="4"/>
  <c r="I772" i="4"/>
  <c r="I777" i="4"/>
  <c r="I773" i="4"/>
  <c r="I769" i="4"/>
  <c r="I776" i="4"/>
  <c r="I774" i="4"/>
  <c r="I767" i="4"/>
  <c r="I768" i="4"/>
  <c r="I778" i="4"/>
  <c r="I781" i="4"/>
  <c r="I785" i="4"/>
  <c r="I789" i="4"/>
  <c r="I788" i="4"/>
  <c r="I779" i="4"/>
  <c r="I780" i="4"/>
  <c r="I786" i="4"/>
  <c r="I790" i="4"/>
  <c r="I784" i="4"/>
  <c r="I783" i="4"/>
  <c r="I782" i="4"/>
  <c r="I787" i="4"/>
  <c r="I799" i="4"/>
  <c r="I792" i="4"/>
  <c r="I791" i="4"/>
  <c r="I797" i="4"/>
  <c r="I795" i="4"/>
  <c r="I794" i="4"/>
  <c r="I798" i="4"/>
  <c r="I796" i="4"/>
  <c r="I793" i="4"/>
  <c r="I810" i="4"/>
  <c r="I800" i="4"/>
  <c r="I801" i="4"/>
  <c r="I805" i="4"/>
  <c r="I808" i="4"/>
  <c r="I804" i="4"/>
  <c r="I809" i="4"/>
  <c r="I807" i="4"/>
  <c r="I806" i="4"/>
  <c r="I803" i="4"/>
  <c r="I802" i="4"/>
  <c r="I816" i="4"/>
  <c r="I828" i="4"/>
  <c r="I818" i="4"/>
  <c r="I819" i="4"/>
  <c r="I820" i="4"/>
  <c r="I831" i="4"/>
  <c r="I832" i="4"/>
  <c r="I829" i="4"/>
  <c r="I834" i="4"/>
  <c r="I814" i="4"/>
  <c r="I824" i="4"/>
  <c r="I811" i="4"/>
  <c r="I825" i="4"/>
  <c r="I827" i="4"/>
  <c r="I830" i="4"/>
  <c r="I822" i="4"/>
  <c r="I812" i="4"/>
  <c r="I815" i="4"/>
  <c r="I833" i="4"/>
  <c r="I817" i="4"/>
  <c r="I826" i="4"/>
  <c r="I821" i="4"/>
  <c r="I823" i="4"/>
  <c r="I813" i="4"/>
  <c r="I836" i="4"/>
  <c r="I842" i="4"/>
  <c r="I843" i="4"/>
  <c r="I844" i="4"/>
  <c r="I855" i="4"/>
  <c r="I856" i="4"/>
  <c r="I853" i="4"/>
  <c r="I858" i="4"/>
  <c r="I838" i="4"/>
  <c r="I851" i="4"/>
  <c r="I848" i="4"/>
  <c r="I835" i="4"/>
  <c r="I849" i="4"/>
  <c r="I854" i="4"/>
  <c r="I846" i="4"/>
  <c r="I852" i="4"/>
  <c r="I840" i="4"/>
  <c r="I841" i="4"/>
  <c r="I857" i="4"/>
  <c r="I839" i="4"/>
  <c r="I850" i="4"/>
  <c r="I845" i="4"/>
  <c r="I847" i="4"/>
  <c r="I837" i="4"/>
  <c r="I870" i="4"/>
  <c r="I864" i="4"/>
  <c r="I862" i="4"/>
  <c r="I872" i="4"/>
  <c r="I865" i="4"/>
  <c r="I876" i="4"/>
  <c r="I860" i="4"/>
  <c r="I867" i="4"/>
  <c r="I873" i="4"/>
  <c r="I859" i="4"/>
  <c r="I871" i="4"/>
  <c r="I866" i="4"/>
  <c r="I868" i="4"/>
  <c r="I863" i="4"/>
  <c r="I861" i="4"/>
  <c r="I875" i="4"/>
  <c r="I874" i="4"/>
  <c r="I869" i="4"/>
  <c r="I889" i="4"/>
  <c r="I884" i="4"/>
  <c r="I877" i="4"/>
  <c r="I885" i="4"/>
  <c r="I881" i="4"/>
  <c r="I879" i="4"/>
  <c r="I880" i="4"/>
  <c r="I890" i="4"/>
  <c r="I883" i="4"/>
  <c r="I894" i="4"/>
  <c r="I878" i="4"/>
  <c r="I886" i="4"/>
  <c r="I891" i="4"/>
  <c r="I892" i="4"/>
  <c r="I893" i="4"/>
  <c r="I882" i="4"/>
  <c r="I887" i="4"/>
  <c r="I888" i="4"/>
  <c r="I915" i="4"/>
  <c r="I897" i="4"/>
  <c r="I912" i="4"/>
  <c r="I914" i="4"/>
  <c r="I899" i="4"/>
  <c r="I900" i="4"/>
  <c r="I911" i="4"/>
  <c r="I902" i="4"/>
  <c r="I896" i="4"/>
  <c r="I913" i="4"/>
  <c r="I895" i="4"/>
  <c r="I908" i="4"/>
  <c r="I906" i="4"/>
  <c r="I910" i="4"/>
  <c r="I898" i="4"/>
  <c r="I907" i="4"/>
  <c r="I901" i="4"/>
  <c r="I904" i="4"/>
  <c r="I903" i="4"/>
  <c r="I905" i="4"/>
  <c r="I909" i="4"/>
  <c r="I928" i="4"/>
  <c r="I927" i="4"/>
  <c r="I918" i="4"/>
  <c r="I922" i="4"/>
  <c r="I924" i="4"/>
  <c r="I923" i="4"/>
  <c r="I919" i="4"/>
  <c r="I925" i="4"/>
  <c r="I929" i="4"/>
  <c r="I917" i="4"/>
  <c r="I921" i="4"/>
  <c r="I920" i="4"/>
  <c r="I926" i="4"/>
  <c r="I916" i="4"/>
  <c r="I955" i="4"/>
  <c r="I936" i="4"/>
  <c r="I953" i="4"/>
  <c r="I956" i="4"/>
  <c r="I943" i="4"/>
  <c r="I944" i="4"/>
  <c r="I946" i="4"/>
  <c r="I942" i="4"/>
  <c r="I937" i="4"/>
  <c r="I952" i="4"/>
  <c r="I933" i="4"/>
  <c r="I959" i="4"/>
  <c r="I948" i="4"/>
  <c r="I931" i="4"/>
  <c r="I958" i="4"/>
  <c r="I957" i="4"/>
  <c r="I950" i="4"/>
  <c r="I939" i="4"/>
  <c r="I954" i="4"/>
  <c r="I932" i="4"/>
  <c r="I951" i="4"/>
  <c r="I934" i="4"/>
  <c r="I935" i="4"/>
  <c r="I945" i="4"/>
  <c r="I960" i="4"/>
  <c r="I947" i="4"/>
  <c r="I961" i="4"/>
  <c r="I941" i="4"/>
  <c r="I938" i="4"/>
  <c r="I940" i="4"/>
  <c r="I930" i="4"/>
  <c r="I949" i="4"/>
  <c r="I987" i="4"/>
  <c r="I978" i="4"/>
  <c r="I963" i="4"/>
  <c r="I979" i="4"/>
  <c r="I986" i="4"/>
  <c r="I984" i="4"/>
  <c r="I972" i="4"/>
  <c r="I989" i="4"/>
  <c r="I969" i="4"/>
  <c r="I982" i="4"/>
  <c r="I970" i="4"/>
  <c r="I967" i="4"/>
  <c r="I985" i="4"/>
  <c r="I962" i="4"/>
  <c r="I983" i="4"/>
  <c r="I966" i="4"/>
  <c r="I977" i="4"/>
  <c r="I973" i="4"/>
  <c r="I974" i="4"/>
  <c r="I975" i="4"/>
  <c r="I981" i="4"/>
  <c r="I976" i="4"/>
  <c r="I968" i="4"/>
  <c r="I980" i="4"/>
  <c r="I964" i="4"/>
  <c r="I971" i="4"/>
  <c r="I988" i="4"/>
  <c r="I965" i="4"/>
  <c r="I991" i="4"/>
  <c r="I996" i="4"/>
  <c r="I1023" i="4"/>
  <c r="I1017" i="4"/>
  <c r="I1024" i="4"/>
  <c r="I1000" i="4"/>
  <c r="I1007" i="4"/>
  <c r="I1022" i="4"/>
  <c r="I1013" i="4"/>
  <c r="I992" i="4"/>
  <c r="I1014" i="4"/>
  <c r="I1001" i="4"/>
  <c r="I994" i="4"/>
  <c r="I995" i="4"/>
  <c r="I1025" i="4"/>
  <c r="I1005" i="4"/>
  <c r="I1018" i="4"/>
  <c r="I999" i="4"/>
  <c r="I1008" i="4"/>
  <c r="I1002" i="4"/>
  <c r="I990" i="4"/>
  <c r="I1021" i="4"/>
  <c r="I1004" i="4"/>
  <c r="I1020" i="4"/>
  <c r="I997" i="4"/>
  <c r="I1012" i="4"/>
  <c r="I1016" i="4"/>
  <c r="I1019" i="4"/>
  <c r="I1006" i="4"/>
  <c r="I1009" i="4"/>
  <c r="I1003" i="4"/>
  <c r="I998" i="4"/>
  <c r="I1015" i="4"/>
  <c r="I993" i="4"/>
  <c r="I1011" i="4"/>
  <c r="I1010" i="4"/>
  <c r="I1054" i="4"/>
  <c r="I1055" i="4"/>
  <c r="I1035" i="4"/>
  <c r="I1027" i="4"/>
  <c r="I1050" i="4"/>
  <c r="I1046" i="4"/>
  <c r="I1057" i="4"/>
  <c r="I1028" i="4"/>
  <c r="I1047" i="4"/>
  <c r="I1039" i="4"/>
  <c r="I1031" i="4"/>
  <c r="I1037" i="4"/>
  <c r="I1043" i="4"/>
  <c r="I1058" i="4"/>
  <c r="I1041" i="4"/>
  <c r="I1034" i="4"/>
  <c r="I1051" i="4"/>
  <c r="I1036" i="4"/>
  <c r="I1032" i="4"/>
  <c r="I1052" i="4"/>
  <c r="I1026" i="4"/>
  <c r="I1045" i="4"/>
  <c r="I1030" i="4"/>
  <c r="I1049" i="4"/>
  <c r="I1053" i="4"/>
  <c r="I1040" i="4"/>
  <c r="I1042" i="4"/>
  <c r="I1038" i="4"/>
  <c r="I1033" i="4"/>
  <c r="I1048" i="4"/>
  <c r="I1029" i="4"/>
  <c r="I1044" i="4"/>
  <c r="I1056" i="4"/>
  <c r="I1097" i="4"/>
  <c r="I1096" i="4"/>
  <c r="I1095" i="4"/>
  <c r="I1098" i="4"/>
  <c r="I1094" i="4"/>
  <c r="I1092" i="4"/>
  <c r="I1093" i="4"/>
  <c r="I1091" i="4"/>
  <c r="I1090" i="4"/>
  <c r="I1089" i="4"/>
  <c r="I1088" i="4"/>
  <c r="I1087" i="4"/>
  <c r="I1086" i="4"/>
  <c r="I1085" i="4"/>
  <c r="I1083" i="4"/>
  <c r="I1084" i="4"/>
  <c r="I1082" i="4"/>
  <c r="I1081" i="4"/>
  <c r="I1079" i="4"/>
  <c r="I1080" i="4"/>
  <c r="I1078" i="4"/>
  <c r="I1077" i="4"/>
  <c r="I1076" i="4"/>
  <c r="I1075" i="4"/>
  <c r="I1074" i="4"/>
  <c r="I1073" i="4"/>
  <c r="I1072" i="4"/>
  <c r="I1071" i="4"/>
  <c r="I1069" i="4"/>
  <c r="I1070" i="4"/>
  <c r="I1068" i="4"/>
  <c r="I1067" i="4"/>
  <c r="I1066" i="4"/>
  <c r="I1065" i="4"/>
  <c r="I1064" i="4"/>
  <c r="I1063" i="4"/>
  <c r="I1062" i="4"/>
  <c r="I1060" i="4"/>
  <c r="I1061" i="4"/>
  <c r="I1059" i="4"/>
  <c r="I1103" i="4"/>
  <c r="I1107" i="4"/>
  <c r="I1105" i="4"/>
  <c r="I1106" i="4"/>
  <c r="I1102" i="4"/>
  <c r="I1104" i="4"/>
  <c r="I1100" i="4"/>
  <c r="I1101" i="4"/>
  <c r="I1099" i="4"/>
  <c r="I1114" i="4"/>
  <c r="I1119" i="4"/>
  <c r="I1121" i="4"/>
  <c r="I1110" i="4"/>
  <c r="I1109" i="4"/>
  <c r="I1113" i="4"/>
  <c r="I1122" i="4"/>
  <c r="I1120" i="4"/>
  <c r="I1118" i="4"/>
  <c r="I1108" i="4"/>
  <c r="I1115" i="4"/>
  <c r="I1117" i="4"/>
  <c r="I1116" i="4"/>
  <c r="I1112" i="4"/>
  <c r="I1111" i="4"/>
  <c r="I1179" i="4"/>
  <c r="I1199" i="4"/>
  <c r="I1153" i="4"/>
  <c r="I1221" i="4"/>
  <c r="I1196" i="4"/>
  <c r="I1203" i="4"/>
  <c r="I1212" i="4"/>
  <c r="I1220" i="4"/>
  <c r="I1189" i="4"/>
  <c r="I1201" i="4"/>
  <c r="I1141" i="4"/>
  <c r="I1144" i="4"/>
  <c r="I1208" i="4"/>
  <c r="I1162" i="4"/>
  <c r="I1204" i="4"/>
  <c r="I1164" i="4"/>
  <c r="I1213" i="4"/>
  <c r="I1195" i="4"/>
  <c r="I1154" i="4"/>
  <c r="I1170" i="4"/>
  <c r="I1124" i="4"/>
  <c r="I1173" i="4"/>
  <c r="I1209" i="4"/>
  <c r="I1155" i="4"/>
  <c r="I1159" i="4"/>
  <c r="I1191" i="4"/>
  <c r="I1219" i="4"/>
  <c r="I1188" i="4"/>
  <c r="I1129" i="4"/>
  <c r="I1186" i="4"/>
  <c r="I1175" i="4"/>
  <c r="I1176" i="4"/>
  <c r="I1193" i="4"/>
  <c r="I1211" i="4"/>
  <c r="I1158" i="4"/>
  <c r="I1135" i="4"/>
  <c r="I1149" i="4"/>
  <c r="I1130" i="4"/>
  <c r="I1123" i="4"/>
  <c r="I1132" i="4"/>
  <c r="I1215" i="4"/>
  <c r="I1126" i="4"/>
  <c r="I1178" i="4"/>
  <c r="I1210" i="4"/>
  <c r="I1152" i="4"/>
  <c r="I1146" i="4"/>
  <c r="I1183" i="4"/>
  <c r="I1177" i="4"/>
  <c r="I1125" i="4"/>
  <c r="I1127" i="4"/>
  <c r="I1192" i="4"/>
  <c r="I1184" i="4"/>
  <c r="I1169" i="4"/>
  <c r="I1202" i="4"/>
  <c r="I1145" i="4"/>
  <c r="I1147" i="4"/>
  <c r="I1172" i="4"/>
  <c r="I1217" i="4"/>
  <c r="I1198" i="4"/>
  <c r="I1139" i="4"/>
  <c r="I1200" i="4"/>
  <c r="I1182" i="4"/>
  <c r="I1197" i="4"/>
  <c r="I1136" i="4"/>
  <c r="I1150" i="4"/>
  <c r="I1167" i="4"/>
  <c r="I1140" i="4"/>
  <c r="I1160" i="4"/>
  <c r="I1134" i="4"/>
  <c r="I1187" i="4"/>
  <c r="I1128" i="4"/>
  <c r="I1138" i="4"/>
  <c r="I1165" i="4"/>
  <c r="I1143" i="4"/>
  <c r="I1190" i="4"/>
  <c r="I1166" i="4"/>
  <c r="I1181" i="4"/>
  <c r="I1214" i="4"/>
  <c r="I1133" i="4"/>
  <c r="I1194" i="4"/>
  <c r="I1168" i="4"/>
  <c r="I1161" i="4"/>
  <c r="I1218" i="4"/>
  <c r="I1205" i="4"/>
  <c r="I1206" i="4"/>
  <c r="I1216" i="4"/>
  <c r="I1157" i="4"/>
  <c r="I1156" i="4"/>
  <c r="I1163" i="4"/>
  <c r="I1131" i="4"/>
  <c r="I1148" i="4"/>
  <c r="I1174" i="4"/>
  <c r="I1137" i="4"/>
  <c r="I1207" i="4"/>
  <c r="I1180" i="4"/>
  <c r="I1171" i="4"/>
  <c r="I1142" i="4"/>
  <c r="I1185" i="4"/>
  <c r="I1151" i="4"/>
  <c r="I1224" i="4"/>
  <c r="I1292" i="4"/>
  <c r="I1225" i="4"/>
  <c r="I1282" i="4"/>
  <c r="I1234" i="4"/>
  <c r="I1251" i="4"/>
  <c r="I1258" i="4"/>
  <c r="I1263" i="4"/>
  <c r="I1237" i="4"/>
  <c r="I1260" i="4"/>
  <c r="I1245" i="4"/>
  <c r="I1248" i="4"/>
  <c r="I1253" i="4"/>
  <c r="I1270" i="4"/>
  <c r="I1242" i="4"/>
  <c r="I1267" i="4"/>
  <c r="I1262" i="4"/>
  <c r="I1299" i="4"/>
  <c r="I1289" i="4"/>
  <c r="I1232" i="4"/>
  <c r="I1290" i="4"/>
  <c r="I1228" i="4"/>
  <c r="I1223" i="4"/>
  <c r="I1297" i="4"/>
  <c r="I1227" i="4"/>
  <c r="I1249" i="4"/>
  <c r="I1271" i="4"/>
  <c r="I1278" i="4"/>
  <c r="I1272" i="4"/>
  <c r="I1241" i="4"/>
  <c r="I1279" i="4"/>
  <c r="I1239" i="4"/>
  <c r="I1298" i="4"/>
  <c r="I1296" i="4"/>
  <c r="I1222" i="4"/>
  <c r="I1265" i="4"/>
  <c r="I1286" i="4"/>
  <c r="I1261" i="4"/>
  <c r="I1243" i="4"/>
  <c r="I1264" i="4"/>
  <c r="I1246" i="4"/>
  <c r="I1259" i="4"/>
  <c r="I1257" i="4"/>
  <c r="I1235" i="4"/>
  <c r="I1230" i="4"/>
  <c r="I1269" i="4"/>
  <c r="I1281" i="4"/>
  <c r="I1231" i="4"/>
  <c r="I1284" i="4"/>
  <c r="I1268" i="4"/>
  <c r="I1255" i="4"/>
  <c r="I1277" i="4"/>
  <c r="I1238" i="4"/>
  <c r="I1256" i="4"/>
  <c r="I1233" i="4"/>
  <c r="I1250" i="4"/>
  <c r="I1275" i="4"/>
  <c r="I1226" i="4"/>
  <c r="I1301" i="4"/>
  <c r="I1276" i="4"/>
  <c r="I1295" i="4"/>
  <c r="I1287" i="4"/>
  <c r="I1274" i="4"/>
  <c r="I1266" i="4"/>
  <c r="I1283" i="4"/>
  <c r="I1247" i="4"/>
  <c r="I1293" i="4"/>
  <c r="I1300" i="4"/>
  <c r="I1285" i="4"/>
  <c r="I1254" i="4"/>
  <c r="I1236" i="4"/>
  <c r="I1229" i="4"/>
  <c r="I1280" i="4"/>
  <c r="I1294" i="4"/>
  <c r="I1244" i="4"/>
  <c r="I1291" i="4"/>
  <c r="I1252" i="4"/>
  <c r="I1288" i="4"/>
  <c r="I1240" i="4"/>
  <c r="I1273" i="4"/>
  <c r="I1304" i="4"/>
  <c r="I1371" i="4"/>
  <c r="I1305" i="4"/>
  <c r="I1361" i="4"/>
  <c r="I1314" i="4"/>
  <c r="I1331" i="4"/>
  <c r="I1332" i="4"/>
  <c r="I1339" i="4"/>
  <c r="I1344" i="4"/>
  <c r="I1317" i="4"/>
  <c r="I1341" i="4"/>
  <c r="I1325" i="4"/>
  <c r="I1328" i="4"/>
  <c r="I1334" i="4"/>
  <c r="I1351" i="4"/>
  <c r="I1322" i="4"/>
  <c r="I1348" i="4"/>
  <c r="I1343" i="4"/>
  <c r="I1377" i="4"/>
  <c r="I1368" i="4"/>
  <c r="I1312" i="4"/>
  <c r="I1369" i="4"/>
  <c r="I1308" i="4"/>
  <c r="I1303" i="4"/>
  <c r="I1375" i="4"/>
  <c r="I1307" i="4"/>
  <c r="I1329" i="4"/>
  <c r="I1352" i="4"/>
  <c r="I1353" i="4"/>
  <c r="I1321" i="4"/>
  <c r="I1358" i="4"/>
  <c r="I1319" i="4"/>
  <c r="I1376" i="4"/>
  <c r="I1374" i="4"/>
  <c r="I1302" i="4"/>
  <c r="I1346" i="4"/>
  <c r="I1365" i="4"/>
  <c r="I1342" i="4"/>
  <c r="I1323" i="4"/>
  <c r="I1345" i="4"/>
  <c r="I1326" i="4"/>
  <c r="I1340" i="4"/>
  <c r="I1338" i="4"/>
  <c r="I1315" i="4"/>
  <c r="I1310" i="4"/>
  <c r="I1350" i="4"/>
  <c r="I1311" i="4"/>
  <c r="I1360" i="4"/>
  <c r="I1363" i="4"/>
  <c r="I1349" i="4"/>
  <c r="I1336" i="4"/>
  <c r="I1357" i="4"/>
  <c r="I1318" i="4"/>
  <c r="I1337" i="4"/>
  <c r="I1313" i="4"/>
  <c r="I1330" i="4"/>
  <c r="I1355" i="4"/>
  <c r="I1306" i="4"/>
  <c r="I1356" i="4"/>
  <c r="I1379" i="4"/>
  <c r="I1366" i="4"/>
  <c r="I1354" i="4"/>
  <c r="I1347" i="4"/>
  <c r="I1362" i="4"/>
  <c r="I1327" i="4"/>
  <c r="I1372" i="4"/>
  <c r="I1378" i="4"/>
  <c r="I1364" i="4"/>
  <c r="I1316" i="4"/>
  <c r="I1335" i="4"/>
  <c r="I1309" i="4"/>
  <c r="I1359" i="4"/>
  <c r="I1373" i="4"/>
  <c r="I1324" i="4"/>
  <c r="I1370" i="4"/>
  <c r="I1333" i="4"/>
  <c r="I1367" i="4"/>
  <c r="I1320" i="4"/>
  <c r="I1392" i="4"/>
  <c r="I1400" i="4"/>
  <c r="I1397" i="4"/>
  <c r="I1394" i="4"/>
  <c r="I1387" i="4"/>
  <c r="I1384" i="4"/>
  <c r="I1380" i="4"/>
  <c r="I1388" i="4"/>
  <c r="I1389" i="4"/>
  <c r="I1381" i="4"/>
  <c r="I1398" i="4"/>
  <c r="I1386" i="4"/>
  <c r="I1395" i="4"/>
  <c r="I1401" i="4"/>
  <c r="I1390" i="4"/>
  <c r="I1396" i="4"/>
  <c r="I1391" i="4"/>
  <c r="I1393" i="4"/>
  <c r="I1382" i="4"/>
  <c r="I1399" i="4"/>
  <c r="I1385" i="4"/>
  <c r="I1383" i="4"/>
  <c r="I1412" i="4"/>
  <c r="I1409" i="4"/>
  <c r="I1411" i="4"/>
  <c r="I1413" i="4"/>
  <c r="I1407" i="4"/>
  <c r="I1408" i="4"/>
  <c r="I1404" i="4"/>
  <c r="I1402" i="4"/>
  <c r="I1406" i="4"/>
  <c r="I1403" i="4"/>
  <c r="I1405" i="4"/>
  <c r="I1414" i="4"/>
  <c r="I1410" i="4"/>
  <c r="I1420" i="4"/>
  <c r="I1423" i="4"/>
  <c r="I1421" i="4"/>
  <c r="I1422" i="4"/>
  <c r="I1415" i="4"/>
  <c r="I1417" i="4"/>
  <c r="I1416" i="4"/>
  <c r="I1419" i="4"/>
  <c r="I1425" i="4"/>
  <c r="I1418" i="4"/>
  <c r="I1424" i="4"/>
  <c r="I1434" i="4"/>
  <c r="I1428" i="4"/>
  <c r="I1429" i="4"/>
  <c r="I1431" i="4"/>
  <c r="I1426" i="4"/>
  <c r="I1427" i="4"/>
  <c r="I1435" i="4"/>
  <c r="I1430" i="4"/>
  <c r="I1432" i="4"/>
  <c r="I1433" i="4"/>
  <c r="I1437" i="4"/>
  <c r="I1439" i="4"/>
  <c r="I1444" i="4"/>
  <c r="I1443" i="4"/>
  <c r="I1442" i="4"/>
  <c r="I1441" i="4"/>
  <c r="I1445" i="4"/>
  <c r="I1440" i="4"/>
  <c r="I1438" i="4"/>
  <c r="I1436" i="4"/>
  <c r="I1446" i="4"/>
  <c r="I1448" i="4"/>
  <c r="G3" i="1" s="1"/>
  <c r="I1447" i="4"/>
  <c r="G4" i="1" s="1"/>
  <c r="I1477" i="4"/>
  <c r="I1475" i="4"/>
  <c r="I1454" i="4"/>
  <c r="I1452" i="4"/>
  <c r="I1472" i="4"/>
  <c r="I1455" i="4"/>
  <c r="I1469" i="4"/>
  <c r="I1456" i="4"/>
  <c r="I1476" i="4"/>
  <c r="I1453" i="4"/>
  <c r="I1459" i="4"/>
  <c r="I1457" i="4"/>
  <c r="I1466" i="4"/>
  <c r="I1449" i="4"/>
  <c r="I1467" i="4"/>
  <c r="I1450" i="4"/>
  <c r="I1461" i="4"/>
  <c r="I1460" i="4"/>
  <c r="I1465" i="4"/>
  <c r="I1458" i="4"/>
  <c r="I1451" i="4"/>
  <c r="I1470" i="4"/>
  <c r="I1474" i="4"/>
  <c r="I1473" i="4"/>
  <c r="I1463" i="4"/>
  <c r="I1464" i="4"/>
  <c r="I1468" i="4"/>
  <c r="I1471" i="4"/>
  <c r="I1462" i="4"/>
  <c r="I1479" i="4"/>
  <c r="I1478" i="4"/>
  <c r="I1480" i="4"/>
  <c r="I1481" i="4"/>
  <c r="I1491" i="4"/>
  <c r="I1484" i="4"/>
  <c r="I1487" i="4"/>
  <c r="I1506" i="4"/>
  <c r="I1513" i="4"/>
  <c r="I1515" i="4"/>
  <c r="I1514" i="4"/>
  <c r="I1504" i="4"/>
  <c r="I1500" i="4"/>
  <c r="I1503" i="4"/>
  <c r="I1518" i="4"/>
  <c r="I1499" i="4"/>
  <c r="I1489" i="4"/>
  <c r="I1495" i="4"/>
  <c r="I1492" i="4"/>
  <c r="I1511" i="4"/>
  <c r="I1520" i="4"/>
  <c r="I1509" i="4"/>
  <c r="I1488" i="4"/>
  <c r="I1494" i="4"/>
  <c r="I1497" i="4"/>
  <c r="I1493" i="4"/>
  <c r="I1505" i="4"/>
  <c r="I1486" i="4"/>
  <c r="I1496" i="4"/>
  <c r="I1517" i="4"/>
  <c r="I1508" i="4"/>
  <c r="I1519" i="4"/>
  <c r="I1490" i="4"/>
  <c r="I1482" i="4"/>
  <c r="I1498" i="4"/>
  <c r="I1507" i="4"/>
  <c r="I1485" i="4"/>
  <c r="I1502" i="4"/>
  <c r="I1512" i="4"/>
  <c r="I1483" i="4"/>
  <c r="I1516" i="4"/>
  <c r="I1501" i="4"/>
  <c r="I1510" i="4"/>
  <c r="G175" i="1" s="1"/>
  <c r="I1548" i="4"/>
  <c r="I1536" i="4"/>
  <c r="I1522" i="4"/>
  <c r="I1533" i="4"/>
  <c r="I1541" i="4"/>
  <c r="I1523" i="4"/>
  <c r="I1538" i="4"/>
  <c r="I1542" i="4"/>
  <c r="I1535" i="4"/>
  <c r="I1530" i="4"/>
  <c r="I1539" i="4"/>
  <c r="I1540" i="4"/>
  <c r="I1527" i="4"/>
  <c r="I1528" i="4"/>
  <c r="I1531" i="4"/>
  <c r="I1526" i="4"/>
  <c r="I1544" i="4"/>
  <c r="I1521" i="4"/>
  <c r="I1532" i="4"/>
  <c r="I1543" i="4"/>
  <c r="I1547" i="4"/>
  <c r="I1537" i="4"/>
  <c r="I1529" i="4"/>
  <c r="I1525" i="4"/>
  <c r="I1524" i="4"/>
  <c r="I1534" i="4"/>
  <c r="I1545" i="4"/>
  <c r="I1546" i="4"/>
  <c r="I1557" i="4"/>
  <c r="I1554" i="4"/>
  <c r="I1556" i="4"/>
  <c r="I1555" i="4"/>
  <c r="I1559" i="4"/>
  <c r="I1551" i="4"/>
  <c r="I1558" i="4"/>
  <c r="I1550" i="4"/>
  <c r="I1549" i="4"/>
  <c r="I1560" i="4"/>
  <c r="I1552" i="4"/>
  <c r="I1553" i="4"/>
  <c r="I1564" i="4"/>
  <c r="I1563" i="4"/>
  <c r="I1562" i="4"/>
  <c r="I1561" i="4"/>
  <c r="I1592" i="4"/>
  <c r="I1618" i="4"/>
  <c r="I1626" i="4"/>
  <c r="I1581" i="4"/>
  <c r="I1594" i="4"/>
  <c r="I1642" i="4"/>
  <c r="I1590" i="4"/>
  <c r="I1578" i="4"/>
  <c r="I1584" i="4"/>
  <c r="I1589" i="4"/>
  <c r="I1573" i="4"/>
  <c r="I1591" i="4"/>
  <c r="I1597" i="4"/>
  <c r="I1636" i="4"/>
  <c r="I1614" i="4"/>
  <c r="I1623" i="4"/>
  <c r="I1595" i="4"/>
  <c r="I1600" i="4"/>
  <c r="I1576" i="4"/>
  <c r="I1601" i="4"/>
  <c r="I1620" i="4"/>
  <c r="I1619" i="4"/>
  <c r="I1631" i="4"/>
  <c r="I1613" i="4"/>
  <c r="I1633" i="4"/>
  <c r="I1575" i="4"/>
  <c r="I1599" i="4"/>
  <c r="I1632" i="4"/>
  <c r="I1604" i="4"/>
  <c r="I1617" i="4"/>
  <c r="I1609" i="4"/>
  <c r="I1615" i="4"/>
  <c r="I1612" i="4"/>
  <c r="I1568" i="4"/>
  <c r="I1587" i="4"/>
  <c r="I1644" i="4"/>
  <c r="I1608" i="4"/>
  <c r="I1583" i="4"/>
  <c r="I1585" i="4"/>
  <c r="I1586" i="4"/>
  <c r="I1605" i="4"/>
  <c r="I1610" i="4"/>
  <c r="I1629" i="4"/>
  <c r="I1571" i="4"/>
  <c r="I1596" i="4"/>
  <c r="I1588" i="4"/>
  <c r="I1566" i="4"/>
  <c r="I1641" i="4"/>
  <c r="I1635" i="4"/>
  <c r="I1565" i="4"/>
  <c r="I1582" i="4"/>
  <c r="I1603" i="4"/>
  <c r="I1569" i="4"/>
  <c r="I1639" i="4"/>
  <c r="I1598" i="4"/>
  <c r="I1643" i="4"/>
  <c r="I1567" i="4"/>
  <c r="I1579" i="4"/>
  <c r="I1574" i="4"/>
  <c r="I1624" i="4"/>
  <c r="I1628" i="4"/>
  <c r="I1634" i="4"/>
  <c r="I1607" i="4"/>
  <c r="I1616" i="4"/>
  <c r="I1640" i="4"/>
  <c r="I1572" i="4"/>
  <c r="I1621" i="4"/>
  <c r="I1622" i="4"/>
  <c r="I1577" i="4"/>
  <c r="I1625" i="4"/>
  <c r="I1580" i="4"/>
  <c r="I1602" i="4"/>
  <c r="I1637" i="4"/>
  <c r="I1570" i="4"/>
  <c r="I1627" i="4"/>
  <c r="I1645" i="4"/>
  <c r="I1638" i="4"/>
  <c r="I1630" i="4"/>
  <c r="I1611" i="4"/>
  <c r="I1593" i="4"/>
  <c r="I1606" i="4"/>
  <c r="I1649" i="4"/>
  <c r="I1646" i="4"/>
  <c r="I1653" i="4"/>
  <c r="I1652" i="4"/>
  <c r="I1647" i="4"/>
  <c r="I1651" i="4"/>
  <c r="I1648" i="4"/>
  <c r="I1650" i="4"/>
  <c r="I1655" i="4"/>
  <c r="I1673" i="4"/>
  <c r="I1674" i="4"/>
  <c r="I1657" i="4"/>
  <c r="I1679" i="4"/>
  <c r="I1658" i="4"/>
  <c r="I1671" i="4"/>
  <c r="I1665" i="4"/>
  <c r="I1661" i="4"/>
  <c r="I1678" i="4"/>
  <c r="I1680" i="4"/>
  <c r="I1656" i="4"/>
  <c r="I1663" i="4"/>
  <c r="I1667" i="4"/>
  <c r="I1676" i="4"/>
  <c r="I1669" i="4"/>
  <c r="I1681" i="4"/>
  <c r="I1659" i="4"/>
  <c r="I1660" i="4"/>
  <c r="I1670" i="4"/>
  <c r="I1672" i="4"/>
  <c r="I1664" i="4"/>
  <c r="I1668" i="4"/>
  <c r="I1677" i="4"/>
  <c r="I1666" i="4"/>
  <c r="I1675" i="4"/>
  <c r="I1662" i="4"/>
  <c r="I1685" i="4"/>
  <c r="I1682" i="4"/>
  <c r="I1683" i="4"/>
  <c r="I1684" i="4"/>
  <c r="I1695" i="4"/>
  <c r="I1690" i="4"/>
  <c r="I1701" i="4"/>
  <c r="I1694" i="4"/>
  <c r="I1704" i="4"/>
  <c r="I1693" i="4"/>
  <c r="I1688" i="4"/>
  <c r="I1698" i="4"/>
  <c r="I1707" i="4"/>
  <c r="I1691" i="4"/>
  <c r="I1699" i="4"/>
  <c r="I1702" i="4"/>
  <c r="I1706" i="4"/>
  <c r="I1692" i="4"/>
  <c r="I1686" i="4"/>
  <c r="I1697" i="4"/>
  <c r="I1689" i="4"/>
  <c r="I1705" i="4"/>
  <c r="I1696" i="4"/>
  <c r="I1687" i="4"/>
  <c r="I1708" i="4"/>
  <c r="I1703" i="4"/>
  <c r="I1700" i="4"/>
  <c r="I1720" i="4"/>
  <c r="I1723" i="4"/>
  <c r="I1715" i="4"/>
  <c r="I1727" i="4"/>
  <c r="I1736" i="4"/>
  <c r="I1709" i="4"/>
  <c r="I1725" i="4"/>
  <c r="I1712" i="4"/>
  <c r="I1726" i="4"/>
  <c r="I1713" i="4"/>
  <c r="I1718" i="4"/>
  <c r="I1730" i="4"/>
  <c r="I1731" i="4"/>
  <c r="G178" i="1" s="1"/>
  <c r="I1717" i="4"/>
  <c r="I1711" i="4"/>
  <c r="I1710" i="4"/>
  <c r="I1719" i="4"/>
  <c r="I1729" i="4"/>
  <c r="I1738" i="4"/>
  <c r="I1721" i="4"/>
  <c r="I1714" i="4"/>
  <c r="I1737" i="4"/>
  <c r="I1732" i="4"/>
  <c r="I1734" i="4"/>
  <c r="I1739" i="4"/>
  <c r="I1722" i="4"/>
  <c r="I1716" i="4"/>
  <c r="I1724" i="4"/>
  <c r="G179" i="1" s="1"/>
  <c r="I1735" i="4"/>
  <c r="I1733" i="4"/>
  <c r="I1728" i="4"/>
  <c r="I1787" i="4"/>
  <c r="I1744" i="4"/>
  <c r="I1768" i="4"/>
  <c r="I1796" i="4"/>
  <c r="I1743" i="4"/>
  <c r="I1797" i="4"/>
  <c r="I1752" i="4"/>
  <c r="I1776" i="4"/>
  <c r="I1786" i="4"/>
  <c r="I1755" i="4"/>
  <c r="I1740" i="4"/>
  <c r="I1793" i="4"/>
  <c r="I1759" i="4"/>
  <c r="I1753" i="4"/>
  <c r="I1770" i="4"/>
  <c r="I1794" i="4"/>
  <c r="I1746" i="4"/>
  <c r="I1798" i="4"/>
  <c r="I1772" i="4"/>
  <c r="I1741" i="4"/>
  <c r="I1747" i="4"/>
  <c r="I1745" i="4"/>
  <c r="I1782" i="4"/>
  <c r="I1742" i="4"/>
  <c r="I1777" i="4"/>
  <c r="I1779" i="4"/>
  <c r="I1769" i="4"/>
  <c r="I1780" i="4"/>
  <c r="I1804" i="4"/>
  <c r="I1756" i="4"/>
  <c r="I1751" i="4"/>
  <c r="I1778" i="4"/>
  <c r="I1761" i="4"/>
  <c r="I1760" i="4"/>
  <c r="I1783" i="4"/>
  <c r="I1758" i="4"/>
  <c r="I1771" i="4"/>
  <c r="I1803" i="4"/>
  <c r="I1788" i="4"/>
  <c r="I1773" i="4"/>
  <c r="I1764" i="4"/>
  <c r="I1785" i="4"/>
  <c r="I1795" i="4"/>
  <c r="I1763" i="4"/>
  <c r="I1750" i="4"/>
  <c r="I1762" i="4"/>
  <c r="I1749" i="4"/>
  <c r="I1800" i="4"/>
  <c r="I1791" i="4"/>
  <c r="I1801" i="4"/>
  <c r="I1748" i="4"/>
  <c r="I1765" i="4"/>
  <c r="I1789" i="4"/>
  <c r="I1799" i="4"/>
  <c r="I1781" i="4"/>
  <c r="I1790" i="4"/>
  <c r="I1792" i="4"/>
  <c r="I1766" i="4"/>
  <c r="I1767" i="4"/>
  <c r="I1784" i="4"/>
  <c r="I1802" i="4"/>
  <c r="I1757" i="4"/>
  <c r="I1775" i="4"/>
  <c r="I1774" i="4"/>
  <c r="I1754" i="4"/>
  <c r="I1830" i="4"/>
  <c r="I1809" i="4"/>
  <c r="I1818" i="4"/>
  <c r="I1832" i="4"/>
  <c r="I1808" i="4"/>
  <c r="I1833" i="4"/>
  <c r="I1813" i="4"/>
  <c r="I1821" i="4"/>
  <c r="I1829" i="4"/>
  <c r="I1815" i="4"/>
  <c r="I1805" i="4"/>
  <c r="I1831" i="4"/>
  <c r="I1817" i="4"/>
  <c r="I1814" i="4"/>
  <c r="I1822" i="4"/>
  <c r="I1835" i="4"/>
  <c r="I1820" i="4"/>
  <c r="I1806" i="4"/>
  <c r="I1811" i="4"/>
  <c r="I1810" i="4"/>
  <c r="I1828" i="4"/>
  <c r="I1807" i="4"/>
  <c r="I1819" i="4"/>
  <c r="I1823" i="4"/>
  <c r="I1826" i="4"/>
  <c r="I1827" i="4"/>
  <c r="I1836" i="4"/>
  <c r="I1816" i="4"/>
  <c r="I1834" i="4"/>
  <c r="I1824" i="4"/>
  <c r="I1825" i="4"/>
  <c r="I1812" i="4"/>
  <c r="I1837" i="4"/>
  <c r="G180" i="1" s="1"/>
  <c r="K1543" i="4"/>
  <c r="L1543" i="4"/>
  <c r="M1543" i="4"/>
  <c r="N1543" i="4"/>
  <c r="O1543" i="4"/>
  <c r="K1547" i="4"/>
  <c r="L1547" i="4"/>
  <c r="M1547" i="4"/>
  <c r="N1547" i="4"/>
  <c r="O1547" i="4"/>
  <c r="K1537" i="4"/>
  <c r="L1537" i="4"/>
  <c r="M1537" i="4"/>
  <c r="N1537" i="4"/>
  <c r="O1537" i="4"/>
  <c r="K1529" i="4"/>
  <c r="L1529" i="4"/>
  <c r="M1529" i="4"/>
  <c r="N1529" i="4"/>
  <c r="O1529" i="4"/>
  <c r="K1525" i="4"/>
  <c r="L1525" i="4"/>
  <c r="M1525" i="4"/>
  <c r="N1525" i="4"/>
  <c r="O1525" i="4"/>
  <c r="K1524" i="4"/>
  <c r="L1524" i="4"/>
  <c r="M1524" i="4"/>
  <c r="N1524" i="4"/>
  <c r="O1524" i="4"/>
  <c r="K1534" i="4"/>
  <c r="L1534" i="4"/>
  <c r="M1534" i="4"/>
  <c r="N1534" i="4"/>
  <c r="O1534" i="4"/>
  <c r="K1545" i="4"/>
  <c r="L1545" i="4"/>
  <c r="M1545" i="4"/>
  <c r="N1545" i="4"/>
  <c r="O1545" i="4"/>
  <c r="K1546" i="4"/>
  <c r="L1546" i="4"/>
  <c r="M1546" i="4"/>
  <c r="N1546" i="4"/>
  <c r="O1546" i="4"/>
  <c r="K1557" i="4"/>
  <c r="L1557" i="4"/>
  <c r="M1557" i="4"/>
  <c r="N1557" i="4"/>
  <c r="O1557" i="4"/>
  <c r="K1554" i="4"/>
  <c r="L1554" i="4"/>
  <c r="M1554" i="4"/>
  <c r="N1554" i="4"/>
  <c r="O1554" i="4"/>
  <c r="K1556" i="4"/>
  <c r="L1556" i="4"/>
  <c r="M1556" i="4"/>
  <c r="N1556" i="4"/>
  <c r="O1556" i="4"/>
  <c r="K1555" i="4"/>
  <c r="L1555" i="4"/>
  <c r="M1555" i="4"/>
  <c r="N1555" i="4"/>
  <c r="O1555" i="4"/>
  <c r="K1559" i="4"/>
  <c r="L1559" i="4"/>
  <c r="M1559" i="4"/>
  <c r="N1559" i="4"/>
  <c r="O1559" i="4"/>
  <c r="K1551" i="4"/>
  <c r="L1551" i="4"/>
  <c r="M1551" i="4"/>
  <c r="N1551" i="4"/>
  <c r="O1551" i="4"/>
  <c r="K1558" i="4"/>
  <c r="L1558" i="4"/>
  <c r="M1558" i="4"/>
  <c r="N1558" i="4"/>
  <c r="O1558" i="4"/>
  <c r="K1550" i="4"/>
  <c r="L1550" i="4"/>
  <c r="M1550" i="4"/>
  <c r="N1550" i="4"/>
  <c r="O1550" i="4"/>
  <c r="K1549" i="4"/>
  <c r="L1549" i="4"/>
  <c r="M1549" i="4"/>
  <c r="N1549" i="4"/>
  <c r="O1549" i="4"/>
  <c r="K1560" i="4"/>
  <c r="L1560" i="4"/>
  <c r="M1560" i="4"/>
  <c r="N1560" i="4"/>
  <c r="O1560" i="4"/>
  <c r="K1552" i="4"/>
  <c r="L1552" i="4"/>
  <c r="M1552" i="4"/>
  <c r="N1552" i="4"/>
  <c r="O1552" i="4"/>
  <c r="K1553" i="4"/>
  <c r="L1553" i="4"/>
  <c r="M1553" i="4"/>
  <c r="N1553" i="4"/>
  <c r="O1553" i="4"/>
  <c r="K1564" i="4"/>
  <c r="L1564" i="4"/>
  <c r="M1564" i="4"/>
  <c r="N1564" i="4"/>
  <c r="O1564" i="4"/>
  <c r="K1563" i="4"/>
  <c r="L1563" i="4"/>
  <c r="M1563" i="4"/>
  <c r="N1563" i="4"/>
  <c r="O1563" i="4"/>
  <c r="K1562" i="4"/>
  <c r="L1562" i="4"/>
  <c r="M1562" i="4"/>
  <c r="N1562" i="4"/>
  <c r="O1562" i="4"/>
  <c r="K1561" i="4"/>
  <c r="L1561" i="4"/>
  <c r="M1561" i="4"/>
  <c r="N1561" i="4"/>
  <c r="O1561" i="4"/>
  <c r="K1592" i="4"/>
  <c r="L1592" i="4"/>
  <c r="M1592" i="4"/>
  <c r="N1592" i="4"/>
  <c r="O1592" i="4"/>
  <c r="K1618" i="4"/>
  <c r="L1618" i="4"/>
  <c r="M1618" i="4"/>
  <c r="N1618" i="4"/>
  <c r="O1618" i="4"/>
  <c r="K1626" i="4"/>
  <c r="L1626" i="4"/>
  <c r="M1626" i="4"/>
  <c r="N1626" i="4"/>
  <c r="O1626" i="4"/>
  <c r="K1581" i="4"/>
  <c r="L1581" i="4"/>
  <c r="M1581" i="4"/>
  <c r="N1581" i="4"/>
  <c r="O1581" i="4"/>
  <c r="K1594" i="4"/>
  <c r="L1594" i="4"/>
  <c r="M1594" i="4"/>
  <c r="N1594" i="4"/>
  <c r="O1594" i="4"/>
  <c r="K1642" i="4"/>
  <c r="L1642" i="4"/>
  <c r="M1642" i="4"/>
  <c r="N1642" i="4"/>
  <c r="O1642" i="4"/>
  <c r="K1590" i="4"/>
  <c r="L1590" i="4"/>
  <c r="M1590" i="4"/>
  <c r="N1590" i="4"/>
  <c r="O1590" i="4"/>
  <c r="K1578" i="4"/>
  <c r="L1578" i="4"/>
  <c r="M1578" i="4"/>
  <c r="N1578" i="4"/>
  <c r="O1578" i="4"/>
  <c r="K1584" i="4"/>
  <c r="L1584" i="4"/>
  <c r="M1584" i="4"/>
  <c r="N1584" i="4"/>
  <c r="O1584" i="4"/>
  <c r="K1589" i="4"/>
  <c r="L1589" i="4"/>
  <c r="M1589" i="4"/>
  <c r="N1589" i="4"/>
  <c r="O1589" i="4"/>
  <c r="K1573" i="4"/>
  <c r="L1573" i="4"/>
  <c r="M1573" i="4"/>
  <c r="N1573" i="4"/>
  <c r="O1573" i="4"/>
  <c r="K1591" i="4"/>
  <c r="L1591" i="4"/>
  <c r="M1591" i="4"/>
  <c r="N1591" i="4"/>
  <c r="O1591" i="4"/>
  <c r="K1597" i="4"/>
  <c r="L1597" i="4"/>
  <c r="M1597" i="4"/>
  <c r="N1597" i="4"/>
  <c r="O1597" i="4"/>
  <c r="K1636" i="4"/>
  <c r="L1636" i="4"/>
  <c r="M1636" i="4"/>
  <c r="N1636" i="4"/>
  <c r="O1636" i="4"/>
  <c r="K1614" i="4"/>
  <c r="L1614" i="4"/>
  <c r="M1614" i="4"/>
  <c r="N1614" i="4"/>
  <c r="O1614" i="4"/>
  <c r="K1623" i="4"/>
  <c r="L1623" i="4"/>
  <c r="M1623" i="4"/>
  <c r="N1623" i="4"/>
  <c r="O1623" i="4"/>
  <c r="K1595" i="4"/>
  <c r="L1595" i="4"/>
  <c r="M1595" i="4"/>
  <c r="N1595" i="4"/>
  <c r="O1595" i="4"/>
  <c r="K1600" i="4"/>
  <c r="L1600" i="4"/>
  <c r="M1600" i="4"/>
  <c r="N1600" i="4"/>
  <c r="O1600" i="4"/>
  <c r="K1576" i="4"/>
  <c r="L1576" i="4"/>
  <c r="M1576" i="4"/>
  <c r="N1576" i="4"/>
  <c r="O1576" i="4"/>
  <c r="K1601" i="4"/>
  <c r="L1601" i="4"/>
  <c r="M1601" i="4"/>
  <c r="N1601" i="4"/>
  <c r="O1601" i="4"/>
  <c r="K1620" i="4"/>
  <c r="L1620" i="4"/>
  <c r="M1620" i="4"/>
  <c r="N1620" i="4"/>
  <c r="O1620" i="4"/>
  <c r="K1619" i="4"/>
  <c r="L1619" i="4"/>
  <c r="M1619" i="4"/>
  <c r="N1619" i="4"/>
  <c r="O1619" i="4"/>
  <c r="K1631" i="4"/>
  <c r="L1631" i="4"/>
  <c r="M1631" i="4"/>
  <c r="N1631" i="4"/>
  <c r="O1631" i="4"/>
  <c r="K1613" i="4"/>
  <c r="L1613" i="4"/>
  <c r="M1613" i="4"/>
  <c r="N1613" i="4"/>
  <c r="O1613" i="4"/>
  <c r="K1633" i="4"/>
  <c r="L1633" i="4"/>
  <c r="M1633" i="4"/>
  <c r="N1633" i="4"/>
  <c r="O1633" i="4"/>
  <c r="K1575" i="4"/>
  <c r="L1575" i="4"/>
  <c r="M1575" i="4"/>
  <c r="N1575" i="4"/>
  <c r="O1575" i="4"/>
  <c r="K1599" i="4"/>
  <c r="L1599" i="4"/>
  <c r="M1599" i="4"/>
  <c r="N1599" i="4"/>
  <c r="O1599" i="4"/>
  <c r="K1632" i="4"/>
  <c r="L1632" i="4"/>
  <c r="M1632" i="4"/>
  <c r="N1632" i="4"/>
  <c r="O1632" i="4"/>
  <c r="K1604" i="4"/>
  <c r="L1604" i="4"/>
  <c r="M1604" i="4"/>
  <c r="N1604" i="4"/>
  <c r="O1604" i="4"/>
  <c r="K1617" i="4"/>
  <c r="L1617" i="4"/>
  <c r="M1617" i="4"/>
  <c r="N1617" i="4"/>
  <c r="O1617" i="4"/>
  <c r="K1609" i="4"/>
  <c r="L1609" i="4"/>
  <c r="M1609" i="4"/>
  <c r="N1609" i="4"/>
  <c r="O1609" i="4"/>
  <c r="K1615" i="4"/>
  <c r="L1615" i="4"/>
  <c r="M1615" i="4"/>
  <c r="N1615" i="4"/>
  <c r="O1615" i="4"/>
  <c r="K1612" i="4"/>
  <c r="L1612" i="4"/>
  <c r="M1612" i="4"/>
  <c r="N1612" i="4"/>
  <c r="O1612" i="4"/>
  <c r="K1568" i="4"/>
  <c r="L1568" i="4"/>
  <c r="M1568" i="4"/>
  <c r="N1568" i="4"/>
  <c r="O1568" i="4"/>
  <c r="K1587" i="4"/>
  <c r="L1587" i="4"/>
  <c r="M1587" i="4"/>
  <c r="N1587" i="4"/>
  <c r="O1587" i="4"/>
  <c r="K1644" i="4"/>
  <c r="L1644" i="4"/>
  <c r="M1644" i="4"/>
  <c r="N1644" i="4"/>
  <c r="O1644" i="4"/>
  <c r="K1608" i="4"/>
  <c r="L1608" i="4"/>
  <c r="M1608" i="4"/>
  <c r="N1608" i="4"/>
  <c r="O1608" i="4"/>
  <c r="K1583" i="4"/>
  <c r="L1583" i="4"/>
  <c r="M1583" i="4"/>
  <c r="N1583" i="4"/>
  <c r="O1583" i="4"/>
  <c r="K1585" i="4"/>
  <c r="L1585" i="4"/>
  <c r="M1585" i="4"/>
  <c r="N1585" i="4"/>
  <c r="O1585" i="4"/>
  <c r="K1586" i="4"/>
  <c r="L1586" i="4"/>
  <c r="M1586" i="4"/>
  <c r="N1586" i="4"/>
  <c r="O1586" i="4"/>
  <c r="K1605" i="4"/>
  <c r="L1605" i="4"/>
  <c r="M1605" i="4"/>
  <c r="N1605" i="4"/>
  <c r="O1605" i="4"/>
  <c r="K1610" i="4"/>
  <c r="L1610" i="4"/>
  <c r="M1610" i="4"/>
  <c r="N1610" i="4"/>
  <c r="O1610" i="4"/>
  <c r="K1629" i="4"/>
  <c r="L1629" i="4"/>
  <c r="M1629" i="4"/>
  <c r="N1629" i="4"/>
  <c r="O1629" i="4"/>
  <c r="K1571" i="4"/>
  <c r="L1571" i="4"/>
  <c r="M1571" i="4"/>
  <c r="N1571" i="4"/>
  <c r="O1571" i="4"/>
  <c r="K1596" i="4"/>
  <c r="L1596" i="4"/>
  <c r="M1596" i="4"/>
  <c r="N1596" i="4"/>
  <c r="O1596" i="4"/>
  <c r="K1588" i="4"/>
  <c r="L1588" i="4"/>
  <c r="M1588" i="4"/>
  <c r="N1588" i="4"/>
  <c r="O1588" i="4"/>
  <c r="K1566" i="4"/>
  <c r="L1566" i="4"/>
  <c r="M1566" i="4"/>
  <c r="N1566" i="4"/>
  <c r="O1566" i="4"/>
  <c r="K1641" i="4"/>
  <c r="L1641" i="4"/>
  <c r="M1641" i="4"/>
  <c r="N1641" i="4"/>
  <c r="O1641" i="4"/>
  <c r="K1635" i="4"/>
  <c r="L1635" i="4"/>
  <c r="M1635" i="4"/>
  <c r="N1635" i="4"/>
  <c r="O1635" i="4"/>
  <c r="K1565" i="4"/>
  <c r="L1565" i="4"/>
  <c r="M1565" i="4"/>
  <c r="N1565" i="4"/>
  <c r="O1565" i="4"/>
  <c r="K1582" i="4"/>
  <c r="L1582" i="4"/>
  <c r="M1582" i="4"/>
  <c r="N1582" i="4"/>
  <c r="O1582" i="4"/>
  <c r="K1603" i="4"/>
  <c r="L1603" i="4"/>
  <c r="M1603" i="4"/>
  <c r="N1603" i="4"/>
  <c r="O1603" i="4"/>
  <c r="K1569" i="4"/>
  <c r="L1569" i="4"/>
  <c r="M1569" i="4"/>
  <c r="N1569" i="4"/>
  <c r="O1569" i="4"/>
  <c r="K1639" i="4"/>
  <c r="L1639" i="4"/>
  <c r="M1639" i="4"/>
  <c r="N1639" i="4"/>
  <c r="O1639" i="4"/>
  <c r="K1598" i="4"/>
  <c r="L1598" i="4"/>
  <c r="M1598" i="4"/>
  <c r="N1598" i="4"/>
  <c r="O1598" i="4"/>
  <c r="K1643" i="4"/>
  <c r="L1643" i="4"/>
  <c r="M1643" i="4"/>
  <c r="N1643" i="4"/>
  <c r="O1643" i="4"/>
  <c r="K1567" i="4"/>
  <c r="L1567" i="4"/>
  <c r="M1567" i="4"/>
  <c r="N1567" i="4"/>
  <c r="O1567" i="4"/>
  <c r="K1579" i="4"/>
  <c r="L1579" i="4"/>
  <c r="M1579" i="4"/>
  <c r="N1579" i="4"/>
  <c r="O1579" i="4"/>
  <c r="K1574" i="4"/>
  <c r="L1574" i="4"/>
  <c r="M1574" i="4"/>
  <c r="N1574" i="4"/>
  <c r="O1574" i="4"/>
  <c r="K1624" i="4"/>
  <c r="L1624" i="4"/>
  <c r="M1624" i="4"/>
  <c r="N1624" i="4"/>
  <c r="O1624" i="4"/>
  <c r="K1628" i="4"/>
  <c r="L1628" i="4"/>
  <c r="M1628" i="4"/>
  <c r="N1628" i="4"/>
  <c r="O1628" i="4"/>
  <c r="K1634" i="4"/>
  <c r="L1634" i="4"/>
  <c r="M1634" i="4"/>
  <c r="N1634" i="4"/>
  <c r="O1634" i="4"/>
  <c r="K1607" i="4"/>
  <c r="L1607" i="4"/>
  <c r="M1607" i="4"/>
  <c r="N1607" i="4"/>
  <c r="O1607" i="4"/>
  <c r="K1616" i="4"/>
  <c r="L1616" i="4"/>
  <c r="M1616" i="4"/>
  <c r="N1616" i="4"/>
  <c r="O1616" i="4"/>
  <c r="K1640" i="4"/>
  <c r="L1640" i="4"/>
  <c r="M1640" i="4"/>
  <c r="N1640" i="4"/>
  <c r="O1640" i="4"/>
  <c r="K1572" i="4"/>
  <c r="L1572" i="4"/>
  <c r="M1572" i="4"/>
  <c r="N1572" i="4"/>
  <c r="O1572" i="4"/>
  <c r="K1621" i="4"/>
  <c r="L1621" i="4"/>
  <c r="M1621" i="4"/>
  <c r="N1621" i="4"/>
  <c r="O1621" i="4"/>
  <c r="K1622" i="4"/>
  <c r="L1622" i="4"/>
  <c r="M1622" i="4"/>
  <c r="N1622" i="4"/>
  <c r="O1622" i="4"/>
  <c r="K1577" i="4"/>
  <c r="L1577" i="4"/>
  <c r="M1577" i="4"/>
  <c r="N1577" i="4"/>
  <c r="O1577" i="4"/>
  <c r="K1625" i="4"/>
  <c r="L1625" i="4"/>
  <c r="M1625" i="4"/>
  <c r="N1625" i="4"/>
  <c r="O1625" i="4"/>
  <c r="K1580" i="4"/>
  <c r="L1580" i="4"/>
  <c r="M1580" i="4"/>
  <c r="N1580" i="4"/>
  <c r="O1580" i="4"/>
  <c r="K1602" i="4"/>
  <c r="L1602" i="4"/>
  <c r="M1602" i="4"/>
  <c r="N1602" i="4"/>
  <c r="O1602" i="4"/>
  <c r="K1637" i="4"/>
  <c r="L1637" i="4"/>
  <c r="M1637" i="4"/>
  <c r="N1637" i="4"/>
  <c r="O1637" i="4"/>
  <c r="K1570" i="4"/>
  <c r="L1570" i="4"/>
  <c r="M1570" i="4"/>
  <c r="N1570" i="4"/>
  <c r="O1570" i="4"/>
  <c r="K1627" i="4"/>
  <c r="L1627" i="4"/>
  <c r="M1627" i="4"/>
  <c r="N1627" i="4"/>
  <c r="O1627" i="4"/>
  <c r="K1645" i="4"/>
  <c r="L1645" i="4"/>
  <c r="M1645" i="4"/>
  <c r="N1645" i="4"/>
  <c r="O1645" i="4"/>
  <c r="K1638" i="4"/>
  <c r="L1638" i="4"/>
  <c r="M1638" i="4"/>
  <c r="N1638" i="4"/>
  <c r="O1638" i="4"/>
  <c r="K1630" i="4"/>
  <c r="L1630" i="4"/>
  <c r="M1630" i="4"/>
  <c r="N1630" i="4"/>
  <c r="O1630" i="4"/>
  <c r="K1611" i="4"/>
  <c r="L1611" i="4"/>
  <c r="M1611" i="4"/>
  <c r="N1611" i="4"/>
  <c r="O1611" i="4"/>
  <c r="K1593" i="4"/>
  <c r="L1593" i="4"/>
  <c r="M1593" i="4"/>
  <c r="N1593" i="4"/>
  <c r="O1593" i="4"/>
  <c r="K1606" i="4"/>
  <c r="L1606" i="4"/>
  <c r="M1606" i="4"/>
  <c r="N1606" i="4"/>
  <c r="O1606" i="4"/>
  <c r="K1649" i="4"/>
  <c r="L1649" i="4"/>
  <c r="M1649" i="4"/>
  <c r="N1649" i="4"/>
  <c r="O1649" i="4"/>
  <c r="K1646" i="4"/>
  <c r="L1646" i="4"/>
  <c r="M1646" i="4"/>
  <c r="N1646" i="4"/>
  <c r="O1646" i="4"/>
  <c r="K1653" i="4"/>
  <c r="L1653" i="4"/>
  <c r="M1653" i="4"/>
  <c r="N1653" i="4"/>
  <c r="O1653" i="4"/>
  <c r="K1652" i="4"/>
  <c r="L1652" i="4"/>
  <c r="M1652" i="4"/>
  <c r="N1652" i="4"/>
  <c r="O1652" i="4"/>
  <c r="K1647" i="4"/>
  <c r="L1647" i="4"/>
  <c r="M1647" i="4"/>
  <c r="N1647" i="4"/>
  <c r="O1647" i="4"/>
  <c r="K1651" i="4"/>
  <c r="L1651" i="4"/>
  <c r="M1651" i="4"/>
  <c r="N1651" i="4"/>
  <c r="O1651" i="4"/>
  <c r="K1648" i="4"/>
  <c r="L1648" i="4"/>
  <c r="M1648" i="4"/>
  <c r="N1648" i="4"/>
  <c r="O1648" i="4"/>
  <c r="K1650" i="4"/>
  <c r="L1650" i="4"/>
  <c r="M1650" i="4"/>
  <c r="N1650" i="4"/>
  <c r="O1650" i="4"/>
  <c r="K1654" i="4"/>
  <c r="L1654" i="4"/>
  <c r="M1654" i="4"/>
  <c r="N1654" i="4"/>
  <c r="O1654" i="4"/>
  <c r="K1655" i="4"/>
  <c r="L1655" i="4"/>
  <c r="M1655" i="4"/>
  <c r="N1655" i="4"/>
  <c r="O1655" i="4"/>
  <c r="K1673" i="4"/>
  <c r="L1673" i="4"/>
  <c r="M1673" i="4"/>
  <c r="N1673" i="4"/>
  <c r="O1673" i="4"/>
  <c r="K1674" i="4"/>
  <c r="L1674" i="4"/>
  <c r="M1674" i="4"/>
  <c r="N1674" i="4"/>
  <c r="O1674" i="4"/>
  <c r="K1657" i="4"/>
  <c r="L1657" i="4"/>
  <c r="M1657" i="4"/>
  <c r="N1657" i="4"/>
  <c r="O1657" i="4"/>
  <c r="K1679" i="4"/>
  <c r="L1679" i="4"/>
  <c r="M1679" i="4"/>
  <c r="N1679" i="4"/>
  <c r="O1679" i="4"/>
  <c r="K1658" i="4"/>
  <c r="L1658" i="4"/>
  <c r="M1658" i="4"/>
  <c r="N1658" i="4"/>
  <c r="O1658" i="4"/>
  <c r="K1671" i="4"/>
  <c r="L1671" i="4"/>
  <c r="M1671" i="4"/>
  <c r="N1671" i="4"/>
  <c r="O1671" i="4"/>
  <c r="K1665" i="4"/>
  <c r="L1665" i="4"/>
  <c r="M1665" i="4"/>
  <c r="N1665" i="4"/>
  <c r="O1665" i="4"/>
  <c r="K1661" i="4"/>
  <c r="L1661" i="4"/>
  <c r="M1661" i="4"/>
  <c r="N1661" i="4"/>
  <c r="O1661" i="4"/>
  <c r="K1678" i="4"/>
  <c r="L1678" i="4"/>
  <c r="M1678" i="4"/>
  <c r="N1678" i="4"/>
  <c r="O1678" i="4"/>
  <c r="K1680" i="4"/>
  <c r="L1680" i="4"/>
  <c r="M1680" i="4"/>
  <c r="N1680" i="4"/>
  <c r="O1680" i="4"/>
  <c r="K1656" i="4"/>
  <c r="L1656" i="4"/>
  <c r="M1656" i="4"/>
  <c r="N1656" i="4"/>
  <c r="O1656" i="4"/>
  <c r="K1663" i="4"/>
  <c r="L1663" i="4"/>
  <c r="M1663" i="4"/>
  <c r="N1663" i="4"/>
  <c r="O1663" i="4"/>
  <c r="K1667" i="4"/>
  <c r="L1667" i="4"/>
  <c r="M1667" i="4"/>
  <c r="N1667" i="4"/>
  <c r="O1667" i="4"/>
  <c r="K1676" i="4"/>
  <c r="L1676" i="4"/>
  <c r="M1676" i="4"/>
  <c r="N1676" i="4"/>
  <c r="O1676" i="4"/>
  <c r="K1669" i="4"/>
  <c r="L1669" i="4"/>
  <c r="M1669" i="4"/>
  <c r="N1669" i="4"/>
  <c r="O1669" i="4"/>
  <c r="K1681" i="4"/>
  <c r="L1681" i="4"/>
  <c r="M1681" i="4"/>
  <c r="N1681" i="4"/>
  <c r="O1681" i="4"/>
  <c r="K1659" i="4"/>
  <c r="L1659" i="4"/>
  <c r="M1659" i="4"/>
  <c r="N1659" i="4"/>
  <c r="O1659" i="4"/>
  <c r="K1660" i="4"/>
  <c r="L1660" i="4"/>
  <c r="M1660" i="4"/>
  <c r="N1660" i="4"/>
  <c r="O1660" i="4"/>
  <c r="K1670" i="4"/>
  <c r="L1670" i="4"/>
  <c r="M1670" i="4"/>
  <c r="N1670" i="4"/>
  <c r="O1670" i="4"/>
  <c r="K1672" i="4"/>
  <c r="L1672" i="4"/>
  <c r="M1672" i="4"/>
  <c r="N1672" i="4"/>
  <c r="O1672" i="4"/>
  <c r="K1664" i="4"/>
  <c r="L1664" i="4"/>
  <c r="M1664" i="4"/>
  <c r="N1664" i="4"/>
  <c r="O1664" i="4"/>
  <c r="K1668" i="4"/>
  <c r="L1668" i="4"/>
  <c r="M1668" i="4"/>
  <c r="N1668" i="4"/>
  <c r="O1668" i="4"/>
  <c r="K1677" i="4"/>
  <c r="L1677" i="4"/>
  <c r="M1677" i="4"/>
  <c r="N1677" i="4"/>
  <c r="O1677" i="4"/>
  <c r="K1666" i="4"/>
  <c r="L1666" i="4"/>
  <c r="M1666" i="4"/>
  <c r="N1666" i="4"/>
  <c r="O1666" i="4"/>
  <c r="K1675" i="4"/>
  <c r="L1675" i="4"/>
  <c r="M1675" i="4"/>
  <c r="N1675" i="4"/>
  <c r="O1675" i="4"/>
  <c r="K1662" i="4"/>
  <c r="L1662" i="4"/>
  <c r="M1662" i="4"/>
  <c r="N1662" i="4"/>
  <c r="O1662" i="4"/>
  <c r="K1685" i="4"/>
  <c r="L1685" i="4"/>
  <c r="M1685" i="4"/>
  <c r="N1685" i="4"/>
  <c r="O1685" i="4"/>
  <c r="K1682" i="4"/>
  <c r="L1682" i="4"/>
  <c r="M1682" i="4"/>
  <c r="N1682" i="4"/>
  <c r="O1682" i="4"/>
  <c r="K1683" i="4"/>
  <c r="L1683" i="4"/>
  <c r="M1683" i="4"/>
  <c r="N1683" i="4"/>
  <c r="O1683" i="4"/>
  <c r="K1684" i="4"/>
  <c r="L1684" i="4"/>
  <c r="M1684" i="4"/>
  <c r="N1684" i="4"/>
  <c r="O1684" i="4"/>
  <c r="K1695" i="4"/>
  <c r="L1695" i="4"/>
  <c r="M1695" i="4"/>
  <c r="N1695" i="4"/>
  <c r="O1695" i="4"/>
  <c r="K1690" i="4"/>
  <c r="L1690" i="4"/>
  <c r="M1690" i="4"/>
  <c r="N1690" i="4"/>
  <c r="O1690" i="4"/>
  <c r="K1701" i="4"/>
  <c r="L1701" i="4"/>
  <c r="M1701" i="4"/>
  <c r="N1701" i="4"/>
  <c r="O1701" i="4"/>
  <c r="K1694" i="4"/>
  <c r="L1694" i="4"/>
  <c r="M1694" i="4"/>
  <c r="N1694" i="4"/>
  <c r="O1694" i="4"/>
  <c r="K1704" i="4"/>
  <c r="L1704" i="4"/>
  <c r="M1704" i="4"/>
  <c r="N1704" i="4"/>
  <c r="O1704" i="4"/>
  <c r="K1693" i="4"/>
  <c r="L1693" i="4"/>
  <c r="M1693" i="4"/>
  <c r="N1693" i="4"/>
  <c r="O1693" i="4"/>
  <c r="K1688" i="4"/>
  <c r="L1688" i="4"/>
  <c r="M1688" i="4"/>
  <c r="N1688" i="4"/>
  <c r="O1688" i="4"/>
  <c r="K1698" i="4"/>
  <c r="L1698" i="4"/>
  <c r="M1698" i="4"/>
  <c r="N1698" i="4"/>
  <c r="O1698" i="4"/>
  <c r="K1707" i="4"/>
  <c r="L1707" i="4"/>
  <c r="M1707" i="4"/>
  <c r="N1707" i="4"/>
  <c r="O1707" i="4"/>
  <c r="K1691" i="4"/>
  <c r="L1691" i="4"/>
  <c r="M1691" i="4"/>
  <c r="N1691" i="4"/>
  <c r="O1691" i="4"/>
  <c r="K1699" i="4"/>
  <c r="L1699" i="4"/>
  <c r="M1699" i="4"/>
  <c r="N1699" i="4"/>
  <c r="O1699" i="4"/>
  <c r="K1702" i="4"/>
  <c r="L1702" i="4"/>
  <c r="M1702" i="4"/>
  <c r="N1702" i="4"/>
  <c r="O1702" i="4"/>
  <c r="K1706" i="4"/>
  <c r="L1706" i="4"/>
  <c r="M1706" i="4"/>
  <c r="N1706" i="4"/>
  <c r="O1706" i="4"/>
  <c r="K1692" i="4"/>
  <c r="L1692" i="4"/>
  <c r="M1692" i="4"/>
  <c r="N1692" i="4"/>
  <c r="O1692" i="4"/>
  <c r="K1686" i="4"/>
  <c r="L1686" i="4"/>
  <c r="M1686" i="4"/>
  <c r="N1686" i="4"/>
  <c r="O1686" i="4"/>
  <c r="K1697" i="4"/>
  <c r="L1697" i="4"/>
  <c r="M1697" i="4"/>
  <c r="N1697" i="4"/>
  <c r="O1697" i="4"/>
  <c r="K1689" i="4"/>
  <c r="L1689" i="4"/>
  <c r="M1689" i="4"/>
  <c r="N1689" i="4"/>
  <c r="O1689" i="4"/>
  <c r="K1705" i="4"/>
  <c r="L1705" i="4"/>
  <c r="M1705" i="4"/>
  <c r="N1705" i="4"/>
  <c r="O1705" i="4"/>
  <c r="K1696" i="4"/>
  <c r="L1696" i="4"/>
  <c r="M1696" i="4"/>
  <c r="N1696" i="4"/>
  <c r="O1696" i="4"/>
  <c r="K1687" i="4"/>
  <c r="L1687" i="4"/>
  <c r="M1687" i="4"/>
  <c r="N1687" i="4"/>
  <c r="O1687" i="4"/>
  <c r="K1708" i="4"/>
  <c r="L1708" i="4"/>
  <c r="M1708" i="4"/>
  <c r="N1708" i="4"/>
  <c r="O1708" i="4"/>
  <c r="K1703" i="4"/>
  <c r="L1703" i="4"/>
  <c r="M1703" i="4"/>
  <c r="N1703" i="4"/>
  <c r="O1703" i="4"/>
  <c r="K1700" i="4"/>
  <c r="L1700" i="4"/>
  <c r="M1700" i="4"/>
  <c r="N1700" i="4"/>
  <c r="O1700" i="4"/>
  <c r="K1720" i="4"/>
  <c r="L1720" i="4"/>
  <c r="M1720" i="4"/>
  <c r="N1720" i="4"/>
  <c r="O1720" i="4"/>
  <c r="K1723" i="4"/>
  <c r="L1723" i="4"/>
  <c r="M1723" i="4"/>
  <c r="N1723" i="4"/>
  <c r="O1723" i="4"/>
  <c r="K1715" i="4"/>
  <c r="L1715" i="4"/>
  <c r="M1715" i="4"/>
  <c r="N1715" i="4"/>
  <c r="O1715" i="4"/>
  <c r="K1727" i="4"/>
  <c r="L1727" i="4"/>
  <c r="M1727" i="4"/>
  <c r="N1727" i="4"/>
  <c r="O1727" i="4"/>
  <c r="K1736" i="4"/>
  <c r="L1736" i="4"/>
  <c r="M1736" i="4"/>
  <c r="N1736" i="4"/>
  <c r="O1736" i="4"/>
  <c r="K1709" i="4"/>
  <c r="L1709" i="4"/>
  <c r="M1709" i="4"/>
  <c r="N1709" i="4"/>
  <c r="O1709" i="4"/>
  <c r="K1725" i="4"/>
  <c r="L1725" i="4"/>
  <c r="M1725" i="4"/>
  <c r="N1725" i="4"/>
  <c r="O1725" i="4"/>
  <c r="K1712" i="4"/>
  <c r="L1712" i="4"/>
  <c r="M1712" i="4"/>
  <c r="N1712" i="4"/>
  <c r="O1712" i="4"/>
  <c r="K1726" i="4"/>
  <c r="L1726" i="4"/>
  <c r="M1726" i="4"/>
  <c r="N1726" i="4"/>
  <c r="O1726" i="4"/>
  <c r="K1713" i="4"/>
  <c r="L1713" i="4"/>
  <c r="M1713" i="4"/>
  <c r="N1713" i="4"/>
  <c r="O1713" i="4"/>
  <c r="K1718" i="4"/>
  <c r="L1718" i="4"/>
  <c r="M1718" i="4"/>
  <c r="N1718" i="4"/>
  <c r="O1718" i="4"/>
  <c r="K1730" i="4"/>
  <c r="L1730" i="4"/>
  <c r="M1730" i="4"/>
  <c r="N1730" i="4"/>
  <c r="O1730" i="4"/>
  <c r="K1731" i="4"/>
  <c r="L1731" i="4"/>
  <c r="M1731" i="4"/>
  <c r="N1731" i="4"/>
  <c r="O1731" i="4"/>
  <c r="K1717" i="4"/>
  <c r="L1717" i="4"/>
  <c r="M1717" i="4"/>
  <c r="N1717" i="4"/>
  <c r="O1717" i="4"/>
  <c r="K1711" i="4"/>
  <c r="L1711" i="4"/>
  <c r="M1711" i="4"/>
  <c r="N1711" i="4"/>
  <c r="O1711" i="4"/>
  <c r="K1710" i="4"/>
  <c r="L1710" i="4"/>
  <c r="M1710" i="4"/>
  <c r="N1710" i="4"/>
  <c r="O1710" i="4"/>
  <c r="K1719" i="4"/>
  <c r="L1719" i="4"/>
  <c r="M1719" i="4"/>
  <c r="N1719" i="4"/>
  <c r="O1719" i="4"/>
  <c r="K1729" i="4"/>
  <c r="L1729" i="4"/>
  <c r="M1729" i="4"/>
  <c r="N1729" i="4"/>
  <c r="O1729" i="4"/>
  <c r="K1738" i="4"/>
  <c r="L1738" i="4"/>
  <c r="M1738" i="4"/>
  <c r="N1738" i="4"/>
  <c r="O1738" i="4"/>
  <c r="K1721" i="4"/>
  <c r="L1721" i="4"/>
  <c r="M1721" i="4"/>
  <c r="N1721" i="4"/>
  <c r="O1721" i="4"/>
  <c r="K1714" i="4"/>
  <c r="L1714" i="4"/>
  <c r="M1714" i="4"/>
  <c r="N1714" i="4"/>
  <c r="O1714" i="4"/>
  <c r="K1737" i="4"/>
  <c r="L1737" i="4"/>
  <c r="M1737" i="4"/>
  <c r="N1737" i="4"/>
  <c r="O1737" i="4"/>
  <c r="K1732" i="4"/>
  <c r="L1732" i="4"/>
  <c r="M1732" i="4"/>
  <c r="N1732" i="4"/>
  <c r="O1732" i="4"/>
  <c r="K1734" i="4"/>
  <c r="L1734" i="4"/>
  <c r="M1734" i="4"/>
  <c r="N1734" i="4"/>
  <c r="O1734" i="4"/>
  <c r="K1739" i="4"/>
  <c r="L1739" i="4"/>
  <c r="M1739" i="4"/>
  <c r="N1739" i="4"/>
  <c r="O1739" i="4"/>
  <c r="K1722" i="4"/>
  <c r="L1722" i="4"/>
  <c r="M1722" i="4"/>
  <c r="N1722" i="4"/>
  <c r="O1722" i="4"/>
  <c r="K1716" i="4"/>
  <c r="L1716" i="4"/>
  <c r="M1716" i="4"/>
  <c r="N1716" i="4"/>
  <c r="O1716" i="4"/>
  <c r="K1724" i="4"/>
  <c r="L1724" i="4"/>
  <c r="M1724" i="4"/>
  <c r="N1724" i="4"/>
  <c r="O1724" i="4"/>
  <c r="K1735" i="4"/>
  <c r="L1735" i="4"/>
  <c r="M1735" i="4"/>
  <c r="N1735" i="4"/>
  <c r="O1735" i="4"/>
  <c r="K1733" i="4"/>
  <c r="L1733" i="4"/>
  <c r="M1733" i="4"/>
  <c r="N1733" i="4"/>
  <c r="O1733" i="4"/>
  <c r="K1728" i="4"/>
  <c r="L1728" i="4"/>
  <c r="M1728" i="4"/>
  <c r="N1728" i="4"/>
  <c r="O1728" i="4"/>
  <c r="K1787" i="4"/>
  <c r="L1787" i="4"/>
  <c r="M1787" i="4"/>
  <c r="N1787" i="4"/>
  <c r="O1787" i="4"/>
  <c r="K1744" i="4"/>
  <c r="L1744" i="4"/>
  <c r="M1744" i="4"/>
  <c r="N1744" i="4"/>
  <c r="O1744" i="4"/>
  <c r="K1768" i="4"/>
  <c r="L1768" i="4"/>
  <c r="M1768" i="4"/>
  <c r="N1768" i="4"/>
  <c r="O1768" i="4"/>
  <c r="K1796" i="4"/>
  <c r="L1796" i="4"/>
  <c r="M1796" i="4"/>
  <c r="N1796" i="4"/>
  <c r="O1796" i="4"/>
  <c r="K1743" i="4"/>
  <c r="L1743" i="4"/>
  <c r="M1743" i="4"/>
  <c r="N1743" i="4"/>
  <c r="O1743" i="4"/>
  <c r="K1797" i="4"/>
  <c r="L1797" i="4"/>
  <c r="M1797" i="4"/>
  <c r="N1797" i="4"/>
  <c r="O1797" i="4"/>
  <c r="K1752" i="4"/>
  <c r="L1752" i="4"/>
  <c r="M1752" i="4"/>
  <c r="N1752" i="4"/>
  <c r="O1752" i="4"/>
  <c r="K1776" i="4"/>
  <c r="L1776" i="4"/>
  <c r="M1776" i="4"/>
  <c r="N1776" i="4"/>
  <c r="O1776" i="4"/>
  <c r="K1786" i="4"/>
  <c r="L1786" i="4"/>
  <c r="M1786" i="4"/>
  <c r="N1786" i="4"/>
  <c r="O1786" i="4"/>
  <c r="K1755" i="4"/>
  <c r="L1755" i="4"/>
  <c r="M1755" i="4"/>
  <c r="N1755" i="4"/>
  <c r="O1755" i="4"/>
  <c r="K1740" i="4"/>
  <c r="L1740" i="4"/>
  <c r="M1740" i="4"/>
  <c r="N1740" i="4"/>
  <c r="O1740" i="4"/>
  <c r="K1793" i="4"/>
  <c r="L1793" i="4"/>
  <c r="M1793" i="4"/>
  <c r="N1793" i="4"/>
  <c r="O1793" i="4"/>
  <c r="K1759" i="4"/>
  <c r="L1759" i="4"/>
  <c r="M1759" i="4"/>
  <c r="N1759" i="4"/>
  <c r="O1759" i="4"/>
  <c r="K1753" i="4"/>
  <c r="L1753" i="4"/>
  <c r="M1753" i="4"/>
  <c r="N1753" i="4"/>
  <c r="O1753" i="4"/>
  <c r="K1770" i="4"/>
  <c r="L1770" i="4"/>
  <c r="M1770" i="4"/>
  <c r="N1770" i="4"/>
  <c r="O1770" i="4"/>
  <c r="K1794" i="4"/>
  <c r="L1794" i="4"/>
  <c r="M1794" i="4"/>
  <c r="N1794" i="4"/>
  <c r="O1794" i="4"/>
  <c r="K1746" i="4"/>
  <c r="L1746" i="4"/>
  <c r="M1746" i="4"/>
  <c r="N1746" i="4"/>
  <c r="O1746" i="4"/>
  <c r="K1798" i="4"/>
  <c r="L1798" i="4"/>
  <c r="M1798" i="4"/>
  <c r="N1798" i="4"/>
  <c r="O1798" i="4"/>
  <c r="K1772" i="4"/>
  <c r="L1772" i="4"/>
  <c r="M1772" i="4"/>
  <c r="N1772" i="4"/>
  <c r="O1772" i="4"/>
  <c r="K1741" i="4"/>
  <c r="L1741" i="4"/>
  <c r="M1741" i="4"/>
  <c r="N1741" i="4"/>
  <c r="O1741" i="4"/>
  <c r="K1747" i="4"/>
  <c r="L1747" i="4"/>
  <c r="M1747" i="4"/>
  <c r="N1747" i="4"/>
  <c r="O1747" i="4"/>
  <c r="K1745" i="4"/>
  <c r="L1745" i="4"/>
  <c r="M1745" i="4"/>
  <c r="N1745" i="4"/>
  <c r="O1745" i="4"/>
  <c r="K1782" i="4"/>
  <c r="L1782" i="4"/>
  <c r="M1782" i="4"/>
  <c r="N1782" i="4"/>
  <c r="O1782" i="4"/>
  <c r="K1742" i="4"/>
  <c r="L1742" i="4"/>
  <c r="M1742" i="4"/>
  <c r="N1742" i="4"/>
  <c r="O1742" i="4"/>
  <c r="K1777" i="4"/>
  <c r="L1777" i="4"/>
  <c r="M1777" i="4"/>
  <c r="N1777" i="4"/>
  <c r="O1777" i="4"/>
  <c r="K1779" i="4"/>
  <c r="L1779" i="4"/>
  <c r="M1779" i="4"/>
  <c r="N1779" i="4"/>
  <c r="O1779" i="4"/>
  <c r="K1769" i="4"/>
  <c r="L1769" i="4"/>
  <c r="M1769" i="4"/>
  <c r="N1769" i="4"/>
  <c r="O1769" i="4"/>
  <c r="K1780" i="4"/>
  <c r="L1780" i="4"/>
  <c r="M1780" i="4"/>
  <c r="N1780" i="4"/>
  <c r="O1780" i="4"/>
  <c r="K1804" i="4"/>
  <c r="L1804" i="4"/>
  <c r="M1804" i="4"/>
  <c r="N1804" i="4"/>
  <c r="O1804" i="4"/>
  <c r="K1756" i="4"/>
  <c r="L1756" i="4"/>
  <c r="M1756" i="4"/>
  <c r="N1756" i="4"/>
  <c r="O1756" i="4"/>
  <c r="K1751" i="4"/>
  <c r="L1751" i="4"/>
  <c r="M1751" i="4"/>
  <c r="N1751" i="4"/>
  <c r="O1751" i="4"/>
  <c r="K1778" i="4"/>
  <c r="L1778" i="4"/>
  <c r="M1778" i="4"/>
  <c r="N1778" i="4"/>
  <c r="O1778" i="4"/>
  <c r="K1761" i="4"/>
  <c r="L1761" i="4"/>
  <c r="M1761" i="4"/>
  <c r="N1761" i="4"/>
  <c r="O1761" i="4"/>
  <c r="K1760" i="4"/>
  <c r="L1760" i="4"/>
  <c r="M1760" i="4"/>
  <c r="N1760" i="4"/>
  <c r="O1760" i="4"/>
  <c r="K1783" i="4"/>
  <c r="L1783" i="4"/>
  <c r="M1783" i="4"/>
  <c r="N1783" i="4"/>
  <c r="O1783" i="4"/>
  <c r="K1758" i="4"/>
  <c r="L1758" i="4"/>
  <c r="M1758" i="4"/>
  <c r="N1758" i="4"/>
  <c r="O1758" i="4"/>
  <c r="K1771" i="4"/>
  <c r="L1771" i="4"/>
  <c r="M1771" i="4"/>
  <c r="N1771" i="4"/>
  <c r="O1771" i="4"/>
  <c r="K1803" i="4"/>
  <c r="L1803" i="4"/>
  <c r="M1803" i="4"/>
  <c r="N1803" i="4"/>
  <c r="O1803" i="4"/>
  <c r="K1788" i="4"/>
  <c r="L1788" i="4"/>
  <c r="M1788" i="4"/>
  <c r="N1788" i="4"/>
  <c r="O1788" i="4"/>
  <c r="K1773" i="4"/>
  <c r="L1773" i="4"/>
  <c r="M1773" i="4"/>
  <c r="N1773" i="4"/>
  <c r="O1773" i="4"/>
  <c r="K1764" i="4"/>
  <c r="L1764" i="4"/>
  <c r="M1764" i="4"/>
  <c r="N1764" i="4"/>
  <c r="O1764" i="4"/>
  <c r="K1785" i="4"/>
  <c r="L1785" i="4"/>
  <c r="M1785" i="4"/>
  <c r="N1785" i="4"/>
  <c r="O1785" i="4"/>
  <c r="K1795" i="4"/>
  <c r="L1795" i="4"/>
  <c r="M1795" i="4"/>
  <c r="N1795" i="4"/>
  <c r="O1795" i="4"/>
  <c r="K1763" i="4"/>
  <c r="L1763" i="4"/>
  <c r="M1763" i="4"/>
  <c r="N1763" i="4"/>
  <c r="O1763" i="4"/>
  <c r="K1750" i="4"/>
  <c r="L1750" i="4"/>
  <c r="M1750" i="4"/>
  <c r="N1750" i="4"/>
  <c r="O1750" i="4"/>
  <c r="K1762" i="4"/>
  <c r="L1762" i="4"/>
  <c r="M1762" i="4"/>
  <c r="N1762" i="4"/>
  <c r="O1762" i="4"/>
  <c r="K1749" i="4"/>
  <c r="L1749" i="4"/>
  <c r="M1749" i="4"/>
  <c r="N1749" i="4"/>
  <c r="O1749" i="4"/>
  <c r="K1800" i="4"/>
  <c r="L1800" i="4"/>
  <c r="M1800" i="4"/>
  <c r="N1800" i="4"/>
  <c r="O1800" i="4"/>
  <c r="K1791" i="4"/>
  <c r="L1791" i="4"/>
  <c r="M1791" i="4"/>
  <c r="N1791" i="4"/>
  <c r="O1791" i="4"/>
  <c r="K1801" i="4"/>
  <c r="L1801" i="4"/>
  <c r="M1801" i="4"/>
  <c r="N1801" i="4"/>
  <c r="O1801" i="4"/>
  <c r="K1748" i="4"/>
  <c r="L1748" i="4"/>
  <c r="M1748" i="4"/>
  <c r="N1748" i="4"/>
  <c r="O1748" i="4"/>
  <c r="K1765" i="4"/>
  <c r="L1765" i="4"/>
  <c r="M1765" i="4"/>
  <c r="N1765" i="4"/>
  <c r="O1765" i="4"/>
  <c r="K1789" i="4"/>
  <c r="L1789" i="4"/>
  <c r="M1789" i="4"/>
  <c r="N1789" i="4"/>
  <c r="O1789" i="4"/>
  <c r="K1799" i="4"/>
  <c r="L1799" i="4"/>
  <c r="M1799" i="4"/>
  <c r="N1799" i="4"/>
  <c r="O1799" i="4"/>
  <c r="K1781" i="4"/>
  <c r="L1781" i="4"/>
  <c r="M1781" i="4"/>
  <c r="N1781" i="4"/>
  <c r="O1781" i="4"/>
  <c r="K1790" i="4"/>
  <c r="L1790" i="4"/>
  <c r="M1790" i="4"/>
  <c r="N1790" i="4"/>
  <c r="O1790" i="4"/>
  <c r="K1792" i="4"/>
  <c r="L1792" i="4"/>
  <c r="M1792" i="4"/>
  <c r="N1792" i="4"/>
  <c r="O1792" i="4"/>
  <c r="K1766" i="4"/>
  <c r="L1766" i="4"/>
  <c r="M1766" i="4"/>
  <c r="N1766" i="4"/>
  <c r="O1766" i="4"/>
  <c r="K1767" i="4"/>
  <c r="L1767" i="4"/>
  <c r="M1767" i="4"/>
  <c r="N1767" i="4"/>
  <c r="O1767" i="4"/>
  <c r="K1784" i="4"/>
  <c r="L1784" i="4"/>
  <c r="M1784" i="4"/>
  <c r="N1784" i="4"/>
  <c r="O1784" i="4"/>
  <c r="K1802" i="4"/>
  <c r="L1802" i="4"/>
  <c r="M1802" i="4"/>
  <c r="N1802" i="4"/>
  <c r="O1802" i="4"/>
  <c r="K1757" i="4"/>
  <c r="L1757" i="4"/>
  <c r="M1757" i="4"/>
  <c r="N1757" i="4"/>
  <c r="O1757" i="4"/>
  <c r="K1775" i="4"/>
  <c r="L1775" i="4"/>
  <c r="M1775" i="4"/>
  <c r="N1775" i="4"/>
  <c r="O1775" i="4"/>
  <c r="K1774" i="4"/>
  <c r="L1774" i="4"/>
  <c r="M1774" i="4"/>
  <c r="N1774" i="4"/>
  <c r="O1774" i="4"/>
  <c r="K1754" i="4"/>
  <c r="L1754" i="4"/>
  <c r="M1754" i="4"/>
  <c r="N1754" i="4"/>
  <c r="O1754" i="4"/>
  <c r="K1830" i="4"/>
  <c r="L1830" i="4"/>
  <c r="M1830" i="4"/>
  <c r="N1830" i="4"/>
  <c r="O1830" i="4"/>
  <c r="K1809" i="4"/>
  <c r="L1809" i="4"/>
  <c r="M1809" i="4"/>
  <c r="N1809" i="4"/>
  <c r="O1809" i="4"/>
  <c r="K1818" i="4"/>
  <c r="L1818" i="4"/>
  <c r="M1818" i="4"/>
  <c r="N1818" i="4"/>
  <c r="O1818" i="4"/>
  <c r="K1832" i="4"/>
  <c r="L1832" i="4"/>
  <c r="M1832" i="4"/>
  <c r="N1832" i="4"/>
  <c r="O1832" i="4"/>
  <c r="K1808" i="4"/>
  <c r="L1808" i="4"/>
  <c r="M1808" i="4"/>
  <c r="N1808" i="4"/>
  <c r="O1808" i="4"/>
  <c r="K1833" i="4"/>
  <c r="L1833" i="4"/>
  <c r="M1833" i="4"/>
  <c r="N1833" i="4"/>
  <c r="O1833" i="4"/>
  <c r="K1813" i="4"/>
  <c r="L1813" i="4"/>
  <c r="M1813" i="4"/>
  <c r="N1813" i="4"/>
  <c r="O1813" i="4"/>
  <c r="K1821" i="4"/>
  <c r="L1821" i="4"/>
  <c r="M1821" i="4"/>
  <c r="N1821" i="4"/>
  <c r="O1821" i="4"/>
  <c r="K1829" i="4"/>
  <c r="L1829" i="4"/>
  <c r="M1829" i="4"/>
  <c r="N1829" i="4"/>
  <c r="O1829" i="4"/>
  <c r="K1815" i="4"/>
  <c r="L1815" i="4"/>
  <c r="M1815" i="4"/>
  <c r="N1815" i="4"/>
  <c r="O1815" i="4"/>
  <c r="K1805" i="4"/>
  <c r="L1805" i="4"/>
  <c r="M1805" i="4"/>
  <c r="N1805" i="4"/>
  <c r="O1805" i="4"/>
  <c r="K1831" i="4"/>
  <c r="L1831" i="4"/>
  <c r="M1831" i="4"/>
  <c r="N1831" i="4"/>
  <c r="O1831" i="4"/>
  <c r="K1817" i="4"/>
  <c r="L1817" i="4"/>
  <c r="M1817" i="4"/>
  <c r="N1817" i="4"/>
  <c r="O1817" i="4"/>
  <c r="K1814" i="4"/>
  <c r="L1814" i="4"/>
  <c r="M1814" i="4"/>
  <c r="N1814" i="4"/>
  <c r="O1814" i="4"/>
  <c r="K1822" i="4"/>
  <c r="L1822" i="4"/>
  <c r="M1822" i="4"/>
  <c r="N1822" i="4"/>
  <c r="O1822" i="4"/>
  <c r="K1835" i="4"/>
  <c r="L1835" i="4"/>
  <c r="M1835" i="4"/>
  <c r="N1835" i="4"/>
  <c r="O1835" i="4"/>
  <c r="K1820" i="4"/>
  <c r="L1820" i="4"/>
  <c r="M1820" i="4"/>
  <c r="N1820" i="4"/>
  <c r="O1820" i="4"/>
  <c r="K1806" i="4"/>
  <c r="L1806" i="4"/>
  <c r="M1806" i="4"/>
  <c r="N1806" i="4"/>
  <c r="O1806" i="4"/>
  <c r="K1811" i="4"/>
  <c r="L1811" i="4"/>
  <c r="M1811" i="4"/>
  <c r="N1811" i="4"/>
  <c r="O1811" i="4"/>
  <c r="K1810" i="4"/>
  <c r="L1810" i="4"/>
  <c r="M1810" i="4"/>
  <c r="N1810" i="4"/>
  <c r="O1810" i="4"/>
  <c r="K1828" i="4"/>
  <c r="L1828" i="4"/>
  <c r="M1828" i="4"/>
  <c r="N1828" i="4"/>
  <c r="O1828" i="4"/>
  <c r="K1807" i="4"/>
  <c r="L1807" i="4"/>
  <c r="M1807" i="4"/>
  <c r="N1807" i="4"/>
  <c r="O1807" i="4"/>
  <c r="K1819" i="4"/>
  <c r="L1819" i="4"/>
  <c r="M1819" i="4"/>
  <c r="N1819" i="4"/>
  <c r="O1819" i="4"/>
  <c r="K1823" i="4"/>
  <c r="L1823" i="4"/>
  <c r="M1823" i="4"/>
  <c r="N1823" i="4"/>
  <c r="O1823" i="4"/>
  <c r="K1826" i="4"/>
  <c r="L1826" i="4"/>
  <c r="M1826" i="4"/>
  <c r="N1826" i="4"/>
  <c r="O1826" i="4"/>
  <c r="K1827" i="4"/>
  <c r="L1827" i="4"/>
  <c r="M1827" i="4"/>
  <c r="N1827" i="4"/>
  <c r="O1827" i="4"/>
  <c r="K1836" i="4"/>
  <c r="L1836" i="4"/>
  <c r="M1836" i="4"/>
  <c r="N1836" i="4"/>
  <c r="O1836" i="4"/>
  <c r="K1816" i="4"/>
  <c r="L1816" i="4"/>
  <c r="M1816" i="4"/>
  <c r="N1816" i="4"/>
  <c r="O1816" i="4"/>
  <c r="K1834" i="4"/>
  <c r="L1834" i="4"/>
  <c r="M1834" i="4"/>
  <c r="N1834" i="4"/>
  <c r="O1834" i="4"/>
  <c r="K1824" i="4"/>
  <c r="L1824" i="4"/>
  <c r="M1824" i="4"/>
  <c r="N1824" i="4"/>
  <c r="O1824" i="4"/>
  <c r="K1825" i="4"/>
  <c r="L1825" i="4"/>
  <c r="M1825" i="4"/>
  <c r="N1825" i="4"/>
  <c r="O1825" i="4"/>
  <c r="K1812" i="4"/>
  <c r="L1812" i="4"/>
  <c r="M1812" i="4"/>
  <c r="N1812" i="4"/>
  <c r="O1812" i="4"/>
  <c r="K1837" i="4"/>
  <c r="L1837" i="4"/>
  <c r="M1837" i="4"/>
  <c r="N1837" i="4"/>
  <c r="O1837" i="4"/>
  <c r="B1543" i="4"/>
  <c r="C1543" i="4"/>
  <c r="D1543" i="4"/>
  <c r="E1543" i="4"/>
  <c r="F1543" i="4"/>
  <c r="G1543" i="4"/>
  <c r="H1543" i="4"/>
  <c r="B1547" i="4"/>
  <c r="C1547" i="4"/>
  <c r="D1547" i="4"/>
  <c r="E1547" i="4"/>
  <c r="F1547" i="4"/>
  <c r="G1547" i="4"/>
  <c r="H1547" i="4"/>
  <c r="B1537" i="4"/>
  <c r="C1537" i="4"/>
  <c r="D1537" i="4"/>
  <c r="E1537" i="4"/>
  <c r="F1537" i="4"/>
  <c r="G1537" i="4"/>
  <c r="H1537" i="4"/>
  <c r="B1529" i="4"/>
  <c r="C1529" i="4"/>
  <c r="D1529" i="4"/>
  <c r="E1529" i="4"/>
  <c r="F1529" i="4"/>
  <c r="G1529" i="4"/>
  <c r="H1529" i="4"/>
  <c r="B1525" i="4"/>
  <c r="C1525" i="4"/>
  <c r="D1525" i="4"/>
  <c r="E1525" i="4"/>
  <c r="F1525" i="4"/>
  <c r="G1525" i="4"/>
  <c r="H1525" i="4"/>
  <c r="B1524" i="4"/>
  <c r="C1524" i="4"/>
  <c r="D1524" i="4"/>
  <c r="E1524" i="4"/>
  <c r="F1524" i="4"/>
  <c r="G1524" i="4"/>
  <c r="H1524" i="4"/>
  <c r="B1534" i="4"/>
  <c r="C1534" i="4"/>
  <c r="D1534" i="4"/>
  <c r="E1534" i="4"/>
  <c r="F1534" i="4"/>
  <c r="G1534" i="4"/>
  <c r="H1534" i="4"/>
  <c r="B1545" i="4"/>
  <c r="C1545" i="4"/>
  <c r="D1545" i="4"/>
  <c r="E1545" i="4"/>
  <c r="F1545" i="4"/>
  <c r="G1545" i="4"/>
  <c r="H1545" i="4"/>
  <c r="B1546" i="4"/>
  <c r="C1546" i="4"/>
  <c r="D1546" i="4"/>
  <c r="E1546" i="4"/>
  <c r="F1546" i="4"/>
  <c r="G1546" i="4"/>
  <c r="H1546" i="4"/>
  <c r="B1557" i="4"/>
  <c r="C1557" i="4"/>
  <c r="D1557" i="4"/>
  <c r="E1557" i="4"/>
  <c r="F1557" i="4"/>
  <c r="G1557" i="4"/>
  <c r="H1557" i="4"/>
  <c r="B1554" i="4"/>
  <c r="C1554" i="4"/>
  <c r="D1554" i="4"/>
  <c r="E1554" i="4"/>
  <c r="F1554" i="4"/>
  <c r="G1554" i="4"/>
  <c r="H1554" i="4"/>
  <c r="B1556" i="4"/>
  <c r="C1556" i="4"/>
  <c r="D1556" i="4"/>
  <c r="E1556" i="4"/>
  <c r="F1556" i="4"/>
  <c r="G1556" i="4"/>
  <c r="H1556" i="4"/>
  <c r="B1555" i="4"/>
  <c r="C1555" i="4"/>
  <c r="D1555" i="4"/>
  <c r="E1555" i="4"/>
  <c r="F1555" i="4"/>
  <c r="G1555" i="4"/>
  <c r="H1555" i="4"/>
  <c r="B1559" i="4"/>
  <c r="C1559" i="4"/>
  <c r="D1559" i="4"/>
  <c r="E1559" i="4"/>
  <c r="F1559" i="4"/>
  <c r="G1559" i="4"/>
  <c r="H1559" i="4"/>
  <c r="B1551" i="4"/>
  <c r="C1551" i="4"/>
  <c r="D1551" i="4"/>
  <c r="E1551" i="4"/>
  <c r="F1551" i="4"/>
  <c r="G1551" i="4"/>
  <c r="H1551" i="4"/>
  <c r="B1558" i="4"/>
  <c r="C1558" i="4"/>
  <c r="D1558" i="4"/>
  <c r="E1558" i="4"/>
  <c r="F1558" i="4"/>
  <c r="G1558" i="4"/>
  <c r="H1558" i="4"/>
  <c r="B1550" i="4"/>
  <c r="C1550" i="4"/>
  <c r="D1550" i="4"/>
  <c r="E1550" i="4"/>
  <c r="F1550" i="4"/>
  <c r="G1550" i="4"/>
  <c r="H1550" i="4"/>
  <c r="B1549" i="4"/>
  <c r="C1549" i="4"/>
  <c r="D1549" i="4"/>
  <c r="E1549" i="4"/>
  <c r="F1549" i="4"/>
  <c r="G1549" i="4"/>
  <c r="H1549" i="4"/>
  <c r="B1560" i="4"/>
  <c r="C1560" i="4"/>
  <c r="D1560" i="4"/>
  <c r="E1560" i="4"/>
  <c r="F1560" i="4"/>
  <c r="G1560" i="4"/>
  <c r="H1560" i="4"/>
  <c r="B1552" i="4"/>
  <c r="C1552" i="4"/>
  <c r="D1552" i="4"/>
  <c r="E1552" i="4"/>
  <c r="F1552" i="4"/>
  <c r="G1552" i="4"/>
  <c r="H1552" i="4"/>
  <c r="B1553" i="4"/>
  <c r="C1553" i="4"/>
  <c r="D1553" i="4"/>
  <c r="E1553" i="4"/>
  <c r="F1553" i="4"/>
  <c r="G1553" i="4"/>
  <c r="H1553" i="4"/>
  <c r="B1564" i="4"/>
  <c r="C1564" i="4"/>
  <c r="D1564" i="4"/>
  <c r="E1564" i="4"/>
  <c r="F1564" i="4"/>
  <c r="G1564" i="4"/>
  <c r="H1564" i="4"/>
  <c r="B1563" i="4"/>
  <c r="C1563" i="4"/>
  <c r="D1563" i="4"/>
  <c r="E1563" i="4"/>
  <c r="F1563" i="4"/>
  <c r="G1563" i="4"/>
  <c r="H1563" i="4"/>
  <c r="B1562" i="4"/>
  <c r="C1562" i="4"/>
  <c r="D1562" i="4"/>
  <c r="E1562" i="4"/>
  <c r="F1562" i="4"/>
  <c r="G1562" i="4"/>
  <c r="H1562" i="4"/>
  <c r="B1561" i="4"/>
  <c r="C1561" i="4"/>
  <c r="D1561" i="4"/>
  <c r="E1561" i="4"/>
  <c r="F1561" i="4"/>
  <c r="G1561" i="4"/>
  <c r="H1561" i="4"/>
  <c r="B1592" i="4"/>
  <c r="C1592" i="4"/>
  <c r="D1592" i="4"/>
  <c r="E1592" i="4"/>
  <c r="F1592" i="4"/>
  <c r="G1592" i="4"/>
  <c r="H1592" i="4"/>
  <c r="B1618" i="4"/>
  <c r="C1618" i="4"/>
  <c r="D1618" i="4"/>
  <c r="E1618" i="4"/>
  <c r="F1618" i="4"/>
  <c r="G1618" i="4"/>
  <c r="H1618" i="4"/>
  <c r="B1626" i="4"/>
  <c r="C1626" i="4"/>
  <c r="D1626" i="4"/>
  <c r="E1626" i="4"/>
  <c r="F1626" i="4"/>
  <c r="G1626" i="4"/>
  <c r="H1626" i="4"/>
  <c r="B1581" i="4"/>
  <c r="C1581" i="4"/>
  <c r="D1581" i="4"/>
  <c r="E1581" i="4"/>
  <c r="F1581" i="4"/>
  <c r="G1581" i="4"/>
  <c r="H1581" i="4"/>
  <c r="B1594" i="4"/>
  <c r="C1594" i="4"/>
  <c r="D1594" i="4"/>
  <c r="E1594" i="4"/>
  <c r="F1594" i="4"/>
  <c r="G1594" i="4"/>
  <c r="H1594" i="4"/>
  <c r="B1642" i="4"/>
  <c r="C1642" i="4"/>
  <c r="D1642" i="4"/>
  <c r="E1642" i="4"/>
  <c r="F1642" i="4"/>
  <c r="G1642" i="4"/>
  <c r="H1642" i="4"/>
  <c r="B1590" i="4"/>
  <c r="C1590" i="4"/>
  <c r="D1590" i="4"/>
  <c r="E1590" i="4"/>
  <c r="F1590" i="4"/>
  <c r="G1590" i="4"/>
  <c r="H1590" i="4"/>
  <c r="B1578" i="4"/>
  <c r="C1578" i="4"/>
  <c r="D1578" i="4"/>
  <c r="E1578" i="4"/>
  <c r="F1578" i="4"/>
  <c r="G1578" i="4"/>
  <c r="H1578" i="4"/>
  <c r="B1584" i="4"/>
  <c r="C1584" i="4"/>
  <c r="D1584" i="4"/>
  <c r="E1584" i="4"/>
  <c r="F1584" i="4"/>
  <c r="G1584" i="4"/>
  <c r="H1584" i="4"/>
  <c r="B1589" i="4"/>
  <c r="C1589" i="4"/>
  <c r="D1589" i="4"/>
  <c r="E1589" i="4"/>
  <c r="F1589" i="4"/>
  <c r="G1589" i="4"/>
  <c r="H1589" i="4"/>
  <c r="B1573" i="4"/>
  <c r="C1573" i="4"/>
  <c r="D1573" i="4"/>
  <c r="E1573" i="4"/>
  <c r="F1573" i="4"/>
  <c r="G1573" i="4"/>
  <c r="H1573" i="4"/>
  <c r="B1591" i="4"/>
  <c r="C1591" i="4"/>
  <c r="D1591" i="4"/>
  <c r="E1591" i="4"/>
  <c r="F1591" i="4"/>
  <c r="G1591" i="4"/>
  <c r="H1591" i="4"/>
  <c r="B1597" i="4"/>
  <c r="C1597" i="4"/>
  <c r="D1597" i="4"/>
  <c r="E1597" i="4"/>
  <c r="F1597" i="4"/>
  <c r="G1597" i="4"/>
  <c r="H1597" i="4"/>
  <c r="B1636" i="4"/>
  <c r="C1636" i="4"/>
  <c r="D1636" i="4"/>
  <c r="E1636" i="4"/>
  <c r="F1636" i="4"/>
  <c r="G1636" i="4"/>
  <c r="H1636" i="4"/>
  <c r="B1614" i="4"/>
  <c r="C1614" i="4"/>
  <c r="D1614" i="4"/>
  <c r="E1614" i="4"/>
  <c r="F1614" i="4"/>
  <c r="G1614" i="4"/>
  <c r="H1614" i="4"/>
  <c r="B1623" i="4"/>
  <c r="C1623" i="4"/>
  <c r="D1623" i="4"/>
  <c r="E1623" i="4"/>
  <c r="F1623" i="4"/>
  <c r="G1623" i="4"/>
  <c r="H1623" i="4"/>
  <c r="B1595" i="4"/>
  <c r="C1595" i="4"/>
  <c r="D1595" i="4"/>
  <c r="E1595" i="4"/>
  <c r="F1595" i="4"/>
  <c r="G1595" i="4"/>
  <c r="H1595" i="4"/>
  <c r="B1600" i="4"/>
  <c r="C1600" i="4"/>
  <c r="D1600" i="4"/>
  <c r="E1600" i="4"/>
  <c r="F1600" i="4"/>
  <c r="G1600" i="4"/>
  <c r="H1600" i="4"/>
  <c r="B1576" i="4"/>
  <c r="C1576" i="4"/>
  <c r="D1576" i="4"/>
  <c r="E1576" i="4"/>
  <c r="F1576" i="4"/>
  <c r="G1576" i="4"/>
  <c r="H1576" i="4"/>
  <c r="B1601" i="4"/>
  <c r="C1601" i="4"/>
  <c r="D1601" i="4"/>
  <c r="E1601" i="4"/>
  <c r="F1601" i="4"/>
  <c r="G1601" i="4"/>
  <c r="H1601" i="4"/>
  <c r="B1620" i="4"/>
  <c r="C1620" i="4"/>
  <c r="D1620" i="4"/>
  <c r="E1620" i="4"/>
  <c r="F1620" i="4"/>
  <c r="G1620" i="4"/>
  <c r="H1620" i="4"/>
  <c r="B1619" i="4"/>
  <c r="C1619" i="4"/>
  <c r="D1619" i="4"/>
  <c r="E1619" i="4"/>
  <c r="F1619" i="4"/>
  <c r="G1619" i="4"/>
  <c r="H1619" i="4"/>
  <c r="B1631" i="4"/>
  <c r="C1631" i="4"/>
  <c r="D1631" i="4"/>
  <c r="E1631" i="4"/>
  <c r="F1631" i="4"/>
  <c r="G1631" i="4"/>
  <c r="H1631" i="4"/>
  <c r="B1613" i="4"/>
  <c r="C1613" i="4"/>
  <c r="D1613" i="4"/>
  <c r="E1613" i="4"/>
  <c r="F1613" i="4"/>
  <c r="G1613" i="4"/>
  <c r="H1613" i="4"/>
  <c r="B1633" i="4"/>
  <c r="C1633" i="4"/>
  <c r="D1633" i="4"/>
  <c r="E1633" i="4"/>
  <c r="F1633" i="4"/>
  <c r="G1633" i="4"/>
  <c r="H1633" i="4"/>
  <c r="B1575" i="4"/>
  <c r="C1575" i="4"/>
  <c r="D1575" i="4"/>
  <c r="E1575" i="4"/>
  <c r="F1575" i="4"/>
  <c r="G1575" i="4"/>
  <c r="H1575" i="4"/>
  <c r="B1599" i="4"/>
  <c r="C1599" i="4"/>
  <c r="D1599" i="4"/>
  <c r="E1599" i="4"/>
  <c r="F1599" i="4"/>
  <c r="G1599" i="4"/>
  <c r="H1599" i="4"/>
  <c r="B1632" i="4"/>
  <c r="C1632" i="4"/>
  <c r="D1632" i="4"/>
  <c r="E1632" i="4"/>
  <c r="F1632" i="4"/>
  <c r="G1632" i="4"/>
  <c r="H1632" i="4"/>
  <c r="B1604" i="4"/>
  <c r="C1604" i="4"/>
  <c r="D1604" i="4"/>
  <c r="E1604" i="4"/>
  <c r="F1604" i="4"/>
  <c r="G1604" i="4"/>
  <c r="H1604" i="4"/>
  <c r="B1617" i="4"/>
  <c r="C1617" i="4"/>
  <c r="D1617" i="4"/>
  <c r="E1617" i="4"/>
  <c r="F1617" i="4"/>
  <c r="G1617" i="4"/>
  <c r="H1617" i="4"/>
  <c r="B1609" i="4"/>
  <c r="C1609" i="4"/>
  <c r="D1609" i="4"/>
  <c r="E1609" i="4"/>
  <c r="F1609" i="4"/>
  <c r="G1609" i="4"/>
  <c r="H1609" i="4"/>
  <c r="B1615" i="4"/>
  <c r="C1615" i="4"/>
  <c r="D1615" i="4"/>
  <c r="E1615" i="4"/>
  <c r="F1615" i="4"/>
  <c r="G1615" i="4"/>
  <c r="H1615" i="4"/>
  <c r="B1612" i="4"/>
  <c r="C1612" i="4"/>
  <c r="D1612" i="4"/>
  <c r="E1612" i="4"/>
  <c r="F1612" i="4"/>
  <c r="G1612" i="4"/>
  <c r="H1612" i="4"/>
  <c r="B1568" i="4"/>
  <c r="C1568" i="4"/>
  <c r="D1568" i="4"/>
  <c r="E1568" i="4"/>
  <c r="F1568" i="4"/>
  <c r="G1568" i="4"/>
  <c r="H1568" i="4"/>
  <c r="B1587" i="4"/>
  <c r="C1587" i="4"/>
  <c r="D1587" i="4"/>
  <c r="E1587" i="4"/>
  <c r="F1587" i="4"/>
  <c r="G1587" i="4"/>
  <c r="H1587" i="4"/>
  <c r="B1644" i="4"/>
  <c r="C1644" i="4"/>
  <c r="D1644" i="4"/>
  <c r="E1644" i="4"/>
  <c r="F1644" i="4"/>
  <c r="G1644" i="4"/>
  <c r="H1644" i="4"/>
  <c r="B1608" i="4"/>
  <c r="C1608" i="4"/>
  <c r="D1608" i="4"/>
  <c r="E1608" i="4"/>
  <c r="F1608" i="4"/>
  <c r="G1608" i="4"/>
  <c r="H1608" i="4"/>
  <c r="B1583" i="4"/>
  <c r="C1583" i="4"/>
  <c r="D1583" i="4"/>
  <c r="E1583" i="4"/>
  <c r="F1583" i="4"/>
  <c r="G1583" i="4"/>
  <c r="H1583" i="4"/>
  <c r="B1585" i="4"/>
  <c r="C1585" i="4"/>
  <c r="D1585" i="4"/>
  <c r="E1585" i="4"/>
  <c r="F1585" i="4"/>
  <c r="G1585" i="4"/>
  <c r="H1585" i="4"/>
  <c r="B1586" i="4"/>
  <c r="C1586" i="4"/>
  <c r="D1586" i="4"/>
  <c r="E1586" i="4"/>
  <c r="F1586" i="4"/>
  <c r="G1586" i="4"/>
  <c r="H1586" i="4"/>
  <c r="B1605" i="4"/>
  <c r="C1605" i="4"/>
  <c r="D1605" i="4"/>
  <c r="E1605" i="4"/>
  <c r="F1605" i="4"/>
  <c r="G1605" i="4"/>
  <c r="H1605" i="4"/>
  <c r="B1610" i="4"/>
  <c r="C1610" i="4"/>
  <c r="D1610" i="4"/>
  <c r="E1610" i="4"/>
  <c r="F1610" i="4"/>
  <c r="G1610" i="4"/>
  <c r="H1610" i="4"/>
  <c r="B1629" i="4"/>
  <c r="C1629" i="4"/>
  <c r="D1629" i="4"/>
  <c r="E1629" i="4"/>
  <c r="F1629" i="4"/>
  <c r="G1629" i="4"/>
  <c r="H1629" i="4"/>
  <c r="B1571" i="4"/>
  <c r="C1571" i="4"/>
  <c r="D1571" i="4"/>
  <c r="E1571" i="4"/>
  <c r="F1571" i="4"/>
  <c r="G1571" i="4"/>
  <c r="H1571" i="4"/>
  <c r="B1596" i="4"/>
  <c r="C1596" i="4"/>
  <c r="D1596" i="4"/>
  <c r="E1596" i="4"/>
  <c r="F1596" i="4"/>
  <c r="G1596" i="4"/>
  <c r="H1596" i="4"/>
  <c r="B1588" i="4"/>
  <c r="C1588" i="4"/>
  <c r="D1588" i="4"/>
  <c r="E1588" i="4"/>
  <c r="F1588" i="4"/>
  <c r="G1588" i="4"/>
  <c r="H1588" i="4"/>
  <c r="B1566" i="4"/>
  <c r="C1566" i="4"/>
  <c r="D1566" i="4"/>
  <c r="E1566" i="4"/>
  <c r="F1566" i="4"/>
  <c r="G1566" i="4"/>
  <c r="H1566" i="4"/>
  <c r="B1641" i="4"/>
  <c r="C1641" i="4"/>
  <c r="D1641" i="4"/>
  <c r="E1641" i="4"/>
  <c r="F1641" i="4"/>
  <c r="G1641" i="4"/>
  <c r="H1641" i="4"/>
  <c r="B1635" i="4"/>
  <c r="C1635" i="4"/>
  <c r="D1635" i="4"/>
  <c r="E1635" i="4"/>
  <c r="F1635" i="4"/>
  <c r="G1635" i="4"/>
  <c r="H1635" i="4"/>
  <c r="B1565" i="4"/>
  <c r="C1565" i="4"/>
  <c r="D1565" i="4"/>
  <c r="E1565" i="4"/>
  <c r="F1565" i="4"/>
  <c r="G1565" i="4"/>
  <c r="H1565" i="4"/>
  <c r="B1582" i="4"/>
  <c r="C1582" i="4"/>
  <c r="D1582" i="4"/>
  <c r="E1582" i="4"/>
  <c r="F1582" i="4"/>
  <c r="G1582" i="4"/>
  <c r="H1582" i="4"/>
  <c r="B1603" i="4"/>
  <c r="C1603" i="4"/>
  <c r="D1603" i="4"/>
  <c r="E1603" i="4"/>
  <c r="F1603" i="4"/>
  <c r="G1603" i="4"/>
  <c r="H1603" i="4"/>
  <c r="B1569" i="4"/>
  <c r="C1569" i="4"/>
  <c r="D1569" i="4"/>
  <c r="E1569" i="4"/>
  <c r="F1569" i="4"/>
  <c r="G1569" i="4"/>
  <c r="H1569" i="4"/>
  <c r="B1639" i="4"/>
  <c r="C1639" i="4"/>
  <c r="D1639" i="4"/>
  <c r="E1639" i="4"/>
  <c r="F1639" i="4"/>
  <c r="G1639" i="4"/>
  <c r="H1639" i="4"/>
  <c r="B1598" i="4"/>
  <c r="C1598" i="4"/>
  <c r="D1598" i="4"/>
  <c r="E1598" i="4"/>
  <c r="F1598" i="4"/>
  <c r="G1598" i="4"/>
  <c r="H1598" i="4"/>
  <c r="B1643" i="4"/>
  <c r="C1643" i="4"/>
  <c r="D1643" i="4"/>
  <c r="E1643" i="4"/>
  <c r="F1643" i="4"/>
  <c r="G1643" i="4"/>
  <c r="H1643" i="4"/>
  <c r="B1567" i="4"/>
  <c r="C1567" i="4"/>
  <c r="D1567" i="4"/>
  <c r="E1567" i="4"/>
  <c r="F1567" i="4"/>
  <c r="G1567" i="4"/>
  <c r="H1567" i="4"/>
  <c r="B1579" i="4"/>
  <c r="C1579" i="4"/>
  <c r="D1579" i="4"/>
  <c r="E1579" i="4"/>
  <c r="F1579" i="4"/>
  <c r="G1579" i="4"/>
  <c r="H1579" i="4"/>
  <c r="B1574" i="4"/>
  <c r="C1574" i="4"/>
  <c r="D1574" i="4"/>
  <c r="E1574" i="4"/>
  <c r="F1574" i="4"/>
  <c r="G1574" i="4"/>
  <c r="H1574" i="4"/>
  <c r="B1624" i="4"/>
  <c r="C1624" i="4"/>
  <c r="D1624" i="4"/>
  <c r="E1624" i="4"/>
  <c r="F1624" i="4"/>
  <c r="G1624" i="4"/>
  <c r="H1624" i="4"/>
  <c r="B1628" i="4"/>
  <c r="C1628" i="4"/>
  <c r="D1628" i="4"/>
  <c r="E1628" i="4"/>
  <c r="F1628" i="4"/>
  <c r="G1628" i="4"/>
  <c r="H1628" i="4"/>
  <c r="B1634" i="4"/>
  <c r="C1634" i="4"/>
  <c r="D1634" i="4"/>
  <c r="E1634" i="4"/>
  <c r="F1634" i="4"/>
  <c r="G1634" i="4"/>
  <c r="H1634" i="4"/>
  <c r="B1607" i="4"/>
  <c r="C1607" i="4"/>
  <c r="D1607" i="4"/>
  <c r="E1607" i="4"/>
  <c r="F1607" i="4"/>
  <c r="G1607" i="4"/>
  <c r="H1607" i="4"/>
  <c r="B1616" i="4"/>
  <c r="C1616" i="4"/>
  <c r="D1616" i="4"/>
  <c r="E1616" i="4"/>
  <c r="F1616" i="4"/>
  <c r="G1616" i="4"/>
  <c r="H1616" i="4"/>
  <c r="B1640" i="4"/>
  <c r="C1640" i="4"/>
  <c r="D1640" i="4"/>
  <c r="E1640" i="4"/>
  <c r="F1640" i="4"/>
  <c r="G1640" i="4"/>
  <c r="H1640" i="4"/>
  <c r="B1572" i="4"/>
  <c r="C1572" i="4"/>
  <c r="D1572" i="4"/>
  <c r="E1572" i="4"/>
  <c r="F1572" i="4"/>
  <c r="G1572" i="4"/>
  <c r="H1572" i="4"/>
  <c r="B1621" i="4"/>
  <c r="C1621" i="4"/>
  <c r="D1621" i="4"/>
  <c r="E1621" i="4"/>
  <c r="F1621" i="4"/>
  <c r="G1621" i="4"/>
  <c r="H1621" i="4"/>
  <c r="B1622" i="4"/>
  <c r="C1622" i="4"/>
  <c r="D1622" i="4"/>
  <c r="E1622" i="4"/>
  <c r="F1622" i="4"/>
  <c r="G1622" i="4"/>
  <c r="H1622" i="4"/>
  <c r="B1577" i="4"/>
  <c r="C1577" i="4"/>
  <c r="D1577" i="4"/>
  <c r="E1577" i="4"/>
  <c r="F1577" i="4"/>
  <c r="G1577" i="4"/>
  <c r="H1577" i="4"/>
  <c r="B1625" i="4"/>
  <c r="C1625" i="4"/>
  <c r="D1625" i="4"/>
  <c r="E1625" i="4"/>
  <c r="F1625" i="4"/>
  <c r="G1625" i="4"/>
  <c r="H1625" i="4"/>
  <c r="B1580" i="4"/>
  <c r="C1580" i="4"/>
  <c r="D1580" i="4"/>
  <c r="E1580" i="4"/>
  <c r="F1580" i="4"/>
  <c r="G1580" i="4"/>
  <c r="H1580" i="4"/>
  <c r="B1602" i="4"/>
  <c r="C1602" i="4"/>
  <c r="D1602" i="4"/>
  <c r="E1602" i="4"/>
  <c r="F1602" i="4"/>
  <c r="G1602" i="4"/>
  <c r="H1602" i="4"/>
  <c r="B1637" i="4"/>
  <c r="C1637" i="4"/>
  <c r="D1637" i="4"/>
  <c r="E1637" i="4"/>
  <c r="F1637" i="4"/>
  <c r="G1637" i="4"/>
  <c r="H1637" i="4"/>
  <c r="B1570" i="4"/>
  <c r="C1570" i="4"/>
  <c r="D1570" i="4"/>
  <c r="E1570" i="4"/>
  <c r="F1570" i="4"/>
  <c r="G1570" i="4"/>
  <c r="H1570" i="4"/>
  <c r="B1627" i="4"/>
  <c r="C1627" i="4"/>
  <c r="D1627" i="4"/>
  <c r="E1627" i="4"/>
  <c r="F1627" i="4"/>
  <c r="G1627" i="4"/>
  <c r="H1627" i="4"/>
  <c r="B1645" i="4"/>
  <c r="C1645" i="4"/>
  <c r="D1645" i="4"/>
  <c r="E1645" i="4"/>
  <c r="F1645" i="4"/>
  <c r="G1645" i="4"/>
  <c r="H1645" i="4"/>
  <c r="B1638" i="4"/>
  <c r="C1638" i="4"/>
  <c r="D1638" i="4"/>
  <c r="E1638" i="4"/>
  <c r="F1638" i="4"/>
  <c r="G1638" i="4"/>
  <c r="H1638" i="4"/>
  <c r="B1630" i="4"/>
  <c r="C1630" i="4"/>
  <c r="D1630" i="4"/>
  <c r="E1630" i="4"/>
  <c r="F1630" i="4"/>
  <c r="G1630" i="4"/>
  <c r="H1630" i="4"/>
  <c r="B1611" i="4"/>
  <c r="C1611" i="4"/>
  <c r="D1611" i="4"/>
  <c r="E1611" i="4"/>
  <c r="F1611" i="4"/>
  <c r="G1611" i="4"/>
  <c r="H1611" i="4"/>
  <c r="B1593" i="4"/>
  <c r="C1593" i="4"/>
  <c r="D1593" i="4"/>
  <c r="E1593" i="4"/>
  <c r="F1593" i="4"/>
  <c r="G1593" i="4"/>
  <c r="H1593" i="4"/>
  <c r="B1606" i="4"/>
  <c r="C1606" i="4"/>
  <c r="D1606" i="4"/>
  <c r="E1606" i="4"/>
  <c r="F1606" i="4"/>
  <c r="G1606" i="4"/>
  <c r="H1606" i="4"/>
  <c r="B1649" i="4"/>
  <c r="C1649" i="4"/>
  <c r="D1649" i="4"/>
  <c r="E1649" i="4"/>
  <c r="F1649" i="4"/>
  <c r="G1649" i="4"/>
  <c r="H1649" i="4"/>
  <c r="B1646" i="4"/>
  <c r="C1646" i="4"/>
  <c r="D1646" i="4"/>
  <c r="E1646" i="4"/>
  <c r="F1646" i="4"/>
  <c r="G1646" i="4"/>
  <c r="H1646" i="4"/>
  <c r="B1653" i="4"/>
  <c r="C1653" i="4"/>
  <c r="D1653" i="4"/>
  <c r="E1653" i="4"/>
  <c r="F1653" i="4"/>
  <c r="G1653" i="4"/>
  <c r="H1653" i="4"/>
  <c r="B1652" i="4"/>
  <c r="C1652" i="4"/>
  <c r="D1652" i="4"/>
  <c r="E1652" i="4"/>
  <c r="F1652" i="4"/>
  <c r="G1652" i="4"/>
  <c r="H1652" i="4"/>
  <c r="B1647" i="4"/>
  <c r="C1647" i="4"/>
  <c r="D1647" i="4"/>
  <c r="E1647" i="4"/>
  <c r="F1647" i="4"/>
  <c r="G1647" i="4"/>
  <c r="H1647" i="4"/>
  <c r="B1651" i="4"/>
  <c r="C1651" i="4"/>
  <c r="D1651" i="4"/>
  <c r="E1651" i="4"/>
  <c r="F1651" i="4"/>
  <c r="G1651" i="4"/>
  <c r="H1651" i="4"/>
  <c r="B1648" i="4"/>
  <c r="C1648" i="4"/>
  <c r="D1648" i="4"/>
  <c r="E1648" i="4"/>
  <c r="F1648" i="4"/>
  <c r="G1648" i="4"/>
  <c r="H1648" i="4"/>
  <c r="B1650" i="4"/>
  <c r="C1650" i="4"/>
  <c r="D1650" i="4"/>
  <c r="E1650" i="4"/>
  <c r="F1650" i="4"/>
  <c r="G1650" i="4"/>
  <c r="H1650" i="4"/>
  <c r="B1654" i="4"/>
  <c r="C1654" i="4"/>
  <c r="D1654" i="4"/>
  <c r="E1654" i="4"/>
  <c r="F1654" i="4"/>
  <c r="G1654" i="4"/>
  <c r="H1654" i="4"/>
  <c r="B1655" i="4"/>
  <c r="C1655" i="4"/>
  <c r="D1655" i="4"/>
  <c r="E1655" i="4"/>
  <c r="F1655" i="4"/>
  <c r="G1655" i="4"/>
  <c r="H1655" i="4"/>
  <c r="B1673" i="4"/>
  <c r="C1673" i="4"/>
  <c r="D1673" i="4"/>
  <c r="E1673" i="4"/>
  <c r="F1673" i="4"/>
  <c r="G1673" i="4"/>
  <c r="H1673" i="4"/>
  <c r="B1674" i="4"/>
  <c r="C1674" i="4"/>
  <c r="D1674" i="4"/>
  <c r="E1674" i="4"/>
  <c r="F1674" i="4"/>
  <c r="G1674" i="4"/>
  <c r="H1674" i="4"/>
  <c r="B1657" i="4"/>
  <c r="C1657" i="4"/>
  <c r="D1657" i="4"/>
  <c r="E1657" i="4"/>
  <c r="F1657" i="4"/>
  <c r="G1657" i="4"/>
  <c r="H1657" i="4"/>
  <c r="B1679" i="4"/>
  <c r="C1679" i="4"/>
  <c r="D1679" i="4"/>
  <c r="E1679" i="4"/>
  <c r="F1679" i="4"/>
  <c r="G1679" i="4"/>
  <c r="H1679" i="4"/>
  <c r="B1658" i="4"/>
  <c r="C1658" i="4"/>
  <c r="D1658" i="4"/>
  <c r="E1658" i="4"/>
  <c r="F1658" i="4"/>
  <c r="G1658" i="4"/>
  <c r="H1658" i="4"/>
  <c r="B1671" i="4"/>
  <c r="C1671" i="4"/>
  <c r="D1671" i="4"/>
  <c r="E1671" i="4"/>
  <c r="F1671" i="4"/>
  <c r="G1671" i="4"/>
  <c r="H1671" i="4"/>
  <c r="B1665" i="4"/>
  <c r="C1665" i="4"/>
  <c r="D1665" i="4"/>
  <c r="E1665" i="4"/>
  <c r="F1665" i="4"/>
  <c r="G1665" i="4"/>
  <c r="H1665" i="4"/>
  <c r="B1661" i="4"/>
  <c r="C1661" i="4"/>
  <c r="D1661" i="4"/>
  <c r="E1661" i="4"/>
  <c r="F1661" i="4"/>
  <c r="G1661" i="4"/>
  <c r="H1661" i="4"/>
  <c r="B1678" i="4"/>
  <c r="C1678" i="4"/>
  <c r="D1678" i="4"/>
  <c r="E1678" i="4"/>
  <c r="F1678" i="4"/>
  <c r="G1678" i="4"/>
  <c r="H1678" i="4"/>
  <c r="B1680" i="4"/>
  <c r="C1680" i="4"/>
  <c r="D1680" i="4"/>
  <c r="E1680" i="4"/>
  <c r="F1680" i="4"/>
  <c r="G1680" i="4"/>
  <c r="H1680" i="4"/>
  <c r="B1656" i="4"/>
  <c r="C1656" i="4"/>
  <c r="D1656" i="4"/>
  <c r="E1656" i="4"/>
  <c r="F1656" i="4"/>
  <c r="G1656" i="4"/>
  <c r="H1656" i="4"/>
  <c r="B1663" i="4"/>
  <c r="C1663" i="4"/>
  <c r="D1663" i="4"/>
  <c r="E1663" i="4"/>
  <c r="F1663" i="4"/>
  <c r="G1663" i="4"/>
  <c r="H1663" i="4"/>
  <c r="B1667" i="4"/>
  <c r="C1667" i="4"/>
  <c r="D1667" i="4"/>
  <c r="E1667" i="4"/>
  <c r="F1667" i="4"/>
  <c r="G1667" i="4"/>
  <c r="H1667" i="4"/>
  <c r="B1676" i="4"/>
  <c r="C1676" i="4"/>
  <c r="D1676" i="4"/>
  <c r="E1676" i="4"/>
  <c r="F1676" i="4"/>
  <c r="G1676" i="4"/>
  <c r="H1676" i="4"/>
  <c r="B1669" i="4"/>
  <c r="C1669" i="4"/>
  <c r="D1669" i="4"/>
  <c r="E1669" i="4"/>
  <c r="F1669" i="4"/>
  <c r="G1669" i="4"/>
  <c r="H1669" i="4"/>
  <c r="B1681" i="4"/>
  <c r="C1681" i="4"/>
  <c r="D1681" i="4"/>
  <c r="E1681" i="4"/>
  <c r="F1681" i="4"/>
  <c r="G1681" i="4"/>
  <c r="H1681" i="4"/>
  <c r="B1659" i="4"/>
  <c r="C1659" i="4"/>
  <c r="D1659" i="4"/>
  <c r="E1659" i="4"/>
  <c r="F1659" i="4"/>
  <c r="G1659" i="4"/>
  <c r="H1659" i="4"/>
  <c r="B1660" i="4"/>
  <c r="C1660" i="4"/>
  <c r="D1660" i="4"/>
  <c r="E1660" i="4"/>
  <c r="F1660" i="4"/>
  <c r="G1660" i="4"/>
  <c r="H1660" i="4"/>
  <c r="B1670" i="4"/>
  <c r="C1670" i="4"/>
  <c r="D1670" i="4"/>
  <c r="E1670" i="4"/>
  <c r="F1670" i="4"/>
  <c r="G1670" i="4"/>
  <c r="H1670" i="4"/>
  <c r="B1672" i="4"/>
  <c r="C1672" i="4"/>
  <c r="D1672" i="4"/>
  <c r="E1672" i="4"/>
  <c r="F1672" i="4"/>
  <c r="G1672" i="4"/>
  <c r="H1672" i="4"/>
  <c r="B1664" i="4"/>
  <c r="C1664" i="4"/>
  <c r="D1664" i="4"/>
  <c r="E1664" i="4"/>
  <c r="F1664" i="4"/>
  <c r="G1664" i="4"/>
  <c r="H1664" i="4"/>
  <c r="B1668" i="4"/>
  <c r="C1668" i="4"/>
  <c r="D1668" i="4"/>
  <c r="E1668" i="4"/>
  <c r="F1668" i="4"/>
  <c r="G1668" i="4"/>
  <c r="H1668" i="4"/>
  <c r="B1677" i="4"/>
  <c r="C1677" i="4"/>
  <c r="D1677" i="4"/>
  <c r="E1677" i="4"/>
  <c r="F1677" i="4"/>
  <c r="G1677" i="4"/>
  <c r="H1677" i="4"/>
  <c r="B1666" i="4"/>
  <c r="C1666" i="4"/>
  <c r="D1666" i="4"/>
  <c r="E1666" i="4"/>
  <c r="F1666" i="4"/>
  <c r="G1666" i="4"/>
  <c r="H1666" i="4"/>
  <c r="B1675" i="4"/>
  <c r="C1675" i="4"/>
  <c r="D1675" i="4"/>
  <c r="E1675" i="4"/>
  <c r="F1675" i="4"/>
  <c r="G1675" i="4"/>
  <c r="H1675" i="4"/>
  <c r="B1662" i="4"/>
  <c r="C1662" i="4"/>
  <c r="D1662" i="4"/>
  <c r="E1662" i="4"/>
  <c r="F1662" i="4"/>
  <c r="G1662" i="4"/>
  <c r="H1662" i="4"/>
  <c r="B1685" i="4"/>
  <c r="C1685" i="4"/>
  <c r="D1685" i="4"/>
  <c r="E1685" i="4"/>
  <c r="F1685" i="4"/>
  <c r="G1685" i="4"/>
  <c r="H1685" i="4"/>
  <c r="B1682" i="4"/>
  <c r="C1682" i="4"/>
  <c r="D1682" i="4"/>
  <c r="E1682" i="4"/>
  <c r="F1682" i="4"/>
  <c r="G1682" i="4"/>
  <c r="H1682" i="4"/>
  <c r="B1683" i="4"/>
  <c r="C1683" i="4"/>
  <c r="D1683" i="4"/>
  <c r="E1683" i="4"/>
  <c r="F1683" i="4"/>
  <c r="G1683" i="4"/>
  <c r="H1683" i="4"/>
  <c r="B1684" i="4"/>
  <c r="C1684" i="4"/>
  <c r="D1684" i="4"/>
  <c r="E1684" i="4"/>
  <c r="F1684" i="4"/>
  <c r="G1684" i="4"/>
  <c r="H1684" i="4"/>
  <c r="B1695" i="4"/>
  <c r="C1695" i="4"/>
  <c r="D1695" i="4"/>
  <c r="E1695" i="4"/>
  <c r="F1695" i="4"/>
  <c r="G1695" i="4"/>
  <c r="H1695" i="4"/>
  <c r="B1690" i="4"/>
  <c r="C1690" i="4"/>
  <c r="D1690" i="4"/>
  <c r="E1690" i="4"/>
  <c r="F1690" i="4"/>
  <c r="G1690" i="4"/>
  <c r="H1690" i="4"/>
  <c r="B1701" i="4"/>
  <c r="C1701" i="4"/>
  <c r="D1701" i="4"/>
  <c r="E1701" i="4"/>
  <c r="F1701" i="4"/>
  <c r="G1701" i="4"/>
  <c r="H1701" i="4"/>
  <c r="B1694" i="4"/>
  <c r="C1694" i="4"/>
  <c r="D1694" i="4"/>
  <c r="E1694" i="4"/>
  <c r="F1694" i="4"/>
  <c r="G1694" i="4"/>
  <c r="H1694" i="4"/>
  <c r="B1704" i="4"/>
  <c r="C1704" i="4"/>
  <c r="D1704" i="4"/>
  <c r="E1704" i="4"/>
  <c r="F1704" i="4"/>
  <c r="G1704" i="4"/>
  <c r="H1704" i="4"/>
  <c r="B1693" i="4"/>
  <c r="C1693" i="4"/>
  <c r="D1693" i="4"/>
  <c r="E1693" i="4"/>
  <c r="F1693" i="4"/>
  <c r="G1693" i="4"/>
  <c r="H1693" i="4"/>
  <c r="B1688" i="4"/>
  <c r="C1688" i="4"/>
  <c r="D1688" i="4"/>
  <c r="E1688" i="4"/>
  <c r="F1688" i="4"/>
  <c r="G1688" i="4"/>
  <c r="H1688" i="4"/>
  <c r="B1698" i="4"/>
  <c r="C1698" i="4"/>
  <c r="D1698" i="4"/>
  <c r="E1698" i="4"/>
  <c r="F1698" i="4"/>
  <c r="G1698" i="4"/>
  <c r="H1698" i="4"/>
  <c r="B1707" i="4"/>
  <c r="C1707" i="4"/>
  <c r="D1707" i="4"/>
  <c r="E1707" i="4"/>
  <c r="F1707" i="4"/>
  <c r="G1707" i="4"/>
  <c r="H1707" i="4"/>
  <c r="B1691" i="4"/>
  <c r="C1691" i="4"/>
  <c r="D1691" i="4"/>
  <c r="E1691" i="4"/>
  <c r="F1691" i="4"/>
  <c r="G1691" i="4"/>
  <c r="H1691" i="4"/>
  <c r="B1699" i="4"/>
  <c r="C1699" i="4"/>
  <c r="D1699" i="4"/>
  <c r="E1699" i="4"/>
  <c r="F1699" i="4"/>
  <c r="G1699" i="4"/>
  <c r="H1699" i="4"/>
  <c r="B1702" i="4"/>
  <c r="C1702" i="4"/>
  <c r="D1702" i="4"/>
  <c r="E1702" i="4"/>
  <c r="F1702" i="4"/>
  <c r="G1702" i="4"/>
  <c r="H1702" i="4"/>
  <c r="B1706" i="4"/>
  <c r="C1706" i="4"/>
  <c r="D1706" i="4"/>
  <c r="E1706" i="4"/>
  <c r="F1706" i="4"/>
  <c r="G1706" i="4"/>
  <c r="H1706" i="4"/>
  <c r="B1692" i="4"/>
  <c r="C1692" i="4"/>
  <c r="D1692" i="4"/>
  <c r="E1692" i="4"/>
  <c r="F1692" i="4"/>
  <c r="G1692" i="4"/>
  <c r="H1692" i="4"/>
  <c r="B1686" i="4"/>
  <c r="C1686" i="4"/>
  <c r="D1686" i="4"/>
  <c r="E1686" i="4"/>
  <c r="F1686" i="4"/>
  <c r="G1686" i="4"/>
  <c r="H1686" i="4"/>
  <c r="B1697" i="4"/>
  <c r="C1697" i="4"/>
  <c r="D1697" i="4"/>
  <c r="E1697" i="4"/>
  <c r="F1697" i="4"/>
  <c r="G1697" i="4"/>
  <c r="H1697" i="4"/>
  <c r="B1689" i="4"/>
  <c r="C1689" i="4"/>
  <c r="D1689" i="4"/>
  <c r="E1689" i="4"/>
  <c r="F1689" i="4"/>
  <c r="G1689" i="4"/>
  <c r="H1689" i="4"/>
  <c r="B1705" i="4"/>
  <c r="C1705" i="4"/>
  <c r="D1705" i="4"/>
  <c r="E1705" i="4"/>
  <c r="F1705" i="4"/>
  <c r="G1705" i="4"/>
  <c r="H1705" i="4"/>
  <c r="B1696" i="4"/>
  <c r="C1696" i="4"/>
  <c r="D1696" i="4"/>
  <c r="E1696" i="4"/>
  <c r="F1696" i="4"/>
  <c r="G1696" i="4"/>
  <c r="H1696" i="4"/>
  <c r="B1687" i="4"/>
  <c r="C1687" i="4"/>
  <c r="D1687" i="4"/>
  <c r="E1687" i="4"/>
  <c r="F1687" i="4"/>
  <c r="G1687" i="4"/>
  <c r="H1687" i="4"/>
  <c r="B1708" i="4"/>
  <c r="C1708" i="4"/>
  <c r="D1708" i="4"/>
  <c r="E1708" i="4"/>
  <c r="F1708" i="4"/>
  <c r="G1708" i="4"/>
  <c r="H1708" i="4"/>
  <c r="B1703" i="4"/>
  <c r="C1703" i="4"/>
  <c r="D1703" i="4"/>
  <c r="E1703" i="4"/>
  <c r="F1703" i="4"/>
  <c r="G1703" i="4"/>
  <c r="H1703" i="4"/>
  <c r="B1700" i="4"/>
  <c r="C1700" i="4"/>
  <c r="D1700" i="4"/>
  <c r="E1700" i="4"/>
  <c r="F1700" i="4"/>
  <c r="G1700" i="4"/>
  <c r="H1700" i="4"/>
  <c r="B1720" i="4"/>
  <c r="C1720" i="4"/>
  <c r="D1720" i="4"/>
  <c r="E1720" i="4"/>
  <c r="F1720" i="4"/>
  <c r="G1720" i="4"/>
  <c r="H1720" i="4"/>
  <c r="B1723" i="4"/>
  <c r="C1723" i="4"/>
  <c r="D1723" i="4"/>
  <c r="E1723" i="4"/>
  <c r="F1723" i="4"/>
  <c r="G1723" i="4"/>
  <c r="H1723" i="4"/>
  <c r="B1715" i="4"/>
  <c r="C1715" i="4"/>
  <c r="D1715" i="4"/>
  <c r="E1715" i="4"/>
  <c r="F1715" i="4"/>
  <c r="G1715" i="4"/>
  <c r="H1715" i="4"/>
  <c r="B1727" i="4"/>
  <c r="C1727" i="4"/>
  <c r="D1727" i="4"/>
  <c r="E1727" i="4"/>
  <c r="F1727" i="4"/>
  <c r="G1727" i="4"/>
  <c r="H1727" i="4"/>
  <c r="B1736" i="4"/>
  <c r="C1736" i="4"/>
  <c r="D1736" i="4"/>
  <c r="E1736" i="4"/>
  <c r="F1736" i="4"/>
  <c r="G1736" i="4"/>
  <c r="H1736" i="4"/>
  <c r="B1709" i="4"/>
  <c r="C1709" i="4"/>
  <c r="D1709" i="4"/>
  <c r="E1709" i="4"/>
  <c r="F1709" i="4"/>
  <c r="G1709" i="4"/>
  <c r="H1709" i="4"/>
  <c r="B1725" i="4"/>
  <c r="C1725" i="4"/>
  <c r="D1725" i="4"/>
  <c r="E1725" i="4"/>
  <c r="F1725" i="4"/>
  <c r="G1725" i="4"/>
  <c r="H1725" i="4"/>
  <c r="B1712" i="4"/>
  <c r="C1712" i="4"/>
  <c r="D1712" i="4"/>
  <c r="E1712" i="4"/>
  <c r="F1712" i="4"/>
  <c r="G1712" i="4"/>
  <c r="H1712" i="4"/>
  <c r="B1726" i="4"/>
  <c r="C1726" i="4"/>
  <c r="D1726" i="4"/>
  <c r="E1726" i="4"/>
  <c r="F1726" i="4"/>
  <c r="G1726" i="4"/>
  <c r="H1726" i="4"/>
  <c r="B1713" i="4"/>
  <c r="C1713" i="4"/>
  <c r="D1713" i="4"/>
  <c r="E1713" i="4"/>
  <c r="F1713" i="4"/>
  <c r="G1713" i="4"/>
  <c r="H1713" i="4"/>
  <c r="B1718" i="4"/>
  <c r="C1718" i="4"/>
  <c r="D1718" i="4"/>
  <c r="E1718" i="4"/>
  <c r="F1718" i="4"/>
  <c r="G1718" i="4"/>
  <c r="H1718" i="4"/>
  <c r="B1730" i="4"/>
  <c r="C1730" i="4"/>
  <c r="D1730" i="4"/>
  <c r="E1730" i="4"/>
  <c r="F1730" i="4"/>
  <c r="G1730" i="4"/>
  <c r="H1730" i="4"/>
  <c r="B1731" i="4"/>
  <c r="C1731" i="4"/>
  <c r="D1731" i="4"/>
  <c r="E1731" i="4"/>
  <c r="F1731" i="4"/>
  <c r="G1731" i="4"/>
  <c r="H1731" i="4"/>
  <c r="B1717" i="4"/>
  <c r="C1717" i="4"/>
  <c r="D1717" i="4"/>
  <c r="E1717" i="4"/>
  <c r="F1717" i="4"/>
  <c r="G1717" i="4"/>
  <c r="H1717" i="4"/>
  <c r="B1711" i="4"/>
  <c r="C1711" i="4"/>
  <c r="D1711" i="4"/>
  <c r="E1711" i="4"/>
  <c r="F1711" i="4"/>
  <c r="G1711" i="4"/>
  <c r="H1711" i="4"/>
  <c r="B1710" i="4"/>
  <c r="C1710" i="4"/>
  <c r="D1710" i="4"/>
  <c r="E1710" i="4"/>
  <c r="F1710" i="4"/>
  <c r="G1710" i="4"/>
  <c r="H1710" i="4"/>
  <c r="B1719" i="4"/>
  <c r="C1719" i="4"/>
  <c r="D1719" i="4"/>
  <c r="E1719" i="4"/>
  <c r="F1719" i="4"/>
  <c r="G1719" i="4"/>
  <c r="H1719" i="4"/>
  <c r="B1729" i="4"/>
  <c r="C1729" i="4"/>
  <c r="D1729" i="4"/>
  <c r="E1729" i="4"/>
  <c r="F1729" i="4"/>
  <c r="G1729" i="4"/>
  <c r="H1729" i="4"/>
  <c r="B1738" i="4"/>
  <c r="C1738" i="4"/>
  <c r="D1738" i="4"/>
  <c r="E1738" i="4"/>
  <c r="F1738" i="4"/>
  <c r="G1738" i="4"/>
  <c r="H1738" i="4"/>
  <c r="B1721" i="4"/>
  <c r="C1721" i="4"/>
  <c r="D1721" i="4"/>
  <c r="E1721" i="4"/>
  <c r="F1721" i="4"/>
  <c r="G1721" i="4"/>
  <c r="H1721" i="4"/>
  <c r="B1714" i="4"/>
  <c r="C1714" i="4"/>
  <c r="D1714" i="4"/>
  <c r="E1714" i="4"/>
  <c r="F1714" i="4"/>
  <c r="G1714" i="4"/>
  <c r="H1714" i="4"/>
  <c r="B1737" i="4"/>
  <c r="C1737" i="4"/>
  <c r="D1737" i="4"/>
  <c r="E1737" i="4"/>
  <c r="F1737" i="4"/>
  <c r="G1737" i="4"/>
  <c r="H1737" i="4"/>
  <c r="B1732" i="4"/>
  <c r="C1732" i="4"/>
  <c r="D1732" i="4"/>
  <c r="E1732" i="4"/>
  <c r="F1732" i="4"/>
  <c r="G1732" i="4"/>
  <c r="H1732" i="4"/>
  <c r="B1734" i="4"/>
  <c r="C1734" i="4"/>
  <c r="D1734" i="4"/>
  <c r="E1734" i="4"/>
  <c r="F1734" i="4"/>
  <c r="G1734" i="4"/>
  <c r="H1734" i="4"/>
  <c r="B1739" i="4"/>
  <c r="C1739" i="4"/>
  <c r="D1739" i="4"/>
  <c r="E1739" i="4"/>
  <c r="F1739" i="4"/>
  <c r="G1739" i="4"/>
  <c r="H1739" i="4"/>
  <c r="B1722" i="4"/>
  <c r="C1722" i="4"/>
  <c r="D1722" i="4"/>
  <c r="E1722" i="4"/>
  <c r="F1722" i="4"/>
  <c r="G1722" i="4"/>
  <c r="H1722" i="4"/>
  <c r="B1716" i="4"/>
  <c r="C1716" i="4"/>
  <c r="D1716" i="4"/>
  <c r="E1716" i="4"/>
  <c r="F1716" i="4"/>
  <c r="G1716" i="4"/>
  <c r="H1716" i="4"/>
  <c r="B1724" i="4"/>
  <c r="C1724" i="4"/>
  <c r="D1724" i="4"/>
  <c r="E1724" i="4"/>
  <c r="F1724" i="4"/>
  <c r="G1724" i="4"/>
  <c r="H1724" i="4"/>
  <c r="B1735" i="4"/>
  <c r="C1735" i="4"/>
  <c r="D1735" i="4"/>
  <c r="E1735" i="4"/>
  <c r="F1735" i="4"/>
  <c r="G1735" i="4"/>
  <c r="H1735" i="4"/>
  <c r="B1733" i="4"/>
  <c r="C1733" i="4"/>
  <c r="D1733" i="4"/>
  <c r="E1733" i="4"/>
  <c r="F1733" i="4"/>
  <c r="G1733" i="4"/>
  <c r="H1733" i="4"/>
  <c r="B1728" i="4"/>
  <c r="C1728" i="4"/>
  <c r="D1728" i="4"/>
  <c r="E1728" i="4"/>
  <c r="F1728" i="4"/>
  <c r="G1728" i="4"/>
  <c r="H1728" i="4"/>
  <c r="B1787" i="4"/>
  <c r="C1787" i="4"/>
  <c r="D1787" i="4"/>
  <c r="E1787" i="4"/>
  <c r="F1787" i="4"/>
  <c r="G1787" i="4"/>
  <c r="H1787" i="4"/>
  <c r="B1744" i="4"/>
  <c r="C1744" i="4"/>
  <c r="D1744" i="4"/>
  <c r="E1744" i="4"/>
  <c r="F1744" i="4"/>
  <c r="G1744" i="4"/>
  <c r="H1744" i="4"/>
  <c r="B1768" i="4"/>
  <c r="C1768" i="4"/>
  <c r="D1768" i="4"/>
  <c r="E1768" i="4"/>
  <c r="F1768" i="4"/>
  <c r="G1768" i="4"/>
  <c r="H1768" i="4"/>
  <c r="B1796" i="4"/>
  <c r="C1796" i="4"/>
  <c r="D1796" i="4"/>
  <c r="E1796" i="4"/>
  <c r="F1796" i="4"/>
  <c r="G1796" i="4"/>
  <c r="H1796" i="4"/>
  <c r="B1743" i="4"/>
  <c r="C1743" i="4"/>
  <c r="D1743" i="4"/>
  <c r="E1743" i="4"/>
  <c r="F1743" i="4"/>
  <c r="G1743" i="4"/>
  <c r="H1743" i="4"/>
  <c r="B1797" i="4"/>
  <c r="C1797" i="4"/>
  <c r="D1797" i="4"/>
  <c r="E1797" i="4"/>
  <c r="F1797" i="4"/>
  <c r="G1797" i="4"/>
  <c r="H1797" i="4"/>
  <c r="B1752" i="4"/>
  <c r="C1752" i="4"/>
  <c r="D1752" i="4"/>
  <c r="E1752" i="4"/>
  <c r="F1752" i="4"/>
  <c r="G1752" i="4"/>
  <c r="H1752" i="4"/>
  <c r="B1776" i="4"/>
  <c r="C1776" i="4"/>
  <c r="D1776" i="4"/>
  <c r="E1776" i="4"/>
  <c r="F1776" i="4"/>
  <c r="G1776" i="4"/>
  <c r="H1776" i="4"/>
  <c r="B1786" i="4"/>
  <c r="C1786" i="4"/>
  <c r="D1786" i="4"/>
  <c r="E1786" i="4"/>
  <c r="F1786" i="4"/>
  <c r="G1786" i="4"/>
  <c r="H1786" i="4"/>
  <c r="B1755" i="4"/>
  <c r="C1755" i="4"/>
  <c r="D1755" i="4"/>
  <c r="E1755" i="4"/>
  <c r="F1755" i="4"/>
  <c r="G1755" i="4"/>
  <c r="H1755" i="4"/>
  <c r="B1740" i="4"/>
  <c r="C1740" i="4"/>
  <c r="D1740" i="4"/>
  <c r="E1740" i="4"/>
  <c r="F1740" i="4"/>
  <c r="G1740" i="4"/>
  <c r="H1740" i="4"/>
  <c r="B1793" i="4"/>
  <c r="C1793" i="4"/>
  <c r="D1793" i="4"/>
  <c r="E1793" i="4"/>
  <c r="F1793" i="4"/>
  <c r="G1793" i="4"/>
  <c r="H1793" i="4"/>
  <c r="B1759" i="4"/>
  <c r="C1759" i="4"/>
  <c r="D1759" i="4"/>
  <c r="E1759" i="4"/>
  <c r="F1759" i="4"/>
  <c r="G1759" i="4"/>
  <c r="H1759" i="4"/>
  <c r="B1753" i="4"/>
  <c r="C1753" i="4"/>
  <c r="D1753" i="4"/>
  <c r="E1753" i="4"/>
  <c r="F1753" i="4"/>
  <c r="G1753" i="4"/>
  <c r="H1753" i="4"/>
  <c r="B1770" i="4"/>
  <c r="C1770" i="4"/>
  <c r="D1770" i="4"/>
  <c r="E1770" i="4"/>
  <c r="F1770" i="4"/>
  <c r="G1770" i="4"/>
  <c r="H1770" i="4"/>
  <c r="B1794" i="4"/>
  <c r="C1794" i="4"/>
  <c r="D1794" i="4"/>
  <c r="E1794" i="4"/>
  <c r="F1794" i="4"/>
  <c r="G1794" i="4"/>
  <c r="H1794" i="4"/>
  <c r="B1746" i="4"/>
  <c r="C1746" i="4"/>
  <c r="D1746" i="4"/>
  <c r="E1746" i="4"/>
  <c r="F1746" i="4"/>
  <c r="G1746" i="4"/>
  <c r="H1746" i="4"/>
  <c r="B1798" i="4"/>
  <c r="C1798" i="4"/>
  <c r="D1798" i="4"/>
  <c r="E1798" i="4"/>
  <c r="F1798" i="4"/>
  <c r="G1798" i="4"/>
  <c r="H1798" i="4"/>
  <c r="B1772" i="4"/>
  <c r="C1772" i="4"/>
  <c r="D1772" i="4"/>
  <c r="E1772" i="4"/>
  <c r="F1772" i="4"/>
  <c r="G1772" i="4"/>
  <c r="H1772" i="4"/>
  <c r="B1741" i="4"/>
  <c r="C1741" i="4"/>
  <c r="D1741" i="4"/>
  <c r="E1741" i="4"/>
  <c r="F1741" i="4"/>
  <c r="G1741" i="4"/>
  <c r="H1741" i="4"/>
  <c r="B1747" i="4"/>
  <c r="C1747" i="4"/>
  <c r="D1747" i="4"/>
  <c r="E1747" i="4"/>
  <c r="F1747" i="4"/>
  <c r="G1747" i="4"/>
  <c r="H1747" i="4"/>
  <c r="B1745" i="4"/>
  <c r="C1745" i="4"/>
  <c r="D1745" i="4"/>
  <c r="E1745" i="4"/>
  <c r="F1745" i="4"/>
  <c r="G1745" i="4"/>
  <c r="H1745" i="4"/>
  <c r="B1782" i="4"/>
  <c r="C1782" i="4"/>
  <c r="D1782" i="4"/>
  <c r="E1782" i="4"/>
  <c r="F1782" i="4"/>
  <c r="G1782" i="4"/>
  <c r="H1782" i="4"/>
  <c r="B1742" i="4"/>
  <c r="C1742" i="4"/>
  <c r="D1742" i="4"/>
  <c r="E1742" i="4"/>
  <c r="F1742" i="4"/>
  <c r="G1742" i="4"/>
  <c r="H1742" i="4"/>
  <c r="B1777" i="4"/>
  <c r="C1777" i="4"/>
  <c r="D1777" i="4"/>
  <c r="E1777" i="4"/>
  <c r="F1777" i="4"/>
  <c r="G1777" i="4"/>
  <c r="H1777" i="4"/>
  <c r="B1779" i="4"/>
  <c r="C1779" i="4"/>
  <c r="D1779" i="4"/>
  <c r="E1779" i="4"/>
  <c r="F1779" i="4"/>
  <c r="G1779" i="4"/>
  <c r="H1779" i="4"/>
  <c r="B1769" i="4"/>
  <c r="C1769" i="4"/>
  <c r="D1769" i="4"/>
  <c r="E1769" i="4"/>
  <c r="F1769" i="4"/>
  <c r="G1769" i="4"/>
  <c r="H1769" i="4"/>
  <c r="B1780" i="4"/>
  <c r="C1780" i="4"/>
  <c r="D1780" i="4"/>
  <c r="E1780" i="4"/>
  <c r="F1780" i="4"/>
  <c r="G1780" i="4"/>
  <c r="H1780" i="4"/>
  <c r="B1804" i="4"/>
  <c r="C1804" i="4"/>
  <c r="D1804" i="4"/>
  <c r="E1804" i="4"/>
  <c r="F1804" i="4"/>
  <c r="G1804" i="4"/>
  <c r="H1804" i="4"/>
  <c r="B1756" i="4"/>
  <c r="C1756" i="4"/>
  <c r="D1756" i="4"/>
  <c r="E1756" i="4"/>
  <c r="F1756" i="4"/>
  <c r="G1756" i="4"/>
  <c r="H1756" i="4"/>
  <c r="B1751" i="4"/>
  <c r="C1751" i="4"/>
  <c r="D1751" i="4"/>
  <c r="E1751" i="4"/>
  <c r="F1751" i="4"/>
  <c r="G1751" i="4"/>
  <c r="H1751" i="4"/>
  <c r="B1778" i="4"/>
  <c r="C1778" i="4"/>
  <c r="D1778" i="4"/>
  <c r="E1778" i="4"/>
  <c r="F1778" i="4"/>
  <c r="G1778" i="4"/>
  <c r="H1778" i="4"/>
  <c r="B1761" i="4"/>
  <c r="C1761" i="4"/>
  <c r="D1761" i="4"/>
  <c r="E1761" i="4"/>
  <c r="F1761" i="4"/>
  <c r="G1761" i="4"/>
  <c r="H1761" i="4"/>
  <c r="B1760" i="4"/>
  <c r="C1760" i="4"/>
  <c r="D1760" i="4"/>
  <c r="E1760" i="4"/>
  <c r="F1760" i="4"/>
  <c r="G1760" i="4"/>
  <c r="H1760" i="4"/>
  <c r="B1783" i="4"/>
  <c r="C1783" i="4"/>
  <c r="D1783" i="4"/>
  <c r="E1783" i="4"/>
  <c r="F1783" i="4"/>
  <c r="G1783" i="4"/>
  <c r="H1783" i="4"/>
  <c r="B1758" i="4"/>
  <c r="C1758" i="4"/>
  <c r="D1758" i="4"/>
  <c r="E1758" i="4"/>
  <c r="F1758" i="4"/>
  <c r="G1758" i="4"/>
  <c r="H1758" i="4"/>
  <c r="B1771" i="4"/>
  <c r="C1771" i="4"/>
  <c r="D1771" i="4"/>
  <c r="E1771" i="4"/>
  <c r="F1771" i="4"/>
  <c r="G1771" i="4"/>
  <c r="H1771" i="4"/>
  <c r="B1803" i="4"/>
  <c r="C1803" i="4"/>
  <c r="D1803" i="4"/>
  <c r="E1803" i="4"/>
  <c r="F1803" i="4"/>
  <c r="G1803" i="4"/>
  <c r="H1803" i="4"/>
  <c r="B1788" i="4"/>
  <c r="C1788" i="4"/>
  <c r="D1788" i="4"/>
  <c r="E1788" i="4"/>
  <c r="F1788" i="4"/>
  <c r="G1788" i="4"/>
  <c r="H1788" i="4"/>
  <c r="B1773" i="4"/>
  <c r="C1773" i="4"/>
  <c r="D1773" i="4"/>
  <c r="E1773" i="4"/>
  <c r="F1773" i="4"/>
  <c r="G1773" i="4"/>
  <c r="H1773" i="4"/>
  <c r="B1764" i="4"/>
  <c r="C1764" i="4"/>
  <c r="D1764" i="4"/>
  <c r="E1764" i="4"/>
  <c r="F1764" i="4"/>
  <c r="G1764" i="4"/>
  <c r="H1764" i="4"/>
  <c r="B1785" i="4"/>
  <c r="C1785" i="4"/>
  <c r="D1785" i="4"/>
  <c r="E1785" i="4"/>
  <c r="F1785" i="4"/>
  <c r="G1785" i="4"/>
  <c r="H1785" i="4"/>
  <c r="B1795" i="4"/>
  <c r="C1795" i="4"/>
  <c r="D1795" i="4"/>
  <c r="E1795" i="4"/>
  <c r="F1795" i="4"/>
  <c r="G1795" i="4"/>
  <c r="H1795" i="4"/>
  <c r="B1763" i="4"/>
  <c r="C1763" i="4"/>
  <c r="D1763" i="4"/>
  <c r="E1763" i="4"/>
  <c r="F1763" i="4"/>
  <c r="G1763" i="4"/>
  <c r="H1763" i="4"/>
  <c r="B1750" i="4"/>
  <c r="C1750" i="4"/>
  <c r="D1750" i="4"/>
  <c r="E1750" i="4"/>
  <c r="F1750" i="4"/>
  <c r="G1750" i="4"/>
  <c r="H1750" i="4"/>
  <c r="B1762" i="4"/>
  <c r="C1762" i="4"/>
  <c r="D1762" i="4"/>
  <c r="E1762" i="4"/>
  <c r="F1762" i="4"/>
  <c r="G1762" i="4"/>
  <c r="H1762" i="4"/>
  <c r="B1749" i="4"/>
  <c r="C1749" i="4"/>
  <c r="D1749" i="4"/>
  <c r="E1749" i="4"/>
  <c r="F1749" i="4"/>
  <c r="G1749" i="4"/>
  <c r="H1749" i="4"/>
  <c r="B1800" i="4"/>
  <c r="C1800" i="4"/>
  <c r="D1800" i="4"/>
  <c r="E1800" i="4"/>
  <c r="F1800" i="4"/>
  <c r="G1800" i="4"/>
  <c r="H1800" i="4"/>
  <c r="B1791" i="4"/>
  <c r="C1791" i="4"/>
  <c r="D1791" i="4"/>
  <c r="E1791" i="4"/>
  <c r="F1791" i="4"/>
  <c r="G1791" i="4"/>
  <c r="H1791" i="4"/>
  <c r="B1801" i="4"/>
  <c r="C1801" i="4"/>
  <c r="D1801" i="4"/>
  <c r="E1801" i="4"/>
  <c r="F1801" i="4"/>
  <c r="G1801" i="4"/>
  <c r="H1801" i="4"/>
  <c r="B1748" i="4"/>
  <c r="C1748" i="4"/>
  <c r="D1748" i="4"/>
  <c r="E1748" i="4"/>
  <c r="F1748" i="4"/>
  <c r="G1748" i="4"/>
  <c r="H1748" i="4"/>
  <c r="B1765" i="4"/>
  <c r="C1765" i="4"/>
  <c r="D1765" i="4"/>
  <c r="E1765" i="4"/>
  <c r="F1765" i="4"/>
  <c r="G1765" i="4"/>
  <c r="H1765" i="4"/>
  <c r="B1789" i="4"/>
  <c r="C1789" i="4"/>
  <c r="D1789" i="4"/>
  <c r="E1789" i="4"/>
  <c r="F1789" i="4"/>
  <c r="G1789" i="4"/>
  <c r="H1789" i="4"/>
  <c r="B1799" i="4"/>
  <c r="C1799" i="4"/>
  <c r="D1799" i="4"/>
  <c r="E1799" i="4"/>
  <c r="F1799" i="4"/>
  <c r="G1799" i="4"/>
  <c r="H1799" i="4"/>
  <c r="B1781" i="4"/>
  <c r="C1781" i="4"/>
  <c r="D1781" i="4"/>
  <c r="E1781" i="4"/>
  <c r="F1781" i="4"/>
  <c r="G1781" i="4"/>
  <c r="H1781" i="4"/>
  <c r="B1790" i="4"/>
  <c r="C1790" i="4"/>
  <c r="D1790" i="4"/>
  <c r="E1790" i="4"/>
  <c r="F1790" i="4"/>
  <c r="G1790" i="4"/>
  <c r="H1790" i="4"/>
  <c r="B1792" i="4"/>
  <c r="C1792" i="4"/>
  <c r="D1792" i="4"/>
  <c r="E1792" i="4"/>
  <c r="F1792" i="4"/>
  <c r="G1792" i="4"/>
  <c r="H1792" i="4"/>
  <c r="B1766" i="4"/>
  <c r="C1766" i="4"/>
  <c r="D1766" i="4"/>
  <c r="E1766" i="4"/>
  <c r="F1766" i="4"/>
  <c r="G1766" i="4"/>
  <c r="H1766" i="4"/>
  <c r="B1767" i="4"/>
  <c r="C1767" i="4"/>
  <c r="D1767" i="4"/>
  <c r="E1767" i="4"/>
  <c r="F1767" i="4"/>
  <c r="G1767" i="4"/>
  <c r="H1767" i="4"/>
  <c r="B1784" i="4"/>
  <c r="C1784" i="4"/>
  <c r="D1784" i="4"/>
  <c r="E1784" i="4"/>
  <c r="F1784" i="4"/>
  <c r="G1784" i="4"/>
  <c r="H1784" i="4"/>
  <c r="B1802" i="4"/>
  <c r="C1802" i="4"/>
  <c r="D1802" i="4"/>
  <c r="E1802" i="4"/>
  <c r="F1802" i="4"/>
  <c r="G1802" i="4"/>
  <c r="H1802" i="4"/>
  <c r="B1757" i="4"/>
  <c r="C1757" i="4"/>
  <c r="D1757" i="4"/>
  <c r="E1757" i="4"/>
  <c r="F1757" i="4"/>
  <c r="G1757" i="4"/>
  <c r="H1757" i="4"/>
  <c r="B1775" i="4"/>
  <c r="C1775" i="4"/>
  <c r="D1775" i="4"/>
  <c r="E1775" i="4"/>
  <c r="F1775" i="4"/>
  <c r="G1775" i="4"/>
  <c r="H1775" i="4"/>
  <c r="B1774" i="4"/>
  <c r="C1774" i="4"/>
  <c r="D1774" i="4"/>
  <c r="E1774" i="4"/>
  <c r="F1774" i="4"/>
  <c r="G1774" i="4"/>
  <c r="H1774" i="4"/>
  <c r="B1754" i="4"/>
  <c r="C1754" i="4"/>
  <c r="D1754" i="4"/>
  <c r="E1754" i="4"/>
  <c r="F1754" i="4"/>
  <c r="G1754" i="4"/>
  <c r="H1754" i="4"/>
  <c r="B1830" i="4"/>
  <c r="C1830" i="4"/>
  <c r="D1830" i="4"/>
  <c r="E1830" i="4"/>
  <c r="F1830" i="4"/>
  <c r="G1830" i="4"/>
  <c r="H1830" i="4"/>
  <c r="B1809" i="4"/>
  <c r="C1809" i="4"/>
  <c r="D1809" i="4"/>
  <c r="E1809" i="4"/>
  <c r="F1809" i="4"/>
  <c r="G1809" i="4"/>
  <c r="H1809" i="4"/>
  <c r="B1818" i="4"/>
  <c r="C1818" i="4"/>
  <c r="D1818" i="4"/>
  <c r="E1818" i="4"/>
  <c r="F1818" i="4"/>
  <c r="G1818" i="4"/>
  <c r="H1818" i="4"/>
  <c r="B1832" i="4"/>
  <c r="C1832" i="4"/>
  <c r="D1832" i="4"/>
  <c r="E1832" i="4"/>
  <c r="F1832" i="4"/>
  <c r="G1832" i="4"/>
  <c r="H1832" i="4"/>
  <c r="B1808" i="4"/>
  <c r="C1808" i="4"/>
  <c r="D1808" i="4"/>
  <c r="E1808" i="4"/>
  <c r="F1808" i="4"/>
  <c r="G1808" i="4"/>
  <c r="H1808" i="4"/>
  <c r="B1833" i="4"/>
  <c r="C1833" i="4"/>
  <c r="D1833" i="4"/>
  <c r="E1833" i="4"/>
  <c r="F1833" i="4"/>
  <c r="G1833" i="4"/>
  <c r="H1833" i="4"/>
  <c r="B1813" i="4"/>
  <c r="C1813" i="4"/>
  <c r="D1813" i="4"/>
  <c r="E1813" i="4"/>
  <c r="F1813" i="4"/>
  <c r="G1813" i="4"/>
  <c r="H1813" i="4"/>
  <c r="B1821" i="4"/>
  <c r="C1821" i="4"/>
  <c r="D1821" i="4"/>
  <c r="E1821" i="4"/>
  <c r="F1821" i="4"/>
  <c r="G1821" i="4"/>
  <c r="H1821" i="4"/>
  <c r="B1829" i="4"/>
  <c r="C1829" i="4"/>
  <c r="D1829" i="4"/>
  <c r="E1829" i="4"/>
  <c r="F1829" i="4"/>
  <c r="G1829" i="4"/>
  <c r="H1829" i="4"/>
  <c r="B1815" i="4"/>
  <c r="C1815" i="4"/>
  <c r="D1815" i="4"/>
  <c r="E1815" i="4"/>
  <c r="F1815" i="4"/>
  <c r="G1815" i="4"/>
  <c r="H1815" i="4"/>
  <c r="B1805" i="4"/>
  <c r="C1805" i="4"/>
  <c r="D1805" i="4"/>
  <c r="E1805" i="4"/>
  <c r="F1805" i="4"/>
  <c r="G1805" i="4"/>
  <c r="H1805" i="4"/>
  <c r="B1831" i="4"/>
  <c r="C1831" i="4"/>
  <c r="D1831" i="4"/>
  <c r="E1831" i="4"/>
  <c r="F1831" i="4"/>
  <c r="G1831" i="4"/>
  <c r="H1831" i="4"/>
  <c r="B1817" i="4"/>
  <c r="C1817" i="4"/>
  <c r="D1817" i="4"/>
  <c r="E1817" i="4"/>
  <c r="F1817" i="4"/>
  <c r="G1817" i="4"/>
  <c r="H1817" i="4"/>
  <c r="B1814" i="4"/>
  <c r="C1814" i="4"/>
  <c r="D1814" i="4"/>
  <c r="E1814" i="4"/>
  <c r="F1814" i="4"/>
  <c r="G1814" i="4"/>
  <c r="H1814" i="4"/>
  <c r="B1822" i="4"/>
  <c r="C1822" i="4"/>
  <c r="D1822" i="4"/>
  <c r="E1822" i="4"/>
  <c r="F1822" i="4"/>
  <c r="G1822" i="4"/>
  <c r="H1822" i="4"/>
  <c r="B1835" i="4"/>
  <c r="C1835" i="4"/>
  <c r="D1835" i="4"/>
  <c r="E1835" i="4"/>
  <c r="F1835" i="4"/>
  <c r="G1835" i="4"/>
  <c r="H1835" i="4"/>
  <c r="B1820" i="4"/>
  <c r="C1820" i="4"/>
  <c r="D1820" i="4"/>
  <c r="E1820" i="4"/>
  <c r="F1820" i="4"/>
  <c r="G1820" i="4"/>
  <c r="H1820" i="4"/>
  <c r="B1806" i="4"/>
  <c r="C1806" i="4"/>
  <c r="D1806" i="4"/>
  <c r="E1806" i="4"/>
  <c r="F1806" i="4"/>
  <c r="G1806" i="4"/>
  <c r="H1806" i="4"/>
  <c r="B1811" i="4"/>
  <c r="C1811" i="4"/>
  <c r="D1811" i="4"/>
  <c r="E1811" i="4"/>
  <c r="F1811" i="4"/>
  <c r="G1811" i="4"/>
  <c r="H1811" i="4"/>
  <c r="B1810" i="4"/>
  <c r="C1810" i="4"/>
  <c r="D1810" i="4"/>
  <c r="E1810" i="4"/>
  <c r="F1810" i="4"/>
  <c r="G1810" i="4"/>
  <c r="H1810" i="4"/>
  <c r="B1828" i="4"/>
  <c r="C1828" i="4"/>
  <c r="D1828" i="4"/>
  <c r="E1828" i="4"/>
  <c r="F1828" i="4"/>
  <c r="G1828" i="4"/>
  <c r="H1828" i="4"/>
  <c r="B1807" i="4"/>
  <c r="C1807" i="4"/>
  <c r="D1807" i="4"/>
  <c r="E1807" i="4"/>
  <c r="F1807" i="4"/>
  <c r="G1807" i="4"/>
  <c r="H1807" i="4"/>
  <c r="B1819" i="4"/>
  <c r="C1819" i="4"/>
  <c r="D1819" i="4"/>
  <c r="E1819" i="4"/>
  <c r="F1819" i="4"/>
  <c r="G1819" i="4"/>
  <c r="H1819" i="4"/>
  <c r="B1823" i="4"/>
  <c r="C1823" i="4"/>
  <c r="D1823" i="4"/>
  <c r="E1823" i="4"/>
  <c r="F1823" i="4"/>
  <c r="G1823" i="4"/>
  <c r="H1823" i="4"/>
  <c r="B1826" i="4"/>
  <c r="C1826" i="4"/>
  <c r="D1826" i="4"/>
  <c r="E1826" i="4"/>
  <c r="F1826" i="4"/>
  <c r="G1826" i="4"/>
  <c r="H1826" i="4"/>
  <c r="B1827" i="4"/>
  <c r="C1827" i="4"/>
  <c r="D1827" i="4"/>
  <c r="E1827" i="4"/>
  <c r="F1827" i="4"/>
  <c r="G1827" i="4"/>
  <c r="H1827" i="4"/>
  <c r="B1836" i="4"/>
  <c r="C1836" i="4"/>
  <c r="D1836" i="4"/>
  <c r="E1836" i="4"/>
  <c r="F1836" i="4"/>
  <c r="G1836" i="4"/>
  <c r="H1836" i="4"/>
  <c r="B1816" i="4"/>
  <c r="C1816" i="4"/>
  <c r="D1816" i="4"/>
  <c r="E1816" i="4"/>
  <c r="F1816" i="4"/>
  <c r="G1816" i="4"/>
  <c r="H1816" i="4"/>
  <c r="B1834" i="4"/>
  <c r="C1834" i="4"/>
  <c r="D1834" i="4"/>
  <c r="E1834" i="4"/>
  <c r="F1834" i="4"/>
  <c r="G1834" i="4"/>
  <c r="H1834" i="4"/>
  <c r="B1824" i="4"/>
  <c r="C1824" i="4"/>
  <c r="D1824" i="4"/>
  <c r="E1824" i="4"/>
  <c r="F1824" i="4"/>
  <c r="G1824" i="4"/>
  <c r="H1824" i="4"/>
  <c r="B1825" i="4"/>
  <c r="C1825" i="4"/>
  <c r="D1825" i="4"/>
  <c r="E1825" i="4"/>
  <c r="F1825" i="4"/>
  <c r="G1825" i="4"/>
  <c r="H1825" i="4"/>
  <c r="B1812" i="4"/>
  <c r="C1812" i="4"/>
  <c r="D1812" i="4"/>
  <c r="E1812" i="4"/>
  <c r="F1812" i="4"/>
  <c r="G1812" i="4"/>
  <c r="H1812" i="4"/>
  <c r="B1837" i="4"/>
  <c r="C1837" i="4"/>
  <c r="D1837" i="4"/>
  <c r="E1837" i="4"/>
  <c r="F1837" i="4"/>
  <c r="G1837" i="4"/>
  <c r="H1837" i="4"/>
  <c r="L60" i="2"/>
  <c r="P1479" i="4" s="1"/>
  <c r="L61" i="2"/>
  <c r="M61" i="2" s="1"/>
  <c r="L62" i="2"/>
  <c r="P1487" i="4" s="1"/>
  <c r="L63" i="2"/>
  <c r="P1522" i="4" s="1"/>
  <c r="L64" i="2"/>
  <c r="P1550" i="4" s="1"/>
  <c r="Q1550" i="4" s="1"/>
  <c r="L65" i="2"/>
  <c r="L66" i="2"/>
  <c r="L67" i="2"/>
  <c r="P1652" i="4" s="1"/>
  <c r="L68" i="2"/>
  <c r="L69" i="2"/>
  <c r="L70" i="2"/>
  <c r="L71" i="2"/>
  <c r="L72" i="2"/>
  <c r="L73" i="2"/>
  <c r="L74" i="2"/>
  <c r="L75" i="2"/>
  <c r="P1815" i="4" s="1"/>
  <c r="L76" i="2"/>
  <c r="M76" i="2" s="1"/>
  <c r="L42" i="2"/>
  <c r="P952" i="4" s="1"/>
  <c r="L16" i="2"/>
  <c r="P483" i="4" s="1"/>
  <c r="L17" i="2"/>
  <c r="L18" i="2"/>
  <c r="P501" i="4"/>
  <c r="L19" i="2"/>
  <c r="P531" i="4" s="1"/>
  <c r="L20" i="2"/>
  <c r="P537" i="4" s="1"/>
  <c r="L21" i="2"/>
  <c r="M21" i="2" s="1"/>
  <c r="L22" i="2"/>
  <c r="P545" i="4"/>
  <c r="L23" i="2"/>
  <c r="P558" i="4" s="1"/>
  <c r="Q558" i="4" s="1"/>
  <c r="L24" i="2"/>
  <c r="P567" i="4" s="1"/>
  <c r="L25" i="2"/>
  <c r="M25" i="2" s="1"/>
  <c r="L26" i="2"/>
  <c r="L27" i="2"/>
  <c r="P621" i="4" s="1"/>
  <c r="L28" i="2"/>
  <c r="P656" i="4" s="1"/>
  <c r="L29" i="2"/>
  <c r="M29" i="2" s="1"/>
  <c r="L30" i="2"/>
  <c r="M30" i="2" s="1"/>
  <c r="L31" i="2"/>
  <c r="M31" i="2" s="1"/>
  <c r="L32" i="2"/>
  <c r="P776" i="4"/>
  <c r="L33" i="2"/>
  <c r="P790" i="4" s="1"/>
  <c r="L34" i="2"/>
  <c r="P792" i="4" s="1"/>
  <c r="L35" i="2"/>
  <c r="L36" i="2"/>
  <c r="P820" i="4" s="1"/>
  <c r="L37" i="2"/>
  <c r="M37" i="2" s="1"/>
  <c r="L38" i="2"/>
  <c r="P872" i="4"/>
  <c r="L39" i="2"/>
  <c r="M39" i="2" s="1"/>
  <c r="L40" i="2"/>
  <c r="L41" i="2"/>
  <c r="L43" i="2"/>
  <c r="P970" i="4" s="1"/>
  <c r="L44" i="2"/>
  <c r="M44" i="2"/>
  <c r="L45" i="2"/>
  <c r="P1043" i="4" s="1"/>
  <c r="L46" i="2"/>
  <c r="P1079" i="4"/>
  <c r="L47" i="2"/>
  <c r="P1104" i="4" s="1"/>
  <c r="L48" i="2"/>
  <c r="M48" i="2" s="1"/>
  <c r="L49" i="2"/>
  <c r="L50" i="2"/>
  <c r="P1225" i="4" s="1"/>
  <c r="L51" i="2"/>
  <c r="P1352" i="4" s="1"/>
  <c r="L52" i="2"/>
  <c r="P1382" i="4" s="1"/>
  <c r="L53" i="2"/>
  <c r="P1404" i="4" s="1"/>
  <c r="L54" i="2"/>
  <c r="M54" i="2"/>
  <c r="L55" i="2"/>
  <c r="P1429" i="4" s="1"/>
  <c r="L56" i="2"/>
  <c r="L57" i="2"/>
  <c r="M57" i="2" s="1"/>
  <c r="L58" i="2"/>
  <c r="P1448" i="4"/>
  <c r="L59" i="2"/>
  <c r="P1459" i="4"/>
  <c r="L3" i="2"/>
  <c r="P21" i="4" s="1"/>
  <c r="L4" i="2"/>
  <c r="P22" i="4" s="1"/>
  <c r="L5" i="2"/>
  <c r="P24" i="4" s="1"/>
  <c r="L6" i="2"/>
  <c r="P107" i="4" s="1"/>
  <c r="L7" i="2"/>
  <c r="P199" i="4" s="1"/>
  <c r="L8" i="2"/>
  <c r="M8" i="2" s="1"/>
  <c r="L9" i="2"/>
  <c r="L10" i="2"/>
  <c r="P252" i="4" s="1"/>
  <c r="L11" i="2"/>
  <c r="P345" i="4"/>
  <c r="L12" i="2"/>
  <c r="L14" i="2"/>
  <c r="P435" i="4" s="1"/>
  <c r="L13" i="2"/>
  <c r="M13" i="2" s="1"/>
  <c r="L15" i="2"/>
  <c r="P475" i="4" s="1"/>
  <c r="P908" i="4"/>
  <c r="M17" i="2"/>
  <c r="O124" i="4"/>
  <c r="N124" i="4"/>
  <c r="M124" i="4"/>
  <c r="L124" i="4"/>
  <c r="K124" i="4"/>
  <c r="K1480" i="4"/>
  <c r="L1480" i="4"/>
  <c r="M1480" i="4"/>
  <c r="N1480" i="4"/>
  <c r="O1480" i="4"/>
  <c r="K1504" i="4"/>
  <c r="L1504" i="4"/>
  <c r="M1504" i="4"/>
  <c r="N1504" i="4"/>
  <c r="O1504" i="4"/>
  <c r="K1246" i="4"/>
  <c r="L1246" i="4"/>
  <c r="M1246" i="4"/>
  <c r="N1246" i="4"/>
  <c r="O1246" i="4"/>
  <c r="K1270" i="4"/>
  <c r="L1270" i="4"/>
  <c r="M1270" i="4"/>
  <c r="N1270" i="4"/>
  <c r="O1270" i="4"/>
  <c r="K1242" i="4"/>
  <c r="L1242" i="4"/>
  <c r="M1242" i="4"/>
  <c r="N1242" i="4"/>
  <c r="O1242" i="4"/>
  <c r="K1267" i="4"/>
  <c r="L1267" i="4"/>
  <c r="M1267" i="4"/>
  <c r="N1267" i="4"/>
  <c r="O1267" i="4"/>
  <c r="K1262" i="4"/>
  <c r="L1262" i="4"/>
  <c r="M1262" i="4"/>
  <c r="N1262" i="4"/>
  <c r="O1262" i="4"/>
  <c r="K1299" i="4"/>
  <c r="L1299" i="4"/>
  <c r="M1299" i="4"/>
  <c r="N1299" i="4"/>
  <c r="O1299" i="4"/>
  <c r="K1289" i="4"/>
  <c r="L1289" i="4"/>
  <c r="M1289" i="4"/>
  <c r="N1289" i="4"/>
  <c r="O1289" i="4"/>
  <c r="K1232" i="4"/>
  <c r="L1232" i="4"/>
  <c r="M1232" i="4"/>
  <c r="N1232" i="4"/>
  <c r="O1232" i="4"/>
  <c r="K1290" i="4"/>
  <c r="L1290" i="4"/>
  <c r="M1290" i="4"/>
  <c r="N1290" i="4"/>
  <c r="O1290" i="4"/>
  <c r="K1228" i="4"/>
  <c r="L1228" i="4"/>
  <c r="M1228" i="4"/>
  <c r="N1228" i="4"/>
  <c r="O1228" i="4"/>
  <c r="K1223" i="4"/>
  <c r="L1223" i="4"/>
  <c r="M1223" i="4"/>
  <c r="N1223" i="4"/>
  <c r="O1223" i="4"/>
  <c r="K1297" i="4"/>
  <c r="L1297" i="4"/>
  <c r="M1297" i="4"/>
  <c r="N1297" i="4"/>
  <c r="O1297" i="4"/>
  <c r="K1227" i="4"/>
  <c r="L1227" i="4"/>
  <c r="M1227" i="4"/>
  <c r="N1227" i="4"/>
  <c r="O1227" i="4"/>
  <c r="K1249" i="4"/>
  <c r="L1249" i="4"/>
  <c r="M1249" i="4"/>
  <c r="N1249" i="4"/>
  <c r="O1249" i="4"/>
  <c r="K1271" i="4"/>
  <c r="L1271" i="4"/>
  <c r="M1271" i="4"/>
  <c r="N1271" i="4"/>
  <c r="O1271" i="4"/>
  <c r="K1278" i="4"/>
  <c r="L1278" i="4"/>
  <c r="M1278" i="4"/>
  <c r="N1278" i="4"/>
  <c r="O1278" i="4"/>
  <c r="K1272" i="4"/>
  <c r="L1272" i="4"/>
  <c r="M1272" i="4"/>
  <c r="N1272" i="4"/>
  <c r="O1272" i="4"/>
  <c r="K1241" i="4"/>
  <c r="L1241" i="4"/>
  <c r="M1241" i="4"/>
  <c r="N1241" i="4"/>
  <c r="O1241" i="4"/>
  <c r="K1279" i="4"/>
  <c r="L1279" i="4"/>
  <c r="M1279" i="4"/>
  <c r="N1279" i="4"/>
  <c r="O1279" i="4"/>
  <c r="K1239" i="4"/>
  <c r="L1239" i="4"/>
  <c r="M1239" i="4"/>
  <c r="N1239" i="4"/>
  <c r="O1239" i="4"/>
  <c r="K1298" i="4"/>
  <c r="L1298" i="4"/>
  <c r="M1298" i="4"/>
  <c r="N1298" i="4"/>
  <c r="O1298" i="4"/>
  <c r="K1296" i="4"/>
  <c r="L1296" i="4"/>
  <c r="M1296" i="4"/>
  <c r="N1296" i="4"/>
  <c r="O1296" i="4"/>
  <c r="K1222" i="4"/>
  <c r="L1222" i="4"/>
  <c r="M1222" i="4"/>
  <c r="N1222" i="4"/>
  <c r="O1222" i="4"/>
  <c r="K1265" i="4"/>
  <c r="L1265" i="4"/>
  <c r="M1265" i="4"/>
  <c r="N1265" i="4"/>
  <c r="O1265" i="4"/>
  <c r="K1286" i="4"/>
  <c r="L1286" i="4"/>
  <c r="M1286" i="4"/>
  <c r="N1286" i="4"/>
  <c r="O1286" i="4"/>
  <c r="K1261" i="4"/>
  <c r="L1261" i="4"/>
  <c r="M1261" i="4"/>
  <c r="N1261" i="4"/>
  <c r="O1261" i="4"/>
  <c r="K1243" i="4"/>
  <c r="L1243" i="4"/>
  <c r="M1243" i="4"/>
  <c r="N1243" i="4"/>
  <c r="O1243" i="4"/>
  <c r="B1270" i="4"/>
  <c r="C1270" i="4"/>
  <c r="D1270" i="4"/>
  <c r="E1270" i="4"/>
  <c r="F1270" i="4"/>
  <c r="G1270" i="4"/>
  <c r="H1270" i="4"/>
  <c r="B1242" i="4"/>
  <c r="C1242" i="4"/>
  <c r="D1242" i="4"/>
  <c r="E1242" i="4"/>
  <c r="F1242" i="4"/>
  <c r="G1242" i="4"/>
  <c r="H1242" i="4"/>
  <c r="B1267" i="4"/>
  <c r="C1267" i="4"/>
  <c r="D1267" i="4"/>
  <c r="E1267" i="4"/>
  <c r="F1267" i="4"/>
  <c r="G1267" i="4"/>
  <c r="H1267" i="4"/>
  <c r="B1262" i="4"/>
  <c r="C1262" i="4"/>
  <c r="D1262" i="4"/>
  <c r="E1262" i="4"/>
  <c r="F1262" i="4"/>
  <c r="G1262" i="4"/>
  <c r="H1262" i="4"/>
  <c r="B1299" i="4"/>
  <c r="C1299" i="4"/>
  <c r="D1299" i="4"/>
  <c r="E1299" i="4"/>
  <c r="F1299" i="4"/>
  <c r="G1299" i="4"/>
  <c r="H1299" i="4"/>
  <c r="B1289" i="4"/>
  <c r="C1289" i="4"/>
  <c r="D1289" i="4"/>
  <c r="E1289" i="4"/>
  <c r="F1289" i="4"/>
  <c r="G1289" i="4"/>
  <c r="H1289" i="4"/>
  <c r="B1232" i="4"/>
  <c r="C1232" i="4"/>
  <c r="D1232" i="4"/>
  <c r="E1232" i="4"/>
  <c r="F1232" i="4"/>
  <c r="G1232" i="4"/>
  <c r="H1232" i="4"/>
  <c r="B1290" i="4"/>
  <c r="C1290" i="4"/>
  <c r="D1290" i="4"/>
  <c r="E1290" i="4"/>
  <c r="F1290" i="4"/>
  <c r="G1290" i="4"/>
  <c r="H1290" i="4"/>
  <c r="B1228" i="4"/>
  <c r="C1228" i="4"/>
  <c r="D1228" i="4"/>
  <c r="E1228" i="4"/>
  <c r="F1228" i="4"/>
  <c r="G1228" i="4"/>
  <c r="H1228" i="4"/>
  <c r="B1223" i="4"/>
  <c r="C1223" i="4"/>
  <c r="D1223" i="4"/>
  <c r="E1223" i="4"/>
  <c r="F1223" i="4"/>
  <c r="G1223" i="4"/>
  <c r="H1223" i="4"/>
  <c r="B1297" i="4"/>
  <c r="C1297" i="4"/>
  <c r="D1297" i="4"/>
  <c r="E1297" i="4"/>
  <c r="F1297" i="4"/>
  <c r="G1297" i="4"/>
  <c r="H1297" i="4"/>
  <c r="B1227" i="4"/>
  <c r="C1227" i="4"/>
  <c r="D1227" i="4"/>
  <c r="E1227" i="4"/>
  <c r="F1227" i="4"/>
  <c r="G1227" i="4"/>
  <c r="H1227" i="4"/>
  <c r="B1249" i="4"/>
  <c r="C1249" i="4"/>
  <c r="D1249" i="4"/>
  <c r="E1249" i="4"/>
  <c r="F1249" i="4"/>
  <c r="G1249" i="4"/>
  <c r="H1249" i="4"/>
  <c r="B1271" i="4"/>
  <c r="C1271" i="4"/>
  <c r="D1271" i="4"/>
  <c r="E1271" i="4"/>
  <c r="F1271" i="4"/>
  <c r="G1271" i="4"/>
  <c r="H1271" i="4"/>
  <c r="B1278" i="4"/>
  <c r="C1278" i="4"/>
  <c r="D1278" i="4"/>
  <c r="E1278" i="4"/>
  <c r="F1278" i="4"/>
  <c r="G1278" i="4"/>
  <c r="H1278" i="4"/>
  <c r="B1272" i="4"/>
  <c r="C1272" i="4"/>
  <c r="D1272" i="4"/>
  <c r="E1272" i="4"/>
  <c r="F1272" i="4"/>
  <c r="G1272" i="4"/>
  <c r="H1272" i="4"/>
  <c r="B1241" i="4"/>
  <c r="C1241" i="4"/>
  <c r="D1241" i="4"/>
  <c r="E1241" i="4"/>
  <c r="F1241" i="4"/>
  <c r="G1241" i="4"/>
  <c r="H1241" i="4"/>
  <c r="B1279" i="4"/>
  <c r="C1279" i="4"/>
  <c r="D1279" i="4"/>
  <c r="E1279" i="4"/>
  <c r="F1279" i="4"/>
  <c r="G1279" i="4"/>
  <c r="H1279" i="4"/>
  <c r="B1239" i="4"/>
  <c r="C1239" i="4"/>
  <c r="D1239" i="4"/>
  <c r="E1239" i="4"/>
  <c r="F1239" i="4"/>
  <c r="G1239" i="4"/>
  <c r="H1239" i="4"/>
  <c r="B1298" i="4"/>
  <c r="C1298" i="4"/>
  <c r="D1298" i="4"/>
  <c r="E1298" i="4"/>
  <c r="F1298" i="4"/>
  <c r="G1298" i="4"/>
  <c r="H1298" i="4"/>
  <c r="B1296" i="4"/>
  <c r="C1296" i="4"/>
  <c r="D1296" i="4"/>
  <c r="E1296" i="4"/>
  <c r="F1296" i="4"/>
  <c r="G1296" i="4"/>
  <c r="H1296" i="4"/>
  <c r="B1222" i="4"/>
  <c r="C1222" i="4"/>
  <c r="D1222" i="4"/>
  <c r="E1222" i="4"/>
  <c r="F1222" i="4"/>
  <c r="G1222" i="4"/>
  <c r="H1222" i="4"/>
  <c r="B1265" i="4"/>
  <c r="C1265" i="4"/>
  <c r="D1265" i="4"/>
  <c r="E1265" i="4"/>
  <c r="F1265" i="4"/>
  <c r="G1265" i="4"/>
  <c r="H1265" i="4"/>
  <c r="B1286" i="4"/>
  <c r="C1286" i="4"/>
  <c r="D1286" i="4"/>
  <c r="E1286" i="4"/>
  <c r="F1286" i="4"/>
  <c r="G1286" i="4"/>
  <c r="H1286" i="4"/>
  <c r="B1261" i="4"/>
  <c r="C1261" i="4"/>
  <c r="D1261" i="4"/>
  <c r="E1261" i="4"/>
  <c r="F1261" i="4"/>
  <c r="G1261" i="4"/>
  <c r="H1261" i="4"/>
  <c r="B1243" i="4"/>
  <c r="C1243" i="4"/>
  <c r="D1243" i="4"/>
  <c r="E1243" i="4"/>
  <c r="F1243" i="4"/>
  <c r="G1243" i="4"/>
  <c r="H1243" i="4"/>
  <c r="B1264" i="4"/>
  <c r="C1264" i="4"/>
  <c r="D1264" i="4"/>
  <c r="E1264" i="4"/>
  <c r="F1264" i="4"/>
  <c r="G1264" i="4"/>
  <c r="H1264" i="4"/>
  <c r="B1246" i="4"/>
  <c r="C1246" i="4"/>
  <c r="D1246" i="4"/>
  <c r="E1246" i="4"/>
  <c r="F1246" i="4"/>
  <c r="G1246" i="4"/>
  <c r="H1246" i="4"/>
  <c r="K582" i="4"/>
  <c r="L582" i="4"/>
  <c r="M582" i="4"/>
  <c r="N582" i="4"/>
  <c r="O582" i="4"/>
  <c r="B582" i="4"/>
  <c r="C582" i="4"/>
  <c r="D582" i="4"/>
  <c r="E582" i="4"/>
  <c r="F582" i="4"/>
  <c r="G582" i="4"/>
  <c r="H582" i="4"/>
  <c r="K2" i="4"/>
  <c r="K12" i="4"/>
  <c r="K22" i="4"/>
  <c r="K395" i="4"/>
  <c r="K401" i="4"/>
  <c r="K399" i="4"/>
  <c r="K394" i="4"/>
  <c r="K405" i="4"/>
  <c r="K393" i="4"/>
  <c r="K396" i="4"/>
  <c r="K397" i="4"/>
  <c r="K404" i="4"/>
  <c r="K389" i="4"/>
  <c r="K400" i="4"/>
  <c r="K391" i="4"/>
  <c r="K392" i="4"/>
  <c r="K402" i="4"/>
  <c r="K398" i="4"/>
  <c r="K403" i="4"/>
  <c r="K390" i="4"/>
  <c r="K1114" i="4"/>
  <c r="K1119" i="4"/>
  <c r="K1121" i="4"/>
  <c r="K1110" i="4"/>
  <c r="K1109" i="4"/>
  <c r="K1113" i="4"/>
  <c r="K1122" i="4"/>
  <c r="K1120" i="4"/>
  <c r="K1118" i="4"/>
  <c r="K1108" i="4"/>
  <c r="K1115" i="4"/>
  <c r="K1117" i="4"/>
  <c r="K1116" i="4"/>
  <c r="K1112" i="4"/>
  <c r="K1111" i="4"/>
  <c r="K1477" i="4"/>
  <c r="K1475" i="4"/>
  <c r="K1454" i="4"/>
  <c r="K1452" i="4"/>
  <c r="K1472" i="4"/>
  <c r="K1455" i="4"/>
  <c r="K1469" i="4"/>
  <c r="K1456" i="4"/>
  <c r="K1476" i="4"/>
  <c r="K1453" i="4"/>
  <c r="K1459" i="4"/>
  <c r="K1457" i="4"/>
  <c r="K1466" i="4"/>
  <c r="K1449" i="4"/>
  <c r="K1467" i="4"/>
  <c r="K1450" i="4"/>
  <c r="K1461" i="4"/>
  <c r="K1460" i="4"/>
  <c r="K1465" i="4"/>
  <c r="K1458" i="4"/>
  <c r="K1451" i="4"/>
  <c r="K1470" i="4"/>
  <c r="K1474" i="4"/>
  <c r="K1473" i="4"/>
  <c r="K1463" i="4"/>
  <c r="K1464" i="4"/>
  <c r="K1468" i="4"/>
  <c r="K1471" i="4"/>
  <c r="K1462" i="4"/>
  <c r="K1478" i="4"/>
  <c r="K1481" i="4"/>
  <c r="K1491" i="4"/>
  <c r="K1484" i="4"/>
  <c r="K1487" i="4"/>
  <c r="K1506" i="4"/>
  <c r="K1513" i="4"/>
  <c r="K1515" i="4"/>
  <c r="K1514" i="4"/>
  <c r="K1500" i="4"/>
  <c r="K1503" i="4"/>
  <c r="K1518" i="4"/>
  <c r="K1499" i="4"/>
  <c r="K1489" i="4"/>
  <c r="K1495" i="4"/>
  <c r="K1492" i="4"/>
  <c r="K1511" i="4"/>
  <c r="K1520" i="4"/>
  <c r="K1509" i="4"/>
  <c r="K1488" i="4"/>
  <c r="K1494" i="4"/>
  <c r="K1497" i="4"/>
  <c r="K1493" i="4"/>
  <c r="K1505" i="4"/>
  <c r="K1486" i="4"/>
  <c r="K1496" i="4"/>
  <c r="K1517" i="4"/>
  <c r="K1508" i="4"/>
  <c r="K1519" i="4"/>
  <c r="K1490" i="4"/>
  <c r="K1482" i="4"/>
  <c r="K1498" i="4"/>
  <c r="K1507" i="4"/>
  <c r="K1485" i="4"/>
  <c r="K1502" i="4"/>
  <c r="K1512" i="4"/>
  <c r="K1483" i="4"/>
  <c r="K1516" i="4"/>
  <c r="K1501" i="4"/>
  <c r="K1510" i="4"/>
  <c r="K1548" i="4"/>
  <c r="K1536" i="4"/>
  <c r="K1522" i="4"/>
  <c r="K1533" i="4"/>
  <c r="K1541" i="4"/>
  <c r="K1523" i="4"/>
  <c r="K1538" i="4"/>
  <c r="K1542" i="4"/>
  <c r="K1535" i="4"/>
  <c r="K1530" i="4"/>
  <c r="K1539" i="4"/>
  <c r="K1540" i="4"/>
  <c r="K1527" i="4"/>
  <c r="K1528" i="4"/>
  <c r="K1531" i="4"/>
  <c r="K1526" i="4"/>
  <c r="K1544" i="4"/>
  <c r="K1521" i="4"/>
  <c r="K1532" i="4"/>
  <c r="K6" i="4"/>
  <c r="K17" i="4"/>
  <c r="K7" i="4"/>
  <c r="K14" i="4"/>
  <c r="K16" i="4"/>
  <c r="K13" i="4"/>
  <c r="K5" i="4"/>
  <c r="K20" i="4"/>
  <c r="K9" i="4"/>
  <c r="K15" i="4"/>
  <c r="K4" i="4"/>
  <c r="K18" i="4"/>
  <c r="K19" i="4"/>
  <c r="K3" i="4"/>
  <c r="K10" i="4"/>
  <c r="K11" i="4"/>
  <c r="K8" i="4"/>
  <c r="K21" i="4"/>
  <c r="K226" i="4"/>
  <c r="K222" i="4"/>
  <c r="K215" i="4"/>
  <c r="K207" i="4"/>
  <c r="K214" i="4"/>
  <c r="K220" i="4"/>
  <c r="K208" i="4"/>
  <c r="K225" i="4"/>
  <c r="K210" i="4"/>
  <c r="K223" i="4"/>
  <c r="K216" i="4"/>
  <c r="K219" i="4"/>
  <c r="K218" i="4"/>
  <c r="K217" i="4"/>
  <c r="K221" i="4"/>
  <c r="K206" i="4"/>
  <c r="K211" i="4"/>
  <c r="K213" i="4"/>
  <c r="K212" i="4"/>
  <c r="K209" i="4"/>
  <c r="K224" i="4"/>
  <c r="K247" i="4"/>
  <c r="K243" i="4"/>
  <c r="K236" i="4"/>
  <c r="K228" i="4"/>
  <c r="K235" i="4"/>
  <c r="K241" i="4"/>
  <c r="K229" i="4"/>
  <c r="K246" i="4"/>
  <c r="K231" i="4"/>
  <c r="K244" i="4"/>
  <c r="K237" i="4"/>
  <c r="K240" i="4"/>
  <c r="K239" i="4"/>
  <c r="K238" i="4"/>
  <c r="K242" i="4"/>
  <c r="K227" i="4"/>
  <c r="K232" i="4"/>
  <c r="K233" i="4"/>
  <c r="K234" i="4"/>
  <c r="K230" i="4"/>
  <c r="K245" i="4"/>
  <c r="K358" i="4"/>
  <c r="K367" i="4"/>
  <c r="K379" i="4"/>
  <c r="K371" i="4"/>
  <c r="K372" i="4"/>
  <c r="K382" i="4"/>
  <c r="K387" i="4"/>
  <c r="K385" i="4"/>
  <c r="K370" i="4"/>
  <c r="K360" i="4"/>
  <c r="K368" i="4"/>
  <c r="K356" i="4"/>
  <c r="K357" i="4"/>
  <c r="K377" i="4"/>
  <c r="K366" i="4"/>
  <c r="K388" i="4"/>
  <c r="K386" i="4"/>
  <c r="K350" i="4"/>
  <c r="K373" i="4"/>
  <c r="K355" i="4"/>
  <c r="K374" i="4"/>
  <c r="K351" i="4"/>
  <c r="K361" i="4"/>
  <c r="K384" i="4"/>
  <c r="K362" i="4"/>
  <c r="K365" i="4"/>
  <c r="K381" i="4"/>
  <c r="K352" i="4"/>
  <c r="K359" i="4"/>
  <c r="K375" i="4"/>
  <c r="K353" i="4"/>
  <c r="K349" i="4"/>
  <c r="K369" i="4"/>
  <c r="K380" i="4"/>
  <c r="K383" i="4"/>
  <c r="K378" i="4"/>
  <c r="K364" i="4"/>
  <c r="K376" i="4"/>
  <c r="K363" i="4"/>
  <c r="K354" i="4"/>
  <c r="K502" i="4"/>
  <c r="K503" i="4"/>
  <c r="K501" i="4"/>
  <c r="K494" i="4"/>
  <c r="K504" i="4"/>
  <c r="K507" i="4"/>
  <c r="K498" i="4"/>
  <c r="K508" i="4"/>
  <c r="K491" i="4"/>
  <c r="K496" i="4"/>
  <c r="K499" i="4"/>
  <c r="K506" i="4"/>
  <c r="K490" i="4"/>
  <c r="K493" i="4"/>
  <c r="K497" i="4"/>
  <c r="K492" i="4"/>
  <c r="K509" i="4"/>
  <c r="K495" i="4"/>
  <c r="K505" i="4"/>
  <c r="K500" i="4"/>
  <c r="K526" i="4"/>
  <c r="K514" i="4"/>
  <c r="K517" i="4"/>
  <c r="K524" i="4"/>
  <c r="K527" i="4"/>
  <c r="K513" i="4"/>
  <c r="K525" i="4"/>
  <c r="K520" i="4"/>
  <c r="K519" i="4"/>
  <c r="K529" i="4"/>
  <c r="K530" i="4"/>
  <c r="K511" i="4"/>
  <c r="K516" i="4"/>
  <c r="K523" i="4"/>
  <c r="K510" i="4"/>
  <c r="K532" i="4"/>
  <c r="K518" i="4"/>
  <c r="K521" i="4"/>
  <c r="K515" i="4"/>
  <c r="K522" i="4"/>
  <c r="K512" i="4"/>
  <c r="K531" i="4"/>
  <c r="K528" i="4"/>
  <c r="K617" i="4"/>
  <c r="K618" i="4"/>
  <c r="K619" i="4"/>
  <c r="K620" i="4"/>
  <c r="K713" i="4"/>
  <c r="K715" i="4"/>
  <c r="K704" i="4"/>
  <c r="K706" i="4"/>
  <c r="K689" i="4"/>
  <c r="K716" i="4"/>
  <c r="K699" i="4"/>
  <c r="K703" i="4"/>
  <c r="K690" i="4"/>
  <c r="K721" i="4"/>
  <c r="K696" i="4"/>
  <c r="K711" i="4"/>
  <c r="K705" i="4"/>
  <c r="K697" i="4"/>
  <c r="K710" i="4"/>
  <c r="K714" i="4"/>
  <c r="K695" i="4"/>
  <c r="K709" i="4"/>
  <c r="K698" i="4"/>
  <c r="K720" i="4"/>
  <c r="K693" i="4"/>
  <c r="K712" i="4"/>
  <c r="K691" i="4"/>
  <c r="K719" i="4"/>
  <c r="K700" i="4"/>
  <c r="K701" i="4"/>
  <c r="K708" i="4"/>
  <c r="K707" i="4"/>
  <c r="K718" i="4"/>
  <c r="K694" i="4"/>
  <c r="K717" i="4"/>
  <c r="K702" i="4"/>
  <c r="K692" i="4"/>
  <c r="K743" i="4"/>
  <c r="K730" i="4"/>
  <c r="K738" i="4"/>
  <c r="K744" i="4"/>
  <c r="K729" i="4"/>
  <c r="K754" i="4"/>
  <c r="K723" i="4"/>
  <c r="K736" i="4"/>
  <c r="K732" i="4"/>
  <c r="K748" i="4"/>
  <c r="K722" i="4"/>
  <c r="K739" i="4"/>
  <c r="K737" i="4"/>
  <c r="K749" i="4"/>
  <c r="K746" i="4"/>
  <c r="K747" i="4"/>
  <c r="K742" i="4"/>
  <c r="K728" i="4"/>
  <c r="K731" i="4"/>
  <c r="K753" i="4"/>
  <c r="K726" i="4"/>
  <c r="K745" i="4"/>
  <c r="K724" i="4"/>
  <c r="K752" i="4"/>
  <c r="K733" i="4"/>
  <c r="K734" i="4"/>
  <c r="K741" i="4"/>
  <c r="K740" i="4"/>
  <c r="K751" i="4"/>
  <c r="K727" i="4"/>
  <c r="K725" i="4"/>
  <c r="K735" i="4"/>
  <c r="K750" i="4"/>
  <c r="K763" i="4"/>
  <c r="K758" i="4"/>
  <c r="K759" i="4"/>
  <c r="K760" i="4"/>
  <c r="K765" i="4"/>
  <c r="K761" i="4"/>
  <c r="K757" i="4"/>
  <c r="K764" i="4"/>
  <c r="K755" i="4"/>
  <c r="K756" i="4"/>
  <c r="K762" i="4"/>
  <c r="K766" i="4"/>
  <c r="K775" i="4"/>
  <c r="K770" i="4"/>
  <c r="K771" i="4"/>
  <c r="K772" i="4"/>
  <c r="K777" i="4"/>
  <c r="K773" i="4"/>
  <c r="K769" i="4"/>
  <c r="K776" i="4"/>
  <c r="K774" i="4"/>
  <c r="K767" i="4"/>
  <c r="K768" i="4"/>
  <c r="K778" i="4"/>
  <c r="K781" i="4"/>
  <c r="K785" i="4"/>
  <c r="K789" i="4"/>
  <c r="K788" i="4"/>
  <c r="K779" i="4"/>
  <c r="K780" i="4"/>
  <c r="K786" i="4"/>
  <c r="K790" i="4"/>
  <c r="K784" i="4"/>
  <c r="K783" i="4"/>
  <c r="K782" i="4"/>
  <c r="K787" i="4"/>
  <c r="K799" i="4"/>
  <c r="K792" i="4"/>
  <c r="K791" i="4"/>
  <c r="K797" i="4"/>
  <c r="K795" i="4"/>
  <c r="K794" i="4"/>
  <c r="K798" i="4"/>
  <c r="K796" i="4"/>
  <c r="K793" i="4"/>
  <c r="K810" i="4"/>
  <c r="K800" i="4"/>
  <c r="K801" i="4"/>
  <c r="K805" i="4"/>
  <c r="K808" i="4"/>
  <c r="K804" i="4"/>
  <c r="K809" i="4"/>
  <c r="K807" i="4"/>
  <c r="K806" i="4"/>
  <c r="K803" i="4"/>
  <c r="K802" i="4"/>
  <c r="K816" i="4"/>
  <c r="K828" i="4"/>
  <c r="K818" i="4"/>
  <c r="K819" i="4"/>
  <c r="K820" i="4"/>
  <c r="K831" i="4"/>
  <c r="K832" i="4"/>
  <c r="K829" i="4"/>
  <c r="K834" i="4"/>
  <c r="K814" i="4"/>
  <c r="K824" i="4"/>
  <c r="K811" i="4"/>
  <c r="K825" i="4"/>
  <c r="K827" i="4"/>
  <c r="K830" i="4"/>
  <c r="K822" i="4"/>
  <c r="K812" i="4"/>
  <c r="K815" i="4"/>
  <c r="K833" i="4"/>
  <c r="K817" i="4"/>
  <c r="K826" i="4"/>
  <c r="K821" i="4"/>
  <c r="K823" i="4"/>
  <c r="K813" i="4"/>
  <c r="K836" i="4"/>
  <c r="K842" i="4"/>
  <c r="K843" i="4"/>
  <c r="K844" i="4"/>
  <c r="K855" i="4"/>
  <c r="K856" i="4"/>
  <c r="K853" i="4"/>
  <c r="K858" i="4"/>
  <c r="K838" i="4"/>
  <c r="K851" i="4"/>
  <c r="K848" i="4"/>
  <c r="K835" i="4"/>
  <c r="K849" i="4"/>
  <c r="K854" i="4"/>
  <c r="K846" i="4"/>
  <c r="K852" i="4"/>
  <c r="K840" i="4"/>
  <c r="K841" i="4"/>
  <c r="K857" i="4"/>
  <c r="K839" i="4"/>
  <c r="K850" i="4"/>
  <c r="K845" i="4"/>
  <c r="K847" i="4"/>
  <c r="K837" i="4"/>
  <c r="K870" i="4"/>
  <c r="K864" i="4"/>
  <c r="K862" i="4"/>
  <c r="K872" i="4"/>
  <c r="K865" i="4"/>
  <c r="K876" i="4"/>
  <c r="K860" i="4"/>
  <c r="K867" i="4"/>
  <c r="K873" i="4"/>
  <c r="K859" i="4"/>
  <c r="K871" i="4"/>
  <c r="K866" i="4"/>
  <c r="K868" i="4"/>
  <c r="K863" i="4"/>
  <c r="K861" i="4"/>
  <c r="K875" i="4"/>
  <c r="K874" i="4"/>
  <c r="K869" i="4"/>
  <c r="K889" i="4"/>
  <c r="K884" i="4"/>
  <c r="K877" i="4"/>
  <c r="K885" i="4"/>
  <c r="K881" i="4"/>
  <c r="K879" i="4"/>
  <c r="K880" i="4"/>
  <c r="K890" i="4"/>
  <c r="K883" i="4"/>
  <c r="K894" i="4"/>
  <c r="K878" i="4"/>
  <c r="K886" i="4"/>
  <c r="K891" i="4"/>
  <c r="K892" i="4"/>
  <c r="K893" i="4"/>
  <c r="K882" i="4"/>
  <c r="K887" i="4"/>
  <c r="K888" i="4"/>
  <c r="K955" i="4"/>
  <c r="K936" i="4"/>
  <c r="K953" i="4"/>
  <c r="K956" i="4"/>
  <c r="K943" i="4"/>
  <c r="K944" i="4"/>
  <c r="K946" i="4"/>
  <c r="K942" i="4"/>
  <c r="K937" i="4"/>
  <c r="K952" i="4"/>
  <c r="K933" i="4"/>
  <c r="K959" i="4"/>
  <c r="K948" i="4"/>
  <c r="K931" i="4"/>
  <c r="K958" i="4"/>
  <c r="K957" i="4"/>
  <c r="K950" i="4"/>
  <c r="K939" i="4"/>
  <c r="K954" i="4"/>
  <c r="K932" i="4"/>
  <c r="K951" i="4"/>
  <c r="K934" i="4"/>
  <c r="K935" i="4"/>
  <c r="K945" i="4"/>
  <c r="K960" i="4"/>
  <c r="K947" i="4"/>
  <c r="K961" i="4"/>
  <c r="K941" i="4"/>
  <c r="K938" i="4"/>
  <c r="K940" i="4"/>
  <c r="K930" i="4"/>
  <c r="K949" i="4"/>
  <c r="K1103" i="4"/>
  <c r="K1107" i="4"/>
  <c r="K1105" i="4"/>
  <c r="K1106" i="4"/>
  <c r="K1102" i="4"/>
  <c r="K1104" i="4"/>
  <c r="K1100" i="4"/>
  <c r="K1101" i="4"/>
  <c r="K1099" i="4"/>
  <c r="K1179" i="4"/>
  <c r="K1199" i="4"/>
  <c r="K1153" i="4"/>
  <c r="K1221" i="4"/>
  <c r="K1196" i="4"/>
  <c r="K1203" i="4"/>
  <c r="K1212" i="4"/>
  <c r="K1220" i="4"/>
  <c r="K1189" i="4"/>
  <c r="K1201" i="4"/>
  <c r="K1141" i="4"/>
  <c r="K1144" i="4"/>
  <c r="K1208" i="4"/>
  <c r="K1162" i="4"/>
  <c r="K1204" i="4"/>
  <c r="K1164" i="4"/>
  <c r="K1213" i="4"/>
  <c r="K1195" i="4"/>
  <c r="K1154" i="4"/>
  <c r="K1170" i="4"/>
  <c r="K1124" i="4"/>
  <c r="K1173" i="4"/>
  <c r="K1209" i="4"/>
  <c r="K1155" i="4"/>
  <c r="K1159" i="4"/>
  <c r="K1191" i="4"/>
  <c r="K1219" i="4"/>
  <c r="K1188" i="4"/>
  <c r="K1129" i="4"/>
  <c r="K1186" i="4"/>
  <c r="K1175" i="4"/>
  <c r="K1176" i="4"/>
  <c r="K1193" i="4"/>
  <c r="K1211" i="4"/>
  <c r="K1158" i="4"/>
  <c r="K1135" i="4"/>
  <c r="K1149" i="4"/>
  <c r="K1130" i="4"/>
  <c r="K1123" i="4"/>
  <c r="K1132" i="4"/>
  <c r="K1215" i="4"/>
  <c r="K1126" i="4"/>
  <c r="K1178" i="4"/>
  <c r="K1210" i="4"/>
  <c r="K1152" i="4"/>
  <c r="K1146" i="4"/>
  <c r="K1183" i="4"/>
  <c r="K1177" i="4"/>
  <c r="K1125" i="4"/>
  <c r="K1127" i="4"/>
  <c r="K1192" i="4"/>
  <c r="K1184" i="4"/>
  <c r="K1169" i="4"/>
  <c r="K1202" i="4"/>
  <c r="K1145" i="4"/>
  <c r="K1147" i="4"/>
  <c r="K1172" i="4"/>
  <c r="K1217" i="4"/>
  <c r="K1198" i="4"/>
  <c r="K1139" i="4"/>
  <c r="K1200" i="4"/>
  <c r="K1182" i="4"/>
  <c r="K1197" i="4"/>
  <c r="K1136" i="4"/>
  <c r="K1150" i="4"/>
  <c r="K1167" i="4"/>
  <c r="K1140" i="4"/>
  <c r="K1160" i="4"/>
  <c r="K1134" i="4"/>
  <c r="K1187" i="4"/>
  <c r="K1128" i="4"/>
  <c r="K1138" i="4"/>
  <c r="K1165" i="4"/>
  <c r="K1143" i="4"/>
  <c r="K1190" i="4"/>
  <c r="K1166" i="4"/>
  <c r="K1181" i="4"/>
  <c r="K1214" i="4"/>
  <c r="K1133" i="4"/>
  <c r="K1194" i="4"/>
  <c r="K1168" i="4"/>
  <c r="K1161" i="4"/>
  <c r="K1218" i="4"/>
  <c r="K1205" i="4"/>
  <c r="K1206" i="4"/>
  <c r="K1216" i="4"/>
  <c r="K1157" i="4"/>
  <c r="K1156" i="4"/>
  <c r="K1163" i="4"/>
  <c r="K1131" i="4"/>
  <c r="K1148" i="4"/>
  <c r="K1174" i="4"/>
  <c r="K1137" i="4"/>
  <c r="K1207" i="4"/>
  <c r="K1180" i="4"/>
  <c r="K1171" i="4"/>
  <c r="K1142" i="4"/>
  <c r="K1185" i="4"/>
  <c r="K1151" i="4"/>
  <c r="K1412" i="4"/>
  <c r="K1409" i="4"/>
  <c r="K1411" i="4"/>
  <c r="K1413" i="4"/>
  <c r="K1407" i="4"/>
  <c r="K1408" i="4"/>
  <c r="K1404" i="4"/>
  <c r="K1402" i="4"/>
  <c r="K1406" i="4"/>
  <c r="K1403" i="4"/>
  <c r="K1405" i="4"/>
  <c r="K1414" i="4"/>
  <c r="K1410" i="4"/>
  <c r="K1437" i="4"/>
  <c r="K1439" i="4"/>
  <c r="K1444" i="4"/>
  <c r="K1443" i="4"/>
  <c r="K1442" i="4"/>
  <c r="K1441" i="4"/>
  <c r="K1445" i="4"/>
  <c r="K1440" i="4"/>
  <c r="K1438" i="4"/>
  <c r="K1436" i="4"/>
  <c r="K1446" i="4"/>
  <c r="K1448" i="4"/>
  <c r="K1447" i="4"/>
  <c r="K33" i="4"/>
  <c r="K43" i="4"/>
  <c r="K56" i="4"/>
  <c r="K48" i="4"/>
  <c r="K60" i="4"/>
  <c r="K50" i="4"/>
  <c r="K30" i="4"/>
  <c r="K32" i="4"/>
  <c r="K39" i="4"/>
  <c r="K35" i="4"/>
  <c r="K25" i="4"/>
  <c r="K27" i="4"/>
  <c r="K29" i="4"/>
  <c r="K34" i="4"/>
  <c r="K36" i="4"/>
  <c r="K28" i="4"/>
  <c r="K26" i="4"/>
  <c r="K45" i="4"/>
  <c r="K46" i="4"/>
  <c r="K23" i="4"/>
  <c r="K58" i="4"/>
  <c r="K40" i="4"/>
  <c r="K54" i="4"/>
  <c r="K41" i="4"/>
  <c r="K51" i="4"/>
  <c r="K53" i="4"/>
  <c r="K38" i="4"/>
  <c r="K47" i="4"/>
  <c r="K52" i="4"/>
  <c r="K44" i="4"/>
  <c r="K49" i="4"/>
  <c r="K31" i="4"/>
  <c r="K37" i="4"/>
  <c r="K59" i="4"/>
  <c r="K24" i="4"/>
  <c r="K55" i="4"/>
  <c r="K42" i="4"/>
  <c r="K57" i="4"/>
  <c r="K93" i="4"/>
  <c r="K133" i="4"/>
  <c r="K71" i="4"/>
  <c r="K132" i="4"/>
  <c r="K68" i="4"/>
  <c r="K116" i="4"/>
  <c r="K89" i="4"/>
  <c r="K107" i="4"/>
  <c r="K70" i="4"/>
  <c r="K103" i="4"/>
  <c r="K84" i="4"/>
  <c r="K131" i="4"/>
  <c r="K91" i="4"/>
  <c r="K141" i="4"/>
  <c r="K118" i="4"/>
  <c r="K121" i="4"/>
  <c r="K126" i="4"/>
  <c r="K79" i="4"/>
  <c r="K97" i="4"/>
  <c r="K129" i="4"/>
  <c r="K137" i="4"/>
  <c r="K82" i="4"/>
  <c r="K120" i="4"/>
  <c r="K61" i="4"/>
  <c r="K95" i="4"/>
  <c r="K136" i="4"/>
  <c r="K94" i="4"/>
  <c r="K130" i="4"/>
  <c r="K77" i="4"/>
  <c r="K99" i="4"/>
  <c r="K106" i="4"/>
  <c r="K88" i="4"/>
  <c r="K66" i="4"/>
  <c r="K73" i="4"/>
  <c r="K75" i="4"/>
  <c r="K108" i="4"/>
  <c r="K69" i="4"/>
  <c r="K113" i="4"/>
  <c r="K80" i="4"/>
  <c r="K76" i="4"/>
  <c r="K142" i="4"/>
  <c r="K105" i="4"/>
  <c r="K64" i="4"/>
  <c r="K83" i="4"/>
  <c r="K65" i="4"/>
  <c r="K74" i="4"/>
  <c r="K135" i="4"/>
  <c r="K72" i="4"/>
  <c r="K115" i="4"/>
  <c r="K92" i="4"/>
  <c r="K96" i="4"/>
  <c r="K81" i="4"/>
  <c r="K109" i="4"/>
  <c r="K125" i="4"/>
  <c r="K98" i="4"/>
  <c r="K110" i="4"/>
  <c r="K117" i="4"/>
  <c r="K140" i="4"/>
  <c r="K122" i="4"/>
  <c r="K85" i="4"/>
  <c r="K114" i="4"/>
  <c r="K100" i="4"/>
  <c r="K78" i="4"/>
  <c r="K102" i="4"/>
  <c r="K127" i="4"/>
  <c r="K67" i="4"/>
  <c r="K123" i="4"/>
  <c r="K128" i="4"/>
  <c r="K112" i="4"/>
  <c r="K62" i="4"/>
  <c r="K101" i="4"/>
  <c r="K139" i="4"/>
  <c r="K87" i="4"/>
  <c r="K90" i="4"/>
  <c r="K138" i="4"/>
  <c r="K119" i="4"/>
  <c r="K143" i="4"/>
  <c r="K111" i="4"/>
  <c r="K104" i="4"/>
  <c r="K63" i="4"/>
  <c r="K86" i="4"/>
  <c r="K134" i="4"/>
  <c r="K204" i="4"/>
  <c r="K203" i="4"/>
  <c r="K202" i="4"/>
  <c r="K205" i="4"/>
  <c r="K201" i="4"/>
  <c r="K199" i="4"/>
  <c r="K198" i="4"/>
  <c r="K200" i="4"/>
  <c r="K197" i="4"/>
  <c r="K196" i="4"/>
  <c r="K195" i="4"/>
  <c r="K194" i="4"/>
  <c r="K193" i="4"/>
  <c r="K192" i="4"/>
  <c r="K191" i="4"/>
  <c r="K190" i="4"/>
  <c r="K189" i="4"/>
  <c r="K188" i="4"/>
  <c r="K186" i="4"/>
  <c r="K187" i="4"/>
  <c r="K185" i="4"/>
  <c r="K184" i="4"/>
  <c r="K182" i="4"/>
  <c r="K183" i="4"/>
  <c r="K181" i="4"/>
  <c r="K180" i="4"/>
  <c r="K179" i="4"/>
  <c r="K178" i="4"/>
  <c r="K177" i="4"/>
  <c r="K176" i="4"/>
  <c r="K175" i="4"/>
  <c r="K174" i="4"/>
  <c r="K173" i="4"/>
  <c r="K172" i="4"/>
  <c r="K170" i="4"/>
  <c r="K171" i="4"/>
  <c r="K169" i="4"/>
  <c r="K168" i="4"/>
  <c r="K167" i="4"/>
  <c r="K166" i="4"/>
  <c r="K165" i="4"/>
  <c r="K164" i="4"/>
  <c r="K163" i="4"/>
  <c r="K162" i="4"/>
  <c r="K161" i="4"/>
  <c r="K159" i="4"/>
  <c r="K160" i="4"/>
  <c r="K158" i="4"/>
  <c r="K155" i="4"/>
  <c r="K156" i="4"/>
  <c r="K157" i="4"/>
  <c r="K154" i="4"/>
  <c r="K153" i="4"/>
  <c r="K152" i="4"/>
  <c r="K151" i="4"/>
  <c r="K150" i="4"/>
  <c r="K149" i="4"/>
  <c r="K148" i="4"/>
  <c r="K147" i="4"/>
  <c r="K146" i="4"/>
  <c r="K145" i="4"/>
  <c r="K144" i="4"/>
  <c r="K265" i="4"/>
  <c r="K256" i="4"/>
  <c r="K262" i="4"/>
  <c r="K252" i="4"/>
  <c r="K266" i="4"/>
  <c r="K249" i="4"/>
  <c r="K260" i="4"/>
  <c r="K261" i="4"/>
  <c r="K254" i="4"/>
  <c r="K259" i="4"/>
  <c r="K257" i="4"/>
  <c r="K264" i="4"/>
  <c r="K248" i="4"/>
  <c r="K251" i="4"/>
  <c r="K255" i="4"/>
  <c r="K250" i="4"/>
  <c r="K253" i="4"/>
  <c r="K263" i="4"/>
  <c r="K258" i="4"/>
  <c r="K267" i="4"/>
  <c r="K346" i="4"/>
  <c r="K347" i="4"/>
  <c r="K345" i="4"/>
  <c r="K344" i="4"/>
  <c r="K348" i="4"/>
  <c r="K343" i="4"/>
  <c r="K341" i="4"/>
  <c r="K342" i="4"/>
  <c r="K340" i="4"/>
  <c r="K339" i="4"/>
  <c r="K338" i="4"/>
  <c r="K337" i="4"/>
  <c r="K336" i="4"/>
  <c r="K335" i="4"/>
  <c r="K334" i="4"/>
  <c r="K333" i="4"/>
  <c r="K332" i="4"/>
  <c r="K329" i="4"/>
  <c r="K330" i="4"/>
  <c r="K328" i="4"/>
  <c r="K325" i="4"/>
  <c r="K326" i="4"/>
  <c r="K327" i="4"/>
  <c r="K324" i="4"/>
  <c r="K323" i="4"/>
  <c r="K321" i="4"/>
  <c r="K322" i="4"/>
  <c r="K320" i="4"/>
  <c r="K319" i="4"/>
  <c r="K317" i="4"/>
  <c r="K316" i="4"/>
  <c r="K318" i="4"/>
  <c r="K315" i="4"/>
  <c r="K314" i="4"/>
  <c r="K313" i="4"/>
  <c r="K312" i="4"/>
  <c r="K311" i="4"/>
  <c r="K309" i="4"/>
  <c r="K310" i="4"/>
  <c r="K308" i="4"/>
  <c r="K307" i="4"/>
  <c r="K306" i="4"/>
  <c r="K304" i="4"/>
  <c r="K305" i="4"/>
  <c r="K303" i="4"/>
  <c r="K302" i="4"/>
  <c r="K301" i="4"/>
  <c r="K300" i="4"/>
  <c r="K298" i="4"/>
  <c r="K299" i="4"/>
  <c r="K297" i="4"/>
  <c r="K296" i="4"/>
  <c r="K295" i="4"/>
  <c r="K293" i="4"/>
  <c r="K291" i="4"/>
  <c r="K292" i="4"/>
  <c r="K289" i="4"/>
  <c r="K290" i="4"/>
  <c r="K288" i="4"/>
  <c r="K286" i="4"/>
  <c r="K287" i="4"/>
  <c r="K285" i="4"/>
  <c r="K283" i="4"/>
  <c r="K284" i="4"/>
  <c r="K282" i="4"/>
  <c r="K281" i="4"/>
  <c r="K280" i="4"/>
  <c r="K279" i="4"/>
  <c r="K278" i="4"/>
  <c r="K277" i="4"/>
  <c r="K276" i="4"/>
  <c r="K275" i="4"/>
  <c r="K274" i="4"/>
  <c r="K273" i="4"/>
  <c r="K272" i="4"/>
  <c r="K271" i="4"/>
  <c r="K269" i="4"/>
  <c r="K270" i="4"/>
  <c r="K268" i="4"/>
  <c r="K294" i="4"/>
  <c r="K331" i="4"/>
  <c r="K435" i="4"/>
  <c r="K441" i="4"/>
  <c r="K413" i="4"/>
  <c r="K417" i="4"/>
  <c r="K409" i="4"/>
  <c r="K418" i="4"/>
  <c r="K416" i="4"/>
  <c r="K423" i="4"/>
  <c r="K430" i="4"/>
  <c r="K434" i="4"/>
  <c r="K443" i="4"/>
  <c r="K410" i="4"/>
  <c r="K429" i="4"/>
  <c r="K425" i="4"/>
  <c r="K419" i="4"/>
  <c r="K428" i="4"/>
  <c r="K414" i="4"/>
  <c r="K431" i="4"/>
  <c r="K448" i="4"/>
  <c r="K422" i="4"/>
  <c r="K439" i="4"/>
  <c r="K426" i="4"/>
  <c r="K449" i="4"/>
  <c r="K447" i="4"/>
  <c r="K412" i="4"/>
  <c r="K427" i="4"/>
  <c r="K440" i="4"/>
  <c r="K442" i="4"/>
  <c r="K407" i="4"/>
  <c r="K445" i="4"/>
  <c r="K436" i="4"/>
  <c r="K444" i="4"/>
  <c r="K411" i="4"/>
  <c r="K437" i="4"/>
  <c r="K432" i="4"/>
  <c r="K420" i="4"/>
  <c r="K408" i="4"/>
  <c r="K421" i="4"/>
  <c r="K424" i="4"/>
  <c r="K406" i="4"/>
  <c r="K415" i="4"/>
  <c r="K446" i="4"/>
  <c r="K433" i="4"/>
  <c r="K438" i="4"/>
  <c r="K475" i="4"/>
  <c r="K453" i="4"/>
  <c r="K471" i="4"/>
  <c r="K465" i="4"/>
  <c r="K473" i="4"/>
  <c r="K455" i="4"/>
  <c r="K456" i="4"/>
  <c r="K470" i="4"/>
  <c r="K468" i="4"/>
  <c r="K461" i="4"/>
  <c r="K460" i="4"/>
  <c r="K458" i="4"/>
  <c r="K452" i="4"/>
  <c r="K472" i="4"/>
  <c r="K450" i="4"/>
  <c r="K464" i="4"/>
  <c r="K467" i="4"/>
  <c r="K462" i="4"/>
  <c r="K466" i="4"/>
  <c r="K454" i="4"/>
  <c r="K469" i="4"/>
  <c r="K474" i="4"/>
  <c r="K463" i="4"/>
  <c r="K457" i="4"/>
  <c r="K459" i="4"/>
  <c r="K451" i="4"/>
  <c r="K542" i="4"/>
  <c r="K535" i="4"/>
  <c r="K540" i="4"/>
  <c r="K536" i="4"/>
  <c r="K543" i="4"/>
  <c r="K537" i="4"/>
  <c r="K533" i="4"/>
  <c r="K541" i="4"/>
  <c r="K538" i="4"/>
  <c r="K539" i="4"/>
  <c r="K534" i="4"/>
  <c r="K1479" i="4"/>
  <c r="K544" i="4"/>
  <c r="K558" i="4"/>
  <c r="K615" i="4"/>
  <c r="K614" i="4"/>
  <c r="K616" i="4"/>
  <c r="K613" i="4"/>
  <c r="K611" i="4"/>
  <c r="K610" i="4"/>
  <c r="K612" i="4"/>
  <c r="K609" i="4"/>
  <c r="K608" i="4"/>
  <c r="K607" i="4"/>
  <c r="K606" i="4"/>
  <c r="K605" i="4"/>
  <c r="K604" i="4"/>
  <c r="K603" i="4"/>
  <c r="K602" i="4"/>
  <c r="K601" i="4"/>
  <c r="K600" i="4"/>
  <c r="K599" i="4"/>
  <c r="K596" i="4"/>
  <c r="K597" i="4"/>
  <c r="K598" i="4"/>
  <c r="K595" i="4"/>
  <c r="K594" i="4"/>
  <c r="K592" i="4"/>
  <c r="K593" i="4"/>
  <c r="K591" i="4"/>
  <c r="K590" i="4"/>
  <c r="K589" i="4"/>
  <c r="K588" i="4"/>
  <c r="K587" i="4"/>
  <c r="K586" i="4"/>
  <c r="K585" i="4"/>
  <c r="K584" i="4"/>
  <c r="K583" i="4"/>
  <c r="K580" i="4"/>
  <c r="K581" i="4"/>
  <c r="K579" i="4"/>
  <c r="K578" i="4"/>
  <c r="K577" i="4"/>
  <c r="K576" i="4"/>
  <c r="K575" i="4"/>
  <c r="K574" i="4"/>
  <c r="K572" i="4"/>
  <c r="K573" i="4"/>
  <c r="K571" i="4"/>
  <c r="K569" i="4"/>
  <c r="K570" i="4"/>
  <c r="K568" i="4"/>
  <c r="K567" i="4"/>
  <c r="K566" i="4"/>
  <c r="K565" i="4"/>
  <c r="K564" i="4"/>
  <c r="K563" i="4"/>
  <c r="K562" i="4"/>
  <c r="K561" i="4"/>
  <c r="K560" i="4"/>
  <c r="K559" i="4"/>
  <c r="K621" i="4"/>
  <c r="K625" i="4"/>
  <c r="K624" i="4"/>
  <c r="K622" i="4"/>
  <c r="K623" i="4"/>
  <c r="K687" i="4"/>
  <c r="K686" i="4"/>
  <c r="K685" i="4"/>
  <c r="K688" i="4"/>
  <c r="K684" i="4"/>
  <c r="K682" i="4"/>
  <c r="K683" i="4"/>
  <c r="K680" i="4"/>
  <c r="K679" i="4"/>
  <c r="K678" i="4"/>
  <c r="K677" i="4"/>
  <c r="K676" i="4"/>
  <c r="K675" i="4"/>
  <c r="K674" i="4"/>
  <c r="K673" i="4"/>
  <c r="K672" i="4"/>
  <c r="K671" i="4"/>
  <c r="K670" i="4"/>
  <c r="K667" i="4"/>
  <c r="K668" i="4"/>
  <c r="K666" i="4"/>
  <c r="K665" i="4"/>
  <c r="K663" i="4"/>
  <c r="K664" i="4"/>
  <c r="K662" i="4"/>
  <c r="K661" i="4"/>
  <c r="K660" i="4"/>
  <c r="K659" i="4"/>
  <c r="K658" i="4"/>
  <c r="K657" i="4"/>
  <c r="K656" i="4"/>
  <c r="K654" i="4"/>
  <c r="K655" i="4"/>
  <c r="K652" i="4"/>
  <c r="K653" i="4"/>
  <c r="K651" i="4"/>
  <c r="K650" i="4"/>
  <c r="K649" i="4"/>
  <c r="K648" i="4"/>
  <c r="K647" i="4"/>
  <c r="K646" i="4"/>
  <c r="K645" i="4"/>
  <c r="K644" i="4"/>
  <c r="K642" i="4"/>
  <c r="K643" i="4"/>
  <c r="K641" i="4"/>
  <c r="K638" i="4"/>
  <c r="K639" i="4"/>
  <c r="K640" i="4"/>
  <c r="K637" i="4"/>
  <c r="K636" i="4"/>
  <c r="K635" i="4"/>
  <c r="K634" i="4"/>
  <c r="K633" i="4"/>
  <c r="K632" i="4"/>
  <c r="K631" i="4"/>
  <c r="K630" i="4"/>
  <c r="K629" i="4"/>
  <c r="K628" i="4"/>
  <c r="K627" i="4"/>
  <c r="K626" i="4"/>
  <c r="K669" i="4"/>
  <c r="K681" i="4"/>
  <c r="K915" i="4"/>
  <c r="K897" i="4"/>
  <c r="K912" i="4"/>
  <c r="K914" i="4"/>
  <c r="K899" i="4"/>
  <c r="K900" i="4"/>
  <c r="K911" i="4"/>
  <c r="K902" i="4"/>
  <c r="K896" i="4"/>
  <c r="K913" i="4"/>
  <c r="K895" i="4"/>
  <c r="K908" i="4"/>
  <c r="K906" i="4"/>
  <c r="K910" i="4"/>
  <c r="K898" i="4"/>
  <c r="K907" i="4"/>
  <c r="K901" i="4"/>
  <c r="K904" i="4"/>
  <c r="K903" i="4"/>
  <c r="K905" i="4"/>
  <c r="K909" i="4"/>
  <c r="K987" i="4"/>
  <c r="K978" i="4"/>
  <c r="K963" i="4"/>
  <c r="K979" i="4"/>
  <c r="K986" i="4"/>
  <c r="K984" i="4"/>
  <c r="K972" i="4"/>
  <c r="K989" i="4"/>
  <c r="K969" i="4"/>
  <c r="K982" i="4"/>
  <c r="K970" i="4"/>
  <c r="K967" i="4"/>
  <c r="K985" i="4"/>
  <c r="K962" i="4"/>
  <c r="K983" i="4"/>
  <c r="K966" i="4"/>
  <c r="K977" i="4"/>
  <c r="K973" i="4"/>
  <c r="K974" i="4"/>
  <c r="K975" i="4"/>
  <c r="K981" i="4"/>
  <c r="K976" i="4"/>
  <c r="K968" i="4"/>
  <c r="K980" i="4"/>
  <c r="K964" i="4"/>
  <c r="K971" i="4"/>
  <c r="K988" i="4"/>
  <c r="K965" i="4"/>
  <c r="K991" i="4"/>
  <c r="K996" i="4"/>
  <c r="K1023" i="4"/>
  <c r="K1017" i="4"/>
  <c r="K1024" i="4"/>
  <c r="K1000" i="4"/>
  <c r="K1007" i="4"/>
  <c r="K1022" i="4"/>
  <c r="K1013" i="4"/>
  <c r="K992" i="4"/>
  <c r="K1014" i="4"/>
  <c r="K1001" i="4"/>
  <c r="K994" i="4"/>
  <c r="K995" i="4"/>
  <c r="K1025" i="4"/>
  <c r="K1005" i="4"/>
  <c r="K1018" i="4"/>
  <c r="K999" i="4"/>
  <c r="K1008" i="4"/>
  <c r="K1002" i="4"/>
  <c r="K990" i="4"/>
  <c r="K1021" i="4"/>
  <c r="K1004" i="4"/>
  <c r="K1020" i="4"/>
  <c r="K997" i="4"/>
  <c r="K1012" i="4"/>
  <c r="K1016" i="4"/>
  <c r="K1019" i="4"/>
  <c r="K1006" i="4"/>
  <c r="K1009" i="4"/>
  <c r="K1003" i="4"/>
  <c r="K998" i="4"/>
  <c r="K1015" i="4"/>
  <c r="K993" i="4"/>
  <c r="K1011" i="4"/>
  <c r="K1010" i="4"/>
  <c r="K1054" i="4"/>
  <c r="K1055" i="4"/>
  <c r="K1035" i="4"/>
  <c r="K1027" i="4"/>
  <c r="K1050" i="4"/>
  <c r="K1046" i="4"/>
  <c r="K1057" i="4"/>
  <c r="K1028" i="4"/>
  <c r="K1047" i="4"/>
  <c r="K1039" i="4"/>
  <c r="K1031" i="4"/>
  <c r="K1037" i="4"/>
  <c r="K1043" i="4"/>
  <c r="K1058" i="4"/>
  <c r="K1041" i="4"/>
  <c r="K1034" i="4"/>
  <c r="K1051" i="4"/>
  <c r="K1036" i="4"/>
  <c r="K1032" i="4"/>
  <c r="K1052" i="4"/>
  <c r="K1026" i="4"/>
  <c r="K1045" i="4"/>
  <c r="K1030" i="4"/>
  <c r="K1049" i="4"/>
  <c r="K1053" i="4"/>
  <c r="K1040" i="4"/>
  <c r="K1042" i="4"/>
  <c r="K1038" i="4"/>
  <c r="K1033" i="4"/>
  <c r="K1048" i="4"/>
  <c r="K1029" i="4"/>
  <c r="K1044" i="4"/>
  <c r="K1056" i="4"/>
  <c r="K1097" i="4"/>
  <c r="K1096" i="4"/>
  <c r="K1095" i="4"/>
  <c r="K1098" i="4"/>
  <c r="K1094" i="4"/>
  <c r="K1092" i="4"/>
  <c r="K1093" i="4"/>
  <c r="K1091" i="4"/>
  <c r="K1090" i="4"/>
  <c r="K1089" i="4"/>
  <c r="K1088" i="4"/>
  <c r="K1087" i="4"/>
  <c r="K1086" i="4"/>
  <c r="K1085" i="4"/>
  <c r="K1083" i="4"/>
  <c r="K1084" i="4"/>
  <c r="K1082" i="4"/>
  <c r="K1081" i="4"/>
  <c r="K1079" i="4"/>
  <c r="K1080" i="4"/>
  <c r="K1078" i="4"/>
  <c r="K1077" i="4"/>
  <c r="K1076" i="4"/>
  <c r="K1075" i="4"/>
  <c r="K1074" i="4"/>
  <c r="K1073" i="4"/>
  <c r="K1072" i="4"/>
  <c r="K1071" i="4"/>
  <c r="K1069" i="4"/>
  <c r="K1070" i="4"/>
  <c r="K1068" i="4"/>
  <c r="K1067" i="4"/>
  <c r="K1066" i="4"/>
  <c r="K1065" i="4"/>
  <c r="K1064" i="4"/>
  <c r="K1063" i="4"/>
  <c r="K1062" i="4"/>
  <c r="K1060" i="4"/>
  <c r="K1061" i="4"/>
  <c r="K1059" i="4"/>
  <c r="K1224" i="4"/>
  <c r="K1292" i="4"/>
  <c r="K1225" i="4"/>
  <c r="K1282" i="4"/>
  <c r="K1234" i="4"/>
  <c r="K1251" i="4"/>
  <c r="K1258" i="4"/>
  <c r="K1263" i="4"/>
  <c r="K1237" i="4"/>
  <c r="K1260" i="4"/>
  <c r="K1245" i="4"/>
  <c r="K1248" i="4"/>
  <c r="K1253" i="4"/>
  <c r="K1264" i="4"/>
  <c r="K1259" i="4"/>
  <c r="K1257" i="4"/>
  <c r="K1235" i="4"/>
  <c r="K1230" i="4"/>
  <c r="K1269" i="4"/>
  <c r="K1281" i="4"/>
  <c r="K1231" i="4"/>
  <c r="K1284" i="4"/>
  <c r="K1268" i="4"/>
  <c r="K1255" i="4"/>
  <c r="K1277" i="4"/>
  <c r="K1238" i="4"/>
  <c r="K1256" i="4"/>
  <c r="K1233" i="4"/>
  <c r="K1250" i="4"/>
  <c r="K1275" i="4"/>
  <c r="K1226" i="4"/>
  <c r="K1301" i="4"/>
  <c r="K1276" i="4"/>
  <c r="K1295" i="4"/>
  <c r="K1287" i="4"/>
  <c r="K1274" i="4"/>
  <c r="K1266" i="4"/>
  <c r="K1283" i="4"/>
  <c r="K1247" i="4"/>
  <c r="K1293" i="4"/>
  <c r="K1300" i="4"/>
  <c r="K1285" i="4"/>
  <c r="K1254" i="4"/>
  <c r="K1236" i="4"/>
  <c r="K1229" i="4"/>
  <c r="K1280" i="4"/>
  <c r="K1294" i="4"/>
  <c r="K1244" i="4"/>
  <c r="K1291" i="4"/>
  <c r="K1252" i="4"/>
  <c r="K1288" i="4"/>
  <c r="K1240" i="4"/>
  <c r="K1273" i="4"/>
  <c r="K1304" i="4"/>
  <c r="K1371" i="4"/>
  <c r="K1305" i="4"/>
  <c r="K1361" i="4"/>
  <c r="K1314" i="4"/>
  <c r="K1331" i="4"/>
  <c r="K1332" i="4"/>
  <c r="K1339" i="4"/>
  <c r="K1344" i="4"/>
  <c r="K1317" i="4"/>
  <c r="K1341" i="4"/>
  <c r="K1325" i="4"/>
  <c r="K1328" i="4"/>
  <c r="K1334" i="4"/>
  <c r="K1351" i="4"/>
  <c r="K1322" i="4"/>
  <c r="K1348" i="4"/>
  <c r="K1343" i="4"/>
  <c r="K1377" i="4"/>
  <c r="K1368" i="4"/>
  <c r="K1312" i="4"/>
  <c r="K1369" i="4"/>
  <c r="K1308" i="4"/>
  <c r="K1303" i="4"/>
  <c r="K1375" i="4"/>
  <c r="K1307" i="4"/>
  <c r="K1329" i="4"/>
  <c r="K1352" i="4"/>
  <c r="K1353" i="4"/>
  <c r="K1321" i="4"/>
  <c r="K1358" i="4"/>
  <c r="K1319" i="4"/>
  <c r="K1376" i="4"/>
  <c r="K1374" i="4"/>
  <c r="K1302" i="4"/>
  <c r="K1346" i="4"/>
  <c r="K1365" i="4"/>
  <c r="K1342" i="4"/>
  <c r="K1323" i="4"/>
  <c r="K1345" i="4"/>
  <c r="K1326" i="4"/>
  <c r="K1340" i="4"/>
  <c r="K1338" i="4"/>
  <c r="K1315" i="4"/>
  <c r="K1310" i="4"/>
  <c r="K1350" i="4"/>
  <c r="K1311" i="4"/>
  <c r="K1360" i="4"/>
  <c r="K1363" i="4"/>
  <c r="K1349" i="4"/>
  <c r="K1336" i="4"/>
  <c r="K1357" i="4"/>
  <c r="K1318" i="4"/>
  <c r="K1337" i="4"/>
  <c r="K1313" i="4"/>
  <c r="K1330" i="4"/>
  <c r="K1355" i="4"/>
  <c r="K1306" i="4"/>
  <c r="K1356" i="4"/>
  <c r="K1379" i="4"/>
  <c r="K1366" i="4"/>
  <c r="K1354" i="4"/>
  <c r="K1347" i="4"/>
  <c r="K1362" i="4"/>
  <c r="K1327" i="4"/>
  <c r="K1372" i="4"/>
  <c r="K1378" i="4"/>
  <c r="K1364" i="4"/>
  <c r="K1316" i="4"/>
  <c r="K1335" i="4"/>
  <c r="K1309" i="4"/>
  <c r="K1359" i="4"/>
  <c r="K1373" i="4"/>
  <c r="K1324" i="4"/>
  <c r="K1370" i="4"/>
  <c r="K1333" i="4"/>
  <c r="K1367" i="4"/>
  <c r="K1320" i="4"/>
  <c r="K1392" i="4"/>
  <c r="K1400" i="4"/>
  <c r="K1397" i="4"/>
  <c r="K1394" i="4"/>
  <c r="K1387" i="4"/>
  <c r="K1384" i="4"/>
  <c r="K1380" i="4"/>
  <c r="K1388" i="4"/>
  <c r="K1389" i="4"/>
  <c r="K1381" i="4"/>
  <c r="K1398" i="4"/>
  <c r="K1386" i="4"/>
  <c r="K1395" i="4"/>
  <c r="K1401" i="4"/>
  <c r="K1390" i="4"/>
  <c r="K1396" i="4"/>
  <c r="K1391" i="4"/>
  <c r="K1393" i="4"/>
  <c r="K1382" i="4"/>
  <c r="K1399" i="4"/>
  <c r="K1385" i="4"/>
  <c r="K1383" i="4"/>
  <c r="K476" i="4"/>
  <c r="K477" i="4"/>
  <c r="K483" i="4"/>
  <c r="K479" i="4"/>
  <c r="K481" i="4"/>
  <c r="K482" i="4"/>
  <c r="K486" i="4"/>
  <c r="K485" i="4"/>
  <c r="K484" i="4"/>
  <c r="K478" i="4"/>
  <c r="K480" i="4"/>
  <c r="K487" i="4"/>
  <c r="K488" i="4"/>
  <c r="K489" i="4"/>
  <c r="K548" i="4"/>
  <c r="K557" i="4"/>
  <c r="K555" i="4"/>
  <c r="K550" i="4"/>
  <c r="K547" i="4"/>
  <c r="K552" i="4"/>
  <c r="K553" i="4"/>
  <c r="K554" i="4"/>
  <c r="K556" i="4"/>
  <c r="K546" i="4"/>
  <c r="K551" i="4"/>
  <c r="K545" i="4"/>
  <c r="K549" i="4"/>
  <c r="K928" i="4"/>
  <c r="K927" i="4"/>
  <c r="K918" i="4"/>
  <c r="K922" i="4"/>
  <c r="K924" i="4"/>
  <c r="K923" i="4"/>
  <c r="K919" i="4"/>
  <c r="K925" i="4"/>
  <c r="K929" i="4"/>
  <c r="K917" i="4"/>
  <c r="K921" i="4"/>
  <c r="K920" i="4"/>
  <c r="K926" i="4"/>
  <c r="K916" i="4"/>
  <c r="K1420" i="4"/>
  <c r="K1423" i="4"/>
  <c r="K1421" i="4"/>
  <c r="K1422" i="4"/>
  <c r="K1415" i="4"/>
  <c r="K1417" i="4"/>
  <c r="K1416" i="4"/>
  <c r="K1419" i="4"/>
  <c r="K1425" i="4"/>
  <c r="K1418" i="4"/>
  <c r="K1424" i="4"/>
  <c r="K1434" i="4"/>
  <c r="K1428" i="4"/>
  <c r="K1429" i="4"/>
  <c r="K1431" i="4"/>
  <c r="K1426" i="4"/>
  <c r="K1427" i="4"/>
  <c r="K1435" i="4"/>
  <c r="K1430" i="4"/>
  <c r="K1432" i="4"/>
  <c r="K1433" i="4"/>
  <c r="L2" i="2"/>
  <c r="P12" i="4" s="1"/>
  <c r="P617" i="4"/>
  <c r="P606" i="4"/>
  <c r="P586" i="4"/>
  <c r="O6" i="4"/>
  <c r="O17" i="4"/>
  <c r="O7" i="4"/>
  <c r="O14" i="4"/>
  <c r="O16" i="4"/>
  <c r="O13" i="4"/>
  <c r="O2" i="4"/>
  <c r="O5" i="4"/>
  <c r="O20" i="4"/>
  <c r="O9" i="4"/>
  <c r="O15" i="4"/>
  <c r="O4" i="4"/>
  <c r="O18" i="4"/>
  <c r="O19" i="4"/>
  <c r="O3" i="4"/>
  <c r="O10" i="4"/>
  <c r="O11" i="4"/>
  <c r="O8" i="4"/>
  <c r="O21" i="4"/>
  <c r="O226" i="4"/>
  <c r="O222" i="4"/>
  <c r="O215" i="4"/>
  <c r="O207" i="4"/>
  <c r="O214" i="4"/>
  <c r="O220" i="4"/>
  <c r="O208" i="4"/>
  <c r="O225" i="4"/>
  <c r="O210" i="4"/>
  <c r="O223" i="4"/>
  <c r="O216" i="4"/>
  <c r="O219" i="4"/>
  <c r="O218" i="4"/>
  <c r="O217" i="4"/>
  <c r="O221" i="4"/>
  <c r="O206" i="4"/>
  <c r="O211" i="4"/>
  <c r="O213" i="4"/>
  <c r="O212" i="4"/>
  <c r="O209" i="4"/>
  <c r="O224" i="4"/>
  <c r="O247" i="4"/>
  <c r="O243" i="4"/>
  <c r="O236" i="4"/>
  <c r="O228" i="4"/>
  <c r="O235" i="4"/>
  <c r="O241" i="4"/>
  <c r="O229" i="4"/>
  <c r="O246" i="4"/>
  <c r="O231" i="4"/>
  <c r="O244" i="4"/>
  <c r="O237" i="4"/>
  <c r="O240" i="4"/>
  <c r="O239" i="4"/>
  <c r="O238" i="4"/>
  <c r="O242" i="4"/>
  <c r="O227" i="4"/>
  <c r="O232" i="4"/>
  <c r="O233" i="4"/>
  <c r="O234" i="4"/>
  <c r="O230" i="4"/>
  <c r="O245" i="4"/>
  <c r="O358" i="4"/>
  <c r="O367" i="4"/>
  <c r="O379" i="4"/>
  <c r="O371" i="4"/>
  <c r="O372" i="4"/>
  <c r="O382" i="4"/>
  <c r="O387" i="4"/>
  <c r="O385" i="4"/>
  <c r="O370" i="4"/>
  <c r="O360" i="4"/>
  <c r="O368" i="4"/>
  <c r="O356" i="4"/>
  <c r="O357" i="4"/>
  <c r="O377" i="4"/>
  <c r="O366" i="4"/>
  <c r="O388" i="4"/>
  <c r="O386" i="4"/>
  <c r="O350" i="4"/>
  <c r="O373" i="4"/>
  <c r="O355" i="4"/>
  <c r="O374" i="4"/>
  <c r="O351" i="4"/>
  <c r="O361" i="4"/>
  <c r="O384" i="4"/>
  <c r="O362" i="4"/>
  <c r="O365" i="4"/>
  <c r="O381" i="4"/>
  <c r="O352" i="4"/>
  <c r="O359" i="4"/>
  <c r="O375" i="4"/>
  <c r="O353" i="4"/>
  <c r="O349" i="4"/>
  <c r="O369" i="4"/>
  <c r="O380" i="4"/>
  <c r="O383" i="4"/>
  <c r="O378" i="4"/>
  <c r="O364" i="4"/>
  <c r="O376" i="4"/>
  <c r="O363" i="4"/>
  <c r="O354" i="4"/>
  <c r="O502" i="4"/>
  <c r="O503" i="4"/>
  <c r="O501" i="4"/>
  <c r="O494" i="4"/>
  <c r="O504" i="4"/>
  <c r="O507" i="4"/>
  <c r="O498" i="4"/>
  <c r="O508" i="4"/>
  <c r="O491" i="4"/>
  <c r="O496" i="4"/>
  <c r="O499" i="4"/>
  <c r="O506" i="4"/>
  <c r="O490" i="4"/>
  <c r="O493" i="4"/>
  <c r="O497" i="4"/>
  <c r="O492" i="4"/>
  <c r="O509" i="4"/>
  <c r="O495" i="4"/>
  <c r="O505" i="4"/>
  <c r="O500" i="4"/>
  <c r="O526" i="4"/>
  <c r="O514" i="4"/>
  <c r="O517" i="4"/>
  <c r="O524" i="4"/>
  <c r="O527" i="4"/>
  <c r="O513" i="4"/>
  <c r="O525" i="4"/>
  <c r="O520" i="4"/>
  <c r="O519" i="4"/>
  <c r="O529" i="4"/>
  <c r="O530" i="4"/>
  <c r="O511" i="4"/>
  <c r="O516" i="4"/>
  <c r="O523" i="4"/>
  <c r="O510" i="4"/>
  <c r="O532" i="4"/>
  <c r="O518" i="4"/>
  <c r="O521" i="4"/>
  <c r="O515" i="4"/>
  <c r="O522" i="4"/>
  <c r="O512" i="4"/>
  <c r="O531" i="4"/>
  <c r="O528" i="4"/>
  <c r="O617" i="4"/>
  <c r="O618" i="4"/>
  <c r="O619" i="4"/>
  <c r="O620" i="4"/>
  <c r="O713" i="4"/>
  <c r="O715" i="4"/>
  <c r="O704" i="4"/>
  <c r="O706" i="4"/>
  <c r="O689" i="4"/>
  <c r="O716" i="4"/>
  <c r="O699" i="4"/>
  <c r="O703" i="4"/>
  <c r="O690" i="4"/>
  <c r="O721" i="4"/>
  <c r="O696" i="4"/>
  <c r="O711" i="4"/>
  <c r="O705" i="4"/>
  <c r="O697" i="4"/>
  <c r="O710" i="4"/>
  <c r="O714" i="4"/>
  <c r="O695" i="4"/>
  <c r="O709" i="4"/>
  <c r="O698" i="4"/>
  <c r="O720" i="4"/>
  <c r="O693" i="4"/>
  <c r="O712" i="4"/>
  <c r="O691" i="4"/>
  <c r="O719" i="4"/>
  <c r="O700" i="4"/>
  <c r="O701" i="4"/>
  <c r="O708" i="4"/>
  <c r="O707" i="4"/>
  <c r="O718" i="4"/>
  <c r="O694" i="4"/>
  <c r="O717" i="4"/>
  <c r="O702" i="4"/>
  <c r="O692" i="4"/>
  <c r="O743" i="4"/>
  <c r="O730" i="4"/>
  <c r="O738" i="4"/>
  <c r="O744" i="4"/>
  <c r="O729" i="4"/>
  <c r="O754" i="4"/>
  <c r="O723" i="4"/>
  <c r="O736" i="4"/>
  <c r="O732" i="4"/>
  <c r="O748" i="4"/>
  <c r="O722" i="4"/>
  <c r="O739" i="4"/>
  <c r="O737" i="4"/>
  <c r="O749" i="4"/>
  <c r="O746" i="4"/>
  <c r="O747" i="4"/>
  <c r="O742" i="4"/>
  <c r="O728" i="4"/>
  <c r="O731" i="4"/>
  <c r="O753" i="4"/>
  <c r="O726" i="4"/>
  <c r="O745" i="4"/>
  <c r="O724" i="4"/>
  <c r="O752" i="4"/>
  <c r="O733" i="4"/>
  <c r="O734" i="4"/>
  <c r="O741" i="4"/>
  <c r="O740" i="4"/>
  <c r="O751" i="4"/>
  <c r="O727" i="4"/>
  <c r="O725" i="4"/>
  <c r="O735" i="4"/>
  <c r="O750" i="4"/>
  <c r="O763" i="4"/>
  <c r="O758" i="4"/>
  <c r="O759" i="4"/>
  <c r="O760" i="4"/>
  <c r="O765" i="4"/>
  <c r="O761" i="4"/>
  <c r="O757" i="4"/>
  <c r="O764" i="4"/>
  <c r="O755" i="4"/>
  <c r="O756" i="4"/>
  <c r="O762" i="4"/>
  <c r="O766" i="4"/>
  <c r="O775" i="4"/>
  <c r="O770" i="4"/>
  <c r="O771" i="4"/>
  <c r="O772" i="4"/>
  <c r="O777" i="4"/>
  <c r="O773" i="4"/>
  <c r="O769" i="4"/>
  <c r="O776" i="4"/>
  <c r="O774" i="4"/>
  <c r="O767" i="4"/>
  <c r="O768" i="4"/>
  <c r="O778" i="4"/>
  <c r="O781" i="4"/>
  <c r="O785" i="4"/>
  <c r="O789" i="4"/>
  <c r="O788" i="4"/>
  <c r="O779" i="4"/>
  <c r="O780" i="4"/>
  <c r="O786" i="4"/>
  <c r="O790" i="4"/>
  <c r="Q790" i="4" s="1"/>
  <c r="O784" i="4"/>
  <c r="O783" i="4"/>
  <c r="O782" i="4"/>
  <c r="O787" i="4"/>
  <c r="O799" i="4"/>
  <c r="O792" i="4"/>
  <c r="O791" i="4"/>
  <c r="O797" i="4"/>
  <c r="O795" i="4"/>
  <c r="O794" i="4"/>
  <c r="O798" i="4"/>
  <c r="O796" i="4"/>
  <c r="O793" i="4"/>
  <c r="O810" i="4"/>
  <c r="O800" i="4"/>
  <c r="O801" i="4"/>
  <c r="O805" i="4"/>
  <c r="O808" i="4"/>
  <c r="O804" i="4"/>
  <c r="O809" i="4"/>
  <c r="O807" i="4"/>
  <c r="O806" i="4"/>
  <c r="O803" i="4"/>
  <c r="O802" i="4"/>
  <c r="O816" i="4"/>
  <c r="O828" i="4"/>
  <c r="O818" i="4"/>
  <c r="O819" i="4"/>
  <c r="O820" i="4"/>
  <c r="O831" i="4"/>
  <c r="O832" i="4"/>
  <c r="O829" i="4"/>
  <c r="O834" i="4"/>
  <c r="O814" i="4"/>
  <c r="O824" i="4"/>
  <c r="O811" i="4"/>
  <c r="O825" i="4"/>
  <c r="O827" i="4"/>
  <c r="O830" i="4"/>
  <c r="O822" i="4"/>
  <c r="O812" i="4"/>
  <c r="O815" i="4"/>
  <c r="O833" i="4"/>
  <c r="O817" i="4"/>
  <c r="O826" i="4"/>
  <c r="O821" i="4"/>
  <c r="O823" i="4"/>
  <c r="O813" i="4"/>
  <c r="O836" i="4"/>
  <c r="O842" i="4"/>
  <c r="O843" i="4"/>
  <c r="O844" i="4"/>
  <c r="O855" i="4"/>
  <c r="O856" i="4"/>
  <c r="O853" i="4"/>
  <c r="O858" i="4"/>
  <c r="O838" i="4"/>
  <c r="O851" i="4"/>
  <c r="O848" i="4"/>
  <c r="O835" i="4"/>
  <c r="O849" i="4"/>
  <c r="O854" i="4"/>
  <c r="O846" i="4"/>
  <c r="O852" i="4"/>
  <c r="O840" i="4"/>
  <c r="O841" i="4"/>
  <c r="O857" i="4"/>
  <c r="O839" i="4"/>
  <c r="O850" i="4"/>
  <c r="O845" i="4"/>
  <c r="O847" i="4"/>
  <c r="O837" i="4"/>
  <c r="O870" i="4"/>
  <c r="O864" i="4"/>
  <c r="O862" i="4"/>
  <c r="O872" i="4"/>
  <c r="O865" i="4"/>
  <c r="O876" i="4"/>
  <c r="O860" i="4"/>
  <c r="O867" i="4"/>
  <c r="O873" i="4"/>
  <c r="O859" i="4"/>
  <c r="O871" i="4"/>
  <c r="O866" i="4"/>
  <c r="O868" i="4"/>
  <c r="O863" i="4"/>
  <c r="O861" i="4"/>
  <c r="O875" i="4"/>
  <c r="O874" i="4"/>
  <c r="O869" i="4"/>
  <c r="O889" i="4"/>
  <c r="O884" i="4"/>
  <c r="O877" i="4"/>
  <c r="O885" i="4"/>
  <c r="O881" i="4"/>
  <c r="O879" i="4"/>
  <c r="O880" i="4"/>
  <c r="O890" i="4"/>
  <c r="O883" i="4"/>
  <c r="O894" i="4"/>
  <c r="O878" i="4"/>
  <c r="O886" i="4"/>
  <c r="O891" i="4"/>
  <c r="O892" i="4"/>
  <c r="O893" i="4"/>
  <c r="O882" i="4"/>
  <c r="O887" i="4"/>
  <c r="O888" i="4"/>
  <c r="O955" i="4"/>
  <c r="O936" i="4"/>
  <c r="O953" i="4"/>
  <c r="O956" i="4"/>
  <c r="O943" i="4"/>
  <c r="O944" i="4"/>
  <c r="O946" i="4"/>
  <c r="O942" i="4"/>
  <c r="O937" i="4"/>
  <c r="O952" i="4"/>
  <c r="O933" i="4"/>
  <c r="O959" i="4"/>
  <c r="O948" i="4"/>
  <c r="O931" i="4"/>
  <c r="O958" i="4"/>
  <c r="O957" i="4"/>
  <c r="O950" i="4"/>
  <c r="O939" i="4"/>
  <c r="O954" i="4"/>
  <c r="O932" i="4"/>
  <c r="O951" i="4"/>
  <c r="O934" i="4"/>
  <c r="O935" i="4"/>
  <c r="O945" i="4"/>
  <c r="O960" i="4"/>
  <c r="O947" i="4"/>
  <c r="O961" i="4"/>
  <c r="O941" i="4"/>
  <c r="O938" i="4"/>
  <c r="O940" i="4"/>
  <c r="O930" i="4"/>
  <c r="O949" i="4"/>
  <c r="O1103" i="4"/>
  <c r="O1107" i="4"/>
  <c r="O1105" i="4"/>
  <c r="O1106" i="4"/>
  <c r="O1102" i="4"/>
  <c r="O1104" i="4"/>
  <c r="Q1104" i="4" s="1"/>
  <c r="O1100" i="4"/>
  <c r="O1101" i="4"/>
  <c r="O1099" i="4"/>
  <c r="O1179" i="4"/>
  <c r="O1199" i="4"/>
  <c r="O1153" i="4"/>
  <c r="O1221" i="4"/>
  <c r="O1196" i="4"/>
  <c r="O1203" i="4"/>
  <c r="O1212" i="4"/>
  <c r="O1220" i="4"/>
  <c r="O1189" i="4"/>
  <c r="O1201" i="4"/>
  <c r="O1141" i="4"/>
  <c r="O1144" i="4"/>
  <c r="O1208" i="4"/>
  <c r="O1162" i="4"/>
  <c r="O1204" i="4"/>
  <c r="O1164" i="4"/>
  <c r="O1213" i="4"/>
  <c r="O1195" i="4"/>
  <c r="O1154" i="4"/>
  <c r="O1170" i="4"/>
  <c r="O1124" i="4"/>
  <c r="O1173" i="4"/>
  <c r="O1209" i="4"/>
  <c r="O1155" i="4"/>
  <c r="O1159" i="4"/>
  <c r="O1191" i="4"/>
  <c r="O1219" i="4"/>
  <c r="O1188" i="4"/>
  <c r="O1129" i="4"/>
  <c r="O1186" i="4"/>
  <c r="O1175" i="4"/>
  <c r="O1176" i="4"/>
  <c r="O1193" i="4"/>
  <c r="O1211" i="4"/>
  <c r="O1158" i="4"/>
  <c r="O1135" i="4"/>
  <c r="O1149" i="4"/>
  <c r="O1130" i="4"/>
  <c r="O1123" i="4"/>
  <c r="O1132" i="4"/>
  <c r="O1215" i="4"/>
  <c r="O1126" i="4"/>
  <c r="O1178" i="4"/>
  <c r="O1210" i="4"/>
  <c r="O1152" i="4"/>
  <c r="O1146" i="4"/>
  <c r="O1183" i="4"/>
  <c r="O1177" i="4"/>
  <c r="O1125" i="4"/>
  <c r="O1127" i="4"/>
  <c r="O1192" i="4"/>
  <c r="O1184" i="4"/>
  <c r="O1169" i="4"/>
  <c r="O1202" i="4"/>
  <c r="O1145" i="4"/>
  <c r="O1147" i="4"/>
  <c r="O1172" i="4"/>
  <c r="O1217" i="4"/>
  <c r="O1198" i="4"/>
  <c r="O1139" i="4"/>
  <c r="O1200" i="4"/>
  <c r="O1182" i="4"/>
  <c r="O1197" i="4"/>
  <c r="O1136" i="4"/>
  <c r="O1150" i="4"/>
  <c r="O1167" i="4"/>
  <c r="O1140" i="4"/>
  <c r="O1160" i="4"/>
  <c r="O1134" i="4"/>
  <c r="O1187" i="4"/>
  <c r="O1128" i="4"/>
  <c r="O1138" i="4"/>
  <c r="O1165" i="4"/>
  <c r="O1143" i="4"/>
  <c r="O1190" i="4"/>
  <c r="O1166" i="4"/>
  <c r="O1181" i="4"/>
  <c r="O1214" i="4"/>
  <c r="O1133" i="4"/>
  <c r="O1194" i="4"/>
  <c r="O1168" i="4"/>
  <c r="O1161" i="4"/>
  <c r="O1218" i="4"/>
  <c r="O1205" i="4"/>
  <c r="O1206" i="4"/>
  <c r="O1216" i="4"/>
  <c r="O1157" i="4"/>
  <c r="O1156" i="4"/>
  <c r="O1163" i="4"/>
  <c r="O1131" i="4"/>
  <c r="O1148" i="4"/>
  <c r="O1174" i="4"/>
  <c r="O1137" i="4"/>
  <c r="O1207" i="4"/>
  <c r="O1180" i="4"/>
  <c r="O1171" i="4"/>
  <c r="O1142" i="4"/>
  <c r="O1185" i="4"/>
  <c r="O1151" i="4"/>
  <c r="O1412" i="4"/>
  <c r="O1409" i="4"/>
  <c r="O1411" i="4"/>
  <c r="O1413" i="4"/>
  <c r="O1407" i="4"/>
  <c r="O1408" i="4"/>
  <c r="O1404" i="4"/>
  <c r="O1402" i="4"/>
  <c r="O1406" i="4"/>
  <c r="O1403" i="4"/>
  <c r="O1405" i="4"/>
  <c r="O1414" i="4"/>
  <c r="O1410" i="4"/>
  <c r="O1437" i="4"/>
  <c r="O1439" i="4"/>
  <c r="O1444" i="4"/>
  <c r="O1443" i="4"/>
  <c r="O1442" i="4"/>
  <c r="O1441" i="4"/>
  <c r="O1445" i="4"/>
  <c r="O1440" i="4"/>
  <c r="O1438" i="4"/>
  <c r="O1436" i="4"/>
  <c r="O1446" i="4"/>
  <c r="O1448" i="4"/>
  <c r="O1447" i="4"/>
  <c r="O33" i="4"/>
  <c r="O43" i="4"/>
  <c r="O56" i="4"/>
  <c r="O48" i="4"/>
  <c r="O60" i="4"/>
  <c r="O50" i="4"/>
  <c r="O30" i="4"/>
  <c r="O32" i="4"/>
  <c r="O39" i="4"/>
  <c r="O35" i="4"/>
  <c r="O25" i="4"/>
  <c r="O27" i="4"/>
  <c r="O29" i="4"/>
  <c r="O34" i="4"/>
  <c r="O36" i="4"/>
  <c r="O28" i="4"/>
  <c r="O26" i="4"/>
  <c r="O45" i="4"/>
  <c r="O46" i="4"/>
  <c r="O23" i="4"/>
  <c r="O58" i="4"/>
  <c r="O40" i="4"/>
  <c r="O54" i="4"/>
  <c r="O41" i="4"/>
  <c r="O51" i="4"/>
  <c r="O53" i="4"/>
  <c r="O38" i="4"/>
  <c r="O47" i="4"/>
  <c r="O52" i="4"/>
  <c r="O44" i="4"/>
  <c r="O49" i="4"/>
  <c r="O31" i="4"/>
  <c r="O37" i="4"/>
  <c r="O59" i="4"/>
  <c r="O24" i="4"/>
  <c r="O55" i="4"/>
  <c r="O42" i="4"/>
  <c r="O57" i="4"/>
  <c r="O93" i="4"/>
  <c r="O133" i="4"/>
  <c r="O71" i="4"/>
  <c r="O132" i="4"/>
  <c r="O68" i="4"/>
  <c r="O116" i="4"/>
  <c r="O89" i="4"/>
  <c r="O107" i="4"/>
  <c r="O70" i="4"/>
  <c r="O103" i="4"/>
  <c r="O84" i="4"/>
  <c r="O131" i="4"/>
  <c r="O91" i="4"/>
  <c r="O141" i="4"/>
  <c r="O118" i="4"/>
  <c r="O121" i="4"/>
  <c r="O126" i="4"/>
  <c r="O79" i="4"/>
  <c r="O97" i="4"/>
  <c r="O129" i="4"/>
  <c r="O137" i="4"/>
  <c r="O82" i="4"/>
  <c r="O120" i="4"/>
  <c r="O61" i="4"/>
  <c r="O95" i="4"/>
  <c r="O136" i="4"/>
  <c r="O94" i="4"/>
  <c r="O130" i="4"/>
  <c r="O77" i="4"/>
  <c r="O99" i="4"/>
  <c r="O106" i="4"/>
  <c r="O88" i="4"/>
  <c r="O66" i="4"/>
  <c r="O73" i="4"/>
  <c r="O75" i="4"/>
  <c r="O108" i="4"/>
  <c r="O69" i="4"/>
  <c r="O113" i="4"/>
  <c r="O80" i="4"/>
  <c r="O76" i="4"/>
  <c r="O142" i="4"/>
  <c r="O105" i="4"/>
  <c r="O64" i="4"/>
  <c r="O83" i="4"/>
  <c r="O65" i="4"/>
  <c r="O74" i="4"/>
  <c r="O135" i="4"/>
  <c r="O72" i="4"/>
  <c r="O115" i="4"/>
  <c r="O92" i="4"/>
  <c r="O96" i="4"/>
  <c r="O81" i="4"/>
  <c r="O109" i="4"/>
  <c r="O125" i="4"/>
  <c r="O98" i="4"/>
  <c r="O110" i="4"/>
  <c r="O117" i="4"/>
  <c r="O140" i="4"/>
  <c r="O122" i="4"/>
  <c r="O85" i="4"/>
  <c r="O114" i="4"/>
  <c r="O100" i="4"/>
  <c r="O78" i="4"/>
  <c r="O102" i="4"/>
  <c r="O127" i="4"/>
  <c r="O67" i="4"/>
  <c r="O123" i="4"/>
  <c r="O128" i="4"/>
  <c r="O112" i="4"/>
  <c r="O62" i="4"/>
  <c r="O101" i="4"/>
  <c r="O139" i="4"/>
  <c r="O87" i="4"/>
  <c r="O90" i="4"/>
  <c r="O138" i="4"/>
  <c r="O119" i="4"/>
  <c r="O143" i="4"/>
  <c r="O111" i="4"/>
  <c r="O104" i="4"/>
  <c r="O63" i="4"/>
  <c r="O86" i="4"/>
  <c r="O134" i="4"/>
  <c r="O204" i="4"/>
  <c r="O203" i="4"/>
  <c r="O202" i="4"/>
  <c r="O205" i="4"/>
  <c r="O201" i="4"/>
  <c r="O199" i="4"/>
  <c r="O198" i="4"/>
  <c r="O200" i="4"/>
  <c r="O197" i="4"/>
  <c r="O196" i="4"/>
  <c r="O195" i="4"/>
  <c r="O194" i="4"/>
  <c r="O193" i="4"/>
  <c r="O192" i="4"/>
  <c r="O191" i="4"/>
  <c r="O190" i="4"/>
  <c r="O189" i="4"/>
  <c r="O188" i="4"/>
  <c r="O186" i="4"/>
  <c r="O187" i="4"/>
  <c r="O185" i="4"/>
  <c r="O184" i="4"/>
  <c r="O182" i="4"/>
  <c r="O183" i="4"/>
  <c r="O181" i="4"/>
  <c r="O180" i="4"/>
  <c r="O179" i="4"/>
  <c r="O178" i="4"/>
  <c r="O177" i="4"/>
  <c r="O176" i="4"/>
  <c r="O175" i="4"/>
  <c r="O174" i="4"/>
  <c r="O173" i="4"/>
  <c r="O172" i="4"/>
  <c r="O170" i="4"/>
  <c r="O171" i="4"/>
  <c r="O169" i="4"/>
  <c r="O168" i="4"/>
  <c r="O167" i="4"/>
  <c r="O166" i="4"/>
  <c r="O165" i="4"/>
  <c r="O164" i="4"/>
  <c r="O163" i="4"/>
  <c r="O162" i="4"/>
  <c r="O161" i="4"/>
  <c r="O159" i="4"/>
  <c r="O160" i="4"/>
  <c r="O158" i="4"/>
  <c r="O155" i="4"/>
  <c r="O156" i="4"/>
  <c r="O157" i="4"/>
  <c r="O154" i="4"/>
  <c r="O153" i="4"/>
  <c r="O152" i="4"/>
  <c r="O151" i="4"/>
  <c r="O150" i="4"/>
  <c r="O149" i="4"/>
  <c r="O148" i="4"/>
  <c r="O147" i="4"/>
  <c r="O146" i="4"/>
  <c r="O145" i="4"/>
  <c r="O144" i="4"/>
  <c r="O265" i="4"/>
  <c r="O256" i="4"/>
  <c r="O262" i="4"/>
  <c r="O252" i="4"/>
  <c r="O266" i="4"/>
  <c r="O249" i="4"/>
  <c r="O260" i="4"/>
  <c r="O261" i="4"/>
  <c r="O254" i="4"/>
  <c r="O259" i="4"/>
  <c r="O257" i="4"/>
  <c r="O264" i="4"/>
  <c r="O248" i="4"/>
  <c r="O251" i="4"/>
  <c r="O255" i="4"/>
  <c r="O250" i="4"/>
  <c r="O253" i="4"/>
  <c r="O263" i="4"/>
  <c r="O258" i="4"/>
  <c r="O267" i="4"/>
  <c r="O346" i="4"/>
  <c r="O347" i="4"/>
  <c r="O345" i="4"/>
  <c r="O344" i="4"/>
  <c r="O348" i="4"/>
  <c r="O343" i="4"/>
  <c r="O341" i="4"/>
  <c r="O342" i="4"/>
  <c r="O340" i="4"/>
  <c r="O339" i="4"/>
  <c r="O338" i="4"/>
  <c r="O337" i="4"/>
  <c r="O336" i="4"/>
  <c r="O335" i="4"/>
  <c r="O334" i="4"/>
  <c r="O333" i="4"/>
  <c r="O332" i="4"/>
  <c r="O329" i="4"/>
  <c r="O330" i="4"/>
  <c r="O328" i="4"/>
  <c r="O325" i="4"/>
  <c r="O326" i="4"/>
  <c r="O327" i="4"/>
  <c r="O324" i="4"/>
  <c r="O323" i="4"/>
  <c r="O321" i="4"/>
  <c r="O322" i="4"/>
  <c r="O320" i="4"/>
  <c r="O319" i="4"/>
  <c r="O317" i="4"/>
  <c r="O316" i="4"/>
  <c r="O318" i="4"/>
  <c r="O315" i="4"/>
  <c r="O314" i="4"/>
  <c r="O313" i="4"/>
  <c r="O312" i="4"/>
  <c r="O311" i="4"/>
  <c r="O309" i="4"/>
  <c r="O310" i="4"/>
  <c r="O308" i="4"/>
  <c r="O307" i="4"/>
  <c r="O306" i="4"/>
  <c r="O304" i="4"/>
  <c r="O305" i="4"/>
  <c r="O303" i="4"/>
  <c r="O302" i="4"/>
  <c r="O301" i="4"/>
  <c r="O300" i="4"/>
  <c r="O298" i="4"/>
  <c r="O299" i="4"/>
  <c r="O297" i="4"/>
  <c r="O296" i="4"/>
  <c r="O295" i="4"/>
  <c r="O293" i="4"/>
  <c r="O291" i="4"/>
  <c r="O292" i="4"/>
  <c r="O289" i="4"/>
  <c r="O290" i="4"/>
  <c r="O288" i="4"/>
  <c r="O286" i="4"/>
  <c r="O287" i="4"/>
  <c r="O285" i="4"/>
  <c r="O283" i="4"/>
  <c r="O284" i="4"/>
  <c r="O282" i="4"/>
  <c r="O281" i="4"/>
  <c r="O280" i="4"/>
  <c r="O279" i="4"/>
  <c r="O278" i="4"/>
  <c r="O277" i="4"/>
  <c r="O276" i="4"/>
  <c r="O275" i="4"/>
  <c r="O274" i="4"/>
  <c r="O273" i="4"/>
  <c r="O272" i="4"/>
  <c r="O271" i="4"/>
  <c r="O269" i="4"/>
  <c r="O270" i="4"/>
  <c r="O268" i="4"/>
  <c r="O294" i="4"/>
  <c r="O331" i="4"/>
  <c r="O435" i="4"/>
  <c r="O441" i="4"/>
  <c r="O413" i="4"/>
  <c r="O417" i="4"/>
  <c r="O409" i="4"/>
  <c r="O418" i="4"/>
  <c r="O416" i="4"/>
  <c r="O423" i="4"/>
  <c r="O430" i="4"/>
  <c r="O434" i="4"/>
  <c r="O443" i="4"/>
  <c r="O410" i="4"/>
  <c r="O429" i="4"/>
  <c r="O425" i="4"/>
  <c r="O419" i="4"/>
  <c r="O428" i="4"/>
  <c r="O414" i="4"/>
  <c r="O431" i="4"/>
  <c r="O448" i="4"/>
  <c r="O422" i="4"/>
  <c r="O439" i="4"/>
  <c r="O426" i="4"/>
  <c r="O449" i="4"/>
  <c r="O447" i="4"/>
  <c r="O412" i="4"/>
  <c r="O427" i="4"/>
  <c r="O440" i="4"/>
  <c r="O442" i="4"/>
  <c r="O407" i="4"/>
  <c r="O445" i="4"/>
  <c r="O436" i="4"/>
  <c r="O444" i="4"/>
  <c r="O411" i="4"/>
  <c r="O437" i="4"/>
  <c r="O432" i="4"/>
  <c r="O420" i="4"/>
  <c r="O408" i="4"/>
  <c r="O421" i="4"/>
  <c r="O424" i="4"/>
  <c r="O406" i="4"/>
  <c r="O415" i="4"/>
  <c r="O446" i="4"/>
  <c r="O433" i="4"/>
  <c r="O438" i="4"/>
  <c r="O475" i="4"/>
  <c r="O453" i="4"/>
  <c r="O471" i="4"/>
  <c r="O465" i="4"/>
  <c r="O473" i="4"/>
  <c r="O455" i="4"/>
  <c r="O456" i="4"/>
  <c r="O470" i="4"/>
  <c r="O468" i="4"/>
  <c r="O461" i="4"/>
  <c r="O460" i="4"/>
  <c r="O458" i="4"/>
  <c r="O452" i="4"/>
  <c r="O472" i="4"/>
  <c r="O450" i="4"/>
  <c r="O464" i="4"/>
  <c r="O467" i="4"/>
  <c r="O462" i="4"/>
  <c r="O466" i="4"/>
  <c r="O454" i="4"/>
  <c r="O469" i="4"/>
  <c r="O474" i="4"/>
  <c r="O463" i="4"/>
  <c r="O457" i="4"/>
  <c r="O459" i="4"/>
  <c r="O451" i="4"/>
  <c r="O542" i="4"/>
  <c r="O535" i="4"/>
  <c r="O540" i="4"/>
  <c r="O536" i="4"/>
  <c r="O543" i="4"/>
  <c r="O537" i="4"/>
  <c r="O533" i="4"/>
  <c r="O541" i="4"/>
  <c r="O538" i="4"/>
  <c r="O539" i="4"/>
  <c r="O534" i="4"/>
  <c r="O1479" i="4"/>
  <c r="O544" i="4"/>
  <c r="O558" i="4"/>
  <c r="O615" i="4"/>
  <c r="O614" i="4"/>
  <c r="O616" i="4"/>
  <c r="O613" i="4"/>
  <c r="O611" i="4"/>
  <c r="O610" i="4"/>
  <c r="O612" i="4"/>
  <c r="O609" i="4"/>
  <c r="O608" i="4"/>
  <c r="O607" i="4"/>
  <c r="O606" i="4"/>
  <c r="O605" i="4"/>
  <c r="O604" i="4"/>
  <c r="O603" i="4"/>
  <c r="O602" i="4"/>
  <c r="O601" i="4"/>
  <c r="O600" i="4"/>
  <c r="O599" i="4"/>
  <c r="O596" i="4"/>
  <c r="O597" i="4"/>
  <c r="O598" i="4"/>
  <c r="O595" i="4"/>
  <c r="O594" i="4"/>
  <c r="O592" i="4"/>
  <c r="O593" i="4"/>
  <c r="O591" i="4"/>
  <c r="O590" i="4"/>
  <c r="O589" i="4"/>
  <c r="O588" i="4"/>
  <c r="O587" i="4"/>
  <c r="O586" i="4"/>
  <c r="O585" i="4"/>
  <c r="O584" i="4"/>
  <c r="O583" i="4"/>
  <c r="O580" i="4"/>
  <c r="O581" i="4"/>
  <c r="O579" i="4"/>
  <c r="O578" i="4"/>
  <c r="O577" i="4"/>
  <c r="O576" i="4"/>
  <c r="O575" i="4"/>
  <c r="O574" i="4"/>
  <c r="O572" i="4"/>
  <c r="O573" i="4"/>
  <c r="O571" i="4"/>
  <c r="O569" i="4"/>
  <c r="O570" i="4"/>
  <c r="O568" i="4"/>
  <c r="O567" i="4"/>
  <c r="O566" i="4"/>
  <c r="O565" i="4"/>
  <c r="O564" i="4"/>
  <c r="O563" i="4"/>
  <c r="O562" i="4"/>
  <c r="O561" i="4"/>
  <c r="O560" i="4"/>
  <c r="O559" i="4"/>
  <c r="O621" i="4"/>
  <c r="O625" i="4"/>
  <c r="O624" i="4"/>
  <c r="O622" i="4"/>
  <c r="O623" i="4"/>
  <c r="O687" i="4"/>
  <c r="O686" i="4"/>
  <c r="O685" i="4"/>
  <c r="O688" i="4"/>
  <c r="O684" i="4"/>
  <c r="O682" i="4"/>
  <c r="O683" i="4"/>
  <c r="O680" i="4"/>
  <c r="O679" i="4"/>
  <c r="O678" i="4"/>
  <c r="O677" i="4"/>
  <c r="O676" i="4"/>
  <c r="O675" i="4"/>
  <c r="O674" i="4"/>
  <c r="O673" i="4"/>
  <c r="O672" i="4"/>
  <c r="O671" i="4"/>
  <c r="O670" i="4"/>
  <c r="O667" i="4"/>
  <c r="O668" i="4"/>
  <c r="O666" i="4"/>
  <c r="O665" i="4"/>
  <c r="O663" i="4"/>
  <c r="O664" i="4"/>
  <c r="O662" i="4"/>
  <c r="O661" i="4"/>
  <c r="O660" i="4"/>
  <c r="O659" i="4"/>
  <c r="O658" i="4"/>
  <c r="O657" i="4"/>
  <c r="O656" i="4"/>
  <c r="O654" i="4"/>
  <c r="O655" i="4"/>
  <c r="O652" i="4"/>
  <c r="O653" i="4"/>
  <c r="O651" i="4"/>
  <c r="O650" i="4"/>
  <c r="O649" i="4"/>
  <c r="O648" i="4"/>
  <c r="O647" i="4"/>
  <c r="O646" i="4"/>
  <c r="O645" i="4"/>
  <c r="O644" i="4"/>
  <c r="O642" i="4"/>
  <c r="O643" i="4"/>
  <c r="O641" i="4"/>
  <c r="O638" i="4"/>
  <c r="O639" i="4"/>
  <c r="O640" i="4"/>
  <c r="O637" i="4"/>
  <c r="O636" i="4"/>
  <c r="O635" i="4"/>
  <c r="O634" i="4"/>
  <c r="O633" i="4"/>
  <c r="O632" i="4"/>
  <c r="O631" i="4"/>
  <c r="O630" i="4"/>
  <c r="O629" i="4"/>
  <c r="O628" i="4"/>
  <c r="O627" i="4"/>
  <c r="O626" i="4"/>
  <c r="O669" i="4"/>
  <c r="O681" i="4"/>
  <c r="O915" i="4"/>
  <c r="O897" i="4"/>
  <c r="O912" i="4"/>
  <c r="O914" i="4"/>
  <c r="O899" i="4"/>
  <c r="O900" i="4"/>
  <c r="O911" i="4"/>
  <c r="O902" i="4"/>
  <c r="O896" i="4"/>
  <c r="O913" i="4"/>
  <c r="O895" i="4"/>
  <c r="O908" i="4"/>
  <c r="O906" i="4"/>
  <c r="O910" i="4"/>
  <c r="O898" i="4"/>
  <c r="O907" i="4"/>
  <c r="O901" i="4"/>
  <c r="O904" i="4"/>
  <c r="O903" i="4"/>
  <c r="O905" i="4"/>
  <c r="O909" i="4"/>
  <c r="O987" i="4"/>
  <c r="O978" i="4"/>
  <c r="O963" i="4"/>
  <c r="O979" i="4"/>
  <c r="O986" i="4"/>
  <c r="O984" i="4"/>
  <c r="O972" i="4"/>
  <c r="O989" i="4"/>
  <c r="O969" i="4"/>
  <c r="O982" i="4"/>
  <c r="O970" i="4"/>
  <c r="O967" i="4"/>
  <c r="O985" i="4"/>
  <c r="O962" i="4"/>
  <c r="O983" i="4"/>
  <c r="O966" i="4"/>
  <c r="O977" i="4"/>
  <c r="O973" i="4"/>
  <c r="O974" i="4"/>
  <c r="O975" i="4"/>
  <c r="O981" i="4"/>
  <c r="O976" i="4"/>
  <c r="O968" i="4"/>
  <c r="O980" i="4"/>
  <c r="O964" i="4"/>
  <c r="O971" i="4"/>
  <c r="O988" i="4"/>
  <c r="O965" i="4"/>
  <c r="O991" i="4"/>
  <c r="O996" i="4"/>
  <c r="O1023" i="4"/>
  <c r="O1017" i="4"/>
  <c r="O1024" i="4"/>
  <c r="O1000" i="4"/>
  <c r="O1007" i="4"/>
  <c r="O1022" i="4"/>
  <c r="O1013" i="4"/>
  <c r="O992" i="4"/>
  <c r="O1014" i="4"/>
  <c r="O1001" i="4"/>
  <c r="O994" i="4"/>
  <c r="O995" i="4"/>
  <c r="O1025" i="4"/>
  <c r="O1005" i="4"/>
  <c r="O1018" i="4"/>
  <c r="O999" i="4"/>
  <c r="O1008" i="4"/>
  <c r="O1002" i="4"/>
  <c r="O990" i="4"/>
  <c r="O1021" i="4"/>
  <c r="O1004" i="4"/>
  <c r="O1020" i="4"/>
  <c r="O997" i="4"/>
  <c r="O1012" i="4"/>
  <c r="O1016" i="4"/>
  <c r="O1019" i="4"/>
  <c r="O1006" i="4"/>
  <c r="O1009" i="4"/>
  <c r="O1003" i="4"/>
  <c r="O998" i="4"/>
  <c r="O1015" i="4"/>
  <c r="O993" i="4"/>
  <c r="O1011" i="4"/>
  <c r="O1010" i="4"/>
  <c r="O1054" i="4"/>
  <c r="O1055" i="4"/>
  <c r="O1035" i="4"/>
  <c r="O1027" i="4"/>
  <c r="O1050" i="4"/>
  <c r="O1046" i="4"/>
  <c r="O1057" i="4"/>
  <c r="O1028" i="4"/>
  <c r="O1047" i="4"/>
  <c r="O1039" i="4"/>
  <c r="O1031" i="4"/>
  <c r="O1037" i="4"/>
  <c r="O1043" i="4"/>
  <c r="O1058" i="4"/>
  <c r="O1041" i="4"/>
  <c r="O1034" i="4"/>
  <c r="O1051" i="4"/>
  <c r="O1036" i="4"/>
  <c r="O1032" i="4"/>
  <c r="O1052" i="4"/>
  <c r="O1026" i="4"/>
  <c r="O1045" i="4"/>
  <c r="O1030" i="4"/>
  <c r="O1049" i="4"/>
  <c r="O1053" i="4"/>
  <c r="O1040" i="4"/>
  <c r="O1042" i="4"/>
  <c r="O1038" i="4"/>
  <c r="O1033" i="4"/>
  <c r="O1048" i="4"/>
  <c r="O1029" i="4"/>
  <c r="O1044" i="4"/>
  <c r="O1056" i="4"/>
  <c r="O1097" i="4"/>
  <c r="O1096" i="4"/>
  <c r="O1095" i="4"/>
  <c r="O1098" i="4"/>
  <c r="O1094" i="4"/>
  <c r="O1092" i="4"/>
  <c r="O1093" i="4"/>
  <c r="O1091" i="4"/>
  <c r="O1090" i="4"/>
  <c r="O1089" i="4"/>
  <c r="O1088" i="4"/>
  <c r="O1087" i="4"/>
  <c r="O1086" i="4"/>
  <c r="O1085" i="4"/>
  <c r="O1083" i="4"/>
  <c r="O1084" i="4"/>
  <c r="O1082" i="4"/>
  <c r="O1081" i="4"/>
  <c r="O1079" i="4"/>
  <c r="O1080" i="4"/>
  <c r="O1078" i="4"/>
  <c r="O1077" i="4"/>
  <c r="O1076" i="4"/>
  <c r="O1075" i="4"/>
  <c r="O1074" i="4"/>
  <c r="O1073" i="4"/>
  <c r="O1072" i="4"/>
  <c r="O1071" i="4"/>
  <c r="O1069" i="4"/>
  <c r="O1070" i="4"/>
  <c r="O1068" i="4"/>
  <c r="O1067" i="4"/>
  <c r="O1066" i="4"/>
  <c r="O1065" i="4"/>
  <c r="O1064" i="4"/>
  <c r="O1063" i="4"/>
  <c r="O1062" i="4"/>
  <c r="O1060" i="4"/>
  <c r="O1061" i="4"/>
  <c r="O1059" i="4"/>
  <c r="O1224" i="4"/>
  <c r="O1292" i="4"/>
  <c r="O1225" i="4"/>
  <c r="O1282" i="4"/>
  <c r="O1234" i="4"/>
  <c r="O1251" i="4"/>
  <c r="O1258" i="4"/>
  <c r="O1263" i="4"/>
  <c r="O1237" i="4"/>
  <c r="O1260" i="4"/>
  <c r="O1245" i="4"/>
  <c r="O1248" i="4"/>
  <c r="O1253" i="4"/>
  <c r="O1264" i="4"/>
  <c r="O1259" i="4"/>
  <c r="O1257" i="4"/>
  <c r="O1235" i="4"/>
  <c r="O1230" i="4"/>
  <c r="O1269" i="4"/>
  <c r="O1281" i="4"/>
  <c r="O1231" i="4"/>
  <c r="O1284" i="4"/>
  <c r="O1268" i="4"/>
  <c r="O1255" i="4"/>
  <c r="O1277" i="4"/>
  <c r="O1238" i="4"/>
  <c r="O1256" i="4"/>
  <c r="O1233" i="4"/>
  <c r="O1250" i="4"/>
  <c r="O1275" i="4"/>
  <c r="O1226" i="4"/>
  <c r="O1301" i="4"/>
  <c r="O1276" i="4"/>
  <c r="O1295" i="4"/>
  <c r="O1287" i="4"/>
  <c r="O1274" i="4"/>
  <c r="O1266" i="4"/>
  <c r="O1283" i="4"/>
  <c r="O1247" i="4"/>
  <c r="O1293" i="4"/>
  <c r="O1300" i="4"/>
  <c r="O1285" i="4"/>
  <c r="O1254" i="4"/>
  <c r="O1236" i="4"/>
  <c r="O1229" i="4"/>
  <c r="O1280" i="4"/>
  <c r="O1294" i="4"/>
  <c r="O1244" i="4"/>
  <c r="O1291" i="4"/>
  <c r="O1252" i="4"/>
  <c r="O1288" i="4"/>
  <c r="O1240" i="4"/>
  <c r="O1273" i="4"/>
  <c r="O12" i="4"/>
  <c r="N6" i="4"/>
  <c r="N17" i="4"/>
  <c r="N7" i="4"/>
  <c r="N14" i="4"/>
  <c r="N16" i="4"/>
  <c r="N13" i="4"/>
  <c r="N2" i="4"/>
  <c r="N5" i="4"/>
  <c r="N20" i="4"/>
  <c r="N9" i="4"/>
  <c r="N15" i="4"/>
  <c r="N4" i="4"/>
  <c r="N18" i="4"/>
  <c r="N19" i="4"/>
  <c r="N3" i="4"/>
  <c r="N10" i="4"/>
  <c r="N11" i="4"/>
  <c r="N8" i="4"/>
  <c r="N21" i="4"/>
  <c r="N226" i="4"/>
  <c r="N222" i="4"/>
  <c r="N215" i="4"/>
  <c r="N207" i="4"/>
  <c r="N214" i="4"/>
  <c r="N220" i="4"/>
  <c r="N208" i="4"/>
  <c r="N225" i="4"/>
  <c r="N210" i="4"/>
  <c r="N223" i="4"/>
  <c r="N216" i="4"/>
  <c r="N219" i="4"/>
  <c r="N218" i="4"/>
  <c r="N217" i="4"/>
  <c r="N221" i="4"/>
  <c r="N206" i="4"/>
  <c r="N211" i="4"/>
  <c r="N213" i="4"/>
  <c r="N212" i="4"/>
  <c r="N209" i="4"/>
  <c r="N224" i="4"/>
  <c r="N247" i="4"/>
  <c r="N243" i="4"/>
  <c r="N236" i="4"/>
  <c r="N228" i="4"/>
  <c r="N235" i="4"/>
  <c r="N241" i="4"/>
  <c r="N229" i="4"/>
  <c r="N246" i="4"/>
  <c r="N231" i="4"/>
  <c r="N244" i="4"/>
  <c r="N237" i="4"/>
  <c r="N240" i="4"/>
  <c r="N239" i="4"/>
  <c r="N238" i="4"/>
  <c r="N242" i="4"/>
  <c r="N227" i="4"/>
  <c r="N232" i="4"/>
  <c r="N233" i="4"/>
  <c r="N234" i="4"/>
  <c r="N230" i="4"/>
  <c r="N245" i="4"/>
  <c r="N358" i="4"/>
  <c r="N367" i="4"/>
  <c r="N379" i="4"/>
  <c r="N371" i="4"/>
  <c r="N372" i="4"/>
  <c r="N382" i="4"/>
  <c r="N387" i="4"/>
  <c r="N385" i="4"/>
  <c r="N370" i="4"/>
  <c r="N360" i="4"/>
  <c r="N368" i="4"/>
  <c r="N356" i="4"/>
  <c r="N357" i="4"/>
  <c r="N377" i="4"/>
  <c r="N366" i="4"/>
  <c r="N388" i="4"/>
  <c r="N386" i="4"/>
  <c r="N350" i="4"/>
  <c r="N373" i="4"/>
  <c r="N355" i="4"/>
  <c r="N374" i="4"/>
  <c r="N351" i="4"/>
  <c r="N361" i="4"/>
  <c r="N384" i="4"/>
  <c r="N362" i="4"/>
  <c r="N365" i="4"/>
  <c r="N381" i="4"/>
  <c r="N352" i="4"/>
  <c r="N359" i="4"/>
  <c r="N375" i="4"/>
  <c r="N353" i="4"/>
  <c r="N349" i="4"/>
  <c r="N369" i="4"/>
  <c r="N380" i="4"/>
  <c r="N383" i="4"/>
  <c r="N378" i="4"/>
  <c r="N364" i="4"/>
  <c r="N376" i="4"/>
  <c r="N363" i="4"/>
  <c r="N354" i="4"/>
  <c r="N502" i="4"/>
  <c r="N503" i="4"/>
  <c r="N501" i="4"/>
  <c r="N494" i="4"/>
  <c r="N504" i="4"/>
  <c r="N507" i="4"/>
  <c r="N498" i="4"/>
  <c r="N508" i="4"/>
  <c r="N491" i="4"/>
  <c r="N496" i="4"/>
  <c r="N499" i="4"/>
  <c r="N506" i="4"/>
  <c r="N490" i="4"/>
  <c r="N493" i="4"/>
  <c r="N497" i="4"/>
  <c r="N492" i="4"/>
  <c r="N509" i="4"/>
  <c r="N495" i="4"/>
  <c r="N505" i="4"/>
  <c r="N500" i="4"/>
  <c r="N526" i="4"/>
  <c r="N514" i="4"/>
  <c r="N517" i="4"/>
  <c r="N524" i="4"/>
  <c r="N527" i="4"/>
  <c r="N513" i="4"/>
  <c r="N525" i="4"/>
  <c r="N520" i="4"/>
  <c r="N519" i="4"/>
  <c r="N529" i="4"/>
  <c r="N530" i="4"/>
  <c r="N511" i="4"/>
  <c r="N516" i="4"/>
  <c r="N523" i="4"/>
  <c r="N510" i="4"/>
  <c r="N532" i="4"/>
  <c r="N518" i="4"/>
  <c r="N521" i="4"/>
  <c r="N515" i="4"/>
  <c r="N522" i="4"/>
  <c r="N512" i="4"/>
  <c r="N531" i="4"/>
  <c r="N528" i="4"/>
  <c r="N617" i="4"/>
  <c r="N618" i="4"/>
  <c r="N619" i="4"/>
  <c r="N620" i="4"/>
  <c r="N713" i="4"/>
  <c r="N715" i="4"/>
  <c r="N704" i="4"/>
  <c r="N706" i="4"/>
  <c r="N689" i="4"/>
  <c r="N716" i="4"/>
  <c r="N699" i="4"/>
  <c r="N703" i="4"/>
  <c r="N690" i="4"/>
  <c r="N721" i="4"/>
  <c r="N696" i="4"/>
  <c r="N711" i="4"/>
  <c r="N705" i="4"/>
  <c r="N697" i="4"/>
  <c r="N710" i="4"/>
  <c r="N714" i="4"/>
  <c r="N695" i="4"/>
  <c r="N709" i="4"/>
  <c r="N698" i="4"/>
  <c r="N720" i="4"/>
  <c r="N693" i="4"/>
  <c r="N712" i="4"/>
  <c r="N691" i="4"/>
  <c r="N719" i="4"/>
  <c r="N700" i="4"/>
  <c r="N701" i="4"/>
  <c r="N708" i="4"/>
  <c r="N707" i="4"/>
  <c r="N718" i="4"/>
  <c r="N694" i="4"/>
  <c r="N717" i="4"/>
  <c r="N702" i="4"/>
  <c r="N692" i="4"/>
  <c r="N743" i="4"/>
  <c r="N730" i="4"/>
  <c r="N738" i="4"/>
  <c r="N744" i="4"/>
  <c r="N729" i="4"/>
  <c r="N754" i="4"/>
  <c r="N723" i="4"/>
  <c r="N736" i="4"/>
  <c r="N732" i="4"/>
  <c r="N748" i="4"/>
  <c r="N722" i="4"/>
  <c r="N739" i="4"/>
  <c r="N737" i="4"/>
  <c r="N749" i="4"/>
  <c r="N746" i="4"/>
  <c r="N747" i="4"/>
  <c r="N742" i="4"/>
  <c r="N728" i="4"/>
  <c r="N731" i="4"/>
  <c r="N753" i="4"/>
  <c r="N726" i="4"/>
  <c r="N745" i="4"/>
  <c r="N724" i="4"/>
  <c r="N752" i="4"/>
  <c r="N733" i="4"/>
  <c r="N734" i="4"/>
  <c r="N741" i="4"/>
  <c r="N740" i="4"/>
  <c r="N751" i="4"/>
  <c r="N727" i="4"/>
  <c r="N725" i="4"/>
  <c r="N735" i="4"/>
  <c r="N750" i="4"/>
  <c r="N763" i="4"/>
  <c r="N758" i="4"/>
  <c r="N759" i="4"/>
  <c r="N760" i="4"/>
  <c r="N765" i="4"/>
  <c r="N761" i="4"/>
  <c r="N757" i="4"/>
  <c r="N764" i="4"/>
  <c r="N755" i="4"/>
  <c r="N756" i="4"/>
  <c r="N762" i="4"/>
  <c r="N766" i="4"/>
  <c r="N775" i="4"/>
  <c r="N770" i="4"/>
  <c r="N771" i="4"/>
  <c r="N772" i="4"/>
  <c r="N777" i="4"/>
  <c r="N773" i="4"/>
  <c r="N769" i="4"/>
  <c r="N776" i="4"/>
  <c r="N774" i="4"/>
  <c r="N767" i="4"/>
  <c r="N768" i="4"/>
  <c r="N778" i="4"/>
  <c r="N781" i="4"/>
  <c r="N785" i="4"/>
  <c r="N789" i="4"/>
  <c r="N788" i="4"/>
  <c r="N779" i="4"/>
  <c r="N780" i="4"/>
  <c r="N786" i="4"/>
  <c r="N790" i="4"/>
  <c r="N784" i="4"/>
  <c r="N783" i="4"/>
  <c r="N782" i="4"/>
  <c r="N787" i="4"/>
  <c r="N799" i="4"/>
  <c r="N792" i="4"/>
  <c r="N791" i="4"/>
  <c r="N797" i="4"/>
  <c r="N795" i="4"/>
  <c r="N794" i="4"/>
  <c r="N798" i="4"/>
  <c r="N796" i="4"/>
  <c r="N793" i="4"/>
  <c r="N810" i="4"/>
  <c r="N800" i="4"/>
  <c r="N801" i="4"/>
  <c r="N805" i="4"/>
  <c r="N808" i="4"/>
  <c r="N804" i="4"/>
  <c r="N809" i="4"/>
  <c r="N807" i="4"/>
  <c r="N806" i="4"/>
  <c r="N803" i="4"/>
  <c r="N802" i="4"/>
  <c r="N816" i="4"/>
  <c r="N828" i="4"/>
  <c r="N818" i="4"/>
  <c r="N819" i="4"/>
  <c r="N820" i="4"/>
  <c r="N831" i="4"/>
  <c r="N832" i="4"/>
  <c r="N829" i="4"/>
  <c r="N834" i="4"/>
  <c r="N814" i="4"/>
  <c r="N824" i="4"/>
  <c r="N811" i="4"/>
  <c r="N825" i="4"/>
  <c r="N827" i="4"/>
  <c r="N830" i="4"/>
  <c r="N822" i="4"/>
  <c r="N812" i="4"/>
  <c r="N815" i="4"/>
  <c r="N833" i="4"/>
  <c r="N817" i="4"/>
  <c r="N826" i="4"/>
  <c r="N821" i="4"/>
  <c r="N823" i="4"/>
  <c r="N813" i="4"/>
  <c r="N836" i="4"/>
  <c r="N842" i="4"/>
  <c r="N843" i="4"/>
  <c r="N844" i="4"/>
  <c r="N855" i="4"/>
  <c r="N856" i="4"/>
  <c r="N853" i="4"/>
  <c r="N858" i="4"/>
  <c r="N838" i="4"/>
  <c r="N851" i="4"/>
  <c r="N848" i="4"/>
  <c r="N835" i="4"/>
  <c r="N849" i="4"/>
  <c r="N854" i="4"/>
  <c r="N846" i="4"/>
  <c r="N852" i="4"/>
  <c r="N840" i="4"/>
  <c r="N841" i="4"/>
  <c r="N857" i="4"/>
  <c r="N839" i="4"/>
  <c r="N850" i="4"/>
  <c r="N845" i="4"/>
  <c r="N847" i="4"/>
  <c r="N837" i="4"/>
  <c r="N870" i="4"/>
  <c r="N864" i="4"/>
  <c r="N862" i="4"/>
  <c r="N872" i="4"/>
  <c r="N865" i="4"/>
  <c r="N876" i="4"/>
  <c r="N860" i="4"/>
  <c r="N867" i="4"/>
  <c r="N873" i="4"/>
  <c r="N859" i="4"/>
  <c r="N871" i="4"/>
  <c r="N866" i="4"/>
  <c r="N868" i="4"/>
  <c r="N863" i="4"/>
  <c r="N861" i="4"/>
  <c r="N875" i="4"/>
  <c r="N874" i="4"/>
  <c r="N869" i="4"/>
  <c r="N889" i="4"/>
  <c r="N884" i="4"/>
  <c r="N877" i="4"/>
  <c r="N885" i="4"/>
  <c r="N881" i="4"/>
  <c r="N879" i="4"/>
  <c r="N880" i="4"/>
  <c r="N890" i="4"/>
  <c r="N883" i="4"/>
  <c r="N894" i="4"/>
  <c r="N878" i="4"/>
  <c r="N886" i="4"/>
  <c r="N891" i="4"/>
  <c r="N892" i="4"/>
  <c r="N893" i="4"/>
  <c r="N882" i="4"/>
  <c r="N887" i="4"/>
  <c r="N888" i="4"/>
  <c r="N955" i="4"/>
  <c r="N936" i="4"/>
  <c r="N953" i="4"/>
  <c r="N956" i="4"/>
  <c r="N943" i="4"/>
  <c r="N944" i="4"/>
  <c r="N946" i="4"/>
  <c r="N942" i="4"/>
  <c r="N937" i="4"/>
  <c r="N952" i="4"/>
  <c r="N933" i="4"/>
  <c r="N959" i="4"/>
  <c r="N948" i="4"/>
  <c r="N931" i="4"/>
  <c r="N958" i="4"/>
  <c r="N957" i="4"/>
  <c r="N950" i="4"/>
  <c r="N939" i="4"/>
  <c r="N954" i="4"/>
  <c r="N932" i="4"/>
  <c r="N951" i="4"/>
  <c r="N934" i="4"/>
  <c r="N935" i="4"/>
  <c r="N945" i="4"/>
  <c r="N960" i="4"/>
  <c r="N947" i="4"/>
  <c r="N961" i="4"/>
  <c r="N941" i="4"/>
  <c r="N938" i="4"/>
  <c r="N940" i="4"/>
  <c r="N930" i="4"/>
  <c r="N949" i="4"/>
  <c r="N1103" i="4"/>
  <c r="N1107" i="4"/>
  <c r="N1105" i="4"/>
  <c r="N1106" i="4"/>
  <c r="N1102" i="4"/>
  <c r="N1104" i="4"/>
  <c r="N1100" i="4"/>
  <c r="N1101" i="4"/>
  <c r="N1099" i="4"/>
  <c r="N1179" i="4"/>
  <c r="N1199" i="4"/>
  <c r="N1153" i="4"/>
  <c r="N1221" i="4"/>
  <c r="N1196" i="4"/>
  <c r="N1203" i="4"/>
  <c r="N1212" i="4"/>
  <c r="N1220" i="4"/>
  <c r="N1189" i="4"/>
  <c r="N1201" i="4"/>
  <c r="N1141" i="4"/>
  <c r="N1144" i="4"/>
  <c r="N1208" i="4"/>
  <c r="N1162" i="4"/>
  <c r="N1204" i="4"/>
  <c r="N1164" i="4"/>
  <c r="N1213" i="4"/>
  <c r="N1195" i="4"/>
  <c r="N1154" i="4"/>
  <c r="N1170" i="4"/>
  <c r="N1124" i="4"/>
  <c r="N1173" i="4"/>
  <c r="N1209" i="4"/>
  <c r="N1155" i="4"/>
  <c r="N1159" i="4"/>
  <c r="N1191" i="4"/>
  <c r="N1219" i="4"/>
  <c r="N1188" i="4"/>
  <c r="N1129" i="4"/>
  <c r="N1186" i="4"/>
  <c r="N1175" i="4"/>
  <c r="N1176" i="4"/>
  <c r="N1193" i="4"/>
  <c r="N1211" i="4"/>
  <c r="N1158" i="4"/>
  <c r="N1135" i="4"/>
  <c r="N1149" i="4"/>
  <c r="N1130" i="4"/>
  <c r="N1123" i="4"/>
  <c r="N1132" i="4"/>
  <c r="N1215" i="4"/>
  <c r="N1126" i="4"/>
  <c r="N1178" i="4"/>
  <c r="N1210" i="4"/>
  <c r="N1152" i="4"/>
  <c r="N1146" i="4"/>
  <c r="N1183" i="4"/>
  <c r="N1177" i="4"/>
  <c r="N1125" i="4"/>
  <c r="N1127" i="4"/>
  <c r="N1192" i="4"/>
  <c r="N1184" i="4"/>
  <c r="N1169" i="4"/>
  <c r="N1202" i="4"/>
  <c r="N1145" i="4"/>
  <c r="N1147" i="4"/>
  <c r="N1172" i="4"/>
  <c r="N1217" i="4"/>
  <c r="N1198" i="4"/>
  <c r="N1139" i="4"/>
  <c r="N1200" i="4"/>
  <c r="N1182" i="4"/>
  <c r="N1197" i="4"/>
  <c r="N1136" i="4"/>
  <c r="N1150" i="4"/>
  <c r="N1167" i="4"/>
  <c r="N1140" i="4"/>
  <c r="N1160" i="4"/>
  <c r="N1134" i="4"/>
  <c r="N1187" i="4"/>
  <c r="N1128" i="4"/>
  <c r="N1138" i="4"/>
  <c r="N1165" i="4"/>
  <c r="N1143" i="4"/>
  <c r="N1190" i="4"/>
  <c r="N1166" i="4"/>
  <c r="N1181" i="4"/>
  <c r="N1214" i="4"/>
  <c r="N1133" i="4"/>
  <c r="N1194" i="4"/>
  <c r="N1168" i="4"/>
  <c r="N1161" i="4"/>
  <c r="N1218" i="4"/>
  <c r="N1205" i="4"/>
  <c r="N1206" i="4"/>
  <c r="N1216" i="4"/>
  <c r="N1157" i="4"/>
  <c r="N1156" i="4"/>
  <c r="N1163" i="4"/>
  <c r="N1131" i="4"/>
  <c r="N1148" i="4"/>
  <c r="N1174" i="4"/>
  <c r="N1137" i="4"/>
  <c r="N1207" i="4"/>
  <c r="N1180" i="4"/>
  <c r="N1171" i="4"/>
  <c r="N1142" i="4"/>
  <c r="N1185" i="4"/>
  <c r="N1151" i="4"/>
  <c r="N1412" i="4"/>
  <c r="N1409" i="4"/>
  <c r="N1411" i="4"/>
  <c r="N1413" i="4"/>
  <c r="N1407" i="4"/>
  <c r="N1408" i="4"/>
  <c r="N1404" i="4"/>
  <c r="N1402" i="4"/>
  <c r="N1406" i="4"/>
  <c r="N1403" i="4"/>
  <c r="N1405" i="4"/>
  <c r="N1414" i="4"/>
  <c r="N1410" i="4"/>
  <c r="N1437" i="4"/>
  <c r="N1439" i="4"/>
  <c r="N1444" i="4"/>
  <c r="N1443" i="4"/>
  <c r="N1442" i="4"/>
  <c r="N1441" i="4"/>
  <c r="N1445" i="4"/>
  <c r="N1440" i="4"/>
  <c r="N1438" i="4"/>
  <c r="N1436" i="4"/>
  <c r="N1446" i="4"/>
  <c r="N1448" i="4"/>
  <c r="N1447" i="4"/>
  <c r="N33" i="4"/>
  <c r="N43" i="4"/>
  <c r="N56" i="4"/>
  <c r="N48" i="4"/>
  <c r="N60" i="4"/>
  <c r="N50" i="4"/>
  <c r="N30" i="4"/>
  <c r="N32" i="4"/>
  <c r="N39" i="4"/>
  <c r="N35" i="4"/>
  <c r="N25" i="4"/>
  <c r="N27" i="4"/>
  <c r="N29" i="4"/>
  <c r="N34" i="4"/>
  <c r="N36" i="4"/>
  <c r="N28" i="4"/>
  <c r="N26" i="4"/>
  <c r="N45" i="4"/>
  <c r="N46" i="4"/>
  <c r="N23" i="4"/>
  <c r="N58" i="4"/>
  <c r="N40" i="4"/>
  <c r="N54" i="4"/>
  <c r="N41" i="4"/>
  <c r="N51" i="4"/>
  <c r="N53" i="4"/>
  <c r="N38" i="4"/>
  <c r="N47" i="4"/>
  <c r="N52" i="4"/>
  <c r="N44" i="4"/>
  <c r="N49" i="4"/>
  <c r="N31" i="4"/>
  <c r="N37" i="4"/>
  <c r="N59" i="4"/>
  <c r="N24" i="4"/>
  <c r="N55" i="4"/>
  <c r="N42" i="4"/>
  <c r="N57" i="4"/>
  <c r="N93" i="4"/>
  <c r="N133" i="4"/>
  <c r="N71" i="4"/>
  <c r="N132" i="4"/>
  <c r="N68" i="4"/>
  <c r="N116" i="4"/>
  <c r="N89" i="4"/>
  <c r="N107" i="4"/>
  <c r="N70" i="4"/>
  <c r="N103" i="4"/>
  <c r="N84" i="4"/>
  <c r="N131" i="4"/>
  <c r="N91" i="4"/>
  <c r="N141" i="4"/>
  <c r="N118" i="4"/>
  <c r="N121" i="4"/>
  <c r="N126" i="4"/>
  <c r="N79" i="4"/>
  <c r="N97" i="4"/>
  <c r="N129" i="4"/>
  <c r="N137" i="4"/>
  <c r="N82" i="4"/>
  <c r="N120" i="4"/>
  <c r="N61" i="4"/>
  <c r="N95" i="4"/>
  <c r="N136" i="4"/>
  <c r="N94" i="4"/>
  <c r="N130" i="4"/>
  <c r="N77" i="4"/>
  <c r="N99" i="4"/>
  <c r="N106" i="4"/>
  <c r="N88" i="4"/>
  <c r="N66" i="4"/>
  <c r="N73" i="4"/>
  <c r="N75" i="4"/>
  <c r="N108" i="4"/>
  <c r="N69" i="4"/>
  <c r="N113" i="4"/>
  <c r="N80" i="4"/>
  <c r="N76" i="4"/>
  <c r="N142" i="4"/>
  <c r="N105" i="4"/>
  <c r="N64" i="4"/>
  <c r="N83" i="4"/>
  <c r="N65" i="4"/>
  <c r="N74" i="4"/>
  <c r="N135" i="4"/>
  <c r="N72" i="4"/>
  <c r="N115" i="4"/>
  <c r="N92" i="4"/>
  <c r="N96" i="4"/>
  <c r="N81" i="4"/>
  <c r="N109" i="4"/>
  <c r="N125" i="4"/>
  <c r="N98" i="4"/>
  <c r="N110" i="4"/>
  <c r="N117" i="4"/>
  <c r="N140" i="4"/>
  <c r="N122" i="4"/>
  <c r="N85" i="4"/>
  <c r="N114" i="4"/>
  <c r="N100" i="4"/>
  <c r="N78" i="4"/>
  <c r="N102" i="4"/>
  <c r="N127" i="4"/>
  <c r="N67" i="4"/>
  <c r="N123" i="4"/>
  <c r="N128" i="4"/>
  <c r="N112" i="4"/>
  <c r="N62" i="4"/>
  <c r="N101" i="4"/>
  <c r="N139" i="4"/>
  <c r="N87" i="4"/>
  <c r="N90" i="4"/>
  <c r="N138" i="4"/>
  <c r="N119" i="4"/>
  <c r="N143" i="4"/>
  <c r="N111" i="4"/>
  <c r="N104" i="4"/>
  <c r="N63" i="4"/>
  <c r="N86" i="4"/>
  <c r="N134" i="4"/>
  <c r="N204" i="4"/>
  <c r="N203" i="4"/>
  <c r="N202" i="4"/>
  <c r="N205" i="4"/>
  <c r="N201" i="4"/>
  <c r="N199" i="4"/>
  <c r="N198" i="4"/>
  <c r="N200" i="4"/>
  <c r="N197" i="4"/>
  <c r="N196" i="4"/>
  <c r="N195" i="4"/>
  <c r="N194" i="4"/>
  <c r="N193" i="4"/>
  <c r="N192" i="4"/>
  <c r="N191" i="4"/>
  <c r="N190" i="4"/>
  <c r="N189" i="4"/>
  <c r="N188" i="4"/>
  <c r="N186" i="4"/>
  <c r="N187" i="4"/>
  <c r="N185" i="4"/>
  <c r="N184" i="4"/>
  <c r="N182" i="4"/>
  <c r="N183" i="4"/>
  <c r="N181" i="4"/>
  <c r="N180" i="4"/>
  <c r="N179" i="4"/>
  <c r="N178" i="4"/>
  <c r="N177" i="4"/>
  <c r="N176" i="4"/>
  <c r="N175" i="4"/>
  <c r="N174" i="4"/>
  <c r="N173" i="4"/>
  <c r="N172" i="4"/>
  <c r="N170" i="4"/>
  <c r="N171" i="4"/>
  <c r="N169" i="4"/>
  <c r="N168" i="4"/>
  <c r="N167" i="4"/>
  <c r="N166" i="4"/>
  <c r="N165" i="4"/>
  <c r="N164" i="4"/>
  <c r="N163" i="4"/>
  <c r="N162" i="4"/>
  <c r="N161" i="4"/>
  <c r="N159" i="4"/>
  <c r="N160" i="4"/>
  <c r="N158" i="4"/>
  <c r="N155" i="4"/>
  <c r="N156" i="4"/>
  <c r="N157" i="4"/>
  <c r="N154" i="4"/>
  <c r="N153" i="4"/>
  <c r="N152" i="4"/>
  <c r="N151" i="4"/>
  <c r="N150" i="4"/>
  <c r="N149" i="4"/>
  <c r="N148" i="4"/>
  <c r="N147" i="4"/>
  <c r="N146" i="4"/>
  <c r="N145" i="4"/>
  <c r="N144" i="4"/>
  <c r="N265" i="4"/>
  <c r="N256" i="4"/>
  <c r="N262" i="4"/>
  <c r="N252" i="4"/>
  <c r="N266" i="4"/>
  <c r="N249" i="4"/>
  <c r="N260" i="4"/>
  <c r="N261" i="4"/>
  <c r="N254" i="4"/>
  <c r="N259" i="4"/>
  <c r="N257" i="4"/>
  <c r="N264" i="4"/>
  <c r="N248" i="4"/>
  <c r="N251" i="4"/>
  <c r="N255" i="4"/>
  <c r="N250" i="4"/>
  <c r="N253" i="4"/>
  <c r="N263" i="4"/>
  <c r="N258" i="4"/>
  <c r="N267" i="4"/>
  <c r="N346" i="4"/>
  <c r="N347" i="4"/>
  <c r="N345" i="4"/>
  <c r="N344" i="4"/>
  <c r="N348" i="4"/>
  <c r="N343" i="4"/>
  <c r="N341" i="4"/>
  <c r="N342" i="4"/>
  <c r="N340" i="4"/>
  <c r="N339" i="4"/>
  <c r="N338" i="4"/>
  <c r="N337" i="4"/>
  <c r="N336" i="4"/>
  <c r="N335" i="4"/>
  <c r="N334" i="4"/>
  <c r="N333" i="4"/>
  <c r="N332" i="4"/>
  <c r="N329" i="4"/>
  <c r="N330" i="4"/>
  <c r="N328" i="4"/>
  <c r="N325" i="4"/>
  <c r="N326" i="4"/>
  <c r="N327" i="4"/>
  <c r="N324" i="4"/>
  <c r="N323" i="4"/>
  <c r="N321" i="4"/>
  <c r="N322" i="4"/>
  <c r="N320" i="4"/>
  <c r="N319" i="4"/>
  <c r="N317" i="4"/>
  <c r="N316" i="4"/>
  <c r="N318" i="4"/>
  <c r="N315" i="4"/>
  <c r="N314" i="4"/>
  <c r="N313" i="4"/>
  <c r="N312" i="4"/>
  <c r="N311" i="4"/>
  <c r="N309" i="4"/>
  <c r="N310" i="4"/>
  <c r="N308" i="4"/>
  <c r="N307" i="4"/>
  <c r="N306" i="4"/>
  <c r="N304" i="4"/>
  <c r="N305" i="4"/>
  <c r="N303" i="4"/>
  <c r="N302" i="4"/>
  <c r="N301" i="4"/>
  <c r="N300" i="4"/>
  <c r="N298" i="4"/>
  <c r="N299" i="4"/>
  <c r="N297" i="4"/>
  <c r="N296" i="4"/>
  <c r="N295" i="4"/>
  <c r="N293" i="4"/>
  <c r="N291" i="4"/>
  <c r="N292" i="4"/>
  <c r="N289" i="4"/>
  <c r="N290" i="4"/>
  <c r="N288" i="4"/>
  <c r="N286" i="4"/>
  <c r="N287" i="4"/>
  <c r="N285" i="4"/>
  <c r="N283" i="4"/>
  <c r="N284" i="4"/>
  <c r="N282" i="4"/>
  <c r="N281" i="4"/>
  <c r="N280" i="4"/>
  <c r="N279" i="4"/>
  <c r="N278" i="4"/>
  <c r="N277" i="4"/>
  <c r="N276" i="4"/>
  <c r="N275" i="4"/>
  <c r="N274" i="4"/>
  <c r="N273" i="4"/>
  <c r="N272" i="4"/>
  <c r="N271" i="4"/>
  <c r="N269" i="4"/>
  <c r="N270" i="4"/>
  <c r="N268" i="4"/>
  <c r="N294" i="4"/>
  <c r="N331" i="4"/>
  <c r="N435" i="4"/>
  <c r="N441" i="4"/>
  <c r="N413" i="4"/>
  <c r="N417" i="4"/>
  <c r="N409" i="4"/>
  <c r="N418" i="4"/>
  <c r="N416" i="4"/>
  <c r="N423" i="4"/>
  <c r="N430" i="4"/>
  <c r="N434" i="4"/>
  <c r="N443" i="4"/>
  <c r="N410" i="4"/>
  <c r="N429" i="4"/>
  <c r="N425" i="4"/>
  <c r="N419" i="4"/>
  <c r="N428" i="4"/>
  <c r="N414" i="4"/>
  <c r="N431" i="4"/>
  <c r="N448" i="4"/>
  <c r="N422" i="4"/>
  <c r="N439" i="4"/>
  <c r="N426" i="4"/>
  <c r="N449" i="4"/>
  <c r="N447" i="4"/>
  <c r="N412" i="4"/>
  <c r="N427" i="4"/>
  <c r="N440" i="4"/>
  <c r="N442" i="4"/>
  <c r="N407" i="4"/>
  <c r="N445" i="4"/>
  <c r="N436" i="4"/>
  <c r="N444" i="4"/>
  <c r="N411" i="4"/>
  <c r="N437" i="4"/>
  <c r="N432" i="4"/>
  <c r="N420" i="4"/>
  <c r="N408" i="4"/>
  <c r="N421" i="4"/>
  <c r="N424" i="4"/>
  <c r="N406" i="4"/>
  <c r="N415" i="4"/>
  <c r="N446" i="4"/>
  <c r="N433" i="4"/>
  <c r="N438" i="4"/>
  <c r="N475" i="4"/>
  <c r="N453" i="4"/>
  <c r="N471" i="4"/>
  <c r="N465" i="4"/>
  <c r="N473" i="4"/>
  <c r="N455" i="4"/>
  <c r="N456" i="4"/>
  <c r="N470" i="4"/>
  <c r="N468" i="4"/>
  <c r="N461" i="4"/>
  <c r="N460" i="4"/>
  <c r="N458" i="4"/>
  <c r="N452" i="4"/>
  <c r="N472" i="4"/>
  <c r="N450" i="4"/>
  <c r="N464" i="4"/>
  <c r="N467" i="4"/>
  <c r="N462" i="4"/>
  <c r="N466" i="4"/>
  <c r="N454" i="4"/>
  <c r="N469" i="4"/>
  <c r="N474" i="4"/>
  <c r="N463" i="4"/>
  <c r="N457" i="4"/>
  <c r="N459" i="4"/>
  <c r="N451" i="4"/>
  <c r="N542" i="4"/>
  <c r="N535" i="4"/>
  <c r="N540" i="4"/>
  <c r="N536" i="4"/>
  <c r="N543" i="4"/>
  <c r="N537" i="4"/>
  <c r="N533" i="4"/>
  <c r="N541" i="4"/>
  <c r="N538" i="4"/>
  <c r="N539" i="4"/>
  <c r="N534" i="4"/>
  <c r="N1479" i="4"/>
  <c r="N544" i="4"/>
  <c r="N558" i="4"/>
  <c r="N615" i="4"/>
  <c r="N614" i="4"/>
  <c r="N616" i="4"/>
  <c r="N613" i="4"/>
  <c r="N611" i="4"/>
  <c r="N610" i="4"/>
  <c r="N612" i="4"/>
  <c r="N609" i="4"/>
  <c r="N608" i="4"/>
  <c r="N607" i="4"/>
  <c r="N606" i="4"/>
  <c r="N605" i="4"/>
  <c r="N604" i="4"/>
  <c r="N603" i="4"/>
  <c r="N602" i="4"/>
  <c r="N601" i="4"/>
  <c r="N600" i="4"/>
  <c r="N599" i="4"/>
  <c r="N596" i="4"/>
  <c r="N597" i="4"/>
  <c r="N598" i="4"/>
  <c r="N595" i="4"/>
  <c r="N594" i="4"/>
  <c r="N592" i="4"/>
  <c r="N593" i="4"/>
  <c r="N591" i="4"/>
  <c r="N590" i="4"/>
  <c r="N589" i="4"/>
  <c r="N588" i="4"/>
  <c r="N587" i="4"/>
  <c r="N586" i="4"/>
  <c r="N585" i="4"/>
  <c r="N584" i="4"/>
  <c r="N583" i="4"/>
  <c r="N580" i="4"/>
  <c r="N581" i="4"/>
  <c r="N579" i="4"/>
  <c r="N578" i="4"/>
  <c r="N577" i="4"/>
  <c r="N576" i="4"/>
  <c r="N575" i="4"/>
  <c r="N574" i="4"/>
  <c r="N572" i="4"/>
  <c r="N573" i="4"/>
  <c r="N571" i="4"/>
  <c r="N569" i="4"/>
  <c r="N570" i="4"/>
  <c r="N568" i="4"/>
  <c r="N567" i="4"/>
  <c r="N566" i="4"/>
  <c r="N565" i="4"/>
  <c r="N564" i="4"/>
  <c r="N563" i="4"/>
  <c r="N562" i="4"/>
  <c r="N561" i="4"/>
  <c r="N560" i="4"/>
  <c r="N559" i="4"/>
  <c r="N621" i="4"/>
  <c r="N625" i="4"/>
  <c r="N624" i="4"/>
  <c r="N622" i="4"/>
  <c r="N623" i="4"/>
  <c r="N687" i="4"/>
  <c r="N686" i="4"/>
  <c r="N685" i="4"/>
  <c r="N688" i="4"/>
  <c r="N684" i="4"/>
  <c r="N682" i="4"/>
  <c r="N683" i="4"/>
  <c r="N680" i="4"/>
  <c r="N679" i="4"/>
  <c r="N678" i="4"/>
  <c r="N677" i="4"/>
  <c r="N676" i="4"/>
  <c r="N675" i="4"/>
  <c r="N674" i="4"/>
  <c r="N673" i="4"/>
  <c r="N672" i="4"/>
  <c r="N671" i="4"/>
  <c r="N670" i="4"/>
  <c r="N667" i="4"/>
  <c r="N668" i="4"/>
  <c r="N666" i="4"/>
  <c r="N665" i="4"/>
  <c r="N663" i="4"/>
  <c r="N664" i="4"/>
  <c r="N662" i="4"/>
  <c r="N661" i="4"/>
  <c r="N660" i="4"/>
  <c r="N659" i="4"/>
  <c r="N658" i="4"/>
  <c r="N657" i="4"/>
  <c r="N656" i="4"/>
  <c r="N654" i="4"/>
  <c r="N655" i="4"/>
  <c r="N652" i="4"/>
  <c r="N653" i="4"/>
  <c r="N651" i="4"/>
  <c r="N650" i="4"/>
  <c r="N649" i="4"/>
  <c r="N648" i="4"/>
  <c r="N647" i="4"/>
  <c r="N646" i="4"/>
  <c r="N645" i="4"/>
  <c r="N644" i="4"/>
  <c r="N642" i="4"/>
  <c r="N643" i="4"/>
  <c r="N641" i="4"/>
  <c r="N638" i="4"/>
  <c r="N639" i="4"/>
  <c r="N640" i="4"/>
  <c r="N637" i="4"/>
  <c r="N636" i="4"/>
  <c r="N635" i="4"/>
  <c r="N634" i="4"/>
  <c r="N633" i="4"/>
  <c r="N632" i="4"/>
  <c r="N631" i="4"/>
  <c r="N630" i="4"/>
  <c r="N629" i="4"/>
  <c r="N628" i="4"/>
  <c r="N627" i="4"/>
  <c r="N626" i="4"/>
  <c r="N669" i="4"/>
  <c r="N681" i="4"/>
  <c r="N915" i="4"/>
  <c r="N897" i="4"/>
  <c r="N912" i="4"/>
  <c r="N914" i="4"/>
  <c r="N899" i="4"/>
  <c r="N900" i="4"/>
  <c r="N911" i="4"/>
  <c r="N902" i="4"/>
  <c r="N896" i="4"/>
  <c r="N913" i="4"/>
  <c r="N895" i="4"/>
  <c r="N908" i="4"/>
  <c r="N906" i="4"/>
  <c r="N910" i="4"/>
  <c r="N898" i="4"/>
  <c r="N907" i="4"/>
  <c r="N901" i="4"/>
  <c r="N904" i="4"/>
  <c r="N903" i="4"/>
  <c r="N905" i="4"/>
  <c r="N909" i="4"/>
  <c r="N987" i="4"/>
  <c r="N978" i="4"/>
  <c r="N963" i="4"/>
  <c r="N979" i="4"/>
  <c r="N986" i="4"/>
  <c r="N984" i="4"/>
  <c r="N972" i="4"/>
  <c r="N989" i="4"/>
  <c r="N969" i="4"/>
  <c r="N982" i="4"/>
  <c r="N970" i="4"/>
  <c r="N967" i="4"/>
  <c r="N985" i="4"/>
  <c r="N962" i="4"/>
  <c r="N983" i="4"/>
  <c r="N966" i="4"/>
  <c r="N977" i="4"/>
  <c r="N973" i="4"/>
  <c r="N974" i="4"/>
  <c r="N975" i="4"/>
  <c r="N981" i="4"/>
  <c r="N976" i="4"/>
  <c r="N968" i="4"/>
  <c r="N980" i="4"/>
  <c r="N964" i="4"/>
  <c r="N971" i="4"/>
  <c r="N988" i="4"/>
  <c r="N965" i="4"/>
  <c r="N991" i="4"/>
  <c r="N996" i="4"/>
  <c r="N1023" i="4"/>
  <c r="N1017" i="4"/>
  <c r="N1024" i="4"/>
  <c r="N1000" i="4"/>
  <c r="N1007" i="4"/>
  <c r="N1022" i="4"/>
  <c r="N1013" i="4"/>
  <c r="N992" i="4"/>
  <c r="N1014" i="4"/>
  <c r="N1001" i="4"/>
  <c r="N994" i="4"/>
  <c r="N995" i="4"/>
  <c r="N1025" i="4"/>
  <c r="N1005" i="4"/>
  <c r="N1018" i="4"/>
  <c r="N999" i="4"/>
  <c r="N1008" i="4"/>
  <c r="N1002" i="4"/>
  <c r="N990" i="4"/>
  <c r="N1021" i="4"/>
  <c r="N1004" i="4"/>
  <c r="N1020" i="4"/>
  <c r="N997" i="4"/>
  <c r="N1012" i="4"/>
  <c r="N1016" i="4"/>
  <c r="N1019" i="4"/>
  <c r="N1006" i="4"/>
  <c r="N1009" i="4"/>
  <c r="N1003" i="4"/>
  <c r="N998" i="4"/>
  <c r="N1015" i="4"/>
  <c r="N993" i="4"/>
  <c r="N1011" i="4"/>
  <c r="N1010" i="4"/>
  <c r="N1054" i="4"/>
  <c r="N1055" i="4"/>
  <c r="N1035" i="4"/>
  <c r="N1027" i="4"/>
  <c r="N1050" i="4"/>
  <c r="N1046" i="4"/>
  <c r="N1057" i="4"/>
  <c r="N1028" i="4"/>
  <c r="N1047" i="4"/>
  <c r="N1039" i="4"/>
  <c r="N1031" i="4"/>
  <c r="N1037" i="4"/>
  <c r="N1043" i="4"/>
  <c r="N1058" i="4"/>
  <c r="N1041" i="4"/>
  <c r="N1034" i="4"/>
  <c r="N1051" i="4"/>
  <c r="N1036" i="4"/>
  <c r="N1032" i="4"/>
  <c r="N1052" i="4"/>
  <c r="N1026" i="4"/>
  <c r="N1045" i="4"/>
  <c r="N1030" i="4"/>
  <c r="N1049" i="4"/>
  <c r="N1053" i="4"/>
  <c r="N1040" i="4"/>
  <c r="N1042" i="4"/>
  <c r="N1038" i="4"/>
  <c r="N1033" i="4"/>
  <c r="N1048" i="4"/>
  <c r="N1029" i="4"/>
  <c r="N1044" i="4"/>
  <c r="N1056" i="4"/>
  <c r="N1097" i="4"/>
  <c r="N1096" i="4"/>
  <c r="N1095" i="4"/>
  <c r="N1098" i="4"/>
  <c r="N1094" i="4"/>
  <c r="N1092" i="4"/>
  <c r="N1093" i="4"/>
  <c r="N1091" i="4"/>
  <c r="N1090" i="4"/>
  <c r="N1089" i="4"/>
  <c r="N1088" i="4"/>
  <c r="N1087" i="4"/>
  <c r="N1086" i="4"/>
  <c r="N1085" i="4"/>
  <c r="N1083" i="4"/>
  <c r="N1084" i="4"/>
  <c r="N1082" i="4"/>
  <c r="N1081" i="4"/>
  <c r="N1079" i="4"/>
  <c r="N1080" i="4"/>
  <c r="N1078" i="4"/>
  <c r="N1077" i="4"/>
  <c r="N1076" i="4"/>
  <c r="N1075" i="4"/>
  <c r="N1074" i="4"/>
  <c r="N1073" i="4"/>
  <c r="N1072" i="4"/>
  <c r="N1071" i="4"/>
  <c r="N1069" i="4"/>
  <c r="N1070" i="4"/>
  <c r="N1068" i="4"/>
  <c r="N1067" i="4"/>
  <c r="N1066" i="4"/>
  <c r="N1065" i="4"/>
  <c r="N1064" i="4"/>
  <c r="N1063" i="4"/>
  <c r="N1062" i="4"/>
  <c r="N1060" i="4"/>
  <c r="N1061" i="4"/>
  <c r="N1059" i="4"/>
  <c r="N1224" i="4"/>
  <c r="N1292" i="4"/>
  <c r="N1225" i="4"/>
  <c r="N1282" i="4"/>
  <c r="N1234" i="4"/>
  <c r="N1251" i="4"/>
  <c r="N1258" i="4"/>
  <c r="N1263" i="4"/>
  <c r="N1237" i="4"/>
  <c r="N1260" i="4"/>
  <c r="N1245" i="4"/>
  <c r="N1248" i="4"/>
  <c r="N1253" i="4"/>
  <c r="N1264" i="4"/>
  <c r="N1259" i="4"/>
  <c r="N1257" i="4"/>
  <c r="N1235" i="4"/>
  <c r="N1230" i="4"/>
  <c r="N1269" i="4"/>
  <c r="N1281" i="4"/>
  <c r="N1231" i="4"/>
  <c r="N1284" i="4"/>
  <c r="N1268" i="4"/>
  <c r="N1255" i="4"/>
  <c r="N1277" i="4"/>
  <c r="N1238" i="4"/>
  <c r="N1256" i="4"/>
  <c r="N1233" i="4"/>
  <c r="N1250" i="4"/>
  <c r="N1275" i="4"/>
  <c r="N1226" i="4"/>
  <c r="N1301" i="4"/>
  <c r="N1276" i="4"/>
  <c r="N1295" i="4"/>
  <c r="N1287" i="4"/>
  <c r="N1274" i="4"/>
  <c r="N1266" i="4"/>
  <c r="N1283" i="4"/>
  <c r="N1247" i="4"/>
  <c r="N1293" i="4"/>
  <c r="N1300" i="4"/>
  <c r="N1285" i="4"/>
  <c r="N1254" i="4"/>
  <c r="N1236" i="4"/>
  <c r="N1229" i="4"/>
  <c r="N1280" i="4"/>
  <c r="N1294" i="4"/>
  <c r="N1244" i="4"/>
  <c r="N1291" i="4"/>
  <c r="N1252" i="4"/>
  <c r="N1288" i="4"/>
  <c r="N1240" i="4"/>
  <c r="N1273" i="4"/>
  <c r="N1304" i="4"/>
  <c r="N1371" i="4"/>
  <c r="N1305" i="4"/>
  <c r="N1361" i="4"/>
  <c r="N1314" i="4"/>
  <c r="N1331" i="4"/>
  <c r="N1332" i="4"/>
  <c r="N1339" i="4"/>
  <c r="N1344" i="4"/>
  <c r="N1317" i="4"/>
  <c r="N1341" i="4"/>
  <c r="N1325" i="4"/>
  <c r="N1328" i="4"/>
  <c r="N1334" i="4"/>
  <c r="N1351" i="4"/>
  <c r="N1322" i="4"/>
  <c r="N1348" i="4"/>
  <c r="N1343" i="4"/>
  <c r="N1377" i="4"/>
  <c r="N1368" i="4"/>
  <c r="N1312" i="4"/>
  <c r="N1369" i="4"/>
  <c r="N1308" i="4"/>
  <c r="N1303" i="4"/>
  <c r="N1375" i="4"/>
  <c r="N1307" i="4"/>
  <c r="N1329" i="4"/>
  <c r="N1352" i="4"/>
  <c r="N1353" i="4"/>
  <c r="N1321" i="4"/>
  <c r="N1358" i="4"/>
  <c r="N1319" i="4"/>
  <c r="N1376" i="4"/>
  <c r="N1374" i="4"/>
  <c r="N1302" i="4"/>
  <c r="N1346" i="4"/>
  <c r="N1365" i="4"/>
  <c r="N1342" i="4"/>
  <c r="N1323" i="4"/>
  <c r="N1345" i="4"/>
  <c r="N1326" i="4"/>
  <c r="N1340" i="4"/>
  <c r="N1338" i="4"/>
  <c r="N1315" i="4"/>
  <c r="N1310" i="4"/>
  <c r="N1350" i="4"/>
  <c r="N1311" i="4"/>
  <c r="N1360" i="4"/>
  <c r="N1363" i="4"/>
  <c r="N1349" i="4"/>
  <c r="N1336" i="4"/>
  <c r="N1357" i="4"/>
  <c r="N1318" i="4"/>
  <c r="N1337" i="4"/>
  <c r="N1313" i="4"/>
  <c r="N1330" i="4"/>
  <c r="N1355" i="4"/>
  <c r="N1306" i="4"/>
  <c r="N1356" i="4"/>
  <c r="N1379" i="4"/>
  <c r="N1366" i="4"/>
  <c r="N1354" i="4"/>
  <c r="N1347" i="4"/>
  <c r="N1362" i="4"/>
  <c r="N1327" i="4"/>
  <c r="N1372" i="4"/>
  <c r="N1378" i="4"/>
  <c r="N1364" i="4"/>
  <c r="N1316" i="4"/>
  <c r="N1335" i="4"/>
  <c r="N1309" i="4"/>
  <c r="N1359" i="4"/>
  <c r="N1373" i="4"/>
  <c r="N1324" i="4"/>
  <c r="N1370" i="4"/>
  <c r="N1333" i="4"/>
  <c r="N1367" i="4"/>
  <c r="N1320" i="4"/>
  <c r="N1392" i="4"/>
  <c r="N1400" i="4"/>
  <c r="N1397" i="4"/>
  <c r="N1394" i="4"/>
  <c r="N1387" i="4"/>
  <c r="N1384" i="4"/>
  <c r="N1380" i="4"/>
  <c r="N1388" i="4"/>
  <c r="N1389" i="4"/>
  <c r="N1381" i="4"/>
  <c r="N1398" i="4"/>
  <c r="N1386" i="4"/>
  <c r="N1395" i="4"/>
  <c r="N1401" i="4"/>
  <c r="N1390" i="4"/>
  <c r="N1396" i="4"/>
  <c r="N1391" i="4"/>
  <c r="N1393" i="4"/>
  <c r="N1382" i="4"/>
  <c r="N1399" i="4"/>
  <c r="N1385" i="4"/>
  <c r="N1383" i="4"/>
  <c r="N476" i="4"/>
  <c r="N477" i="4"/>
  <c r="N483" i="4"/>
  <c r="N479" i="4"/>
  <c r="N481" i="4"/>
  <c r="N482" i="4"/>
  <c r="N486" i="4"/>
  <c r="N485" i="4"/>
  <c r="N484" i="4"/>
  <c r="N478" i="4"/>
  <c r="N480" i="4"/>
  <c r="N487" i="4"/>
  <c r="N488" i="4"/>
  <c r="N489" i="4"/>
  <c r="N548" i="4"/>
  <c r="N557" i="4"/>
  <c r="N555" i="4"/>
  <c r="N550" i="4"/>
  <c r="N547" i="4"/>
  <c r="N552" i="4"/>
  <c r="N553" i="4"/>
  <c r="N554" i="4"/>
  <c r="N556" i="4"/>
  <c r="N546" i="4"/>
  <c r="N551" i="4"/>
  <c r="N545" i="4"/>
  <c r="N549" i="4"/>
  <c r="N928" i="4"/>
  <c r="N927" i="4"/>
  <c r="N918" i="4"/>
  <c r="N922" i="4"/>
  <c r="N924" i="4"/>
  <c r="N923" i="4"/>
  <c r="N919" i="4"/>
  <c r="N925" i="4"/>
  <c r="N929" i="4"/>
  <c r="N917" i="4"/>
  <c r="N921" i="4"/>
  <c r="N920" i="4"/>
  <c r="N926" i="4"/>
  <c r="N916" i="4"/>
  <c r="N1420" i="4"/>
  <c r="N1423" i="4"/>
  <c r="N1421" i="4"/>
  <c r="N1422" i="4"/>
  <c r="N1415" i="4"/>
  <c r="N1417" i="4"/>
  <c r="N1416" i="4"/>
  <c r="N1419" i="4"/>
  <c r="N1425" i="4"/>
  <c r="N1418" i="4"/>
  <c r="N1424" i="4"/>
  <c r="N1434" i="4"/>
  <c r="N1428" i="4"/>
  <c r="N1429" i="4"/>
  <c r="N1431" i="4"/>
  <c r="N1426" i="4"/>
  <c r="N1427" i="4"/>
  <c r="N1435" i="4"/>
  <c r="N1430" i="4"/>
  <c r="N1432" i="4"/>
  <c r="N1433" i="4"/>
  <c r="N22" i="4"/>
  <c r="N395" i="4"/>
  <c r="N401" i="4"/>
  <c r="N399" i="4"/>
  <c r="N394" i="4"/>
  <c r="N405" i="4"/>
  <c r="N393" i="4"/>
  <c r="N396" i="4"/>
  <c r="N397" i="4"/>
  <c r="N404" i="4"/>
  <c r="N389" i="4"/>
  <c r="N400" i="4"/>
  <c r="N391" i="4"/>
  <c r="N392" i="4"/>
  <c r="N402" i="4"/>
  <c r="N398" i="4"/>
  <c r="N403" i="4"/>
  <c r="N390" i="4"/>
  <c r="N1114" i="4"/>
  <c r="N1119" i="4"/>
  <c r="N1121" i="4"/>
  <c r="N1110" i="4"/>
  <c r="N1109" i="4"/>
  <c r="N1113" i="4"/>
  <c r="N1122" i="4"/>
  <c r="N1120" i="4"/>
  <c r="N1118" i="4"/>
  <c r="N1108" i="4"/>
  <c r="N1115" i="4"/>
  <c r="N1117" i="4"/>
  <c r="N1116" i="4"/>
  <c r="N1112" i="4"/>
  <c r="N1111" i="4"/>
  <c r="N1477" i="4"/>
  <c r="N1475" i="4"/>
  <c r="N1454" i="4"/>
  <c r="N1452" i="4"/>
  <c r="N1472" i="4"/>
  <c r="N1455" i="4"/>
  <c r="N1469" i="4"/>
  <c r="N1456" i="4"/>
  <c r="N1476" i="4"/>
  <c r="N1453" i="4"/>
  <c r="N1459" i="4"/>
  <c r="N1457" i="4"/>
  <c r="N1466" i="4"/>
  <c r="N1449" i="4"/>
  <c r="N1467" i="4"/>
  <c r="N1450" i="4"/>
  <c r="N1461" i="4"/>
  <c r="N1460" i="4"/>
  <c r="N1465" i="4"/>
  <c r="N1458" i="4"/>
  <c r="N1451" i="4"/>
  <c r="N1470" i="4"/>
  <c r="N1474" i="4"/>
  <c r="N1473" i="4"/>
  <c r="N1463" i="4"/>
  <c r="N1464" i="4"/>
  <c r="N1468" i="4"/>
  <c r="N1471" i="4"/>
  <c r="N1462" i="4"/>
  <c r="N1478" i="4"/>
  <c r="N1481" i="4"/>
  <c r="N1491" i="4"/>
  <c r="N1484" i="4"/>
  <c r="N1487" i="4"/>
  <c r="N1506" i="4"/>
  <c r="N1513" i="4"/>
  <c r="N1515" i="4"/>
  <c r="N1514" i="4"/>
  <c r="N1500" i="4"/>
  <c r="N1503" i="4"/>
  <c r="N1518" i="4"/>
  <c r="N1499" i="4"/>
  <c r="N1489" i="4"/>
  <c r="N1495" i="4"/>
  <c r="N1492" i="4"/>
  <c r="N1511" i="4"/>
  <c r="N1520" i="4"/>
  <c r="N1509" i="4"/>
  <c r="N1488" i="4"/>
  <c r="N1494" i="4"/>
  <c r="N1497" i="4"/>
  <c r="N1493" i="4"/>
  <c r="N1505" i="4"/>
  <c r="N1486" i="4"/>
  <c r="N1496" i="4"/>
  <c r="N1517" i="4"/>
  <c r="N1508" i="4"/>
  <c r="N1519" i="4"/>
  <c r="N1490" i="4"/>
  <c r="N1482" i="4"/>
  <c r="N1498" i="4"/>
  <c r="N1507" i="4"/>
  <c r="N1485" i="4"/>
  <c r="N1502" i="4"/>
  <c r="N1512" i="4"/>
  <c r="N1483" i="4"/>
  <c r="N1516" i="4"/>
  <c r="N1501" i="4"/>
  <c r="N1510" i="4"/>
  <c r="N1548" i="4"/>
  <c r="N1536" i="4"/>
  <c r="N1522" i="4"/>
  <c r="N1533" i="4"/>
  <c r="N1541" i="4"/>
  <c r="N1523" i="4"/>
  <c r="N1538" i="4"/>
  <c r="N1542" i="4"/>
  <c r="N1535" i="4"/>
  <c r="N1530" i="4"/>
  <c r="N1539" i="4"/>
  <c r="N1540" i="4"/>
  <c r="N1527" i="4"/>
  <c r="N1528" i="4"/>
  <c r="N1531" i="4"/>
  <c r="N1526" i="4"/>
  <c r="N1544" i="4"/>
  <c r="N1521" i="4"/>
  <c r="N1532" i="4"/>
  <c r="N12" i="4"/>
  <c r="M6" i="4"/>
  <c r="M17" i="4"/>
  <c r="M7" i="4"/>
  <c r="M14" i="4"/>
  <c r="M16" i="4"/>
  <c r="M13" i="4"/>
  <c r="M2" i="4"/>
  <c r="M5" i="4"/>
  <c r="M20" i="4"/>
  <c r="M9" i="4"/>
  <c r="M15" i="4"/>
  <c r="M4" i="4"/>
  <c r="M18" i="4"/>
  <c r="M19" i="4"/>
  <c r="M3" i="4"/>
  <c r="M10" i="4"/>
  <c r="M11" i="4"/>
  <c r="M8" i="4"/>
  <c r="M21" i="4"/>
  <c r="M226" i="4"/>
  <c r="M222" i="4"/>
  <c r="M215" i="4"/>
  <c r="M207" i="4"/>
  <c r="M214" i="4"/>
  <c r="M220" i="4"/>
  <c r="M208" i="4"/>
  <c r="M225" i="4"/>
  <c r="M210" i="4"/>
  <c r="M223" i="4"/>
  <c r="M216" i="4"/>
  <c r="M219" i="4"/>
  <c r="M218" i="4"/>
  <c r="M217" i="4"/>
  <c r="M221" i="4"/>
  <c r="M206" i="4"/>
  <c r="M211" i="4"/>
  <c r="M213" i="4"/>
  <c r="M212" i="4"/>
  <c r="M209" i="4"/>
  <c r="M224" i="4"/>
  <c r="M247" i="4"/>
  <c r="M243" i="4"/>
  <c r="M236" i="4"/>
  <c r="M228" i="4"/>
  <c r="M235" i="4"/>
  <c r="M241" i="4"/>
  <c r="M229" i="4"/>
  <c r="M246" i="4"/>
  <c r="M231" i="4"/>
  <c r="M244" i="4"/>
  <c r="M237" i="4"/>
  <c r="M240" i="4"/>
  <c r="M239" i="4"/>
  <c r="M238" i="4"/>
  <c r="M242" i="4"/>
  <c r="M227" i="4"/>
  <c r="M232" i="4"/>
  <c r="M233" i="4"/>
  <c r="M234" i="4"/>
  <c r="M230" i="4"/>
  <c r="M245" i="4"/>
  <c r="M358" i="4"/>
  <c r="M367" i="4"/>
  <c r="M379" i="4"/>
  <c r="M371" i="4"/>
  <c r="M372" i="4"/>
  <c r="M382" i="4"/>
  <c r="M387" i="4"/>
  <c r="M385" i="4"/>
  <c r="M370" i="4"/>
  <c r="M360" i="4"/>
  <c r="M368" i="4"/>
  <c r="M356" i="4"/>
  <c r="M357" i="4"/>
  <c r="M377" i="4"/>
  <c r="M366" i="4"/>
  <c r="M388" i="4"/>
  <c r="M386" i="4"/>
  <c r="M350" i="4"/>
  <c r="M373" i="4"/>
  <c r="M355" i="4"/>
  <c r="M374" i="4"/>
  <c r="M351" i="4"/>
  <c r="M361" i="4"/>
  <c r="M384" i="4"/>
  <c r="M362" i="4"/>
  <c r="M365" i="4"/>
  <c r="M381" i="4"/>
  <c r="M352" i="4"/>
  <c r="M359" i="4"/>
  <c r="M375" i="4"/>
  <c r="M353" i="4"/>
  <c r="M349" i="4"/>
  <c r="M369" i="4"/>
  <c r="M380" i="4"/>
  <c r="M383" i="4"/>
  <c r="M378" i="4"/>
  <c r="M364" i="4"/>
  <c r="M376" i="4"/>
  <c r="M363" i="4"/>
  <c r="M354" i="4"/>
  <c r="M502" i="4"/>
  <c r="M503" i="4"/>
  <c r="M501" i="4"/>
  <c r="M494" i="4"/>
  <c r="M504" i="4"/>
  <c r="M507" i="4"/>
  <c r="M498" i="4"/>
  <c r="M508" i="4"/>
  <c r="M491" i="4"/>
  <c r="M496" i="4"/>
  <c r="M499" i="4"/>
  <c r="M506" i="4"/>
  <c r="M490" i="4"/>
  <c r="M493" i="4"/>
  <c r="M497" i="4"/>
  <c r="M492" i="4"/>
  <c r="M509" i="4"/>
  <c r="M495" i="4"/>
  <c r="M505" i="4"/>
  <c r="M500" i="4"/>
  <c r="M526" i="4"/>
  <c r="M514" i="4"/>
  <c r="M517" i="4"/>
  <c r="M524" i="4"/>
  <c r="M527" i="4"/>
  <c r="M513" i="4"/>
  <c r="M525" i="4"/>
  <c r="M520" i="4"/>
  <c r="M519" i="4"/>
  <c r="M529" i="4"/>
  <c r="M530" i="4"/>
  <c r="M511" i="4"/>
  <c r="M516" i="4"/>
  <c r="M523" i="4"/>
  <c r="M510" i="4"/>
  <c r="M532" i="4"/>
  <c r="M518" i="4"/>
  <c r="M521" i="4"/>
  <c r="M515" i="4"/>
  <c r="M522" i="4"/>
  <c r="M512" i="4"/>
  <c r="M531" i="4"/>
  <c r="M528" i="4"/>
  <c r="M617" i="4"/>
  <c r="M618" i="4"/>
  <c r="M619" i="4"/>
  <c r="M620" i="4"/>
  <c r="M713" i="4"/>
  <c r="M715" i="4"/>
  <c r="M704" i="4"/>
  <c r="M706" i="4"/>
  <c r="M689" i="4"/>
  <c r="M716" i="4"/>
  <c r="M699" i="4"/>
  <c r="M703" i="4"/>
  <c r="M690" i="4"/>
  <c r="M721" i="4"/>
  <c r="M696" i="4"/>
  <c r="M711" i="4"/>
  <c r="M705" i="4"/>
  <c r="M697" i="4"/>
  <c r="M710" i="4"/>
  <c r="M714" i="4"/>
  <c r="M695" i="4"/>
  <c r="M709" i="4"/>
  <c r="M698" i="4"/>
  <c r="M720" i="4"/>
  <c r="M693" i="4"/>
  <c r="M712" i="4"/>
  <c r="M691" i="4"/>
  <c r="M719" i="4"/>
  <c r="M700" i="4"/>
  <c r="M701" i="4"/>
  <c r="M708" i="4"/>
  <c r="M707" i="4"/>
  <c r="M718" i="4"/>
  <c r="M694" i="4"/>
  <c r="M717" i="4"/>
  <c r="M702" i="4"/>
  <c r="M692" i="4"/>
  <c r="M743" i="4"/>
  <c r="M730" i="4"/>
  <c r="M738" i="4"/>
  <c r="M744" i="4"/>
  <c r="M729" i="4"/>
  <c r="M754" i="4"/>
  <c r="M723" i="4"/>
  <c r="M736" i="4"/>
  <c r="M732" i="4"/>
  <c r="M748" i="4"/>
  <c r="M722" i="4"/>
  <c r="M739" i="4"/>
  <c r="M737" i="4"/>
  <c r="M749" i="4"/>
  <c r="M746" i="4"/>
  <c r="M747" i="4"/>
  <c r="M742" i="4"/>
  <c r="M728" i="4"/>
  <c r="M731" i="4"/>
  <c r="M753" i="4"/>
  <c r="M726" i="4"/>
  <c r="M745" i="4"/>
  <c r="M724" i="4"/>
  <c r="M752" i="4"/>
  <c r="M733" i="4"/>
  <c r="M734" i="4"/>
  <c r="M741" i="4"/>
  <c r="M740" i="4"/>
  <c r="M751" i="4"/>
  <c r="M727" i="4"/>
  <c r="M725" i="4"/>
  <c r="M735" i="4"/>
  <c r="M750" i="4"/>
  <c r="M763" i="4"/>
  <c r="M758" i="4"/>
  <c r="M759" i="4"/>
  <c r="M760" i="4"/>
  <c r="M765" i="4"/>
  <c r="M761" i="4"/>
  <c r="M757" i="4"/>
  <c r="M764" i="4"/>
  <c r="M755" i="4"/>
  <c r="M756" i="4"/>
  <c r="M762" i="4"/>
  <c r="M766" i="4"/>
  <c r="M775" i="4"/>
  <c r="M770" i="4"/>
  <c r="M771" i="4"/>
  <c r="M772" i="4"/>
  <c r="M777" i="4"/>
  <c r="M773" i="4"/>
  <c r="M769" i="4"/>
  <c r="M776" i="4"/>
  <c r="M774" i="4"/>
  <c r="M767" i="4"/>
  <c r="M768" i="4"/>
  <c r="M778" i="4"/>
  <c r="M781" i="4"/>
  <c r="M785" i="4"/>
  <c r="M789" i="4"/>
  <c r="M788" i="4"/>
  <c r="M779" i="4"/>
  <c r="M780" i="4"/>
  <c r="M786" i="4"/>
  <c r="M790" i="4"/>
  <c r="M784" i="4"/>
  <c r="M783" i="4"/>
  <c r="M782" i="4"/>
  <c r="M787" i="4"/>
  <c r="M799" i="4"/>
  <c r="M792" i="4"/>
  <c r="M791" i="4"/>
  <c r="M797" i="4"/>
  <c r="M795" i="4"/>
  <c r="M794" i="4"/>
  <c r="M798" i="4"/>
  <c r="M796" i="4"/>
  <c r="M793" i="4"/>
  <c r="M810" i="4"/>
  <c r="M800" i="4"/>
  <c r="M801" i="4"/>
  <c r="M805" i="4"/>
  <c r="M808" i="4"/>
  <c r="M804" i="4"/>
  <c r="M809" i="4"/>
  <c r="M807" i="4"/>
  <c r="M806" i="4"/>
  <c r="M803" i="4"/>
  <c r="M802" i="4"/>
  <c r="M816" i="4"/>
  <c r="M828" i="4"/>
  <c r="M818" i="4"/>
  <c r="M819" i="4"/>
  <c r="M820" i="4"/>
  <c r="M831" i="4"/>
  <c r="M832" i="4"/>
  <c r="M829" i="4"/>
  <c r="M834" i="4"/>
  <c r="M814" i="4"/>
  <c r="M824" i="4"/>
  <c r="M811" i="4"/>
  <c r="M825" i="4"/>
  <c r="M827" i="4"/>
  <c r="M830" i="4"/>
  <c r="M822" i="4"/>
  <c r="M812" i="4"/>
  <c r="M815" i="4"/>
  <c r="M833" i="4"/>
  <c r="M817" i="4"/>
  <c r="M826" i="4"/>
  <c r="M821" i="4"/>
  <c r="M823" i="4"/>
  <c r="M813" i="4"/>
  <c r="M836" i="4"/>
  <c r="M842" i="4"/>
  <c r="M843" i="4"/>
  <c r="M844" i="4"/>
  <c r="M855" i="4"/>
  <c r="M856" i="4"/>
  <c r="M853" i="4"/>
  <c r="M858" i="4"/>
  <c r="M838" i="4"/>
  <c r="M851" i="4"/>
  <c r="M848" i="4"/>
  <c r="M835" i="4"/>
  <c r="M849" i="4"/>
  <c r="M854" i="4"/>
  <c r="M846" i="4"/>
  <c r="M852" i="4"/>
  <c r="M840" i="4"/>
  <c r="M841" i="4"/>
  <c r="M857" i="4"/>
  <c r="M839" i="4"/>
  <c r="M850" i="4"/>
  <c r="M845" i="4"/>
  <c r="M847" i="4"/>
  <c r="M837" i="4"/>
  <c r="M870" i="4"/>
  <c r="M864" i="4"/>
  <c r="M862" i="4"/>
  <c r="M872" i="4"/>
  <c r="M865" i="4"/>
  <c r="M876" i="4"/>
  <c r="M860" i="4"/>
  <c r="M867" i="4"/>
  <c r="M873" i="4"/>
  <c r="M859" i="4"/>
  <c r="M871" i="4"/>
  <c r="M866" i="4"/>
  <c r="M868" i="4"/>
  <c r="M863" i="4"/>
  <c r="M861" i="4"/>
  <c r="M875" i="4"/>
  <c r="M874" i="4"/>
  <c r="M869" i="4"/>
  <c r="M889" i="4"/>
  <c r="M884" i="4"/>
  <c r="M877" i="4"/>
  <c r="M885" i="4"/>
  <c r="M881" i="4"/>
  <c r="M879" i="4"/>
  <c r="M880" i="4"/>
  <c r="M890" i="4"/>
  <c r="M883" i="4"/>
  <c r="M894" i="4"/>
  <c r="M878" i="4"/>
  <c r="M886" i="4"/>
  <c r="M891" i="4"/>
  <c r="M892" i="4"/>
  <c r="M893" i="4"/>
  <c r="M882" i="4"/>
  <c r="M887" i="4"/>
  <c r="M888" i="4"/>
  <c r="M955" i="4"/>
  <c r="M936" i="4"/>
  <c r="M953" i="4"/>
  <c r="M956" i="4"/>
  <c r="M943" i="4"/>
  <c r="M944" i="4"/>
  <c r="M946" i="4"/>
  <c r="M942" i="4"/>
  <c r="M937" i="4"/>
  <c r="M952" i="4"/>
  <c r="M933" i="4"/>
  <c r="M959" i="4"/>
  <c r="M948" i="4"/>
  <c r="M931" i="4"/>
  <c r="M958" i="4"/>
  <c r="M957" i="4"/>
  <c r="M950" i="4"/>
  <c r="M939" i="4"/>
  <c r="M954" i="4"/>
  <c r="M932" i="4"/>
  <c r="M951" i="4"/>
  <c r="M934" i="4"/>
  <c r="M935" i="4"/>
  <c r="M945" i="4"/>
  <c r="M960" i="4"/>
  <c r="M947" i="4"/>
  <c r="M961" i="4"/>
  <c r="M941" i="4"/>
  <c r="M938" i="4"/>
  <c r="M940" i="4"/>
  <c r="M930" i="4"/>
  <c r="M949" i="4"/>
  <c r="M1103" i="4"/>
  <c r="M1107" i="4"/>
  <c r="M1105" i="4"/>
  <c r="M1106" i="4"/>
  <c r="M1102" i="4"/>
  <c r="M1104" i="4"/>
  <c r="M1100" i="4"/>
  <c r="M1101" i="4"/>
  <c r="M1099" i="4"/>
  <c r="M1179" i="4"/>
  <c r="M1199" i="4"/>
  <c r="M1153" i="4"/>
  <c r="M1221" i="4"/>
  <c r="M1196" i="4"/>
  <c r="M1203" i="4"/>
  <c r="M1212" i="4"/>
  <c r="M1220" i="4"/>
  <c r="M1189" i="4"/>
  <c r="M1201" i="4"/>
  <c r="M1141" i="4"/>
  <c r="M1144" i="4"/>
  <c r="M1208" i="4"/>
  <c r="M1162" i="4"/>
  <c r="M1204" i="4"/>
  <c r="M1164" i="4"/>
  <c r="M1213" i="4"/>
  <c r="M1195" i="4"/>
  <c r="M1154" i="4"/>
  <c r="M1170" i="4"/>
  <c r="M1124" i="4"/>
  <c r="M1173" i="4"/>
  <c r="M1209" i="4"/>
  <c r="M1155" i="4"/>
  <c r="M1159" i="4"/>
  <c r="M1191" i="4"/>
  <c r="M1219" i="4"/>
  <c r="M1188" i="4"/>
  <c r="M1129" i="4"/>
  <c r="M1186" i="4"/>
  <c r="M1175" i="4"/>
  <c r="M1176" i="4"/>
  <c r="M1193" i="4"/>
  <c r="M1211" i="4"/>
  <c r="M1158" i="4"/>
  <c r="M1135" i="4"/>
  <c r="M1149" i="4"/>
  <c r="M1130" i="4"/>
  <c r="M1123" i="4"/>
  <c r="M1132" i="4"/>
  <c r="M1215" i="4"/>
  <c r="M1126" i="4"/>
  <c r="M1178" i="4"/>
  <c r="M1210" i="4"/>
  <c r="M1152" i="4"/>
  <c r="M1146" i="4"/>
  <c r="M1183" i="4"/>
  <c r="M1177" i="4"/>
  <c r="M1125" i="4"/>
  <c r="M1127" i="4"/>
  <c r="M1192" i="4"/>
  <c r="M1184" i="4"/>
  <c r="M1169" i="4"/>
  <c r="M1202" i="4"/>
  <c r="M1145" i="4"/>
  <c r="M1147" i="4"/>
  <c r="M1172" i="4"/>
  <c r="M1217" i="4"/>
  <c r="M1198" i="4"/>
  <c r="M1139" i="4"/>
  <c r="M1200" i="4"/>
  <c r="M1182" i="4"/>
  <c r="M1197" i="4"/>
  <c r="M1136" i="4"/>
  <c r="M1150" i="4"/>
  <c r="M1167" i="4"/>
  <c r="M1140" i="4"/>
  <c r="M1160" i="4"/>
  <c r="M1134" i="4"/>
  <c r="M1187" i="4"/>
  <c r="M1128" i="4"/>
  <c r="M1138" i="4"/>
  <c r="M1165" i="4"/>
  <c r="M1143" i="4"/>
  <c r="M1190" i="4"/>
  <c r="M1166" i="4"/>
  <c r="M1181" i="4"/>
  <c r="M1214" i="4"/>
  <c r="M1133" i="4"/>
  <c r="M1194" i="4"/>
  <c r="M1168" i="4"/>
  <c r="M1161" i="4"/>
  <c r="M1218" i="4"/>
  <c r="M1205" i="4"/>
  <c r="M1206" i="4"/>
  <c r="M1216" i="4"/>
  <c r="M1157" i="4"/>
  <c r="M1156" i="4"/>
  <c r="M1163" i="4"/>
  <c r="M1131" i="4"/>
  <c r="M1148" i="4"/>
  <c r="M1174" i="4"/>
  <c r="M1137" i="4"/>
  <c r="M1207" i="4"/>
  <c r="M1180" i="4"/>
  <c r="M1171" i="4"/>
  <c r="M1142" i="4"/>
  <c r="M1185" i="4"/>
  <c r="M1151" i="4"/>
  <c r="M1412" i="4"/>
  <c r="M1409" i="4"/>
  <c r="M1411" i="4"/>
  <c r="M1413" i="4"/>
  <c r="M1407" i="4"/>
  <c r="M1408" i="4"/>
  <c r="M1404" i="4"/>
  <c r="M1402" i="4"/>
  <c r="M1406" i="4"/>
  <c r="M1403" i="4"/>
  <c r="M1405" i="4"/>
  <c r="M1414" i="4"/>
  <c r="M1410" i="4"/>
  <c r="M1437" i="4"/>
  <c r="M1439" i="4"/>
  <c r="M1444" i="4"/>
  <c r="M1443" i="4"/>
  <c r="M1442" i="4"/>
  <c r="M1441" i="4"/>
  <c r="M1445" i="4"/>
  <c r="M1440" i="4"/>
  <c r="M1438" i="4"/>
  <c r="M1436" i="4"/>
  <c r="M1446" i="4"/>
  <c r="M1448" i="4"/>
  <c r="M1447" i="4"/>
  <c r="M33" i="4"/>
  <c r="M43" i="4"/>
  <c r="M56" i="4"/>
  <c r="M48" i="4"/>
  <c r="M60" i="4"/>
  <c r="M50" i="4"/>
  <c r="M30" i="4"/>
  <c r="M32" i="4"/>
  <c r="M39" i="4"/>
  <c r="M35" i="4"/>
  <c r="M25" i="4"/>
  <c r="M27" i="4"/>
  <c r="M29" i="4"/>
  <c r="M34" i="4"/>
  <c r="M36" i="4"/>
  <c r="M28" i="4"/>
  <c r="M26" i="4"/>
  <c r="M45" i="4"/>
  <c r="M46" i="4"/>
  <c r="M23" i="4"/>
  <c r="M58" i="4"/>
  <c r="M40" i="4"/>
  <c r="M54" i="4"/>
  <c r="M41" i="4"/>
  <c r="M51" i="4"/>
  <c r="M53" i="4"/>
  <c r="M38" i="4"/>
  <c r="M47" i="4"/>
  <c r="M52" i="4"/>
  <c r="M44" i="4"/>
  <c r="M49" i="4"/>
  <c r="M31" i="4"/>
  <c r="M37" i="4"/>
  <c r="M59" i="4"/>
  <c r="M24" i="4"/>
  <c r="M55" i="4"/>
  <c r="M42" i="4"/>
  <c r="M57" i="4"/>
  <c r="M93" i="4"/>
  <c r="M133" i="4"/>
  <c r="M71" i="4"/>
  <c r="M132" i="4"/>
  <c r="M68" i="4"/>
  <c r="M116" i="4"/>
  <c r="M89" i="4"/>
  <c r="M107" i="4"/>
  <c r="M70" i="4"/>
  <c r="M103" i="4"/>
  <c r="M84" i="4"/>
  <c r="M131" i="4"/>
  <c r="M91" i="4"/>
  <c r="M141" i="4"/>
  <c r="M118" i="4"/>
  <c r="M121" i="4"/>
  <c r="M126" i="4"/>
  <c r="M79" i="4"/>
  <c r="M97" i="4"/>
  <c r="M129" i="4"/>
  <c r="M137" i="4"/>
  <c r="M82" i="4"/>
  <c r="M120" i="4"/>
  <c r="M61" i="4"/>
  <c r="M95" i="4"/>
  <c r="M136" i="4"/>
  <c r="M94" i="4"/>
  <c r="M130" i="4"/>
  <c r="M77" i="4"/>
  <c r="M99" i="4"/>
  <c r="M106" i="4"/>
  <c r="M88" i="4"/>
  <c r="M66" i="4"/>
  <c r="M73" i="4"/>
  <c r="M75" i="4"/>
  <c r="M108" i="4"/>
  <c r="M69" i="4"/>
  <c r="M113" i="4"/>
  <c r="M80" i="4"/>
  <c r="M76" i="4"/>
  <c r="M142" i="4"/>
  <c r="M105" i="4"/>
  <c r="M64" i="4"/>
  <c r="M83" i="4"/>
  <c r="M65" i="4"/>
  <c r="M74" i="4"/>
  <c r="M135" i="4"/>
  <c r="M72" i="4"/>
  <c r="M115" i="4"/>
  <c r="M92" i="4"/>
  <c r="M96" i="4"/>
  <c r="M81" i="4"/>
  <c r="M109" i="4"/>
  <c r="M125" i="4"/>
  <c r="M98" i="4"/>
  <c r="M110" i="4"/>
  <c r="M117" i="4"/>
  <c r="M140" i="4"/>
  <c r="M122" i="4"/>
  <c r="M85" i="4"/>
  <c r="M114" i="4"/>
  <c r="M100" i="4"/>
  <c r="M78" i="4"/>
  <c r="M102" i="4"/>
  <c r="M127" i="4"/>
  <c r="M67" i="4"/>
  <c r="M123" i="4"/>
  <c r="M128" i="4"/>
  <c r="M112" i="4"/>
  <c r="M62" i="4"/>
  <c r="M101" i="4"/>
  <c r="M139" i="4"/>
  <c r="M87" i="4"/>
  <c r="M90" i="4"/>
  <c r="M138" i="4"/>
  <c r="M119" i="4"/>
  <c r="M143" i="4"/>
  <c r="M111" i="4"/>
  <c r="M104" i="4"/>
  <c r="M63" i="4"/>
  <c r="M86" i="4"/>
  <c r="M134" i="4"/>
  <c r="M204" i="4"/>
  <c r="M203" i="4"/>
  <c r="M202" i="4"/>
  <c r="M205" i="4"/>
  <c r="M201" i="4"/>
  <c r="M199" i="4"/>
  <c r="M198" i="4"/>
  <c r="M200" i="4"/>
  <c r="M197" i="4"/>
  <c r="M196" i="4"/>
  <c r="M195" i="4"/>
  <c r="M194" i="4"/>
  <c r="M193" i="4"/>
  <c r="M192" i="4"/>
  <c r="M191" i="4"/>
  <c r="M190" i="4"/>
  <c r="M189" i="4"/>
  <c r="M188" i="4"/>
  <c r="M186" i="4"/>
  <c r="M187" i="4"/>
  <c r="M185" i="4"/>
  <c r="M184" i="4"/>
  <c r="M182" i="4"/>
  <c r="M183" i="4"/>
  <c r="M181" i="4"/>
  <c r="M180" i="4"/>
  <c r="M179" i="4"/>
  <c r="M178" i="4"/>
  <c r="M177" i="4"/>
  <c r="M176" i="4"/>
  <c r="M175" i="4"/>
  <c r="M174" i="4"/>
  <c r="M173" i="4"/>
  <c r="M172" i="4"/>
  <c r="M170" i="4"/>
  <c r="M171" i="4"/>
  <c r="M169" i="4"/>
  <c r="M168" i="4"/>
  <c r="M167" i="4"/>
  <c r="M166" i="4"/>
  <c r="M165" i="4"/>
  <c r="M164" i="4"/>
  <c r="M163" i="4"/>
  <c r="M162" i="4"/>
  <c r="M161" i="4"/>
  <c r="M159" i="4"/>
  <c r="M160" i="4"/>
  <c r="M158" i="4"/>
  <c r="M155" i="4"/>
  <c r="M156" i="4"/>
  <c r="M157" i="4"/>
  <c r="M154" i="4"/>
  <c r="M153" i="4"/>
  <c r="M152" i="4"/>
  <c r="M151" i="4"/>
  <c r="M150" i="4"/>
  <c r="M149" i="4"/>
  <c r="M148" i="4"/>
  <c r="M147" i="4"/>
  <c r="M146" i="4"/>
  <c r="M145" i="4"/>
  <c r="M144" i="4"/>
  <c r="M265" i="4"/>
  <c r="M256" i="4"/>
  <c r="M262" i="4"/>
  <c r="M252" i="4"/>
  <c r="M266" i="4"/>
  <c r="M249" i="4"/>
  <c r="M260" i="4"/>
  <c r="M261" i="4"/>
  <c r="M254" i="4"/>
  <c r="M259" i="4"/>
  <c r="M257" i="4"/>
  <c r="M264" i="4"/>
  <c r="M248" i="4"/>
  <c r="M251" i="4"/>
  <c r="M255" i="4"/>
  <c r="M250" i="4"/>
  <c r="M253" i="4"/>
  <c r="M263" i="4"/>
  <c r="M258" i="4"/>
  <c r="M267" i="4"/>
  <c r="M346" i="4"/>
  <c r="M347" i="4"/>
  <c r="M345" i="4"/>
  <c r="M344" i="4"/>
  <c r="M348" i="4"/>
  <c r="M343" i="4"/>
  <c r="M341" i="4"/>
  <c r="M342" i="4"/>
  <c r="M340" i="4"/>
  <c r="M339" i="4"/>
  <c r="M338" i="4"/>
  <c r="M337" i="4"/>
  <c r="M336" i="4"/>
  <c r="M335" i="4"/>
  <c r="M334" i="4"/>
  <c r="M333" i="4"/>
  <c r="M332" i="4"/>
  <c r="M329" i="4"/>
  <c r="M330" i="4"/>
  <c r="M328" i="4"/>
  <c r="M325" i="4"/>
  <c r="M326" i="4"/>
  <c r="M327" i="4"/>
  <c r="M324" i="4"/>
  <c r="M323" i="4"/>
  <c r="M321" i="4"/>
  <c r="M322" i="4"/>
  <c r="M320" i="4"/>
  <c r="M319" i="4"/>
  <c r="M317" i="4"/>
  <c r="M316" i="4"/>
  <c r="M318" i="4"/>
  <c r="M315" i="4"/>
  <c r="M314" i="4"/>
  <c r="M313" i="4"/>
  <c r="M312" i="4"/>
  <c r="M311" i="4"/>
  <c r="M309" i="4"/>
  <c r="M310" i="4"/>
  <c r="M308" i="4"/>
  <c r="M307" i="4"/>
  <c r="M306" i="4"/>
  <c r="M304" i="4"/>
  <c r="M305" i="4"/>
  <c r="M303" i="4"/>
  <c r="M302" i="4"/>
  <c r="M301" i="4"/>
  <c r="M300" i="4"/>
  <c r="M298" i="4"/>
  <c r="M299" i="4"/>
  <c r="M297" i="4"/>
  <c r="M296" i="4"/>
  <c r="M295" i="4"/>
  <c r="M293" i="4"/>
  <c r="M291" i="4"/>
  <c r="M292" i="4"/>
  <c r="M289" i="4"/>
  <c r="M290" i="4"/>
  <c r="M288" i="4"/>
  <c r="M286" i="4"/>
  <c r="M287" i="4"/>
  <c r="M285" i="4"/>
  <c r="M283" i="4"/>
  <c r="M284" i="4"/>
  <c r="M282" i="4"/>
  <c r="M281" i="4"/>
  <c r="M280" i="4"/>
  <c r="M279" i="4"/>
  <c r="M278" i="4"/>
  <c r="M277" i="4"/>
  <c r="M276" i="4"/>
  <c r="M275" i="4"/>
  <c r="M274" i="4"/>
  <c r="M273" i="4"/>
  <c r="M272" i="4"/>
  <c r="M271" i="4"/>
  <c r="M269" i="4"/>
  <c r="M270" i="4"/>
  <c r="M268" i="4"/>
  <c r="M294" i="4"/>
  <c r="M331" i="4"/>
  <c r="M435" i="4"/>
  <c r="M441" i="4"/>
  <c r="M413" i="4"/>
  <c r="M417" i="4"/>
  <c r="M409" i="4"/>
  <c r="M418" i="4"/>
  <c r="M416" i="4"/>
  <c r="M423" i="4"/>
  <c r="M430" i="4"/>
  <c r="M434" i="4"/>
  <c r="M443" i="4"/>
  <c r="M410" i="4"/>
  <c r="M429" i="4"/>
  <c r="M425" i="4"/>
  <c r="M419" i="4"/>
  <c r="M428" i="4"/>
  <c r="M414" i="4"/>
  <c r="M431" i="4"/>
  <c r="M448" i="4"/>
  <c r="M422" i="4"/>
  <c r="M439" i="4"/>
  <c r="M426" i="4"/>
  <c r="M449" i="4"/>
  <c r="M447" i="4"/>
  <c r="M412" i="4"/>
  <c r="M427" i="4"/>
  <c r="M440" i="4"/>
  <c r="M442" i="4"/>
  <c r="M407" i="4"/>
  <c r="M445" i="4"/>
  <c r="M436" i="4"/>
  <c r="M444" i="4"/>
  <c r="M411" i="4"/>
  <c r="M437" i="4"/>
  <c r="M432" i="4"/>
  <c r="M420" i="4"/>
  <c r="M408" i="4"/>
  <c r="M421" i="4"/>
  <c r="M424" i="4"/>
  <c r="M406" i="4"/>
  <c r="M415" i="4"/>
  <c r="M446" i="4"/>
  <c r="M433" i="4"/>
  <c r="M438" i="4"/>
  <c r="M475" i="4"/>
  <c r="M453" i="4"/>
  <c r="M471" i="4"/>
  <c r="M465" i="4"/>
  <c r="M473" i="4"/>
  <c r="M455" i="4"/>
  <c r="M456" i="4"/>
  <c r="M470" i="4"/>
  <c r="M468" i="4"/>
  <c r="M461" i="4"/>
  <c r="M460" i="4"/>
  <c r="M458" i="4"/>
  <c r="M452" i="4"/>
  <c r="M472" i="4"/>
  <c r="M450" i="4"/>
  <c r="M464" i="4"/>
  <c r="M467" i="4"/>
  <c r="M462" i="4"/>
  <c r="M466" i="4"/>
  <c r="M454" i="4"/>
  <c r="M469" i="4"/>
  <c r="M474" i="4"/>
  <c r="M463" i="4"/>
  <c r="M457" i="4"/>
  <c r="M459" i="4"/>
  <c r="M451" i="4"/>
  <c r="M542" i="4"/>
  <c r="M535" i="4"/>
  <c r="M540" i="4"/>
  <c r="M536" i="4"/>
  <c r="M543" i="4"/>
  <c r="M537" i="4"/>
  <c r="M533" i="4"/>
  <c r="M541" i="4"/>
  <c r="M538" i="4"/>
  <c r="M539" i="4"/>
  <c r="M534" i="4"/>
  <c r="M1479" i="4"/>
  <c r="M544" i="4"/>
  <c r="M558" i="4"/>
  <c r="M615" i="4"/>
  <c r="M614" i="4"/>
  <c r="M616" i="4"/>
  <c r="M613" i="4"/>
  <c r="M611" i="4"/>
  <c r="M610" i="4"/>
  <c r="M612" i="4"/>
  <c r="M609" i="4"/>
  <c r="M608" i="4"/>
  <c r="M607" i="4"/>
  <c r="M606" i="4"/>
  <c r="M605" i="4"/>
  <c r="M604" i="4"/>
  <c r="M603" i="4"/>
  <c r="M602" i="4"/>
  <c r="M601" i="4"/>
  <c r="M600" i="4"/>
  <c r="M599" i="4"/>
  <c r="M596" i="4"/>
  <c r="M597" i="4"/>
  <c r="M598" i="4"/>
  <c r="M595" i="4"/>
  <c r="M594" i="4"/>
  <c r="M592" i="4"/>
  <c r="M593" i="4"/>
  <c r="M591" i="4"/>
  <c r="M590" i="4"/>
  <c r="M589" i="4"/>
  <c r="M588" i="4"/>
  <c r="M587" i="4"/>
  <c r="M586" i="4"/>
  <c r="M585" i="4"/>
  <c r="M584" i="4"/>
  <c r="M583" i="4"/>
  <c r="M580" i="4"/>
  <c r="M581" i="4"/>
  <c r="M579" i="4"/>
  <c r="M578" i="4"/>
  <c r="M577" i="4"/>
  <c r="M576" i="4"/>
  <c r="M575" i="4"/>
  <c r="M574" i="4"/>
  <c r="M572" i="4"/>
  <c r="M573" i="4"/>
  <c r="M571" i="4"/>
  <c r="M569" i="4"/>
  <c r="M570" i="4"/>
  <c r="M568" i="4"/>
  <c r="M567" i="4"/>
  <c r="M566" i="4"/>
  <c r="M565" i="4"/>
  <c r="M564" i="4"/>
  <c r="M563" i="4"/>
  <c r="M562" i="4"/>
  <c r="M561" i="4"/>
  <c r="M560" i="4"/>
  <c r="M559" i="4"/>
  <c r="M621" i="4"/>
  <c r="M625" i="4"/>
  <c r="M624" i="4"/>
  <c r="M622" i="4"/>
  <c r="M623" i="4"/>
  <c r="M687" i="4"/>
  <c r="M686" i="4"/>
  <c r="M685" i="4"/>
  <c r="M688" i="4"/>
  <c r="M684" i="4"/>
  <c r="M682" i="4"/>
  <c r="M683" i="4"/>
  <c r="M680" i="4"/>
  <c r="M679" i="4"/>
  <c r="M678" i="4"/>
  <c r="M677" i="4"/>
  <c r="M676" i="4"/>
  <c r="M675" i="4"/>
  <c r="M674" i="4"/>
  <c r="M673" i="4"/>
  <c r="M672" i="4"/>
  <c r="M671" i="4"/>
  <c r="M670" i="4"/>
  <c r="M667" i="4"/>
  <c r="M668" i="4"/>
  <c r="M666" i="4"/>
  <c r="M665" i="4"/>
  <c r="M663" i="4"/>
  <c r="M664" i="4"/>
  <c r="M662" i="4"/>
  <c r="M661" i="4"/>
  <c r="M660" i="4"/>
  <c r="M659" i="4"/>
  <c r="M658" i="4"/>
  <c r="M657" i="4"/>
  <c r="M656" i="4"/>
  <c r="M654" i="4"/>
  <c r="M655" i="4"/>
  <c r="M652" i="4"/>
  <c r="M653" i="4"/>
  <c r="M651" i="4"/>
  <c r="M650" i="4"/>
  <c r="M649" i="4"/>
  <c r="M648" i="4"/>
  <c r="M647" i="4"/>
  <c r="M646" i="4"/>
  <c r="M645" i="4"/>
  <c r="M644" i="4"/>
  <c r="M642" i="4"/>
  <c r="M643" i="4"/>
  <c r="M641" i="4"/>
  <c r="M638" i="4"/>
  <c r="M639" i="4"/>
  <c r="M640" i="4"/>
  <c r="M637" i="4"/>
  <c r="M636" i="4"/>
  <c r="M635" i="4"/>
  <c r="M634" i="4"/>
  <c r="M633" i="4"/>
  <c r="M632" i="4"/>
  <c r="M631" i="4"/>
  <c r="M630" i="4"/>
  <c r="M629" i="4"/>
  <c r="M628" i="4"/>
  <c r="M627" i="4"/>
  <c r="M626" i="4"/>
  <c r="M669" i="4"/>
  <c r="M681" i="4"/>
  <c r="M915" i="4"/>
  <c r="M897" i="4"/>
  <c r="M912" i="4"/>
  <c r="M914" i="4"/>
  <c r="M899" i="4"/>
  <c r="M900" i="4"/>
  <c r="M911" i="4"/>
  <c r="M902" i="4"/>
  <c r="M896" i="4"/>
  <c r="M913" i="4"/>
  <c r="M895" i="4"/>
  <c r="M908" i="4"/>
  <c r="M906" i="4"/>
  <c r="M910" i="4"/>
  <c r="M898" i="4"/>
  <c r="M907" i="4"/>
  <c r="M901" i="4"/>
  <c r="M904" i="4"/>
  <c r="M903" i="4"/>
  <c r="M905" i="4"/>
  <c r="M909" i="4"/>
  <c r="M987" i="4"/>
  <c r="M978" i="4"/>
  <c r="M963" i="4"/>
  <c r="M979" i="4"/>
  <c r="M986" i="4"/>
  <c r="M984" i="4"/>
  <c r="M972" i="4"/>
  <c r="M989" i="4"/>
  <c r="M969" i="4"/>
  <c r="M982" i="4"/>
  <c r="M970" i="4"/>
  <c r="M967" i="4"/>
  <c r="M985" i="4"/>
  <c r="M962" i="4"/>
  <c r="M983" i="4"/>
  <c r="M966" i="4"/>
  <c r="M977" i="4"/>
  <c r="M973" i="4"/>
  <c r="M974" i="4"/>
  <c r="M975" i="4"/>
  <c r="M981" i="4"/>
  <c r="M976" i="4"/>
  <c r="M968" i="4"/>
  <c r="M980" i="4"/>
  <c r="M964" i="4"/>
  <c r="M971" i="4"/>
  <c r="M988" i="4"/>
  <c r="M965" i="4"/>
  <c r="M991" i="4"/>
  <c r="M996" i="4"/>
  <c r="M1023" i="4"/>
  <c r="M1017" i="4"/>
  <c r="M1024" i="4"/>
  <c r="M1000" i="4"/>
  <c r="M1007" i="4"/>
  <c r="M1022" i="4"/>
  <c r="M1013" i="4"/>
  <c r="M992" i="4"/>
  <c r="M1014" i="4"/>
  <c r="M1001" i="4"/>
  <c r="M994" i="4"/>
  <c r="M995" i="4"/>
  <c r="M1025" i="4"/>
  <c r="M1005" i="4"/>
  <c r="M1018" i="4"/>
  <c r="M999" i="4"/>
  <c r="M1008" i="4"/>
  <c r="M1002" i="4"/>
  <c r="M990" i="4"/>
  <c r="M1021" i="4"/>
  <c r="M1004" i="4"/>
  <c r="M1020" i="4"/>
  <c r="M997" i="4"/>
  <c r="M1012" i="4"/>
  <c r="M1016" i="4"/>
  <c r="M1019" i="4"/>
  <c r="M1006" i="4"/>
  <c r="M1009" i="4"/>
  <c r="M1003" i="4"/>
  <c r="M998" i="4"/>
  <c r="M1015" i="4"/>
  <c r="M993" i="4"/>
  <c r="M1011" i="4"/>
  <c r="M1010" i="4"/>
  <c r="M1054" i="4"/>
  <c r="M1055" i="4"/>
  <c r="M1035" i="4"/>
  <c r="M1027" i="4"/>
  <c r="M1050" i="4"/>
  <c r="M1046" i="4"/>
  <c r="M1057" i="4"/>
  <c r="M1028" i="4"/>
  <c r="M1047" i="4"/>
  <c r="M1039" i="4"/>
  <c r="M1031" i="4"/>
  <c r="M1037" i="4"/>
  <c r="M1043" i="4"/>
  <c r="M1058" i="4"/>
  <c r="M1041" i="4"/>
  <c r="M1034" i="4"/>
  <c r="M1051" i="4"/>
  <c r="M1036" i="4"/>
  <c r="M1032" i="4"/>
  <c r="M1052" i="4"/>
  <c r="M1026" i="4"/>
  <c r="M1045" i="4"/>
  <c r="M1030" i="4"/>
  <c r="M1049" i="4"/>
  <c r="M1053" i="4"/>
  <c r="M1040" i="4"/>
  <c r="M1042" i="4"/>
  <c r="M1038" i="4"/>
  <c r="M1033" i="4"/>
  <c r="M1048" i="4"/>
  <c r="M1029" i="4"/>
  <c r="M1044" i="4"/>
  <c r="M1056" i="4"/>
  <c r="M1097" i="4"/>
  <c r="M1096" i="4"/>
  <c r="M1095" i="4"/>
  <c r="M1098" i="4"/>
  <c r="M1094" i="4"/>
  <c r="M1092" i="4"/>
  <c r="M1093" i="4"/>
  <c r="M1091" i="4"/>
  <c r="M1090" i="4"/>
  <c r="M1089" i="4"/>
  <c r="M1088" i="4"/>
  <c r="M1087" i="4"/>
  <c r="M1086" i="4"/>
  <c r="M1085" i="4"/>
  <c r="M1083" i="4"/>
  <c r="M1084" i="4"/>
  <c r="M1082" i="4"/>
  <c r="M1081" i="4"/>
  <c r="M1079" i="4"/>
  <c r="M1080" i="4"/>
  <c r="M1078" i="4"/>
  <c r="M1077" i="4"/>
  <c r="M1076" i="4"/>
  <c r="M1075" i="4"/>
  <c r="M1074" i="4"/>
  <c r="M1073" i="4"/>
  <c r="M1072" i="4"/>
  <c r="M1071" i="4"/>
  <c r="M1069" i="4"/>
  <c r="M1070" i="4"/>
  <c r="M1068" i="4"/>
  <c r="M1067" i="4"/>
  <c r="M1066" i="4"/>
  <c r="M1065" i="4"/>
  <c r="M1064" i="4"/>
  <c r="M1063" i="4"/>
  <c r="M1062" i="4"/>
  <c r="M1060" i="4"/>
  <c r="M1061" i="4"/>
  <c r="M1059" i="4"/>
  <c r="M1224" i="4"/>
  <c r="M1292" i="4"/>
  <c r="M1225" i="4"/>
  <c r="M1282" i="4"/>
  <c r="M1234" i="4"/>
  <c r="M1251" i="4"/>
  <c r="M1258" i="4"/>
  <c r="M1263" i="4"/>
  <c r="M1237" i="4"/>
  <c r="M1260" i="4"/>
  <c r="M1245" i="4"/>
  <c r="M1248" i="4"/>
  <c r="M1253" i="4"/>
  <c r="M1264" i="4"/>
  <c r="M1259" i="4"/>
  <c r="M1257" i="4"/>
  <c r="M1235" i="4"/>
  <c r="M1230" i="4"/>
  <c r="M1269" i="4"/>
  <c r="M1281" i="4"/>
  <c r="M1231" i="4"/>
  <c r="M1284" i="4"/>
  <c r="M1268" i="4"/>
  <c r="M1255" i="4"/>
  <c r="M1277" i="4"/>
  <c r="M1238" i="4"/>
  <c r="M1256" i="4"/>
  <c r="M1233" i="4"/>
  <c r="M1250" i="4"/>
  <c r="M1275" i="4"/>
  <c r="M1226" i="4"/>
  <c r="M1301" i="4"/>
  <c r="M1276" i="4"/>
  <c r="M1295" i="4"/>
  <c r="M1287" i="4"/>
  <c r="M1274" i="4"/>
  <c r="M1266" i="4"/>
  <c r="M1283" i="4"/>
  <c r="M1247" i="4"/>
  <c r="M1293" i="4"/>
  <c r="M1300" i="4"/>
  <c r="M1285" i="4"/>
  <c r="M1254" i="4"/>
  <c r="M1236" i="4"/>
  <c r="M1229" i="4"/>
  <c r="M1280" i="4"/>
  <c r="M1294" i="4"/>
  <c r="M1244" i="4"/>
  <c r="M1291" i="4"/>
  <c r="M1252" i="4"/>
  <c r="M1288" i="4"/>
  <c r="M1240" i="4"/>
  <c r="M1273" i="4"/>
  <c r="M1304" i="4"/>
  <c r="M1371" i="4"/>
  <c r="M1305" i="4"/>
  <c r="M1361" i="4"/>
  <c r="M1314" i="4"/>
  <c r="M1331" i="4"/>
  <c r="M1332" i="4"/>
  <c r="M1339" i="4"/>
  <c r="M1344" i="4"/>
  <c r="M1317" i="4"/>
  <c r="M1341" i="4"/>
  <c r="M1325" i="4"/>
  <c r="M1328" i="4"/>
  <c r="M1334" i="4"/>
  <c r="M1351" i="4"/>
  <c r="M1322" i="4"/>
  <c r="M1348" i="4"/>
  <c r="M1343" i="4"/>
  <c r="M1377" i="4"/>
  <c r="M1368" i="4"/>
  <c r="M1312" i="4"/>
  <c r="M1369" i="4"/>
  <c r="M1308" i="4"/>
  <c r="M1303" i="4"/>
  <c r="M1375" i="4"/>
  <c r="M1307" i="4"/>
  <c r="M1329" i="4"/>
  <c r="M1352" i="4"/>
  <c r="M1353" i="4"/>
  <c r="M1321" i="4"/>
  <c r="M1358" i="4"/>
  <c r="M1319" i="4"/>
  <c r="M1376" i="4"/>
  <c r="M1374" i="4"/>
  <c r="M1302" i="4"/>
  <c r="M1346" i="4"/>
  <c r="M1365" i="4"/>
  <c r="M1342" i="4"/>
  <c r="M1323" i="4"/>
  <c r="M1345" i="4"/>
  <c r="M1326" i="4"/>
  <c r="M1340" i="4"/>
  <c r="M1338" i="4"/>
  <c r="M1315" i="4"/>
  <c r="M1310" i="4"/>
  <c r="M1350" i="4"/>
  <c r="M1311" i="4"/>
  <c r="M1360" i="4"/>
  <c r="M1363" i="4"/>
  <c r="M1349" i="4"/>
  <c r="M1336" i="4"/>
  <c r="M1357" i="4"/>
  <c r="M1318" i="4"/>
  <c r="M1337" i="4"/>
  <c r="M1313" i="4"/>
  <c r="M1330" i="4"/>
  <c r="M1355" i="4"/>
  <c r="M1306" i="4"/>
  <c r="M1356" i="4"/>
  <c r="M1379" i="4"/>
  <c r="M1366" i="4"/>
  <c r="M1354" i="4"/>
  <c r="M1347" i="4"/>
  <c r="M1362" i="4"/>
  <c r="M1327" i="4"/>
  <c r="M1372" i="4"/>
  <c r="M1378" i="4"/>
  <c r="M1364" i="4"/>
  <c r="M1316" i="4"/>
  <c r="M1335" i="4"/>
  <c r="M1309" i="4"/>
  <c r="M1359" i="4"/>
  <c r="M1373" i="4"/>
  <c r="M1324" i="4"/>
  <c r="M1370" i="4"/>
  <c r="M1333" i="4"/>
  <c r="M1367" i="4"/>
  <c r="M1320" i="4"/>
  <c r="M1392" i="4"/>
  <c r="M1400" i="4"/>
  <c r="M1397" i="4"/>
  <c r="M1394" i="4"/>
  <c r="M1387" i="4"/>
  <c r="M1384" i="4"/>
  <c r="M1380" i="4"/>
  <c r="M1388" i="4"/>
  <c r="M1389" i="4"/>
  <c r="M1381" i="4"/>
  <c r="M1398" i="4"/>
  <c r="M1386" i="4"/>
  <c r="M1395" i="4"/>
  <c r="M1401" i="4"/>
  <c r="M1390" i="4"/>
  <c r="M1396" i="4"/>
  <c r="M1391" i="4"/>
  <c r="M1393" i="4"/>
  <c r="M1382" i="4"/>
  <c r="M1399" i="4"/>
  <c r="M1385" i="4"/>
  <c r="M1383" i="4"/>
  <c r="M476" i="4"/>
  <c r="M477" i="4"/>
  <c r="M483" i="4"/>
  <c r="M479" i="4"/>
  <c r="M481" i="4"/>
  <c r="M482" i="4"/>
  <c r="M486" i="4"/>
  <c r="M485" i="4"/>
  <c r="M484" i="4"/>
  <c r="M478" i="4"/>
  <c r="M480" i="4"/>
  <c r="M487" i="4"/>
  <c r="M488" i="4"/>
  <c r="M489" i="4"/>
  <c r="M548" i="4"/>
  <c r="M557" i="4"/>
  <c r="M555" i="4"/>
  <c r="M550" i="4"/>
  <c r="M547" i="4"/>
  <c r="M552" i="4"/>
  <c r="M553" i="4"/>
  <c r="M554" i="4"/>
  <c r="M556" i="4"/>
  <c r="M546" i="4"/>
  <c r="M551" i="4"/>
  <c r="M545" i="4"/>
  <c r="M549" i="4"/>
  <c r="M928" i="4"/>
  <c r="M927" i="4"/>
  <c r="M918" i="4"/>
  <c r="M922" i="4"/>
  <c r="M924" i="4"/>
  <c r="M923" i="4"/>
  <c r="M919" i="4"/>
  <c r="M925" i="4"/>
  <c r="M929" i="4"/>
  <c r="M917" i="4"/>
  <c r="M921" i="4"/>
  <c r="M920" i="4"/>
  <c r="M926" i="4"/>
  <c r="M916" i="4"/>
  <c r="M1420" i="4"/>
  <c r="M1423" i="4"/>
  <c r="M1421" i="4"/>
  <c r="M1422" i="4"/>
  <c r="M1415" i="4"/>
  <c r="M1417" i="4"/>
  <c r="M1416" i="4"/>
  <c r="M1419" i="4"/>
  <c r="M1425" i="4"/>
  <c r="M1418" i="4"/>
  <c r="M1424" i="4"/>
  <c r="M1434" i="4"/>
  <c r="M1428" i="4"/>
  <c r="M1429" i="4"/>
  <c r="M1431" i="4"/>
  <c r="M1426" i="4"/>
  <c r="M1427" i="4"/>
  <c r="M1435" i="4"/>
  <c r="M1430" i="4"/>
  <c r="M1432" i="4"/>
  <c r="M1433" i="4"/>
  <c r="M22" i="4"/>
  <c r="M395" i="4"/>
  <c r="M401" i="4"/>
  <c r="M399" i="4"/>
  <c r="M394" i="4"/>
  <c r="M405" i="4"/>
  <c r="M393" i="4"/>
  <c r="M396" i="4"/>
  <c r="M397" i="4"/>
  <c r="M404" i="4"/>
  <c r="M389" i="4"/>
  <c r="M400" i="4"/>
  <c r="M391" i="4"/>
  <c r="M392" i="4"/>
  <c r="M402" i="4"/>
  <c r="M398" i="4"/>
  <c r="M403" i="4"/>
  <c r="M390" i="4"/>
  <c r="M1114" i="4"/>
  <c r="M1119" i="4"/>
  <c r="M1121" i="4"/>
  <c r="M1110" i="4"/>
  <c r="M1109" i="4"/>
  <c r="M1113" i="4"/>
  <c r="M1122" i="4"/>
  <c r="M1120" i="4"/>
  <c r="M1118" i="4"/>
  <c r="M1108" i="4"/>
  <c r="M1115" i="4"/>
  <c r="M1117" i="4"/>
  <c r="M1116" i="4"/>
  <c r="M1112" i="4"/>
  <c r="M1111" i="4"/>
  <c r="M1477" i="4"/>
  <c r="M1475" i="4"/>
  <c r="M1454" i="4"/>
  <c r="M1452" i="4"/>
  <c r="M1472" i="4"/>
  <c r="M1455" i="4"/>
  <c r="M1469" i="4"/>
  <c r="M1456" i="4"/>
  <c r="M1476" i="4"/>
  <c r="M1453" i="4"/>
  <c r="M1459" i="4"/>
  <c r="M1457" i="4"/>
  <c r="M1466" i="4"/>
  <c r="M1449" i="4"/>
  <c r="M1467" i="4"/>
  <c r="M1450" i="4"/>
  <c r="M1461" i="4"/>
  <c r="M1460" i="4"/>
  <c r="M1465" i="4"/>
  <c r="M1458" i="4"/>
  <c r="M1451" i="4"/>
  <c r="M1470" i="4"/>
  <c r="M1474" i="4"/>
  <c r="M1473" i="4"/>
  <c r="M1463" i="4"/>
  <c r="M1464" i="4"/>
  <c r="M1468" i="4"/>
  <c r="M1471" i="4"/>
  <c r="M1462" i="4"/>
  <c r="M1478" i="4"/>
  <c r="M1481" i="4"/>
  <c r="M1491" i="4"/>
  <c r="M1484" i="4"/>
  <c r="M1487" i="4"/>
  <c r="M1506" i="4"/>
  <c r="M1513" i="4"/>
  <c r="M1515" i="4"/>
  <c r="M1514" i="4"/>
  <c r="M1500" i="4"/>
  <c r="M1503" i="4"/>
  <c r="M1518" i="4"/>
  <c r="M1499" i="4"/>
  <c r="M1489" i="4"/>
  <c r="M1495" i="4"/>
  <c r="M1492" i="4"/>
  <c r="M1511" i="4"/>
  <c r="M1520" i="4"/>
  <c r="M1509" i="4"/>
  <c r="M1488" i="4"/>
  <c r="M1494" i="4"/>
  <c r="M1497" i="4"/>
  <c r="M1493" i="4"/>
  <c r="M1505" i="4"/>
  <c r="M1486" i="4"/>
  <c r="M1496" i="4"/>
  <c r="M1517" i="4"/>
  <c r="M1508" i="4"/>
  <c r="M1519" i="4"/>
  <c r="M1490" i="4"/>
  <c r="M1482" i="4"/>
  <c r="M1498" i="4"/>
  <c r="M1507" i="4"/>
  <c r="M1485" i="4"/>
  <c r="M1502" i="4"/>
  <c r="M1512" i="4"/>
  <c r="M1483" i="4"/>
  <c r="M1516" i="4"/>
  <c r="M1501" i="4"/>
  <c r="M1510" i="4"/>
  <c r="M1548" i="4"/>
  <c r="M1536" i="4"/>
  <c r="M1522" i="4"/>
  <c r="M1533" i="4"/>
  <c r="M1541" i="4"/>
  <c r="M1523" i="4"/>
  <c r="M1538" i="4"/>
  <c r="M1542" i="4"/>
  <c r="M1535" i="4"/>
  <c r="M1530" i="4"/>
  <c r="M1539" i="4"/>
  <c r="M1540" i="4"/>
  <c r="M1527" i="4"/>
  <c r="M1528" i="4"/>
  <c r="M1531" i="4"/>
  <c r="M1526" i="4"/>
  <c r="M1544" i="4"/>
  <c r="M1521" i="4"/>
  <c r="M1532" i="4"/>
  <c r="M12" i="4"/>
  <c r="L6" i="4"/>
  <c r="L17" i="4"/>
  <c r="L7" i="4"/>
  <c r="L14" i="4"/>
  <c r="L16" i="4"/>
  <c r="L13" i="4"/>
  <c r="L2" i="4"/>
  <c r="L5" i="4"/>
  <c r="L20" i="4"/>
  <c r="L9" i="4"/>
  <c r="L15" i="4"/>
  <c r="L4" i="4"/>
  <c r="L18" i="4"/>
  <c r="L19" i="4"/>
  <c r="L3" i="4"/>
  <c r="L10" i="4"/>
  <c r="L11" i="4"/>
  <c r="L8" i="4"/>
  <c r="L21" i="4"/>
  <c r="L226" i="4"/>
  <c r="L222" i="4"/>
  <c r="L215" i="4"/>
  <c r="L207" i="4"/>
  <c r="L214" i="4"/>
  <c r="L220" i="4"/>
  <c r="L208" i="4"/>
  <c r="L225" i="4"/>
  <c r="L210" i="4"/>
  <c r="L223" i="4"/>
  <c r="L216" i="4"/>
  <c r="L219" i="4"/>
  <c r="L218" i="4"/>
  <c r="L217" i="4"/>
  <c r="L221" i="4"/>
  <c r="L206" i="4"/>
  <c r="L211" i="4"/>
  <c r="L213" i="4"/>
  <c r="L212" i="4"/>
  <c r="L209" i="4"/>
  <c r="L224" i="4"/>
  <c r="L247" i="4"/>
  <c r="L243" i="4"/>
  <c r="L236" i="4"/>
  <c r="L228" i="4"/>
  <c r="L235" i="4"/>
  <c r="L241" i="4"/>
  <c r="L229" i="4"/>
  <c r="L246" i="4"/>
  <c r="L231" i="4"/>
  <c r="L244" i="4"/>
  <c r="L237" i="4"/>
  <c r="L240" i="4"/>
  <c r="L239" i="4"/>
  <c r="L238" i="4"/>
  <c r="L242" i="4"/>
  <c r="L227" i="4"/>
  <c r="L232" i="4"/>
  <c r="L233" i="4"/>
  <c r="L234" i="4"/>
  <c r="L230" i="4"/>
  <c r="L245" i="4"/>
  <c r="L358" i="4"/>
  <c r="L367" i="4"/>
  <c r="L379" i="4"/>
  <c r="L371" i="4"/>
  <c r="L372" i="4"/>
  <c r="L382" i="4"/>
  <c r="L387" i="4"/>
  <c r="L385" i="4"/>
  <c r="L370" i="4"/>
  <c r="L360" i="4"/>
  <c r="L368" i="4"/>
  <c r="L356" i="4"/>
  <c r="L357" i="4"/>
  <c r="L377" i="4"/>
  <c r="L366" i="4"/>
  <c r="L388" i="4"/>
  <c r="L386" i="4"/>
  <c r="L350" i="4"/>
  <c r="L373" i="4"/>
  <c r="L355" i="4"/>
  <c r="L374" i="4"/>
  <c r="L351" i="4"/>
  <c r="L361" i="4"/>
  <c r="L384" i="4"/>
  <c r="L362" i="4"/>
  <c r="L365" i="4"/>
  <c r="L381" i="4"/>
  <c r="L352" i="4"/>
  <c r="L359" i="4"/>
  <c r="L375" i="4"/>
  <c r="L353" i="4"/>
  <c r="L349" i="4"/>
  <c r="L369" i="4"/>
  <c r="L380" i="4"/>
  <c r="L383" i="4"/>
  <c r="L378" i="4"/>
  <c r="L364" i="4"/>
  <c r="L376" i="4"/>
  <c r="L363" i="4"/>
  <c r="L354" i="4"/>
  <c r="L502" i="4"/>
  <c r="L503" i="4"/>
  <c r="L501" i="4"/>
  <c r="L494" i="4"/>
  <c r="L504" i="4"/>
  <c r="L507" i="4"/>
  <c r="L498" i="4"/>
  <c r="L508" i="4"/>
  <c r="L491" i="4"/>
  <c r="L496" i="4"/>
  <c r="L499" i="4"/>
  <c r="L506" i="4"/>
  <c r="L490" i="4"/>
  <c r="L493" i="4"/>
  <c r="L497" i="4"/>
  <c r="L492" i="4"/>
  <c r="L509" i="4"/>
  <c r="L495" i="4"/>
  <c r="L505" i="4"/>
  <c r="L500" i="4"/>
  <c r="L526" i="4"/>
  <c r="L514" i="4"/>
  <c r="L517" i="4"/>
  <c r="L524" i="4"/>
  <c r="L527" i="4"/>
  <c r="L513" i="4"/>
  <c r="L525" i="4"/>
  <c r="L520" i="4"/>
  <c r="L519" i="4"/>
  <c r="L529" i="4"/>
  <c r="L530" i="4"/>
  <c r="L511" i="4"/>
  <c r="L516" i="4"/>
  <c r="L523" i="4"/>
  <c r="L510" i="4"/>
  <c r="L532" i="4"/>
  <c r="L518" i="4"/>
  <c r="L521" i="4"/>
  <c r="L515" i="4"/>
  <c r="L522" i="4"/>
  <c r="L512" i="4"/>
  <c r="L531" i="4"/>
  <c r="L528" i="4"/>
  <c r="L617" i="4"/>
  <c r="L618" i="4"/>
  <c r="L619" i="4"/>
  <c r="L620" i="4"/>
  <c r="L713" i="4"/>
  <c r="L715" i="4"/>
  <c r="L704" i="4"/>
  <c r="L706" i="4"/>
  <c r="L689" i="4"/>
  <c r="L716" i="4"/>
  <c r="L699" i="4"/>
  <c r="L703" i="4"/>
  <c r="L690" i="4"/>
  <c r="L721" i="4"/>
  <c r="L696" i="4"/>
  <c r="L711" i="4"/>
  <c r="L705" i="4"/>
  <c r="L697" i="4"/>
  <c r="L710" i="4"/>
  <c r="L714" i="4"/>
  <c r="L695" i="4"/>
  <c r="L709" i="4"/>
  <c r="L698" i="4"/>
  <c r="L720" i="4"/>
  <c r="L693" i="4"/>
  <c r="L712" i="4"/>
  <c r="L691" i="4"/>
  <c r="L719" i="4"/>
  <c r="L700" i="4"/>
  <c r="L701" i="4"/>
  <c r="L708" i="4"/>
  <c r="L707" i="4"/>
  <c r="L718" i="4"/>
  <c r="L694" i="4"/>
  <c r="L717" i="4"/>
  <c r="L702" i="4"/>
  <c r="L692" i="4"/>
  <c r="L743" i="4"/>
  <c r="L730" i="4"/>
  <c r="L738" i="4"/>
  <c r="L744" i="4"/>
  <c r="L729" i="4"/>
  <c r="L754" i="4"/>
  <c r="L723" i="4"/>
  <c r="L736" i="4"/>
  <c r="L732" i="4"/>
  <c r="L748" i="4"/>
  <c r="L722" i="4"/>
  <c r="L739" i="4"/>
  <c r="L737" i="4"/>
  <c r="L749" i="4"/>
  <c r="L746" i="4"/>
  <c r="L747" i="4"/>
  <c r="L742" i="4"/>
  <c r="L728" i="4"/>
  <c r="L731" i="4"/>
  <c r="L753" i="4"/>
  <c r="L726" i="4"/>
  <c r="L745" i="4"/>
  <c r="L724" i="4"/>
  <c r="L752" i="4"/>
  <c r="L733" i="4"/>
  <c r="L734" i="4"/>
  <c r="L741" i="4"/>
  <c r="L740" i="4"/>
  <c r="L751" i="4"/>
  <c r="L727" i="4"/>
  <c r="L725" i="4"/>
  <c r="L735" i="4"/>
  <c r="L750" i="4"/>
  <c r="L763" i="4"/>
  <c r="L758" i="4"/>
  <c r="L759" i="4"/>
  <c r="L760" i="4"/>
  <c r="L765" i="4"/>
  <c r="L761" i="4"/>
  <c r="L757" i="4"/>
  <c r="L764" i="4"/>
  <c r="L755" i="4"/>
  <c r="L756" i="4"/>
  <c r="L762" i="4"/>
  <c r="L766" i="4"/>
  <c r="L775" i="4"/>
  <c r="L770" i="4"/>
  <c r="L771" i="4"/>
  <c r="L772" i="4"/>
  <c r="L777" i="4"/>
  <c r="L773" i="4"/>
  <c r="L769" i="4"/>
  <c r="L776" i="4"/>
  <c r="L774" i="4"/>
  <c r="L767" i="4"/>
  <c r="L768" i="4"/>
  <c r="L778" i="4"/>
  <c r="L781" i="4"/>
  <c r="L785" i="4"/>
  <c r="L789" i="4"/>
  <c r="L788" i="4"/>
  <c r="L779" i="4"/>
  <c r="L780" i="4"/>
  <c r="L786" i="4"/>
  <c r="L790" i="4"/>
  <c r="L784" i="4"/>
  <c r="L783" i="4"/>
  <c r="L782" i="4"/>
  <c r="L787" i="4"/>
  <c r="L799" i="4"/>
  <c r="L792" i="4"/>
  <c r="L791" i="4"/>
  <c r="L797" i="4"/>
  <c r="L795" i="4"/>
  <c r="L794" i="4"/>
  <c r="L798" i="4"/>
  <c r="L796" i="4"/>
  <c r="L793" i="4"/>
  <c r="L810" i="4"/>
  <c r="L800" i="4"/>
  <c r="L801" i="4"/>
  <c r="L805" i="4"/>
  <c r="L808" i="4"/>
  <c r="L804" i="4"/>
  <c r="L809" i="4"/>
  <c r="L807" i="4"/>
  <c r="L806" i="4"/>
  <c r="L803" i="4"/>
  <c r="L802" i="4"/>
  <c r="L816" i="4"/>
  <c r="L828" i="4"/>
  <c r="L818" i="4"/>
  <c r="L819" i="4"/>
  <c r="L820" i="4"/>
  <c r="L831" i="4"/>
  <c r="L832" i="4"/>
  <c r="L829" i="4"/>
  <c r="L834" i="4"/>
  <c r="L814" i="4"/>
  <c r="L824" i="4"/>
  <c r="L811" i="4"/>
  <c r="L825" i="4"/>
  <c r="L827" i="4"/>
  <c r="L830" i="4"/>
  <c r="L822" i="4"/>
  <c r="L812" i="4"/>
  <c r="L815" i="4"/>
  <c r="L833" i="4"/>
  <c r="L817" i="4"/>
  <c r="L826" i="4"/>
  <c r="L821" i="4"/>
  <c r="L823" i="4"/>
  <c r="L813" i="4"/>
  <c r="L836" i="4"/>
  <c r="L842" i="4"/>
  <c r="L843" i="4"/>
  <c r="L844" i="4"/>
  <c r="L855" i="4"/>
  <c r="L856" i="4"/>
  <c r="L853" i="4"/>
  <c r="L858" i="4"/>
  <c r="L838" i="4"/>
  <c r="L851" i="4"/>
  <c r="L848" i="4"/>
  <c r="L835" i="4"/>
  <c r="L849" i="4"/>
  <c r="L854" i="4"/>
  <c r="L846" i="4"/>
  <c r="L852" i="4"/>
  <c r="L840" i="4"/>
  <c r="L841" i="4"/>
  <c r="L857" i="4"/>
  <c r="L839" i="4"/>
  <c r="L850" i="4"/>
  <c r="L845" i="4"/>
  <c r="L847" i="4"/>
  <c r="L837" i="4"/>
  <c r="L870" i="4"/>
  <c r="L864" i="4"/>
  <c r="L862" i="4"/>
  <c r="L872" i="4"/>
  <c r="L865" i="4"/>
  <c r="L876" i="4"/>
  <c r="L860" i="4"/>
  <c r="L867" i="4"/>
  <c r="L873" i="4"/>
  <c r="L859" i="4"/>
  <c r="L871" i="4"/>
  <c r="L866" i="4"/>
  <c r="L868" i="4"/>
  <c r="L863" i="4"/>
  <c r="L861" i="4"/>
  <c r="L875" i="4"/>
  <c r="L874" i="4"/>
  <c r="L869" i="4"/>
  <c r="L889" i="4"/>
  <c r="L884" i="4"/>
  <c r="L877" i="4"/>
  <c r="L885" i="4"/>
  <c r="L881" i="4"/>
  <c r="L879" i="4"/>
  <c r="L880" i="4"/>
  <c r="L890" i="4"/>
  <c r="L883" i="4"/>
  <c r="L894" i="4"/>
  <c r="L878" i="4"/>
  <c r="L886" i="4"/>
  <c r="L891" i="4"/>
  <c r="L892" i="4"/>
  <c r="L893" i="4"/>
  <c r="L882" i="4"/>
  <c r="L887" i="4"/>
  <c r="L888" i="4"/>
  <c r="L955" i="4"/>
  <c r="L936" i="4"/>
  <c r="L953" i="4"/>
  <c r="L956" i="4"/>
  <c r="L943" i="4"/>
  <c r="L944" i="4"/>
  <c r="L946" i="4"/>
  <c r="L942" i="4"/>
  <c r="L937" i="4"/>
  <c r="L952" i="4"/>
  <c r="L933" i="4"/>
  <c r="L959" i="4"/>
  <c r="L948" i="4"/>
  <c r="L931" i="4"/>
  <c r="L958" i="4"/>
  <c r="L957" i="4"/>
  <c r="L950" i="4"/>
  <c r="L939" i="4"/>
  <c r="L954" i="4"/>
  <c r="L932" i="4"/>
  <c r="L951" i="4"/>
  <c r="L934" i="4"/>
  <c r="L935" i="4"/>
  <c r="L945" i="4"/>
  <c r="L960" i="4"/>
  <c r="L947" i="4"/>
  <c r="L961" i="4"/>
  <c r="L941" i="4"/>
  <c r="L938" i="4"/>
  <c r="L940" i="4"/>
  <c r="L930" i="4"/>
  <c r="L949" i="4"/>
  <c r="L1103" i="4"/>
  <c r="L1107" i="4"/>
  <c r="L1105" i="4"/>
  <c r="L1106" i="4"/>
  <c r="L1102" i="4"/>
  <c r="L1104" i="4"/>
  <c r="L1100" i="4"/>
  <c r="L1101" i="4"/>
  <c r="L1099" i="4"/>
  <c r="L1179" i="4"/>
  <c r="L1199" i="4"/>
  <c r="L1153" i="4"/>
  <c r="L1221" i="4"/>
  <c r="L1196" i="4"/>
  <c r="L1203" i="4"/>
  <c r="L1212" i="4"/>
  <c r="L1220" i="4"/>
  <c r="L1189" i="4"/>
  <c r="L1201" i="4"/>
  <c r="L1141" i="4"/>
  <c r="L1144" i="4"/>
  <c r="L1208" i="4"/>
  <c r="L1162" i="4"/>
  <c r="L1204" i="4"/>
  <c r="L1164" i="4"/>
  <c r="L1213" i="4"/>
  <c r="L1195" i="4"/>
  <c r="L1154" i="4"/>
  <c r="L1170" i="4"/>
  <c r="L1124" i="4"/>
  <c r="L1173" i="4"/>
  <c r="L1209" i="4"/>
  <c r="L1155" i="4"/>
  <c r="L1159" i="4"/>
  <c r="L1191" i="4"/>
  <c r="L1219" i="4"/>
  <c r="L1188" i="4"/>
  <c r="L1129" i="4"/>
  <c r="L1186" i="4"/>
  <c r="L1175" i="4"/>
  <c r="L1176" i="4"/>
  <c r="L1193" i="4"/>
  <c r="L1211" i="4"/>
  <c r="L1158" i="4"/>
  <c r="L1135" i="4"/>
  <c r="L1149" i="4"/>
  <c r="L1130" i="4"/>
  <c r="L1123" i="4"/>
  <c r="L1132" i="4"/>
  <c r="L1215" i="4"/>
  <c r="L1126" i="4"/>
  <c r="L1178" i="4"/>
  <c r="L1210" i="4"/>
  <c r="L1152" i="4"/>
  <c r="L1146" i="4"/>
  <c r="L1183" i="4"/>
  <c r="L1177" i="4"/>
  <c r="L1125" i="4"/>
  <c r="L1127" i="4"/>
  <c r="L1192" i="4"/>
  <c r="L1184" i="4"/>
  <c r="L1169" i="4"/>
  <c r="L1202" i="4"/>
  <c r="L1145" i="4"/>
  <c r="L1147" i="4"/>
  <c r="L1172" i="4"/>
  <c r="L1217" i="4"/>
  <c r="L1198" i="4"/>
  <c r="L1139" i="4"/>
  <c r="L1200" i="4"/>
  <c r="L1182" i="4"/>
  <c r="L1197" i="4"/>
  <c r="L1136" i="4"/>
  <c r="L1150" i="4"/>
  <c r="L1167" i="4"/>
  <c r="L1140" i="4"/>
  <c r="L1160" i="4"/>
  <c r="L1134" i="4"/>
  <c r="L1187" i="4"/>
  <c r="L1128" i="4"/>
  <c r="L1138" i="4"/>
  <c r="L1165" i="4"/>
  <c r="L1143" i="4"/>
  <c r="L1190" i="4"/>
  <c r="L1166" i="4"/>
  <c r="L1181" i="4"/>
  <c r="L1214" i="4"/>
  <c r="L1133" i="4"/>
  <c r="L1194" i="4"/>
  <c r="L1168" i="4"/>
  <c r="L1161" i="4"/>
  <c r="L1218" i="4"/>
  <c r="L1205" i="4"/>
  <c r="L1206" i="4"/>
  <c r="L1216" i="4"/>
  <c r="L1157" i="4"/>
  <c r="L1156" i="4"/>
  <c r="L1163" i="4"/>
  <c r="L1131" i="4"/>
  <c r="L1148" i="4"/>
  <c r="L1174" i="4"/>
  <c r="L1137" i="4"/>
  <c r="L1207" i="4"/>
  <c r="L1180" i="4"/>
  <c r="L1171" i="4"/>
  <c r="L1142" i="4"/>
  <c r="L1185" i="4"/>
  <c r="L1151" i="4"/>
  <c r="L1412" i="4"/>
  <c r="L1409" i="4"/>
  <c r="L1411" i="4"/>
  <c r="L1413" i="4"/>
  <c r="L1407" i="4"/>
  <c r="L1408" i="4"/>
  <c r="L1404" i="4"/>
  <c r="L1402" i="4"/>
  <c r="L1406" i="4"/>
  <c r="L1403" i="4"/>
  <c r="L1405" i="4"/>
  <c r="L1414" i="4"/>
  <c r="L1410" i="4"/>
  <c r="L1437" i="4"/>
  <c r="L1439" i="4"/>
  <c r="L1444" i="4"/>
  <c r="L1443" i="4"/>
  <c r="L1442" i="4"/>
  <c r="L1441" i="4"/>
  <c r="L1445" i="4"/>
  <c r="L1440" i="4"/>
  <c r="L1438" i="4"/>
  <c r="L1436" i="4"/>
  <c r="L1446" i="4"/>
  <c r="L1448" i="4"/>
  <c r="L1447" i="4"/>
  <c r="L33" i="4"/>
  <c r="L43" i="4"/>
  <c r="L56" i="4"/>
  <c r="L48" i="4"/>
  <c r="L60" i="4"/>
  <c r="L50" i="4"/>
  <c r="L30" i="4"/>
  <c r="L32" i="4"/>
  <c r="L39" i="4"/>
  <c r="L35" i="4"/>
  <c r="L25" i="4"/>
  <c r="L27" i="4"/>
  <c r="L29" i="4"/>
  <c r="L34" i="4"/>
  <c r="L36" i="4"/>
  <c r="L28" i="4"/>
  <c r="L26" i="4"/>
  <c r="L45" i="4"/>
  <c r="L46" i="4"/>
  <c r="L23" i="4"/>
  <c r="L58" i="4"/>
  <c r="L40" i="4"/>
  <c r="L54" i="4"/>
  <c r="L41" i="4"/>
  <c r="L51" i="4"/>
  <c r="L53" i="4"/>
  <c r="L38" i="4"/>
  <c r="L47" i="4"/>
  <c r="L52" i="4"/>
  <c r="L44" i="4"/>
  <c r="L49" i="4"/>
  <c r="L31" i="4"/>
  <c r="L37" i="4"/>
  <c r="L59" i="4"/>
  <c r="L24" i="4"/>
  <c r="L55" i="4"/>
  <c r="L42" i="4"/>
  <c r="L57" i="4"/>
  <c r="L93" i="4"/>
  <c r="L133" i="4"/>
  <c r="L71" i="4"/>
  <c r="L132" i="4"/>
  <c r="L68" i="4"/>
  <c r="L116" i="4"/>
  <c r="L89" i="4"/>
  <c r="L107" i="4"/>
  <c r="L70" i="4"/>
  <c r="L103" i="4"/>
  <c r="L84" i="4"/>
  <c r="L131" i="4"/>
  <c r="L91" i="4"/>
  <c r="L141" i="4"/>
  <c r="L118" i="4"/>
  <c r="L121" i="4"/>
  <c r="L126" i="4"/>
  <c r="L79" i="4"/>
  <c r="L97" i="4"/>
  <c r="L129" i="4"/>
  <c r="L137" i="4"/>
  <c r="L82" i="4"/>
  <c r="L120" i="4"/>
  <c r="L61" i="4"/>
  <c r="L95" i="4"/>
  <c r="L136" i="4"/>
  <c r="L94" i="4"/>
  <c r="L130" i="4"/>
  <c r="L77" i="4"/>
  <c r="L99" i="4"/>
  <c r="L106" i="4"/>
  <c r="L88" i="4"/>
  <c r="L66" i="4"/>
  <c r="L73" i="4"/>
  <c r="L75" i="4"/>
  <c r="L108" i="4"/>
  <c r="L69" i="4"/>
  <c r="L113" i="4"/>
  <c r="L80" i="4"/>
  <c r="L76" i="4"/>
  <c r="L142" i="4"/>
  <c r="L105" i="4"/>
  <c r="L64" i="4"/>
  <c r="L83" i="4"/>
  <c r="L65" i="4"/>
  <c r="L74" i="4"/>
  <c r="L135" i="4"/>
  <c r="L72" i="4"/>
  <c r="L115" i="4"/>
  <c r="L92" i="4"/>
  <c r="L96" i="4"/>
  <c r="L81" i="4"/>
  <c r="L109" i="4"/>
  <c r="L125" i="4"/>
  <c r="L98" i="4"/>
  <c r="L110" i="4"/>
  <c r="L117" i="4"/>
  <c r="L140" i="4"/>
  <c r="L122" i="4"/>
  <c r="L85" i="4"/>
  <c r="L114" i="4"/>
  <c r="L100" i="4"/>
  <c r="L78" i="4"/>
  <c r="L102" i="4"/>
  <c r="L127" i="4"/>
  <c r="L67" i="4"/>
  <c r="L123" i="4"/>
  <c r="L128" i="4"/>
  <c r="L112" i="4"/>
  <c r="L62" i="4"/>
  <c r="L101" i="4"/>
  <c r="L139" i="4"/>
  <c r="L87" i="4"/>
  <c r="L90" i="4"/>
  <c r="L138" i="4"/>
  <c r="L119" i="4"/>
  <c r="L143" i="4"/>
  <c r="L111" i="4"/>
  <c r="L104" i="4"/>
  <c r="L63" i="4"/>
  <c r="L86" i="4"/>
  <c r="L134" i="4"/>
  <c r="L204" i="4"/>
  <c r="L203" i="4"/>
  <c r="L202" i="4"/>
  <c r="L205" i="4"/>
  <c r="L201" i="4"/>
  <c r="L199" i="4"/>
  <c r="L198" i="4"/>
  <c r="L200" i="4"/>
  <c r="L197" i="4"/>
  <c r="L196" i="4"/>
  <c r="L195" i="4"/>
  <c r="L194" i="4"/>
  <c r="L193" i="4"/>
  <c r="L192" i="4"/>
  <c r="L191" i="4"/>
  <c r="L190" i="4"/>
  <c r="L189" i="4"/>
  <c r="L188" i="4"/>
  <c r="L186" i="4"/>
  <c r="L187" i="4"/>
  <c r="L185" i="4"/>
  <c r="L184" i="4"/>
  <c r="L182" i="4"/>
  <c r="L183" i="4"/>
  <c r="L181" i="4"/>
  <c r="L180" i="4"/>
  <c r="L179" i="4"/>
  <c r="L178" i="4"/>
  <c r="L177" i="4"/>
  <c r="L176" i="4"/>
  <c r="L175" i="4"/>
  <c r="L174" i="4"/>
  <c r="L173" i="4"/>
  <c r="L172" i="4"/>
  <c r="L170" i="4"/>
  <c r="L171" i="4"/>
  <c r="L169" i="4"/>
  <c r="L168" i="4"/>
  <c r="L167" i="4"/>
  <c r="L166" i="4"/>
  <c r="L165" i="4"/>
  <c r="L164" i="4"/>
  <c r="L163" i="4"/>
  <c r="L162" i="4"/>
  <c r="L161" i="4"/>
  <c r="L159" i="4"/>
  <c r="L160" i="4"/>
  <c r="L158" i="4"/>
  <c r="L155" i="4"/>
  <c r="L156" i="4"/>
  <c r="L157" i="4"/>
  <c r="L154" i="4"/>
  <c r="L153" i="4"/>
  <c r="L152" i="4"/>
  <c r="L151" i="4"/>
  <c r="L150" i="4"/>
  <c r="L149" i="4"/>
  <c r="L148" i="4"/>
  <c r="L147" i="4"/>
  <c r="L146" i="4"/>
  <c r="L145" i="4"/>
  <c r="L144" i="4"/>
  <c r="L265" i="4"/>
  <c r="L256" i="4"/>
  <c r="L262" i="4"/>
  <c r="L252" i="4"/>
  <c r="L266" i="4"/>
  <c r="L249" i="4"/>
  <c r="L260" i="4"/>
  <c r="L261" i="4"/>
  <c r="L254" i="4"/>
  <c r="L259" i="4"/>
  <c r="L257" i="4"/>
  <c r="L264" i="4"/>
  <c r="L248" i="4"/>
  <c r="L251" i="4"/>
  <c r="L255" i="4"/>
  <c r="L250" i="4"/>
  <c r="L253" i="4"/>
  <c r="L263" i="4"/>
  <c r="L258" i="4"/>
  <c r="L267" i="4"/>
  <c r="L346" i="4"/>
  <c r="L347" i="4"/>
  <c r="L345" i="4"/>
  <c r="L344" i="4"/>
  <c r="L348" i="4"/>
  <c r="L343" i="4"/>
  <c r="L341" i="4"/>
  <c r="L342" i="4"/>
  <c r="L340" i="4"/>
  <c r="L339" i="4"/>
  <c r="L338" i="4"/>
  <c r="L337" i="4"/>
  <c r="L336" i="4"/>
  <c r="L335" i="4"/>
  <c r="L334" i="4"/>
  <c r="L333" i="4"/>
  <c r="L332" i="4"/>
  <c r="L329" i="4"/>
  <c r="L330" i="4"/>
  <c r="L328" i="4"/>
  <c r="L325" i="4"/>
  <c r="L326" i="4"/>
  <c r="L327" i="4"/>
  <c r="L324" i="4"/>
  <c r="L323" i="4"/>
  <c r="L321" i="4"/>
  <c r="L322" i="4"/>
  <c r="L320" i="4"/>
  <c r="L319" i="4"/>
  <c r="L317" i="4"/>
  <c r="L316" i="4"/>
  <c r="L318" i="4"/>
  <c r="L315" i="4"/>
  <c r="L314" i="4"/>
  <c r="L313" i="4"/>
  <c r="L312" i="4"/>
  <c r="L311" i="4"/>
  <c r="L309" i="4"/>
  <c r="L310" i="4"/>
  <c r="L308" i="4"/>
  <c r="L307" i="4"/>
  <c r="L306" i="4"/>
  <c r="L304" i="4"/>
  <c r="L305" i="4"/>
  <c r="L303" i="4"/>
  <c r="L302" i="4"/>
  <c r="L301" i="4"/>
  <c r="L300" i="4"/>
  <c r="L298" i="4"/>
  <c r="L299" i="4"/>
  <c r="L297" i="4"/>
  <c r="L296" i="4"/>
  <c r="L295" i="4"/>
  <c r="L293" i="4"/>
  <c r="L291" i="4"/>
  <c r="L292" i="4"/>
  <c r="L289" i="4"/>
  <c r="L290" i="4"/>
  <c r="L288" i="4"/>
  <c r="L286" i="4"/>
  <c r="L287" i="4"/>
  <c r="L285" i="4"/>
  <c r="L283" i="4"/>
  <c r="L284" i="4"/>
  <c r="L282" i="4"/>
  <c r="L281" i="4"/>
  <c r="L280" i="4"/>
  <c r="L279" i="4"/>
  <c r="L278" i="4"/>
  <c r="L277" i="4"/>
  <c r="L276" i="4"/>
  <c r="L275" i="4"/>
  <c r="L274" i="4"/>
  <c r="L273" i="4"/>
  <c r="L272" i="4"/>
  <c r="L271" i="4"/>
  <c r="L269" i="4"/>
  <c r="L270" i="4"/>
  <c r="L268" i="4"/>
  <c r="L294" i="4"/>
  <c r="L331" i="4"/>
  <c r="L435" i="4"/>
  <c r="L441" i="4"/>
  <c r="L413" i="4"/>
  <c r="L417" i="4"/>
  <c r="L409" i="4"/>
  <c r="L418" i="4"/>
  <c r="L416" i="4"/>
  <c r="L423" i="4"/>
  <c r="L430" i="4"/>
  <c r="L434" i="4"/>
  <c r="L443" i="4"/>
  <c r="L410" i="4"/>
  <c r="L429" i="4"/>
  <c r="L425" i="4"/>
  <c r="L419" i="4"/>
  <c r="L428" i="4"/>
  <c r="L414" i="4"/>
  <c r="L431" i="4"/>
  <c r="L448" i="4"/>
  <c r="L422" i="4"/>
  <c r="L439" i="4"/>
  <c r="L426" i="4"/>
  <c r="L449" i="4"/>
  <c r="L447" i="4"/>
  <c r="L412" i="4"/>
  <c r="L427" i="4"/>
  <c r="L440" i="4"/>
  <c r="L442" i="4"/>
  <c r="L407" i="4"/>
  <c r="L445" i="4"/>
  <c r="L436" i="4"/>
  <c r="L444" i="4"/>
  <c r="L411" i="4"/>
  <c r="L437" i="4"/>
  <c r="L432" i="4"/>
  <c r="L420" i="4"/>
  <c r="L408" i="4"/>
  <c r="L421" i="4"/>
  <c r="L424" i="4"/>
  <c r="L406" i="4"/>
  <c r="L415" i="4"/>
  <c r="L446" i="4"/>
  <c r="L433" i="4"/>
  <c r="L438" i="4"/>
  <c r="L475" i="4"/>
  <c r="L453" i="4"/>
  <c r="L471" i="4"/>
  <c r="L465" i="4"/>
  <c r="L473" i="4"/>
  <c r="L455" i="4"/>
  <c r="L456" i="4"/>
  <c r="L470" i="4"/>
  <c r="L468" i="4"/>
  <c r="L461" i="4"/>
  <c r="L460" i="4"/>
  <c r="L458" i="4"/>
  <c r="L452" i="4"/>
  <c r="L472" i="4"/>
  <c r="L450" i="4"/>
  <c r="L464" i="4"/>
  <c r="L467" i="4"/>
  <c r="L462" i="4"/>
  <c r="L466" i="4"/>
  <c r="L454" i="4"/>
  <c r="L469" i="4"/>
  <c r="L474" i="4"/>
  <c r="L463" i="4"/>
  <c r="L457" i="4"/>
  <c r="L459" i="4"/>
  <c r="L451" i="4"/>
  <c r="L542" i="4"/>
  <c r="L535" i="4"/>
  <c r="L540" i="4"/>
  <c r="L536" i="4"/>
  <c r="L543" i="4"/>
  <c r="L537" i="4"/>
  <c r="L533" i="4"/>
  <c r="L541" i="4"/>
  <c r="L538" i="4"/>
  <c r="L539" i="4"/>
  <c r="L534" i="4"/>
  <c r="L1479" i="4"/>
  <c r="L544" i="4"/>
  <c r="L558" i="4"/>
  <c r="L615" i="4"/>
  <c r="L614" i="4"/>
  <c r="L616" i="4"/>
  <c r="L613" i="4"/>
  <c r="L611" i="4"/>
  <c r="L610" i="4"/>
  <c r="L612" i="4"/>
  <c r="L609" i="4"/>
  <c r="L608" i="4"/>
  <c r="L607" i="4"/>
  <c r="L606" i="4"/>
  <c r="L605" i="4"/>
  <c r="L604" i="4"/>
  <c r="L603" i="4"/>
  <c r="L602" i="4"/>
  <c r="L601" i="4"/>
  <c r="L600" i="4"/>
  <c r="L599" i="4"/>
  <c r="L596" i="4"/>
  <c r="L597" i="4"/>
  <c r="L598" i="4"/>
  <c r="L595" i="4"/>
  <c r="L594" i="4"/>
  <c r="L592" i="4"/>
  <c r="L593" i="4"/>
  <c r="L591" i="4"/>
  <c r="L590" i="4"/>
  <c r="L589" i="4"/>
  <c r="L588" i="4"/>
  <c r="L587" i="4"/>
  <c r="L586" i="4"/>
  <c r="L585" i="4"/>
  <c r="L584" i="4"/>
  <c r="L583" i="4"/>
  <c r="L580" i="4"/>
  <c r="L581" i="4"/>
  <c r="L579" i="4"/>
  <c r="L578" i="4"/>
  <c r="L577" i="4"/>
  <c r="L576" i="4"/>
  <c r="L575" i="4"/>
  <c r="L574" i="4"/>
  <c r="L572" i="4"/>
  <c r="L573" i="4"/>
  <c r="L571" i="4"/>
  <c r="L569" i="4"/>
  <c r="L570" i="4"/>
  <c r="L568" i="4"/>
  <c r="L567" i="4"/>
  <c r="L566" i="4"/>
  <c r="L565" i="4"/>
  <c r="L564" i="4"/>
  <c r="L563" i="4"/>
  <c r="L562" i="4"/>
  <c r="L561" i="4"/>
  <c r="L560" i="4"/>
  <c r="L559" i="4"/>
  <c r="L621" i="4"/>
  <c r="L625" i="4"/>
  <c r="L624" i="4"/>
  <c r="L622" i="4"/>
  <c r="L623" i="4"/>
  <c r="L687" i="4"/>
  <c r="L686" i="4"/>
  <c r="L685" i="4"/>
  <c r="L688" i="4"/>
  <c r="L684" i="4"/>
  <c r="L682" i="4"/>
  <c r="L683" i="4"/>
  <c r="L680" i="4"/>
  <c r="L679" i="4"/>
  <c r="L678" i="4"/>
  <c r="L677" i="4"/>
  <c r="L676" i="4"/>
  <c r="L675" i="4"/>
  <c r="L674" i="4"/>
  <c r="L673" i="4"/>
  <c r="L672" i="4"/>
  <c r="L671" i="4"/>
  <c r="L670" i="4"/>
  <c r="L667" i="4"/>
  <c r="L668" i="4"/>
  <c r="L666" i="4"/>
  <c r="L665" i="4"/>
  <c r="L663" i="4"/>
  <c r="L664" i="4"/>
  <c r="L662" i="4"/>
  <c r="L661" i="4"/>
  <c r="L660" i="4"/>
  <c r="L659" i="4"/>
  <c r="L658" i="4"/>
  <c r="L657" i="4"/>
  <c r="L656" i="4"/>
  <c r="L654" i="4"/>
  <c r="L655" i="4"/>
  <c r="L652" i="4"/>
  <c r="L653" i="4"/>
  <c r="L651" i="4"/>
  <c r="L650" i="4"/>
  <c r="L649" i="4"/>
  <c r="L648" i="4"/>
  <c r="L647" i="4"/>
  <c r="L646" i="4"/>
  <c r="L645" i="4"/>
  <c r="L644" i="4"/>
  <c r="L642" i="4"/>
  <c r="L643" i="4"/>
  <c r="L641" i="4"/>
  <c r="L638" i="4"/>
  <c r="L639" i="4"/>
  <c r="L640" i="4"/>
  <c r="L637" i="4"/>
  <c r="L636" i="4"/>
  <c r="L635" i="4"/>
  <c r="L634" i="4"/>
  <c r="L633" i="4"/>
  <c r="L632" i="4"/>
  <c r="L631" i="4"/>
  <c r="L630" i="4"/>
  <c r="L629" i="4"/>
  <c r="L628" i="4"/>
  <c r="L627" i="4"/>
  <c r="L626" i="4"/>
  <c r="L669" i="4"/>
  <c r="L681" i="4"/>
  <c r="L915" i="4"/>
  <c r="L897" i="4"/>
  <c r="L912" i="4"/>
  <c r="L914" i="4"/>
  <c r="L899" i="4"/>
  <c r="L900" i="4"/>
  <c r="L911" i="4"/>
  <c r="L902" i="4"/>
  <c r="L896" i="4"/>
  <c r="L913" i="4"/>
  <c r="L895" i="4"/>
  <c r="L908" i="4"/>
  <c r="L906" i="4"/>
  <c r="L910" i="4"/>
  <c r="L898" i="4"/>
  <c r="L907" i="4"/>
  <c r="L901" i="4"/>
  <c r="L904" i="4"/>
  <c r="L903" i="4"/>
  <c r="L905" i="4"/>
  <c r="L909" i="4"/>
  <c r="L987" i="4"/>
  <c r="L978" i="4"/>
  <c r="L963" i="4"/>
  <c r="L979" i="4"/>
  <c r="L986" i="4"/>
  <c r="L984" i="4"/>
  <c r="L972" i="4"/>
  <c r="L989" i="4"/>
  <c r="L969" i="4"/>
  <c r="L982" i="4"/>
  <c r="L970" i="4"/>
  <c r="L967" i="4"/>
  <c r="L985" i="4"/>
  <c r="L962" i="4"/>
  <c r="L983" i="4"/>
  <c r="L966" i="4"/>
  <c r="L977" i="4"/>
  <c r="L973" i="4"/>
  <c r="L974" i="4"/>
  <c r="L975" i="4"/>
  <c r="L981" i="4"/>
  <c r="L976" i="4"/>
  <c r="L968" i="4"/>
  <c r="L980" i="4"/>
  <c r="L964" i="4"/>
  <c r="L971" i="4"/>
  <c r="L988" i="4"/>
  <c r="L965" i="4"/>
  <c r="L991" i="4"/>
  <c r="L996" i="4"/>
  <c r="L1023" i="4"/>
  <c r="L1017" i="4"/>
  <c r="L1024" i="4"/>
  <c r="L1000" i="4"/>
  <c r="L1007" i="4"/>
  <c r="L1022" i="4"/>
  <c r="L1013" i="4"/>
  <c r="L992" i="4"/>
  <c r="L1014" i="4"/>
  <c r="L1001" i="4"/>
  <c r="L994" i="4"/>
  <c r="L995" i="4"/>
  <c r="L1025" i="4"/>
  <c r="L1005" i="4"/>
  <c r="L1018" i="4"/>
  <c r="L999" i="4"/>
  <c r="L1008" i="4"/>
  <c r="L1002" i="4"/>
  <c r="L990" i="4"/>
  <c r="L1021" i="4"/>
  <c r="L1004" i="4"/>
  <c r="L1020" i="4"/>
  <c r="L997" i="4"/>
  <c r="L1012" i="4"/>
  <c r="L1016" i="4"/>
  <c r="L1019" i="4"/>
  <c r="L1006" i="4"/>
  <c r="L1009" i="4"/>
  <c r="L1003" i="4"/>
  <c r="L998" i="4"/>
  <c r="L1015" i="4"/>
  <c r="L993" i="4"/>
  <c r="L1011" i="4"/>
  <c r="L1010" i="4"/>
  <c r="L1054" i="4"/>
  <c r="L1055" i="4"/>
  <c r="L1035" i="4"/>
  <c r="L1027" i="4"/>
  <c r="L1050" i="4"/>
  <c r="L1046" i="4"/>
  <c r="L1057" i="4"/>
  <c r="L1028" i="4"/>
  <c r="L1047" i="4"/>
  <c r="L1039" i="4"/>
  <c r="L1031" i="4"/>
  <c r="L1037" i="4"/>
  <c r="L1043" i="4"/>
  <c r="L1058" i="4"/>
  <c r="L1041" i="4"/>
  <c r="L1034" i="4"/>
  <c r="L1051" i="4"/>
  <c r="L1036" i="4"/>
  <c r="L1032" i="4"/>
  <c r="L1052" i="4"/>
  <c r="L1026" i="4"/>
  <c r="L1045" i="4"/>
  <c r="L1030" i="4"/>
  <c r="L1049" i="4"/>
  <c r="L1053" i="4"/>
  <c r="L1040" i="4"/>
  <c r="L1042" i="4"/>
  <c r="L1038" i="4"/>
  <c r="L1033" i="4"/>
  <c r="L1048" i="4"/>
  <c r="L1029" i="4"/>
  <c r="L1044" i="4"/>
  <c r="L1056" i="4"/>
  <c r="L1097" i="4"/>
  <c r="L1096" i="4"/>
  <c r="L1095" i="4"/>
  <c r="L1098" i="4"/>
  <c r="L1094" i="4"/>
  <c r="L1092" i="4"/>
  <c r="L1093" i="4"/>
  <c r="L1091" i="4"/>
  <c r="L1090" i="4"/>
  <c r="L1089" i="4"/>
  <c r="L1088" i="4"/>
  <c r="L1087" i="4"/>
  <c r="L1086" i="4"/>
  <c r="L1085" i="4"/>
  <c r="L1083" i="4"/>
  <c r="L1084" i="4"/>
  <c r="L1082" i="4"/>
  <c r="L1081" i="4"/>
  <c r="L1079" i="4"/>
  <c r="L1080" i="4"/>
  <c r="L1078" i="4"/>
  <c r="L1077" i="4"/>
  <c r="L1076" i="4"/>
  <c r="L1075" i="4"/>
  <c r="L1074" i="4"/>
  <c r="L1073" i="4"/>
  <c r="L1072" i="4"/>
  <c r="L1071" i="4"/>
  <c r="L1069" i="4"/>
  <c r="L1070" i="4"/>
  <c r="L1068" i="4"/>
  <c r="L1067" i="4"/>
  <c r="L1066" i="4"/>
  <c r="L1065" i="4"/>
  <c r="L1064" i="4"/>
  <c r="L1063" i="4"/>
  <c r="L1062" i="4"/>
  <c r="L1060" i="4"/>
  <c r="L1061" i="4"/>
  <c r="L1059" i="4"/>
  <c r="L1224" i="4"/>
  <c r="L1292" i="4"/>
  <c r="L1225" i="4"/>
  <c r="L1282" i="4"/>
  <c r="L1234" i="4"/>
  <c r="L1251" i="4"/>
  <c r="L1258" i="4"/>
  <c r="L1263" i="4"/>
  <c r="L1237" i="4"/>
  <c r="L1260" i="4"/>
  <c r="L1245" i="4"/>
  <c r="L1248" i="4"/>
  <c r="L1253" i="4"/>
  <c r="L1264" i="4"/>
  <c r="L1259" i="4"/>
  <c r="L1257" i="4"/>
  <c r="L1235" i="4"/>
  <c r="L1230" i="4"/>
  <c r="L1269" i="4"/>
  <c r="L1281" i="4"/>
  <c r="L1231" i="4"/>
  <c r="L1284" i="4"/>
  <c r="L1268" i="4"/>
  <c r="L1255" i="4"/>
  <c r="L1277" i="4"/>
  <c r="L1238" i="4"/>
  <c r="L1256" i="4"/>
  <c r="L1233" i="4"/>
  <c r="L1250" i="4"/>
  <c r="L1275" i="4"/>
  <c r="L1226" i="4"/>
  <c r="L1301" i="4"/>
  <c r="L1276" i="4"/>
  <c r="L1295" i="4"/>
  <c r="L1287" i="4"/>
  <c r="L1274" i="4"/>
  <c r="L1266" i="4"/>
  <c r="L1283" i="4"/>
  <c r="L1247" i="4"/>
  <c r="L1293" i="4"/>
  <c r="L1300" i="4"/>
  <c r="L1285" i="4"/>
  <c r="L1254" i="4"/>
  <c r="L1236" i="4"/>
  <c r="L1229" i="4"/>
  <c r="L1280" i="4"/>
  <c r="L1294" i="4"/>
  <c r="L1244" i="4"/>
  <c r="L1291" i="4"/>
  <c r="L1252" i="4"/>
  <c r="L1288" i="4"/>
  <c r="L1240" i="4"/>
  <c r="L1273" i="4"/>
  <c r="L1304" i="4"/>
  <c r="L1371" i="4"/>
  <c r="L1305" i="4"/>
  <c r="L1361" i="4"/>
  <c r="L1314" i="4"/>
  <c r="L1331" i="4"/>
  <c r="L1332" i="4"/>
  <c r="L1339" i="4"/>
  <c r="L1344" i="4"/>
  <c r="L1317" i="4"/>
  <c r="L1341" i="4"/>
  <c r="L1325" i="4"/>
  <c r="L1328" i="4"/>
  <c r="L1334" i="4"/>
  <c r="L1351" i="4"/>
  <c r="L1322" i="4"/>
  <c r="L1348" i="4"/>
  <c r="L1343" i="4"/>
  <c r="L1377" i="4"/>
  <c r="L1368" i="4"/>
  <c r="L1312" i="4"/>
  <c r="L1369" i="4"/>
  <c r="L1308" i="4"/>
  <c r="L1303" i="4"/>
  <c r="L1375" i="4"/>
  <c r="L1307" i="4"/>
  <c r="L1329" i="4"/>
  <c r="L1352" i="4"/>
  <c r="L1353" i="4"/>
  <c r="L1321" i="4"/>
  <c r="L1358" i="4"/>
  <c r="L1319" i="4"/>
  <c r="L1376" i="4"/>
  <c r="L1374" i="4"/>
  <c r="L1302" i="4"/>
  <c r="L1346" i="4"/>
  <c r="L1365" i="4"/>
  <c r="L1342" i="4"/>
  <c r="L1323" i="4"/>
  <c r="L1345" i="4"/>
  <c r="L1326" i="4"/>
  <c r="L1340" i="4"/>
  <c r="L1338" i="4"/>
  <c r="L1315" i="4"/>
  <c r="L1310" i="4"/>
  <c r="L1350" i="4"/>
  <c r="L1311" i="4"/>
  <c r="L1360" i="4"/>
  <c r="L1363" i="4"/>
  <c r="L1349" i="4"/>
  <c r="L1336" i="4"/>
  <c r="L1357" i="4"/>
  <c r="L1318" i="4"/>
  <c r="L1337" i="4"/>
  <c r="L1313" i="4"/>
  <c r="L1330" i="4"/>
  <c r="L1355" i="4"/>
  <c r="L1306" i="4"/>
  <c r="L1356" i="4"/>
  <c r="L1379" i="4"/>
  <c r="L1366" i="4"/>
  <c r="L1354" i="4"/>
  <c r="L1347" i="4"/>
  <c r="L1362" i="4"/>
  <c r="L1327" i="4"/>
  <c r="L1372" i="4"/>
  <c r="L1378" i="4"/>
  <c r="L1364" i="4"/>
  <c r="L1316" i="4"/>
  <c r="L1335" i="4"/>
  <c r="L1309" i="4"/>
  <c r="L1359" i="4"/>
  <c r="L1373" i="4"/>
  <c r="L1324" i="4"/>
  <c r="L1370" i="4"/>
  <c r="L1333" i="4"/>
  <c r="L1367" i="4"/>
  <c r="L1320" i="4"/>
  <c r="L1392" i="4"/>
  <c r="L1400" i="4"/>
  <c r="L1397" i="4"/>
  <c r="L1394" i="4"/>
  <c r="L1387" i="4"/>
  <c r="L1384" i="4"/>
  <c r="L1380" i="4"/>
  <c r="L1388" i="4"/>
  <c r="L1389" i="4"/>
  <c r="L1381" i="4"/>
  <c r="L1398" i="4"/>
  <c r="L1386" i="4"/>
  <c r="L1395" i="4"/>
  <c r="L1401" i="4"/>
  <c r="L1390" i="4"/>
  <c r="L1396" i="4"/>
  <c r="L1391" i="4"/>
  <c r="L1393" i="4"/>
  <c r="L1382" i="4"/>
  <c r="L1399" i="4"/>
  <c r="L1385" i="4"/>
  <c r="L1383" i="4"/>
  <c r="L476" i="4"/>
  <c r="L477" i="4"/>
  <c r="L483" i="4"/>
  <c r="L479" i="4"/>
  <c r="L481" i="4"/>
  <c r="L482" i="4"/>
  <c r="L486" i="4"/>
  <c r="L485" i="4"/>
  <c r="L484" i="4"/>
  <c r="L478" i="4"/>
  <c r="L480" i="4"/>
  <c r="L487" i="4"/>
  <c r="L488" i="4"/>
  <c r="L489" i="4"/>
  <c r="L548" i="4"/>
  <c r="L557" i="4"/>
  <c r="L555" i="4"/>
  <c r="L550" i="4"/>
  <c r="L547" i="4"/>
  <c r="L552" i="4"/>
  <c r="L553" i="4"/>
  <c r="L554" i="4"/>
  <c r="L556" i="4"/>
  <c r="L546" i="4"/>
  <c r="L551" i="4"/>
  <c r="L545" i="4"/>
  <c r="L549" i="4"/>
  <c r="L928" i="4"/>
  <c r="L927" i="4"/>
  <c r="L918" i="4"/>
  <c r="L922" i="4"/>
  <c r="L924" i="4"/>
  <c r="L923" i="4"/>
  <c r="L919" i="4"/>
  <c r="L925" i="4"/>
  <c r="L929" i="4"/>
  <c r="L917" i="4"/>
  <c r="L921" i="4"/>
  <c r="L920" i="4"/>
  <c r="L926" i="4"/>
  <c r="L916" i="4"/>
  <c r="L1420" i="4"/>
  <c r="L1423" i="4"/>
  <c r="L1421" i="4"/>
  <c r="L1422" i="4"/>
  <c r="L1415" i="4"/>
  <c r="L1417" i="4"/>
  <c r="L1416" i="4"/>
  <c r="L1419" i="4"/>
  <c r="L1425" i="4"/>
  <c r="L1418" i="4"/>
  <c r="L1424" i="4"/>
  <c r="L1434" i="4"/>
  <c r="L1428" i="4"/>
  <c r="L1429" i="4"/>
  <c r="L1431" i="4"/>
  <c r="L1426" i="4"/>
  <c r="L1427" i="4"/>
  <c r="L1435" i="4"/>
  <c r="L1430" i="4"/>
  <c r="L1432" i="4"/>
  <c r="L1433" i="4"/>
  <c r="L22" i="4"/>
  <c r="L395" i="4"/>
  <c r="L401" i="4"/>
  <c r="L399" i="4"/>
  <c r="L394" i="4"/>
  <c r="L405" i="4"/>
  <c r="L393" i="4"/>
  <c r="L396" i="4"/>
  <c r="L397" i="4"/>
  <c r="L404" i="4"/>
  <c r="L389" i="4"/>
  <c r="L400" i="4"/>
  <c r="L391" i="4"/>
  <c r="L392" i="4"/>
  <c r="L402" i="4"/>
  <c r="L398" i="4"/>
  <c r="L403" i="4"/>
  <c r="L390" i="4"/>
  <c r="L1114" i="4"/>
  <c r="L1119" i="4"/>
  <c r="L1121" i="4"/>
  <c r="L1110" i="4"/>
  <c r="L1109" i="4"/>
  <c r="L1113" i="4"/>
  <c r="L1122" i="4"/>
  <c r="L1120" i="4"/>
  <c r="L1118" i="4"/>
  <c r="L1108" i="4"/>
  <c r="L1115" i="4"/>
  <c r="L1117" i="4"/>
  <c r="L1116" i="4"/>
  <c r="L1112" i="4"/>
  <c r="L1111" i="4"/>
  <c r="L1477" i="4"/>
  <c r="L1475" i="4"/>
  <c r="L1454" i="4"/>
  <c r="L1452" i="4"/>
  <c r="L1472" i="4"/>
  <c r="L1455" i="4"/>
  <c r="L1469" i="4"/>
  <c r="L1456" i="4"/>
  <c r="L1476" i="4"/>
  <c r="L1453" i="4"/>
  <c r="L1459" i="4"/>
  <c r="L1457" i="4"/>
  <c r="L1466" i="4"/>
  <c r="L1449" i="4"/>
  <c r="L1467" i="4"/>
  <c r="L1450" i="4"/>
  <c r="L1461" i="4"/>
  <c r="L1460" i="4"/>
  <c r="L1465" i="4"/>
  <c r="L1458" i="4"/>
  <c r="L1451" i="4"/>
  <c r="L1470" i="4"/>
  <c r="L1474" i="4"/>
  <c r="L1473" i="4"/>
  <c r="L1463" i="4"/>
  <c r="L1464" i="4"/>
  <c r="L1468" i="4"/>
  <c r="L1471" i="4"/>
  <c r="L1462" i="4"/>
  <c r="L1478" i="4"/>
  <c r="L1481" i="4"/>
  <c r="L1491" i="4"/>
  <c r="L1484" i="4"/>
  <c r="L1487" i="4"/>
  <c r="L1506" i="4"/>
  <c r="L1513" i="4"/>
  <c r="L1515" i="4"/>
  <c r="L1514" i="4"/>
  <c r="L1500" i="4"/>
  <c r="L1503" i="4"/>
  <c r="L1518" i="4"/>
  <c r="L1499" i="4"/>
  <c r="L1489" i="4"/>
  <c r="L1495" i="4"/>
  <c r="L1492" i="4"/>
  <c r="L1511" i="4"/>
  <c r="L1520" i="4"/>
  <c r="L1509" i="4"/>
  <c r="L1488" i="4"/>
  <c r="L1494" i="4"/>
  <c r="L1497" i="4"/>
  <c r="L1493" i="4"/>
  <c r="L1505" i="4"/>
  <c r="L1486" i="4"/>
  <c r="L1496" i="4"/>
  <c r="L1517" i="4"/>
  <c r="L1508" i="4"/>
  <c r="L1519" i="4"/>
  <c r="L1490" i="4"/>
  <c r="L1482" i="4"/>
  <c r="L1498" i="4"/>
  <c r="L1507" i="4"/>
  <c r="L1485" i="4"/>
  <c r="L1502" i="4"/>
  <c r="L1512" i="4"/>
  <c r="L1483" i="4"/>
  <c r="L1516" i="4"/>
  <c r="L1501" i="4"/>
  <c r="L1510" i="4"/>
  <c r="L1548" i="4"/>
  <c r="L1536" i="4"/>
  <c r="L1522" i="4"/>
  <c r="L1533" i="4"/>
  <c r="L1541" i="4"/>
  <c r="L1523" i="4"/>
  <c r="L1538" i="4"/>
  <c r="L1542" i="4"/>
  <c r="L1535" i="4"/>
  <c r="L1530" i="4"/>
  <c r="L1539" i="4"/>
  <c r="L1540" i="4"/>
  <c r="L1527" i="4"/>
  <c r="L1528" i="4"/>
  <c r="L1531" i="4"/>
  <c r="L1526" i="4"/>
  <c r="L1544" i="4"/>
  <c r="L1521" i="4"/>
  <c r="L1532" i="4"/>
  <c r="L12" i="4"/>
  <c r="H6" i="4"/>
  <c r="H17" i="4"/>
  <c r="H7" i="4"/>
  <c r="H14" i="4"/>
  <c r="H16" i="4"/>
  <c r="H13" i="4"/>
  <c r="H2" i="4"/>
  <c r="H5" i="4"/>
  <c r="H20" i="4"/>
  <c r="H9" i="4"/>
  <c r="H15" i="4"/>
  <c r="H4" i="4"/>
  <c r="H18" i="4"/>
  <c r="H19" i="4"/>
  <c r="H3" i="4"/>
  <c r="H10" i="4"/>
  <c r="H11" i="4"/>
  <c r="H8" i="4"/>
  <c r="H21" i="4"/>
  <c r="H226" i="4"/>
  <c r="H222" i="4"/>
  <c r="H215" i="4"/>
  <c r="H207" i="4"/>
  <c r="H214" i="4"/>
  <c r="H220" i="4"/>
  <c r="H208" i="4"/>
  <c r="H225" i="4"/>
  <c r="H210" i="4"/>
  <c r="H223" i="4"/>
  <c r="H216" i="4"/>
  <c r="H219" i="4"/>
  <c r="H218" i="4"/>
  <c r="H217" i="4"/>
  <c r="H221" i="4"/>
  <c r="H206" i="4"/>
  <c r="H211" i="4"/>
  <c r="H213" i="4"/>
  <c r="H212" i="4"/>
  <c r="H209" i="4"/>
  <c r="H224" i="4"/>
  <c r="H247" i="4"/>
  <c r="H243" i="4"/>
  <c r="H236" i="4"/>
  <c r="H228" i="4"/>
  <c r="H235" i="4"/>
  <c r="H241" i="4"/>
  <c r="H229" i="4"/>
  <c r="H246" i="4"/>
  <c r="H231" i="4"/>
  <c r="H244" i="4"/>
  <c r="H237" i="4"/>
  <c r="H240" i="4"/>
  <c r="H239" i="4"/>
  <c r="H238" i="4"/>
  <c r="H242" i="4"/>
  <c r="H227" i="4"/>
  <c r="H232" i="4"/>
  <c r="H233" i="4"/>
  <c r="H234" i="4"/>
  <c r="H230" i="4"/>
  <c r="H245" i="4"/>
  <c r="H358" i="4"/>
  <c r="H367" i="4"/>
  <c r="H379" i="4"/>
  <c r="H371" i="4"/>
  <c r="H372" i="4"/>
  <c r="H382" i="4"/>
  <c r="H387" i="4"/>
  <c r="H385" i="4"/>
  <c r="H370" i="4"/>
  <c r="H360" i="4"/>
  <c r="H368" i="4"/>
  <c r="H356" i="4"/>
  <c r="H357" i="4"/>
  <c r="H377" i="4"/>
  <c r="H366" i="4"/>
  <c r="H388" i="4"/>
  <c r="H386" i="4"/>
  <c r="H350" i="4"/>
  <c r="H373" i="4"/>
  <c r="H355" i="4"/>
  <c r="H374" i="4"/>
  <c r="H351" i="4"/>
  <c r="H361" i="4"/>
  <c r="H384" i="4"/>
  <c r="H362" i="4"/>
  <c r="H365" i="4"/>
  <c r="H381" i="4"/>
  <c r="H352" i="4"/>
  <c r="H359" i="4"/>
  <c r="H375" i="4"/>
  <c r="H353" i="4"/>
  <c r="H349" i="4"/>
  <c r="H369" i="4"/>
  <c r="H380" i="4"/>
  <c r="H383" i="4"/>
  <c r="H378" i="4"/>
  <c r="H364" i="4"/>
  <c r="H376" i="4"/>
  <c r="H363" i="4"/>
  <c r="H354" i="4"/>
  <c r="H502" i="4"/>
  <c r="H503" i="4"/>
  <c r="H501" i="4"/>
  <c r="H494" i="4"/>
  <c r="H504" i="4"/>
  <c r="H507" i="4"/>
  <c r="H498" i="4"/>
  <c r="H508" i="4"/>
  <c r="H491" i="4"/>
  <c r="H496" i="4"/>
  <c r="H499" i="4"/>
  <c r="H506" i="4"/>
  <c r="H490" i="4"/>
  <c r="H493" i="4"/>
  <c r="H497" i="4"/>
  <c r="H492" i="4"/>
  <c r="H509" i="4"/>
  <c r="H495" i="4"/>
  <c r="H505" i="4"/>
  <c r="H500" i="4"/>
  <c r="H526" i="4"/>
  <c r="H514" i="4"/>
  <c r="H517" i="4"/>
  <c r="H524" i="4"/>
  <c r="H527" i="4"/>
  <c r="H513" i="4"/>
  <c r="H525" i="4"/>
  <c r="H520" i="4"/>
  <c r="H519" i="4"/>
  <c r="H529" i="4"/>
  <c r="H530" i="4"/>
  <c r="H511" i="4"/>
  <c r="H516" i="4"/>
  <c r="H523" i="4"/>
  <c r="H510" i="4"/>
  <c r="H532" i="4"/>
  <c r="H518" i="4"/>
  <c r="H521" i="4"/>
  <c r="H515" i="4"/>
  <c r="H522" i="4"/>
  <c r="H512" i="4"/>
  <c r="H531" i="4"/>
  <c r="H528" i="4"/>
  <c r="H617" i="4"/>
  <c r="H618" i="4"/>
  <c r="H619" i="4"/>
  <c r="H620" i="4"/>
  <c r="H713" i="4"/>
  <c r="H715" i="4"/>
  <c r="H704" i="4"/>
  <c r="H706" i="4"/>
  <c r="H689" i="4"/>
  <c r="H716" i="4"/>
  <c r="H699" i="4"/>
  <c r="H703" i="4"/>
  <c r="H690" i="4"/>
  <c r="H721" i="4"/>
  <c r="H696" i="4"/>
  <c r="H711" i="4"/>
  <c r="H705" i="4"/>
  <c r="H697" i="4"/>
  <c r="H710" i="4"/>
  <c r="H714" i="4"/>
  <c r="H695" i="4"/>
  <c r="H709" i="4"/>
  <c r="H698" i="4"/>
  <c r="H720" i="4"/>
  <c r="H693" i="4"/>
  <c r="H712" i="4"/>
  <c r="H691" i="4"/>
  <c r="H719" i="4"/>
  <c r="H700" i="4"/>
  <c r="H701" i="4"/>
  <c r="H708" i="4"/>
  <c r="H707" i="4"/>
  <c r="H718" i="4"/>
  <c r="H694" i="4"/>
  <c r="H717" i="4"/>
  <c r="H702" i="4"/>
  <c r="H692" i="4"/>
  <c r="H743" i="4"/>
  <c r="H730" i="4"/>
  <c r="H738" i="4"/>
  <c r="H744" i="4"/>
  <c r="H729" i="4"/>
  <c r="H754" i="4"/>
  <c r="H723" i="4"/>
  <c r="H736" i="4"/>
  <c r="H732" i="4"/>
  <c r="H748" i="4"/>
  <c r="H722" i="4"/>
  <c r="H739" i="4"/>
  <c r="H737" i="4"/>
  <c r="H749" i="4"/>
  <c r="H746" i="4"/>
  <c r="H747" i="4"/>
  <c r="H742" i="4"/>
  <c r="H728" i="4"/>
  <c r="H731" i="4"/>
  <c r="H753" i="4"/>
  <c r="H726" i="4"/>
  <c r="H745" i="4"/>
  <c r="H724" i="4"/>
  <c r="H752" i="4"/>
  <c r="H733" i="4"/>
  <c r="H734" i="4"/>
  <c r="H741" i="4"/>
  <c r="H740" i="4"/>
  <c r="H751" i="4"/>
  <c r="H727" i="4"/>
  <c r="H725" i="4"/>
  <c r="H735" i="4"/>
  <c r="H750" i="4"/>
  <c r="H763" i="4"/>
  <c r="H758" i="4"/>
  <c r="H759" i="4"/>
  <c r="H760" i="4"/>
  <c r="H765" i="4"/>
  <c r="H761" i="4"/>
  <c r="H757" i="4"/>
  <c r="H764" i="4"/>
  <c r="H755" i="4"/>
  <c r="H756" i="4"/>
  <c r="H762" i="4"/>
  <c r="H766" i="4"/>
  <c r="H775" i="4"/>
  <c r="H770" i="4"/>
  <c r="H771" i="4"/>
  <c r="H772" i="4"/>
  <c r="H777" i="4"/>
  <c r="H773" i="4"/>
  <c r="H769" i="4"/>
  <c r="H776" i="4"/>
  <c r="H774" i="4"/>
  <c r="H767" i="4"/>
  <c r="H768" i="4"/>
  <c r="H778" i="4"/>
  <c r="H781" i="4"/>
  <c r="H785" i="4"/>
  <c r="H789" i="4"/>
  <c r="H788" i="4"/>
  <c r="H779" i="4"/>
  <c r="H780" i="4"/>
  <c r="H786" i="4"/>
  <c r="H790" i="4"/>
  <c r="H784" i="4"/>
  <c r="H783" i="4"/>
  <c r="H782" i="4"/>
  <c r="H787" i="4"/>
  <c r="H799" i="4"/>
  <c r="H792" i="4"/>
  <c r="H791" i="4"/>
  <c r="H797" i="4"/>
  <c r="H795" i="4"/>
  <c r="H794" i="4"/>
  <c r="H798" i="4"/>
  <c r="H796" i="4"/>
  <c r="H793" i="4"/>
  <c r="H810" i="4"/>
  <c r="H800" i="4"/>
  <c r="H801" i="4"/>
  <c r="H805" i="4"/>
  <c r="H808" i="4"/>
  <c r="H804" i="4"/>
  <c r="H809" i="4"/>
  <c r="H807" i="4"/>
  <c r="H806" i="4"/>
  <c r="H803" i="4"/>
  <c r="H802" i="4"/>
  <c r="H816" i="4"/>
  <c r="H828" i="4"/>
  <c r="H818" i="4"/>
  <c r="H819" i="4"/>
  <c r="H820" i="4"/>
  <c r="H831" i="4"/>
  <c r="H832" i="4"/>
  <c r="H829" i="4"/>
  <c r="H834" i="4"/>
  <c r="H814" i="4"/>
  <c r="H824" i="4"/>
  <c r="H811" i="4"/>
  <c r="H825" i="4"/>
  <c r="H827" i="4"/>
  <c r="H830" i="4"/>
  <c r="H822" i="4"/>
  <c r="H812" i="4"/>
  <c r="H815" i="4"/>
  <c r="H833" i="4"/>
  <c r="H817" i="4"/>
  <c r="H826" i="4"/>
  <c r="H821" i="4"/>
  <c r="H823" i="4"/>
  <c r="H813" i="4"/>
  <c r="H836" i="4"/>
  <c r="H842" i="4"/>
  <c r="H843" i="4"/>
  <c r="H844" i="4"/>
  <c r="H855" i="4"/>
  <c r="H856" i="4"/>
  <c r="H853" i="4"/>
  <c r="H858" i="4"/>
  <c r="H838" i="4"/>
  <c r="H851" i="4"/>
  <c r="H848" i="4"/>
  <c r="H835" i="4"/>
  <c r="H849" i="4"/>
  <c r="H854" i="4"/>
  <c r="H846" i="4"/>
  <c r="H852" i="4"/>
  <c r="H840" i="4"/>
  <c r="H841" i="4"/>
  <c r="H857" i="4"/>
  <c r="H839" i="4"/>
  <c r="H850" i="4"/>
  <c r="H845" i="4"/>
  <c r="H847" i="4"/>
  <c r="H837" i="4"/>
  <c r="H870" i="4"/>
  <c r="H864" i="4"/>
  <c r="H862" i="4"/>
  <c r="H872" i="4"/>
  <c r="H865" i="4"/>
  <c r="H876" i="4"/>
  <c r="H860" i="4"/>
  <c r="H867" i="4"/>
  <c r="H873" i="4"/>
  <c r="H859" i="4"/>
  <c r="H871" i="4"/>
  <c r="H866" i="4"/>
  <c r="H868" i="4"/>
  <c r="H863" i="4"/>
  <c r="H861" i="4"/>
  <c r="H875" i="4"/>
  <c r="H874" i="4"/>
  <c r="H869" i="4"/>
  <c r="H889" i="4"/>
  <c r="H884" i="4"/>
  <c r="H877" i="4"/>
  <c r="H885" i="4"/>
  <c r="H881" i="4"/>
  <c r="H879" i="4"/>
  <c r="H880" i="4"/>
  <c r="H890" i="4"/>
  <c r="H883" i="4"/>
  <c r="H894" i="4"/>
  <c r="H878" i="4"/>
  <c r="H886" i="4"/>
  <c r="H891" i="4"/>
  <c r="H892" i="4"/>
  <c r="H893" i="4"/>
  <c r="H882" i="4"/>
  <c r="H887" i="4"/>
  <c r="H888" i="4"/>
  <c r="H955" i="4"/>
  <c r="H936" i="4"/>
  <c r="H953" i="4"/>
  <c r="H956" i="4"/>
  <c r="H943" i="4"/>
  <c r="H944" i="4"/>
  <c r="H946" i="4"/>
  <c r="H942" i="4"/>
  <c r="H937" i="4"/>
  <c r="H952" i="4"/>
  <c r="H933" i="4"/>
  <c r="H959" i="4"/>
  <c r="H948" i="4"/>
  <c r="H931" i="4"/>
  <c r="H958" i="4"/>
  <c r="H957" i="4"/>
  <c r="H950" i="4"/>
  <c r="H939" i="4"/>
  <c r="H954" i="4"/>
  <c r="H932" i="4"/>
  <c r="H951" i="4"/>
  <c r="H934" i="4"/>
  <c r="H935" i="4"/>
  <c r="H945" i="4"/>
  <c r="H960" i="4"/>
  <c r="H947" i="4"/>
  <c r="H961" i="4"/>
  <c r="H941" i="4"/>
  <c r="H938" i="4"/>
  <c r="H940" i="4"/>
  <c r="H930" i="4"/>
  <c r="H949" i="4"/>
  <c r="H1103" i="4"/>
  <c r="H1107" i="4"/>
  <c r="H1105" i="4"/>
  <c r="H1106" i="4"/>
  <c r="H1102" i="4"/>
  <c r="H1104" i="4"/>
  <c r="H1100" i="4"/>
  <c r="H1101" i="4"/>
  <c r="H1099" i="4"/>
  <c r="H1179" i="4"/>
  <c r="H1199" i="4"/>
  <c r="H1153" i="4"/>
  <c r="H1221" i="4"/>
  <c r="H1196" i="4"/>
  <c r="H1203" i="4"/>
  <c r="H1212" i="4"/>
  <c r="H1220" i="4"/>
  <c r="H1189" i="4"/>
  <c r="H1201" i="4"/>
  <c r="H1141" i="4"/>
  <c r="H1144" i="4"/>
  <c r="H1208" i="4"/>
  <c r="H1162" i="4"/>
  <c r="H1204" i="4"/>
  <c r="H1164" i="4"/>
  <c r="H1213" i="4"/>
  <c r="H1195" i="4"/>
  <c r="H1154" i="4"/>
  <c r="H1170" i="4"/>
  <c r="H1124" i="4"/>
  <c r="H1173" i="4"/>
  <c r="H1209" i="4"/>
  <c r="H1155" i="4"/>
  <c r="H1159" i="4"/>
  <c r="H1191" i="4"/>
  <c r="H1219" i="4"/>
  <c r="H1188" i="4"/>
  <c r="H1129" i="4"/>
  <c r="H1186" i="4"/>
  <c r="H1175" i="4"/>
  <c r="H1176" i="4"/>
  <c r="H1193" i="4"/>
  <c r="H1211" i="4"/>
  <c r="H1158" i="4"/>
  <c r="H1135" i="4"/>
  <c r="H1149" i="4"/>
  <c r="H1130" i="4"/>
  <c r="H1123" i="4"/>
  <c r="H1132" i="4"/>
  <c r="H1215" i="4"/>
  <c r="H1126" i="4"/>
  <c r="H1178" i="4"/>
  <c r="H1210" i="4"/>
  <c r="H1152" i="4"/>
  <c r="H1146" i="4"/>
  <c r="H1183" i="4"/>
  <c r="H1177" i="4"/>
  <c r="H1125" i="4"/>
  <c r="H1127" i="4"/>
  <c r="H1192" i="4"/>
  <c r="H1184" i="4"/>
  <c r="H1169" i="4"/>
  <c r="H1202" i="4"/>
  <c r="H1145" i="4"/>
  <c r="H1147" i="4"/>
  <c r="H1172" i="4"/>
  <c r="H1217" i="4"/>
  <c r="H1198" i="4"/>
  <c r="H1139" i="4"/>
  <c r="H1200" i="4"/>
  <c r="H1182" i="4"/>
  <c r="H1197" i="4"/>
  <c r="H1136" i="4"/>
  <c r="H1150" i="4"/>
  <c r="H1167" i="4"/>
  <c r="H1140" i="4"/>
  <c r="H1160" i="4"/>
  <c r="H1134" i="4"/>
  <c r="H1187" i="4"/>
  <c r="H1128" i="4"/>
  <c r="H1138" i="4"/>
  <c r="H1165" i="4"/>
  <c r="H1143" i="4"/>
  <c r="H1190" i="4"/>
  <c r="H1166" i="4"/>
  <c r="H1181" i="4"/>
  <c r="H1214" i="4"/>
  <c r="H1133" i="4"/>
  <c r="H1194" i="4"/>
  <c r="H1168" i="4"/>
  <c r="H1161" i="4"/>
  <c r="H1218" i="4"/>
  <c r="H1205" i="4"/>
  <c r="H1206" i="4"/>
  <c r="H1216" i="4"/>
  <c r="H1157" i="4"/>
  <c r="H1156" i="4"/>
  <c r="H1163" i="4"/>
  <c r="H1131" i="4"/>
  <c r="H1148" i="4"/>
  <c r="H1174" i="4"/>
  <c r="H1137" i="4"/>
  <c r="H1207" i="4"/>
  <c r="H1180" i="4"/>
  <c r="H1171" i="4"/>
  <c r="H1142" i="4"/>
  <c r="H1185" i="4"/>
  <c r="H1151" i="4"/>
  <c r="H1412" i="4"/>
  <c r="H1409" i="4"/>
  <c r="H1411" i="4"/>
  <c r="H1413" i="4"/>
  <c r="H1407" i="4"/>
  <c r="H1408" i="4"/>
  <c r="H1404" i="4"/>
  <c r="H1402" i="4"/>
  <c r="H1406" i="4"/>
  <c r="H1403" i="4"/>
  <c r="H1405" i="4"/>
  <c r="H1414" i="4"/>
  <c r="H1410" i="4"/>
  <c r="H1437" i="4"/>
  <c r="H1439" i="4"/>
  <c r="H1444" i="4"/>
  <c r="H1443" i="4"/>
  <c r="H1442" i="4"/>
  <c r="H1441" i="4"/>
  <c r="H1445" i="4"/>
  <c r="H1440" i="4"/>
  <c r="H1438" i="4"/>
  <c r="H1436" i="4"/>
  <c r="H1446" i="4"/>
  <c r="H1448" i="4"/>
  <c r="H1447" i="4"/>
  <c r="H33" i="4"/>
  <c r="H43" i="4"/>
  <c r="H56" i="4"/>
  <c r="H48" i="4"/>
  <c r="H60" i="4"/>
  <c r="H50" i="4"/>
  <c r="H30" i="4"/>
  <c r="H32" i="4"/>
  <c r="H39" i="4"/>
  <c r="H35" i="4"/>
  <c r="H25" i="4"/>
  <c r="H27" i="4"/>
  <c r="H29" i="4"/>
  <c r="H34" i="4"/>
  <c r="H36" i="4"/>
  <c r="H28" i="4"/>
  <c r="H26" i="4"/>
  <c r="H45" i="4"/>
  <c r="H46" i="4"/>
  <c r="H23" i="4"/>
  <c r="H58" i="4"/>
  <c r="H40" i="4"/>
  <c r="H54" i="4"/>
  <c r="H41" i="4"/>
  <c r="H51" i="4"/>
  <c r="H53" i="4"/>
  <c r="H38" i="4"/>
  <c r="H47" i="4"/>
  <c r="H52" i="4"/>
  <c r="H44" i="4"/>
  <c r="H49" i="4"/>
  <c r="H31" i="4"/>
  <c r="H37" i="4"/>
  <c r="H59" i="4"/>
  <c r="H24" i="4"/>
  <c r="H55" i="4"/>
  <c r="H42" i="4"/>
  <c r="H57" i="4"/>
  <c r="H93" i="4"/>
  <c r="H133" i="4"/>
  <c r="H71" i="4"/>
  <c r="H132" i="4"/>
  <c r="H68" i="4"/>
  <c r="H116" i="4"/>
  <c r="H89" i="4"/>
  <c r="H107" i="4"/>
  <c r="H70" i="4"/>
  <c r="H103" i="4"/>
  <c r="H84" i="4"/>
  <c r="H131" i="4"/>
  <c r="H91" i="4"/>
  <c r="H141" i="4"/>
  <c r="H118" i="4"/>
  <c r="H121" i="4"/>
  <c r="H126" i="4"/>
  <c r="H79" i="4"/>
  <c r="H97" i="4"/>
  <c r="H129" i="4"/>
  <c r="H137" i="4"/>
  <c r="H82" i="4"/>
  <c r="H120" i="4"/>
  <c r="H61" i="4"/>
  <c r="H95" i="4"/>
  <c r="H136" i="4"/>
  <c r="H94" i="4"/>
  <c r="H130" i="4"/>
  <c r="H77" i="4"/>
  <c r="H99" i="4"/>
  <c r="H106" i="4"/>
  <c r="H88" i="4"/>
  <c r="H66" i="4"/>
  <c r="H73" i="4"/>
  <c r="H75" i="4"/>
  <c r="H108" i="4"/>
  <c r="H69" i="4"/>
  <c r="H113" i="4"/>
  <c r="H80" i="4"/>
  <c r="H76" i="4"/>
  <c r="H142" i="4"/>
  <c r="H105" i="4"/>
  <c r="H64" i="4"/>
  <c r="H83" i="4"/>
  <c r="H65" i="4"/>
  <c r="H74" i="4"/>
  <c r="H135" i="4"/>
  <c r="H72" i="4"/>
  <c r="H115" i="4"/>
  <c r="H92" i="4"/>
  <c r="H96" i="4"/>
  <c r="H124" i="4"/>
  <c r="H81" i="4"/>
  <c r="H109" i="4"/>
  <c r="H125" i="4"/>
  <c r="H98" i="4"/>
  <c r="H110" i="4"/>
  <c r="H117" i="4"/>
  <c r="H140" i="4"/>
  <c r="H122" i="4"/>
  <c r="H85" i="4"/>
  <c r="H114" i="4"/>
  <c r="H100" i="4"/>
  <c r="H78" i="4"/>
  <c r="H102" i="4"/>
  <c r="H127" i="4"/>
  <c r="H67" i="4"/>
  <c r="H123" i="4"/>
  <c r="H128" i="4"/>
  <c r="H112" i="4"/>
  <c r="H62" i="4"/>
  <c r="H101" i="4"/>
  <c r="H139" i="4"/>
  <c r="H87" i="4"/>
  <c r="H90" i="4"/>
  <c r="H138" i="4"/>
  <c r="H119" i="4"/>
  <c r="H143" i="4"/>
  <c r="H111" i="4"/>
  <c r="H104" i="4"/>
  <c r="H63" i="4"/>
  <c r="H86" i="4"/>
  <c r="H134" i="4"/>
  <c r="H204" i="4"/>
  <c r="H203" i="4"/>
  <c r="H202" i="4"/>
  <c r="H205" i="4"/>
  <c r="H201" i="4"/>
  <c r="H199" i="4"/>
  <c r="H198" i="4"/>
  <c r="H200" i="4"/>
  <c r="H197" i="4"/>
  <c r="H196" i="4"/>
  <c r="H195" i="4"/>
  <c r="H194" i="4"/>
  <c r="H193" i="4"/>
  <c r="H192" i="4"/>
  <c r="H191" i="4"/>
  <c r="H190" i="4"/>
  <c r="H189" i="4"/>
  <c r="H188" i="4"/>
  <c r="H186" i="4"/>
  <c r="H187" i="4"/>
  <c r="H185" i="4"/>
  <c r="H184" i="4"/>
  <c r="H182" i="4"/>
  <c r="H183" i="4"/>
  <c r="H181" i="4"/>
  <c r="H180" i="4"/>
  <c r="H179" i="4"/>
  <c r="H178" i="4"/>
  <c r="H177" i="4"/>
  <c r="H176" i="4"/>
  <c r="H175" i="4"/>
  <c r="H174" i="4"/>
  <c r="H173" i="4"/>
  <c r="H172" i="4"/>
  <c r="H170" i="4"/>
  <c r="H171" i="4"/>
  <c r="H169" i="4"/>
  <c r="H168" i="4"/>
  <c r="H167" i="4"/>
  <c r="H166" i="4"/>
  <c r="H165" i="4"/>
  <c r="H164" i="4"/>
  <c r="H163" i="4"/>
  <c r="H162" i="4"/>
  <c r="H161" i="4"/>
  <c r="H159" i="4"/>
  <c r="H160" i="4"/>
  <c r="H158" i="4"/>
  <c r="H155" i="4"/>
  <c r="H156" i="4"/>
  <c r="H157" i="4"/>
  <c r="H154" i="4"/>
  <c r="H153" i="4"/>
  <c r="H152" i="4"/>
  <c r="H151" i="4"/>
  <c r="H150" i="4"/>
  <c r="H149" i="4"/>
  <c r="H148" i="4"/>
  <c r="H147" i="4"/>
  <c r="H146" i="4"/>
  <c r="H145" i="4"/>
  <c r="H144" i="4"/>
  <c r="H265" i="4"/>
  <c r="H256" i="4"/>
  <c r="H262" i="4"/>
  <c r="H252" i="4"/>
  <c r="H266" i="4"/>
  <c r="H249" i="4"/>
  <c r="H260" i="4"/>
  <c r="H261" i="4"/>
  <c r="H254" i="4"/>
  <c r="H259" i="4"/>
  <c r="H257" i="4"/>
  <c r="H264" i="4"/>
  <c r="H248" i="4"/>
  <c r="H251" i="4"/>
  <c r="H255" i="4"/>
  <c r="H250" i="4"/>
  <c r="H253" i="4"/>
  <c r="H263" i="4"/>
  <c r="H258" i="4"/>
  <c r="H267" i="4"/>
  <c r="H346" i="4"/>
  <c r="H347" i="4"/>
  <c r="H345" i="4"/>
  <c r="H344" i="4"/>
  <c r="H348" i="4"/>
  <c r="H343" i="4"/>
  <c r="H341" i="4"/>
  <c r="H342" i="4"/>
  <c r="H340" i="4"/>
  <c r="H339" i="4"/>
  <c r="H338" i="4"/>
  <c r="H337" i="4"/>
  <c r="H336" i="4"/>
  <c r="H335" i="4"/>
  <c r="H334" i="4"/>
  <c r="H333" i="4"/>
  <c r="H332" i="4"/>
  <c r="H329" i="4"/>
  <c r="H330" i="4"/>
  <c r="H328" i="4"/>
  <c r="H325" i="4"/>
  <c r="H326" i="4"/>
  <c r="H327" i="4"/>
  <c r="H324" i="4"/>
  <c r="H323" i="4"/>
  <c r="H321" i="4"/>
  <c r="H322" i="4"/>
  <c r="H320" i="4"/>
  <c r="H319" i="4"/>
  <c r="H317" i="4"/>
  <c r="H316" i="4"/>
  <c r="H318" i="4"/>
  <c r="H315" i="4"/>
  <c r="H314" i="4"/>
  <c r="H313" i="4"/>
  <c r="H312" i="4"/>
  <c r="H311" i="4"/>
  <c r="H309" i="4"/>
  <c r="H310" i="4"/>
  <c r="H308" i="4"/>
  <c r="H307" i="4"/>
  <c r="H306" i="4"/>
  <c r="H304" i="4"/>
  <c r="H305" i="4"/>
  <c r="H303" i="4"/>
  <c r="H302" i="4"/>
  <c r="H301" i="4"/>
  <c r="H300" i="4"/>
  <c r="H298" i="4"/>
  <c r="H299" i="4"/>
  <c r="H297" i="4"/>
  <c r="H296" i="4"/>
  <c r="H295" i="4"/>
  <c r="H293" i="4"/>
  <c r="H291" i="4"/>
  <c r="H292" i="4"/>
  <c r="H289" i="4"/>
  <c r="H290" i="4"/>
  <c r="H288" i="4"/>
  <c r="H286" i="4"/>
  <c r="H287" i="4"/>
  <c r="H285" i="4"/>
  <c r="H283" i="4"/>
  <c r="H284" i="4"/>
  <c r="H282" i="4"/>
  <c r="H281" i="4"/>
  <c r="H280" i="4"/>
  <c r="H279" i="4"/>
  <c r="H278" i="4"/>
  <c r="H277" i="4"/>
  <c r="H276" i="4"/>
  <c r="H275" i="4"/>
  <c r="H274" i="4"/>
  <c r="H273" i="4"/>
  <c r="H272" i="4"/>
  <c r="H271" i="4"/>
  <c r="H269" i="4"/>
  <c r="H270" i="4"/>
  <c r="H268" i="4"/>
  <c r="H294" i="4"/>
  <c r="H331" i="4"/>
  <c r="H435" i="4"/>
  <c r="H441" i="4"/>
  <c r="H413" i="4"/>
  <c r="H417" i="4"/>
  <c r="H409" i="4"/>
  <c r="H418" i="4"/>
  <c r="H416" i="4"/>
  <c r="H423" i="4"/>
  <c r="H430" i="4"/>
  <c r="H434" i="4"/>
  <c r="H443" i="4"/>
  <c r="H410" i="4"/>
  <c r="H429" i="4"/>
  <c r="H425" i="4"/>
  <c r="H419" i="4"/>
  <c r="H428" i="4"/>
  <c r="H414" i="4"/>
  <c r="H431" i="4"/>
  <c r="H448" i="4"/>
  <c r="H422" i="4"/>
  <c r="H439" i="4"/>
  <c r="H426" i="4"/>
  <c r="H449" i="4"/>
  <c r="H447" i="4"/>
  <c r="H412" i="4"/>
  <c r="H427" i="4"/>
  <c r="H440" i="4"/>
  <c r="H442" i="4"/>
  <c r="H407" i="4"/>
  <c r="H445" i="4"/>
  <c r="H436" i="4"/>
  <c r="H444" i="4"/>
  <c r="H411" i="4"/>
  <c r="H437" i="4"/>
  <c r="H432" i="4"/>
  <c r="H420" i="4"/>
  <c r="H408" i="4"/>
  <c r="H421" i="4"/>
  <c r="H424" i="4"/>
  <c r="H406" i="4"/>
  <c r="H415" i="4"/>
  <c r="H446" i="4"/>
  <c r="H433" i="4"/>
  <c r="H438" i="4"/>
  <c r="H475" i="4"/>
  <c r="H453" i="4"/>
  <c r="H471" i="4"/>
  <c r="H465" i="4"/>
  <c r="H473" i="4"/>
  <c r="H455" i="4"/>
  <c r="H456" i="4"/>
  <c r="H470" i="4"/>
  <c r="H468" i="4"/>
  <c r="H461" i="4"/>
  <c r="H460" i="4"/>
  <c r="H458" i="4"/>
  <c r="H452" i="4"/>
  <c r="H472" i="4"/>
  <c r="H450" i="4"/>
  <c r="H464" i="4"/>
  <c r="H467" i="4"/>
  <c r="H462" i="4"/>
  <c r="H466" i="4"/>
  <c r="H454" i="4"/>
  <c r="H469" i="4"/>
  <c r="H474" i="4"/>
  <c r="H463" i="4"/>
  <c r="H457" i="4"/>
  <c r="H459" i="4"/>
  <c r="H451" i="4"/>
  <c r="H542" i="4"/>
  <c r="H535" i="4"/>
  <c r="H540" i="4"/>
  <c r="H536" i="4"/>
  <c r="H543" i="4"/>
  <c r="H537" i="4"/>
  <c r="H533" i="4"/>
  <c r="H541" i="4"/>
  <c r="H538" i="4"/>
  <c r="H539" i="4"/>
  <c r="H534" i="4"/>
  <c r="H1479" i="4"/>
  <c r="H544" i="4"/>
  <c r="H558" i="4"/>
  <c r="H615" i="4"/>
  <c r="H614" i="4"/>
  <c r="H616" i="4"/>
  <c r="H613" i="4"/>
  <c r="H611" i="4"/>
  <c r="H610" i="4"/>
  <c r="H612" i="4"/>
  <c r="H609" i="4"/>
  <c r="H608" i="4"/>
  <c r="H607" i="4"/>
  <c r="H606" i="4"/>
  <c r="H605" i="4"/>
  <c r="H604" i="4"/>
  <c r="H603" i="4"/>
  <c r="H602" i="4"/>
  <c r="H601" i="4"/>
  <c r="H600" i="4"/>
  <c r="H599" i="4"/>
  <c r="H596" i="4"/>
  <c r="H597" i="4"/>
  <c r="H598" i="4"/>
  <c r="H595" i="4"/>
  <c r="H594" i="4"/>
  <c r="H592" i="4"/>
  <c r="H593" i="4"/>
  <c r="H591" i="4"/>
  <c r="H590" i="4"/>
  <c r="H589" i="4"/>
  <c r="H588" i="4"/>
  <c r="H587" i="4"/>
  <c r="H586" i="4"/>
  <c r="H585" i="4"/>
  <c r="H584" i="4"/>
  <c r="H583" i="4"/>
  <c r="H580" i="4"/>
  <c r="H581" i="4"/>
  <c r="H579" i="4"/>
  <c r="H578" i="4"/>
  <c r="H577" i="4"/>
  <c r="H576" i="4"/>
  <c r="H575" i="4"/>
  <c r="H574" i="4"/>
  <c r="H572" i="4"/>
  <c r="H573" i="4"/>
  <c r="H571" i="4"/>
  <c r="H569" i="4"/>
  <c r="H570" i="4"/>
  <c r="H568" i="4"/>
  <c r="H567" i="4"/>
  <c r="H566" i="4"/>
  <c r="H565" i="4"/>
  <c r="H564" i="4"/>
  <c r="H563" i="4"/>
  <c r="H562" i="4"/>
  <c r="H561" i="4"/>
  <c r="H560" i="4"/>
  <c r="H559" i="4"/>
  <c r="H621" i="4"/>
  <c r="H625" i="4"/>
  <c r="H624" i="4"/>
  <c r="H622" i="4"/>
  <c r="H623" i="4"/>
  <c r="H687" i="4"/>
  <c r="H686" i="4"/>
  <c r="H685" i="4"/>
  <c r="H688" i="4"/>
  <c r="H684" i="4"/>
  <c r="H682" i="4"/>
  <c r="H683" i="4"/>
  <c r="H680" i="4"/>
  <c r="H679" i="4"/>
  <c r="H678" i="4"/>
  <c r="H677" i="4"/>
  <c r="H676" i="4"/>
  <c r="H675" i="4"/>
  <c r="H674" i="4"/>
  <c r="H673" i="4"/>
  <c r="H672" i="4"/>
  <c r="H671" i="4"/>
  <c r="H670" i="4"/>
  <c r="H667" i="4"/>
  <c r="H668" i="4"/>
  <c r="H666" i="4"/>
  <c r="H665" i="4"/>
  <c r="H663" i="4"/>
  <c r="H664" i="4"/>
  <c r="H662" i="4"/>
  <c r="H661" i="4"/>
  <c r="H660" i="4"/>
  <c r="H659" i="4"/>
  <c r="H658" i="4"/>
  <c r="H657" i="4"/>
  <c r="H656" i="4"/>
  <c r="H654" i="4"/>
  <c r="H655" i="4"/>
  <c r="H652" i="4"/>
  <c r="H653" i="4"/>
  <c r="H651" i="4"/>
  <c r="H650" i="4"/>
  <c r="H649" i="4"/>
  <c r="H648" i="4"/>
  <c r="H647" i="4"/>
  <c r="H646" i="4"/>
  <c r="H645" i="4"/>
  <c r="H644" i="4"/>
  <c r="H642" i="4"/>
  <c r="H643" i="4"/>
  <c r="H641" i="4"/>
  <c r="H638" i="4"/>
  <c r="H639" i="4"/>
  <c r="H640" i="4"/>
  <c r="H637" i="4"/>
  <c r="H636" i="4"/>
  <c r="H635" i="4"/>
  <c r="H634" i="4"/>
  <c r="H633" i="4"/>
  <c r="H632" i="4"/>
  <c r="H631" i="4"/>
  <c r="H630" i="4"/>
  <c r="H629" i="4"/>
  <c r="H628" i="4"/>
  <c r="H627" i="4"/>
  <c r="H626" i="4"/>
  <c r="H669" i="4"/>
  <c r="H681" i="4"/>
  <c r="H915" i="4"/>
  <c r="H897" i="4"/>
  <c r="H912" i="4"/>
  <c r="H914" i="4"/>
  <c r="H899" i="4"/>
  <c r="H900" i="4"/>
  <c r="H911" i="4"/>
  <c r="H902" i="4"/>
  <c r="H896" i="4"/>
  <c r="H913" i="4"/>
  <c r="H895" i="4"/>
  <c r="H908" i="4"/>
  <c r="H906" i="4"/>
  <c r="H910" i="4"/>
  <c r="H898" i="4"/>
  <c r="H907" i="4"/>
  <c r="H901" i="4"/>
  <c r="H904" i="4"/>
  <c r="H903" i="4"/>
  <c r="H905" i="4"/>
  <c r="H909" i="4"/>
  <c r="H987" i="4"/>
  <c r="H978" i="4"/>
  <c r="H963" i="4"/>
  <c r="H979" i="4"/>
  <c r="H986" i="4"/>
  <c r="H984" i="4"/>
  <c r="H972" i="4"/>
  <c r="H989" i="4"/>
  <c r="H969" i="4"/>
  <c r="H982" i="4"/>
  <c r="H970" i="4"/>
  <c r="H967" i="4"/>
  <c r="H985" i="4"/>
  <c r="H962" i="4"/>
  <c r="H983" i="4"/>
  <c r="H966" i="4"/>
  <c r="H977" i="4"/>
  <c r="H973" i="4"/>
  <c r="H974" i="4"/>
  <c r="H975" i="4"/>
  <c r="H981" i="4"/>
  <c r="H976" i="4"/>
  <c r="H968" i="4"/>
  <c r="H980" i="4"/>
  <c r="H964" i="4"/>
  <c r="H971" i="4"/>
  <c r="H988" i="4"/>
  <c r="H965" i="4"/>
  <c r="H991" i="4"/>
  <c r="H996" i="4"/>
  <c r="H1023" i="4"/>
  <c r="H1017" i="4"/>
  <c r="H1024" i="4"/>
  <c r="H1000" i="4"/>
  <c r="H1007" i="4"/>
  <c r="H1022" i="4"/>
  <c r="H1013" i="4"/>
  <c r="H992" i="4"/>
  <c r="H1014" i="4"/>
  <c r="H1001" i="4"/>
  <c r="H994" i="4"/>
  <c r="H995" i="4"/>
  <c r="H1025" i="4"/>
  <c r="H1005" i="4"/>
  <c r="H1018" i="4"/>
  <c r="H999" i="4"/>
  <c r="H1008" i="4"/>
  <c r="H1002" i="4"/>
  <c r="H990" i="4"/>
  <c r="H1021" i="4"/>
  <c r="H1004" i="4"/>
  <c r="H1020" i="4"/>
  <c r="H997" i="4"/>
  <c r="H1012" i="4"/>
  <c r="H1016" i="4"/>
  <c r="H1019" i="4"/>
  <c r="H1006" i="4"/>
  <c r="H1009" i="4"/>
  <c r="H1003" i="4"/>
  <c r="H998" i="4"/>
  <c r="H1015" i="4"/>
  <c r="H993" i="4"/>
  <c r="H1011" i="4"/>
  <c r="H1010" i="4"/>
  <c r="H1054" i="4"/>
  <c r="H1055" i="4"/>
  <c r="H1035" i="4"/>
  <c r="H1027" i="4"/>
  <c r="H1050" i="4"/>
  <c r="H1046" i="4"/>
  <c r="H1057" i="4"/>
  <c r="H1028" i="4"/>
  <c r="H1047" i="4"/>
  <c r="H1039" i="4"/>
  <c r="H1031" i="4"/>
  <c r="H1037" i="4"/>
  <c r="H1043" i="4"/>
  <c r="H1058" i="4"/>
  <c r="H1041" i="4"/>
  <c r="H1034" i="4"/>
  <c r="H1051" i="4"/>
  <c r="H1036" i="4"/>
  <c r="H1032" i="4"/>
  <c r="H1052" i="4"/>
  <c r="H1026" i="4"/>
  <c r="H1045" i="4"/>
  <c r="H1030" i="4"/>
  <c r="H1049" i="4"/>
  <c r="H1053" i="4"/>
  <c r="H1040" i="4"/>
  <c r="H1042" i="4"/>
  <c r="H1038" i="4"/>
  <c r="H1033" i="4"/>
  <c r="H1048" i="4"/>
  <c r="H1029" i="4"/>
  <c r="H1044" i="4"/>
  <c r="H1056" i="4"/>
  <c r="H1097" i="4"/>
  <c r="H1096" i="4"/>
  <c r="H1095" i="4"/>
  <c r="H1098" i="4"/>
  <c r="H1094" i="4"/>
  <c r="H1092" i="4"/>
  <c r="H1093" i="4"/>
  <c r="H1091" i="4"/>
  <c r="H1090" i="4"/>
  <c r="H1089" i="4"/>
  <c r="H1088" i="4"/>
  <c r="H1087" i="4"/>
  <c r="H1086" i="4"/>
  <c r="H1085" i="4"/>
  <c r="H1083" i="4"/>
  <c r="H1084" i="4"/>
  <c r="H1082" i="4"/>
  <c r="H1081" i="4"/>
  <c r="H1079" i="4"/>
  <c r="H1080" i="4"/>
  <c r="H1078" i="4"/>
  <c r="H1077" i="4"/>
  <c r="H1076" i="4"/>
  <c r="H1075" i="4"/>
  <c r="H1074" i="4"/>
  <c r="H1073" i="4"/>
  <c r="H1072" i="4"/>
  <c r="H1071" i="4"/>
  <c r="H1069" i="4"/>
  <c r="H1070" i="4"/>
  <c r="H1068" i="4"/>
  <c r="H1067" i="4"/>
  <c r="H1066" i="4"/>
  <c r="H1065" i="4"/>
  <c r="H1064" i="4"/>
  <c r="H1063" i="4"/>
  <c r="H1062" i="4"/>
  <c r="H1060" i="4"/>
  <c r="H1061" i="4"/>
  <c r="H1059" i="4"/>
  <c r="H1224" i="4"/>
  <c r="H1292" i="4"/>
  <c r="H1225" i="4"/>
  <c r="H1282" i="4"/>
  <c r="H1234" i="4"/>
  <c r="H1251" i="4"/>
  <c r="H1258" i="4"/>
  <c r="H1263" i="4"/>
  <c r="H1237" i="4"/>
  <c r="H1260" i="4"/>
  <c r="H1245" i="4"/>
  <c r="H1248" i="4"/>
  <c r="H1253" i="4"/>
  <c r="H1259" i="4"/>
  <c r="H1257" i="4"/>
  <c r="H1235" i="4"/>
  <c r="H1230" i="4"/>
  <c r="H1269" i="4"/>
  <c r="H1281" i="4"/>
  <c r="H1231" i="4"/>
  <c r="H1284" i="4"/>
  <c r="H1268" i="4"/>
  <c r="H1255" i="4"/>
  <c r="H1277" i="4"/>
  <c r="H1238" i="4"/>
  <c r="H1256" i="4"/>
  <c r="H1233" i="4"/>
  <c r="H1250" i="4"/>
  <c r="H1275" i="4"/>
  <c r="H1226" i="4"/>
  <c r="H1301" i="4"/>
  <c r="H1276" i="4"/>
  <c r="H1295" i="4"/>
  <c r="H1287" i="4"/>
  <c r="H1274" i="4"/>
  <c r="H1266" i="4"/>
  <c r="H1283" i="4"/>
  <c r="H1247" i="4"/>
  <c r="H1293" i="4"/>
  <c r="H1300" i="4"/>
  <c r="H1285" i="4"/>
  <c r="H1254" i="4"/>
  <c r="H1236" i="4"/>
  <c r="H1229" i="4"/>
  <c r="H1280" i="4"/>
  <c r="H1294" i="4"/>
  <c r="H1244" i="4"/>
  <c r="H1291" i="4"/>
  <c r="H1252" i="4"/>
  <c r="H1288" i="4"/>
  <c r="H1240" i="4"/>
  <c r="H1273" i="4"/>
  <c r="H1304" i="4"/>
  <c r="H1371" i="4"/>
  <c r="H1305" i="4"/>
  <c r="H1361" i="4"/>
  <c r="H1314" i="4"/>
  <c r="H1331" i="4"/>
  <c r="H1332" i="4"/>
  <c r="H1339" i="4"/>
  <c r="H1344" i="4"/>
  <c r="H1317" i="4"/>
  <c r="H1341" i="4"/>
  <c r="H1325" i="4"/>
  <c r="H1328" i="4"/>
  <c r="H1334" i="4"/>
  <c r="H1351" i="4"/>
  <c r="H1322" i="4"/>
  <c r="H1348" i="4"/>
  <c r="H1343" i="4"/>
  <c r="H1377" i="4"/>
  <c r="H1368" i="4"/>
  <c r="H1312" i="4"/>
  <c r="H1369" i="4"/>
  <c r="H1308" i="4"/>
  <c r="H1303" i="4"/>
  <c r="H1375" i="4"/>
  <c r="H1307" i="4"/>
  <c r="H1329" i="4"/>
  <c r="H1352" i="4"/>
  <c r="H1353" i="4"/>
  <c r="H1321" i="4"/>
  <c r="H1358" i="4"/>
  <c r="H1319" i="4"/>
  <c r="H1376" i="4"/>
  <c r="H1374" i="4"/>
  <c r="H1302" i="4"/>
  <c r="H1346" i="4"/>
  <c r="H1365" i="4"/>
  <c r="H1342" i="4"/>
  <c r="H1323" i="4"/>
  <c r="H1345" i="4"/>
  <c r="H1326" i="4"/>
  <c r="H1340" i="4"/>
  <c r="H1338" i="4"/>
  <c r="H1315" i="4"/>
  <c r="H1310" i="4"/>
  <c r="H1350" i="4"/>
  <c r="H1311" i="4"/>
  <c r="H1360" i="4"/>
  <c r="H1363" i="4"/>
  <c r="H1349" i="4"/>
  <c r="H1336" i="4"/>
  <c r="H1357" i="4"/>
  <c r="H1318" i="4"/>
  <c r="H1337" i="4"/>
  <c r="H1313" i="4"/>
  <c r="H1330" i="4"/>
  <c r="H1355" i="4"/>
  <c r="H1306" i="4"/>
  <c r="H1356" i="4"/>
  <c r="H1379" i="4"/>
  <c r="H1366" i="4"/>
  <c r="H1354" i="4"/>
  <c r="H1347" i="4"/>
  <c r="H1362" i="4"/>
  <c r="H1327" i="4"/>
  <c r="H1372" i="4"/>
  <c r="H1378" i="4"/>
  <c r="H1364" i="4"/>
  <c r="H1316" i="4"/>
  <c r="H1335" i="4"/>
  <c r="H1309" i="4"/>
  <c r="H1359" i="4"/>
  <c r="H1373" i="4"/>
  <c r="H1324" i="4"/>
  <c r="H1370" i="4"/>
  <c r="H1333" i="4"/>
  <c r="H1367" i="4"/>
  <c r="H1320" i="4"/>
  <c r="H1392" i="4"/>
  <c r="H1400" i="4"/>
  <c r="H1397" i="4"/>
  <c r="H1394" i="4"/>
  <c r="H1387" i="4"/>
  <c r="H1384" i="4"/>
  <c r="H1380" i="4"/>
  <c r="H1388" i="4"/>
  <c r="H1389" i="4"/>
  <c r="H1381" i="4"/>
  <c r="H1398" i="4"/>
  <c r="H1386" i="4"/>
  <c r="H1395" i="4"/>
  <c r="H1401" i="4"/>
  <c r="H1390" i="4"/>
  <c r="H1396" i="4"/>
  <c r="H1391" i="4"/>
  <c r="H1393" i="4"/>
  <c r="H1382" i="4"/>
  <c r="H1399" i="4"/>
  <c r="H1385" i="4"/>
  <c r="H1383" i="4"/>
  <c r="H476" i="4"/>
  <c r="H477" i="4"/>
  <c r="H483" i="4"/>
  <c r="H479" i="4"/>
  <c r="H481" i="4"/>
  <c r="H482" i="4"/>
  <c r="H486" i="4"/>
  <c r="H485" i="4"/>
  <c r="H484" i="4"/>
  <c r="H478" i="4"/>
  <c r="H480" i="4"/>
  <c r="H487" i="4"/>
  <c r="H488" i="4"/>
  <c r="H489" i="4"/>
  <c r="H548" i="4"/>
  <c r="H557" i="4"/>
  <c r="H555" i="4"/>
  <c r="H550" i="4"/>
  <c r="H547" i="4"/>
  <c r="H552" i="4"/>
  <c r="H553" i="4"/>
  <c r="H554" i="4"/>
  <c r="H556" i="4"/>
  <c r="H546" i="4"/>
  <c r="H551" i="4"/>
  <c r="H545" i="4"/>
  <c r="H549" i="4"/>
  <c r="H928" i="4"/>
  <c r="H927" i="4"/>
  <c r="H918" i="4"/>
  <c r="H922" i="4"/>
  <c r="H924" i="4"/>
  <c r="H923" i="4"/>
  <c r="H919" i="4"/>
  <c r="H925" i="4"/>
  <c r="H929" i="4"/>
  <c r="H917" i="4"/>
  <c r="H921" i="4"/>
  <c r="H920" i="4"/>
  <c r="H926" i="4"/>
  <c r="H916" i="4"/>
  <c r="H1420" i="4"/>
  <c r="H1423" i="4"/>
  <c r="H1421" i="4"/>
  <c r="H1422" i="4"/>
  <c r="H1415" i="4"/>
  <c r="H1417" i="4"/>
  <c r="H1416" i="4"/>
  <c r="H1419" i="4"/>
  <c r="H1425" i="4"/>
  <c r="H1418" i="4"/>
  <c r="H1424" i="4"/>
  <c r="H1434" i="4"/>
  <c r="H1428" i="4"/>
  <c r="H1429" i="4"/>
  <c r="H1431" i="4"/>
  <c r="H1426" i="4"/>
  <c r="H1427" i="4"/>
  <c r="H1435" i="4"/>
  <c r="H1430" i="4"/>
  <c r="H1432" i="4"/>
  <c r="H1433" i="4"/>
  <c r="H22" i="4"/>
  <c r="H395" i="4"/>
  <c r="H401" i="4"/>
  <c r="H399" i="4"/>
  <c r="H394" i="4"/>
  <c r="H405" i="4"/>
  <c r="H393" i="4"/>
  <c r="H396" i="4"/>
  <c r="H397" i="4"/>
  <c r="H404" i="4"/>
  <c r="H389" i="4"/>
  <c r="H400" i="4"/>
  <c r="H391" i="4"/>
  <c r="H392" i="4"/>
  <c r="H402" i="4"/>
  <c r="H398" i="4"/>
  <c r="H403" i="4"/>
  <c r="H390" i="4"/>
  <c r="H1114" i="4"/>
  <c r="H1119" i="4"/>
  <c r="H1121" i="4"/>
  <c r="H1110" i="4"/>
  <c r="H1109" i="4"/>
  <c r="H1113" i="4"/>
  <c r="H1122" i="4"/>
  <c r="H1120" i="4"/>
  <c r="H1118" i="4"/>
  <c r="H1108" i="4"/>
  <c r="H1115" i="4"/>
  <c r="H1117" i="4"/>
  <c r="H1116" i="4"/>
  <c r="H1112" i="4"/>
  <c r="H1111" i="4"/>
  <c r="H1477" i="4"/>
  <c r="H1475" i="4"/>
  <c r="H1454" i="4"/>
  <c r="H1452" i="4"/>
  <c r="H1472" i="4"/>
  <c r="H1455" i="4"/>
  <c r="H1469" i="4"/>
  <c r="H1456" i="4"/>
  <c r="H1476" i="4"/>
  <c r="H1453" i="4"/>
  <c r="H1459" i="4"/>
  <c r="H1457" i="4"/>
  <c r="H1466" i="4"/>
  <c r="H1449" i="4"/>
  <c r="H1467" i="4"/>
  <c r="H1450" i="4"/>
  <c r="H1461" i="4"/>
  <c r="H1460" i="4"/>
  <c r="H1465" i="4"/>
  <c r="H1458" i="4"/>
  <c r="H1451" i="4"/>
  <c r="H1470" i="4"/>
  <c r="H1474" i="4"/>
  <c r="H1473" i="4"/>
  <c r="H1463" i="4"/>
  <c r="H1464" i="4"/>
  <c r="H1468" i="4"/>
  <c r="H1471" i="4"/>
  <c r="H1462" i="4"/>
  <c r="H1478" i="4"/>
  <c r="H1480" i="4"/>
  <c r="H1481" i="4"/>
  <c r="H1491" i="4"/>
  <c r="H1484" i="4"/>
  <c r="H1487" i="4"/>
  <c r="H1506" i="4"/>
  <c r="H1513" i="4"/>
  <c r="H1515" i="4"/>
  <c r="H1514" i="4"/>
  <c r="H1504" i="4"/>
  <c r="H1500" i="4"/>
  <c r="H1503" i="4"/>
  <c r="H1518" i="4"/>
  <c r="H1499" i="4"/>
  <c r="H1489" i="4"/>
  <c r="H1495" i="4"/>
  <c r="H1492" i="4"/>
  <c r="H1511" i="4"/>
  <c r="H1520" i="4"/>
  <c r="H1509" i="4"/>
  <c r="H1488" i="4"/>
  <c r="H1494" i="4"/>
  <c r="H1497" i="4"/>
  <c r="H1493" i="4"/>
  <c r="H1505" i="4"/>
  <c r="H1486" i="4"/>
  <c r="H1496" i="4"/>
  <c r="H1517" i="4"/>
  <c r="H1508" i="4"/>
  <c r="H1519" i="4"/>
  <c r="H1490" i="4"/>
  <c r="H1482" i="4"/>
  <c r="H1498" i="4"/>
  <c r="H1507" i="4"/>
  <c r="H1485" i="4"/>
  <c r="H1502" i="4"/>
  <c r="H1512" i="4"/>
  <c r="H1483" i="4"/>
  <c r="H1516" i="4"/>
  <c r="H1501" i="4"/>
  <c r="H1510" i="4"/>
  <c r="H1548" i="4"/>
  <c r="H1536" i="4"/>
  <c r="H1522" i="4"/>
  <c r="H1533" i="4"/>
  <c r="H1541" i="4"/>
  <c r="H1523" i="4"/>
  <c r="H1538" i="4"/>
  <c r="H1542" i="4"/>
  <c r="H1535" i="4"/>
  <c r="H1530" i="4"/>
  <c r="H1539" i="4"/>
  <c r="H1540" i="4"/>
  <c r="H1527" i="4"/>
  <c r="H1528" i="4"/>
  <c r="H1531" i="4"/>
  <c r="H1526" i="4"/>
  <c r="H1544" i="4"/>
  <c r="H1521" i="4"/>
  <c r="H1532" i="4"/>
  <c r="H12" i="4"/>
  <c r="G6" i="4"/>
  <c r="G17" i="4"/>
  <c r="G7" i="4"/>
  <c r="G14" i="4"/>
  <c r="G16" i="4"/>
  <c r="G13" i="4"/>
  <c r="G2" i="4"/>
  <c r="G5" i="4"/>
  <c r="G20" i="4"/>
  <c r="G9" i="4"/>
  <c r="G15" i="4"/>
  <c r="G4" i="4"/>
  <c r="G18" i="4"/>
  <c r="G19" i="4"/>
  <c r="G3" i="4"/>
  <c r="G10" i="4"/>
  <c r="G11" i="4"/>
  <c r="G8" i="4"/>
  <c r="G21" i="4"/>
  <c r="G226" i="4"/>
  <c r="G222" i="4"/>
  <c r="G215" i="4"/>
  <c r="G207" i="4"/>
  <c r="G214" i="4"/>
  <c r="G220" i="4"/>
  <c r="G208" i="4"/>
  <c r="G225" i="4"/>
  <c r="G210" i="4"/>
  <c r="G223" i="4"/>
  <c r="G216" i="4"/>
  <c r="G219" i="4"/>
  <c r="G218" i="4"/>
  <c r="G217" i="4"/>
  <c r="G221" i="4"/>
  <c r="G206" i="4"/>
  <c r="G211" i="4"/>
  <c r="G213" i="4"/>
  <c r="G212" i="4"/>
  <c r="G209" i="4"/>
  <c r="G224" i="4"/>
  <c r="G247" i="4"/>
  <c r="G243" i="4"/>
  <c r="G236" i="4"/>
  <c r="G228" i="4"/>
  <c r="G235" i="4"/>
  <c r="G241" i="4"/>
  <c r="G229" i="4"/>
  <c r="G246" i="4"/>
  <c r="G231" i="4"/>
  <c r="G244" i="4"/>
  <c r="G237" i="4"/>
  <c r="G240" i="4"/>
  <c r="G239" i="4"/>
  <c r="G238" i="4"/>
  <c r="G242" i="4"/>
  <c r="G227" i="4"/>
  <c r="G232" i="4"/>
  <c r="G233" i="4"/>
  <c r="G234" i="4"/>
  <c r="G230" i="4"/>
  <c r="G245" i="4"/>
  <c r="G358" i="4"/>
  <c r="G367" i="4"/>
  <c r="G379" i="4"/>
  <c r="G371" i="4"/>
  <c r="G372" i="4"/>
  <c r="G382" i="4"/>
  <c r="G387" i="4"/>
  <c r="G385" i="4"/>
  <c r="G370" i="4"/>
  <c r="G360" i="4"/>
  <c r="G368" i="4"/>
  <c r="G356" i="4"/>
  <c r="G357" i="4"/>
  <c r="G377" i="4"/>
  <c r="G366" i="4"/>
  <c r="G388" i="4"/>
  <c r="G386" i="4"/>
  <c r="G350" i="4"/>
  <c r="G373" i="4"/>
  <c r="G355" i="4"/>
  <c r="G374" i="4"/>
  <c r="G351" i="4"/>
  <c r="G361" i="4"/>
  <c r="G384" i="4"/>
  <c r="G362" i="4"/>
  <c r="G365" i="4"/>
  <c r="G381" i="4"/>
  <c r="G352" i="4"/>
  <c r="G359" i="4"/>
  <c r="G375" i="4"/>
  <c r="G353" i="4"/>
  <c r="G349" i="4"/>
  <c r="G369" i="4"/>
  <c r="G380" i="4"/>
  <c r="G383" i="4"/>
  <c r="G378" i="4"/>
  <c r="G364" i="4"/>
  <c r="G376" i="4"/>
  <c r="G363" i="4"/>
  <c r="G354" i="4"/>
  <c r="G502" i="4"/>
  <c r="G503" i="4"/>
  <c r="G501" i="4"/>
  <c r="G494" i="4"/>
  <c r="G504" i="4"/>
  <c r="G507" i="4"/>
  <c r="G498" i="4"/>
  <c r="G508" i="4"/>
  <c r="G491" i="4"/>
  <c r="G496" i="4"/>
  <c r="G499" i="4"/>
  <c r="G506" i="4"/>
  <c r="G490" i="4"/>
  <c r="G493" i="4"/>
  <c r="G497" i="4"/>
  <c r="G492" i="4"/>
  <c r="G509" i="4"/>
  <c r="G495" i="4"/>
  <c r="G505" i="4"/>
  <c r="G500" i="4"/>
  <c r="G526" i="4"/>
  <c r="G514" i="4"/>
  <c r="G517" i="4"/>
  <c r="G524" i="4"/>
  <c r="G527" i="4"/>
  <c r="G513" i="4"/>
  <c r="G525" i="4"/>
  <c r="G520" i="4"/>
  <c r="G519" i="4"/>
  <c r="G529" i="4"/>
  <c r="G530" i="4"/>
  <c r="G511" i="4"/>
  <c r="G516" i="4"/>
  <c r="G523" i="4"/>
  <c r="G510" i="4"/>
  <c r="G532" i="4"/>
  <c r="G518" i="4"/>
  <c r="G521" i="4"/>
  <c r="G515" i="4"/>
  <c r="G522" i="4"/>
  <c r="G512" i="4"/>
  <c r="G531" i="4"/>
  <c r="G528" i="4"/>
  <c r="G617" i="4"/>
  <c r="G618" i="4"/>
  <c r="G619" i="4"/>
  <c r="G620" i="4"/>
  <c r="G713" i="4"/>
  <c r="G715" i="4"/>
  <c r="G704" i="4"/>
  <c r="G706" i="4"/>
  <c r="G689" i="4"/>
  <c r="G716" i="4"/>
  <c r="G699" i="4"/>
  <c r="G703" i="4"/>
  <c r="G690" i="4"/>
  <c r="G721" i="4"/>
  <c r="G696" i="4"/>
  <c r="G711" i="4"/>
  <c r="G705" i="4"/>
  <c r="G697" i="4"/>
  <c r="G710" i="4"/>
  <c r="G714" i="4"/>
  <c r="G695" i="4"/>
  <c r="G709" i="4"/>
  <c r="G698" i="4"/>
  <c r="G720" i="4"/>
  <c r="G693" i="4"/>
  <c r="G712" i="4"/>
  <c r="G691" i="4"/>
  <c r="G719" i="4"/>
  <c r="G700" i="4"/>
  <c r="G701" i="4"/>
  <c r="G708" i="4"/>
  <c r="G707" i="4"/>
  <c r="G718" i="4"/>
  <c r="G694" i="4"/>
  <c r="G717" i="4"/>
  <c r="G702" i="4"/>
  <c r="G692" i="4"/>
  <c r="G743" i="4"/>
  <c r="G730" i="4"/>
  <c r="G738" i="4"/>
  <c r="G744" i="4"/>
  <c r="G729" i="4"/>
  <c r="G754" i="4"/>
  <c r="G723" i="4"/>
  <c r="G736" i="4"/>
  <c r="G732" i="4"/>
  <c r="G748" i="4"/>
  <c r="G722" i="4"/>
  <c r="G739" i="4"/>
  <c r="G737" i="4"/>
  <c r="G749" i="4"/>
  <c r="G746" i="4"/>
  <c r="G747" i="4"/>
  <c r="G742" i="4"/>
  <c r="G728" i="4"/>
  <c r="G731" i="4"/>
  <c r="G753" i="4"/>
  <c r="G726" i="4"/>
  <c r="G745" i="4"/>
  <c r="G724" i="4"/>
  <c r="G752" i="4"/>
  <c r="G733" i="4"/>
  <c r="G734" i="4"/>
  <c r="G741" i="4"/>
  <c r="G740" i="4"/>
  <c r="G751" i="4"/>
  <c r="G727" i="4"/>
  <c r="G725" i="4"/>
  <c r="G735" i="4"/>
  <c r="G750" i="4"/>
  <c r="G763" i="4"/>
  <c r="G758" i="4"/>
  <c r="G759" i="4"/>
  <c r="G760" i="4"/>
  <c r="G765" i="4"/>
  <c r="G761" i="4"/>
  <c r="G757" i="4"/>
  <c r="G764" i="4"/>
  <c r="G755" i="4"/>
  <c r="G756" i="4"/>
  <c r="G762" i="4"/>
  <c r="G766" i="4"/>
  <c r="G775" i="4"/>
  <c r="G770" i="4"/>
  <c r="G771" i="4"/>
  <c r="G772" i="4"/>
  <c r="G777" i="4"/>
  <c r="G773" i="4"/>
  <c r="G769" i="4"/>
  <c r="G776" i="4"/>
  <c r="G774" i="4"/>
  <c r="G767" i="4"/>
  <c r="G768" i="4"/>
  <c r="G778" i="4"/>
  <c r="G781" i="4"/>
  <c r="G785" i="4"/>
  <c r="G789" i="4"/>
  <c r="G788" i="4"/>
  <c r="G779" i="4"/>
  <c r="G780" i="4"/>
  <c r="G786" i="4"/>
  <c r="G790" i="4"/>
  <c r="G784" i="4"/>
  <c r="G783" i="4"/>
  <c r="G782" i="4"/>
  <c r="G787" i="4"/>
  <c r="G799" i="4"/>
  <c r="G792" i="4"/>
  <c r="G791" i="4"/>
  <c r="G797" i="4"/>
  <c r="G795" i="4"/>
  <c r="G794" i="4"/>
  <c r="G798" i="4"/>
  <c r="G796" i="4"/>
  <c r="G793" i="4"/>
  <c r="G810" i="4"/>
  <c r="G800" i="4"/>
  <c r="G801" i="4"/>
  <c r="G805" i="4"/>
  <c r="G808" i="4"/>
  <c r="G804" i="4"/>
  <c r="G809" i="4"/>
  <c r="G807" i="4"/>
  <c r="G806" i="4"/>
  <c r="G803" i="4"/>
  <c r="G802" i="4"/>
  <c r="G816" i="4"/>
  <c r="G828" i="4"/>
  <c r="G818" i="4"/>
  <c r="G819" i="4"/>
  <c r="G820" i="4"/>
  <c r="G831" i="4"/>
  <c r="G832" i="4"/>
  <c r="G829" i="4"/>
  <c r="G834" i="4"/>
  <c r="G814" i="4"/>
  <c r="G824" i="4"/>
  <c r="G811" i="4"/>
  <c r="G825" i="4"/>
  <c r="G827" i="4"/>
  <c r="G830" i="4"/>
  <c r="G822" i="4"/>
  <c r="G812" i="4"/>
  <c r="G815" i="4"/>
  <c r="G833" i="4"/>
  <c r="G817" i="4"/>
  <c r="G826" i="4"/>
  <c r="G821" i="4"/>
  <c r="G823" i="4"/>
  <c r="G813" i="4"/>
  <c r="G836" i="4"/>
  <c r="G842" i="4"/>
  <c r="G843" i="4"/>
  <c r="G844" i="4"/>
  <c r="G855" i="4"/>
  <c r="G856" i="4"/>
  <c r="G853" i="4"/>
  <c r="G858" i="4"/>
  <c r="G838" i="4"/>
  <c r="G851" i="4"/>
  <c r="G848" i="4"/>
  <c r="G835" i="4"/>
  <c r="G849" i="4"/>
  <c r="G854" i="4"/>
  <c r="G846" i="4"/>
  <c r="G852" i="4"/>
  <c r="G840" i="4"/>
  <c r="G841" i="4"/>
  <c r="G857" i="4"/>
  <c r="G839" i="4"/>
  <c r="G850" i="4"/>
  <c r="G845" i="4"/>
  <c r="G847" i="4"/>
  <c r="G837" i="4"/>
  <c r="G870" i="4"/>
  <c r="G864" i="4"/>
  <c r="G862" i="4"/>
  <c r="G872" i="4"/>
  <c r="G865" i="4"/>
  <c r="G876" i="4"/>
  <c r="G860" i="4"/>
  <c r="G867" i="4"/>
  <c r="G873" i="4"/>
  <c r="G859" i="4"/>
  <c r="G871" i="4"/>
  <c r="G866" i="4"/>
  <c r="G868" i="4"/>
  <c r="G863" i="4"/>
  <c r="G861" i="4"/>
  <c r="G875" i="4"/>
  <c r="G874" i="4"/>
  <c r="G869" i="4"/>
  <c r="G889" i="4"/>
  <c r="G884" i="4"/>
  <c r="G877" i="4"/>
  <c r="G885" i="4"/>
  <c r="G881" i="4"/>
  <c r="G879" i="4"/>
  <c r="G880" i="4"/>
  <c r="G890" i="4"/>
  <c r="G883" i="4"/>
  <c r="G894" i="4"/>
  <c r="G878" i="4"/>
  <c r="G886" i="4"/>
  <c r="G891" i="4"/>
  <c r="G892" i="4"/>
  <c r="G893" i="4"/>
  <c r="G882" i="4"/>
  <c r="G887" i="4"/>
  <c r="G888" i="4"/>
  <c r="G955" i="4"/>
  <c r="G936" i="4"/>
  <c r="G953" i="4"/>
  <c r="G956" i="4"/>
  <c r="G943" i="4"/>
  <c r="G944" i="4"/>
  <c r="G946" i="4"/>
  <c r="G942" i="4"/>
  <c r="G937" i="4"/>
  <c r="G952" i="4"/>
  <c r="G933" i="4"/>
  <c r="G959" i="4"/>
  <c r="G948" i="4"/>
  <c r="G931" i="4"/>
  <c r="G958" i="4"/>
  <c r="G957" i="4"/>
  <c r="G950" i="4"/>
  <c r="G939" i="4"/>
  <c r="G954" i="4"/>
  <c r="G932" i="4"/>
  <c r="G951" i="4"/>
  <c r="G934" i="4"/>
  <c r="G935" i="4"/>
  <c r="G945" i="4"/>
  <c r="G960" i="4"/>
  <c r="G947" i="4"/>
  <c r="G961" i="4"/>
  <c r="G941" i="4"/>
  <c r="G938" i="4"/>
  <c r="G940" i="4"/>
  <c r="G930" i="4"/>
  <c r="G949" i="4"/>
  <c r="G1103" i="4"/>
  <c r="G1107" i="4"/>
  <c r="G1105" i="4"/>
  <c r="G1106" i="4"/>
  <c r="G1102" i="4"/>
  <c r="G1104" i="4"/>
  <c r="G1100" i="4"/>
  <c r="G1101" i="4"/>
  <c r="G1099" i="4"/>
  <c r="G1179" i="4"/>
  <c r="G1199" i="4"/>
  <c r="G1153" i="4"/>
  <c r="G1221" i="4"/>
  <c r="G1196" i="4"/>
  <c r="G1203" i="4"/>
  <c r="G1212" i="4"/>
  <c r="G1220" i="4"/>
  <c r="G1189" i="4"/>
  <c r="G1201" i="4"/>
  <c r="G1141" i="4"/>
  <c r="G1144" i="4"/>
  <c r="G1208" i="4"/>
  <c r="G1162" i="4"/>
  <c r="G1204" i="4"/>
  <c r="G1164" i="4"/>
  <c r="G1213" i="4"/>
  <c r="G1195" i="4"/>
  <c r="G1154" i="4"/>
  <c r="G1170" i="4"/>
  <c r="G1124" i="4"/>
  <c r="G1173" i="4"/>
  <c r="G1209" i="4"/>
  <c r="G1155" i="4"/>
  <c r="G1159" i="4"/>
  <c r="G1191" i="4"/>
  <c r="G1219" i="4"/>
  <c r="G1188" i="4"/>
  <c r="G1129" i="4"/>
  <c r="G1186" i="4"/>
  <c r="G1175" i="4"/>
  <c r="G1176" i="4"/>
  <c r="G1193" i="4"/>
  <c r="G1211" i="4"/>
  <c r="G1158" i="4"/>
  <c r="G1135" i="4"/>
  <c r="G1149" i="4"/>
  <c r="G1130" i="4"/>
  <c r="G1123" i="4"/>
  <c r="G1132" i="4"/>
  <c r="G1215" i="4"/>
  <c r="G1126" i="4"/>
  <c r="G1178" i="4"/>
  <c r="G1210" i="4"/>
  <c r="G1152" i="4"/>
  <c r="G1146" i="4"/>
  <c r="G1183" i="4"/>
  <c r="G1177" i="4"/>
  <c r="G1125" i="4"/>
  <c r="G1127" i="4"/>
  <c r="G1192" i="4"/>
  <c r="G1184" i="4"/>
  <c r="G1169" i="4"/>
  <c r="G1202" i="4"/>
  <c r="G1145" i="4"/>
  <c r="G1147" i="4"/>
  <c r="G1172" i="4"/>
  <c r="G1217" i="4"/>
  <c r="G1198" i="4"/>
  <c r="G1139" i="4"/>
  <c r="G1200" i="4"/>
  <c r="G1182" i="4"/>
  <c r="G1197" i="4"/>
  <c r="G1136" i="4"/>
  <c r="G1150" i="4"/>
  <c r="G1167" i="4"/>
  <c r="G1140" i="4"/>
  <c r="G1160" i="4"/>
  <c r="G1134" i="4"/>
  <c r="G1187" i="4"/>
  <c r="G1128" i="4"/>
  <c r="G1138" i="4"/>
  <c r="G1165" i="4"/>
  <c r="G1143" i="4"/>
  <c r="G1190" i="4"/>
  <c r="G1166" i="4"/>
  <c r="G1181" i="4"/>
  <c r="G1214" i="4"/>
  <c r="G1133" i="4"/>
  <c r="G1194" i="4"/>
  <c r="G1168" i="4"/>
  <c r="G1161" i="4"/>
  <c r="G1218" i="4"/>
  <c r="G1205" i="4"/>
  <c r="G1206" i="4"/>
  <c r="G1216" i="4"/>
  <c r="G1157" i="4"/>
  <c r="G1156" i="4"/>
  <c r="G1163" i="4"/>
  <c r="G1131" i="4"/>
  <c r="G1148" i="4"/>
  <c r="G1174" i="4"/>
  <c r="G1137" i="4"/>
  <c r="G1207" i="4"/>
  <c r="G1180" i="4"/>
  <c r="G1171" i="4"/>
  <c r="G1142" i="4"/>
  <c r="G1185" i="4"/>
  <c r="G1151" i="4"/>
  <c r="G1412" i="4"/>
  <c r="G1409" i="4"/>
  <c r="G1411" i="4"/>
  <c r="G1413" i="4"/>
  <c r="G1407" i="4"/>
  <c r="G1408" i="4"/>
  <c r="G1404" i="4"/>
  <c r="G1402" i="4"/>
  <c r="G1406" i="4"/>
  <c r="G1403" i="4"/>
  <c r="G1405" i="4"/>
  <c r="G1414" i="4"/>
  <c r="G1410" i="4"/>
  <c r="G1437" i="4"/>
  <c r="G1439" i="4"/>
  <c r="G1444" i="4"/>
  <c r="G1443" i="4"/>
  <c r="G1442" i="4"/>
  <c r="G1441" i="4"/>
  <c r="G1445" i="4"/>
  <c r="G1440" i="4"/>
  <c r="G1438" i="4"/>
  <c r="G1436" i="4"/>
  <c r="G1446" i="4"/>
  <c r="G1448" i="4"/>
  <c r="G1447" i="4"/>
  <c r="G33" i="4"/>
  <c r="G43" i="4"/>
  <c r="G56" i="4"/>
  <c r="G48" i="4"/>
  <c r="G60" i="4"/>
  <c r="G50" i="4"/>
  <c r="G30" i="4"/>
  <c r="G32" i="4"/>
  <c r="G39" i="4"/>
  <c r="G35" i="4"/>
  <c r="G25" i="4"/>
  <c r="G27" i="4"/>
  <c r="G29" i="4"/>
  <c r="G34" i="4"/>
  <c r="G36" i="4"/>
  <c r="G28" i="4"/>
  <c r="G26" i="4"/>
  <c r="G45" i="4"/>
  <c r="G46" i="4"/>
  <c r="G23" i="4"/>
  <c r="G58" i="4"/>
  <c r="G40" i="4"/>
  <c r="G54" i="4"/>
  <c r="G41" i="4"/>
  <c r="G51" i="4"/>
  <c r="G53" i="4"/>
  <c r="G38" i="4"/>
  <c r="G47" i="4"/>
  <c r="G52" i="4"/>
  <c r="G44" i="4"/>
  <c r="G49" i="4"/>
  <c r="G31" i="4"/>
  <c r="G37" i="4"/>
  <c r="G59" i="4"/>
  <c r="G24" i="4"/>
  <c r="G55" i="4"/>
  <c r="G42" i="4"/>
  <c r="G57" i="4"/>
  <c r="G93" i="4"/>
  <c r="G133" i="4"/>
  <c r="G71" i="4"/>
  <c r="G132" i="4"/>
  <c r="G68" i="4"/>
  <c r="G116" i="4"/>
  <c r="G89" i="4"/>
  <c r="G107" i="4"/>
  <c r="G70" i="4"/>
  <c r="G103" i="4"/>
  <c r="G84" i="4"/>
  <c r="G131" i="4"/>
  <c r="G91" i="4"/>
  <c r="G141" i="4"/>
  <c r="G118" i="4"/>
  <c r="G121" i="4"/>
  <c r="G126" i="4"/>
  <c r="G79" i="4"/>
  <c r="G97" i="4"/>
  <c r="G129" i="4"/>
  <c r="G137" i="4"/>
  <c r="G82" i="4"/>
  <c r="G120" i="4"/>
  <c r="G61" i="4"/>
  <c r="G95" i="4"/>
  <c r="G136" i="4"/>
  <c r="G94" i="4"/>
  <c r="G130" i="4"/>
  <c r="G77" i="4"/>
  <c r="G99" i="4"/>
  <c r="G106" i="4"/>
  <c r="G88" i="4"/>
  <c r="G66" i="4"/>
  <c r="G73" i="4"/>
  <c r="G75" i="4"/>
  <c r="G108" i="4"/>
  <c r="G69" i="4"/>
  <c r="G113" i="4"/>
  <c r="G80" i="4"/>
  <c r="G76" i="4"/>
  <c r="G142" i="4"/>
  <c r="G105" i="4"/>
  <c r="G64" i="4"/>
  <c r="G83" i="4"/>
  <c r="G65" i="4"/>
  <c r="G74" i="4"/>
  <c r="G135" i="4"/>
  <c r="G72" i="4"/>
  <c r="G115" i="4"/>
  <c r="G92" i="4"/>
  <c r="G96" i="4"/>
  <c r="G124" i="4"/>
  <c r="G81" i="4"/>
  <c r="G109" i="4"/>
  <c r="G125" i="4"/>
  <c r="G98" i="4"/>
  <c r="G110" i="4"/>
  <c r="G117" i="4"/>
  <c r="G140" i="4"/>
  <c r="G122" i="4"/>
  <c r="G85" i="4"/>
  <c r="G114" i="4"/>
  <c r="G100" i="4"/>
  <c r="G78" i="4"/>
  <c r="G102" i="4"/>
  <c r="G127" i="4"/>
  <c r="G67" i="4"/>
  <c r="G123" i="4"/>
  <c r="G128" i="4"/>
  <c r="G112" i="4"/>
  <c r="G62" i="4"/>
  <c r="G101" i="4"/>
  <c r="G139" i="4"/>
  <c r="G87" i="4"/>
  <c r="G90" i="4"/>
  <c r="G138" i="4"/>
  <c r="G119" i="4"/>
  <c r="G143" i="4"/>
  <c r="G111" i="4"/>
  <c r="G104" i="4"/>
  <c r="G63" i="4"/>
  <c r="G86" i="4"/>
  <c r="G134" i="4"/>
  <c r="G204" i="4"/>
  <c r="G203" i="4"/>
  <c r="G202" i="4"/>
  <c r="G205" i="4"/>
  <c r="G201" i="4"/>
  <c r="G199" i="4"/>
  <c r="G198" i="4"/>
  <c r="G200" i="4"/>
  <c r="G197" i="4"/>
  <c r="G196" i="4"/>
  <c r="G195" i="4"/>
  <c r="G194" i="4"/>
  <c r="G193" i="4"/>
  <c r="G192" i="4"/>
  <c r="G191" i="4"/>
  <c r="G190" i="4"/>
  <c r="G189" i="4"/>
  <c r="G188" i="4"/>
  <c r="G186" i="4"/>
  <c r="G187" i="4"/>
  <c r="G185" i="4"/>
  <c r="G184" i="4"/>
  <c r="G182" i="4"/>
  <c r="G183" i="4"/>
  <c r="G181" i="4"/>
  <c r="G180" i="4"/>
  <c r="G179" i="4"/>
  <c r="G178" i="4"/>
  <c r="G177" i="4"/>
  <c r="G176" i="4"/>
  <c r="G175" i="4"/>
  <c r="G174" i="4"/>
  <c r="G173" i="4"/>
  <c r="G172" i="4"/>
  <c r="G170" i="4"/>
  <c r="G171" i="4"/>
  <c r="G169" i="4"/>
  <c r="G168" i="4"/>
  <c r="G167" i="4"/>
  <c r="G166" i="4"/>
  <c r="G165" i="4"/>
  <c r="G164" i="4"/>
  <c r="G163" i="4"/>
  <c r="G162" i="4"/>
  <c r="G161" i="4"/>
  <c r="G159" i="4"/>
  <c r="G160" i="4"/>
  <c r="G158" i="4"/>
  <c r="G155" i="4"/>
  <c r="G156" i="4"/>
  <c r="G157" i="4"/>
  <c r="G154" i="4"/>
  <c r="G153" i="4"/>
  <c r="G152" i="4"/>
  <c r="G151" i="4"/>
  <c r="G150" i="4"/>
  <c r="G149" i="4"/>
  <c r="G148" i="4"/>
  <c r="G147" i="4"/>
  <c r="G146" i="4"/>
  <c r="G145" i="4"/>
  <c r="G144" i="4"/>
  <c r="G265" i="4"/>
  <c r="G256" i="4"/>
  <c r="G262" i="4"/>
  <c r="G252" i="4"/>
  <c r="G266" i="4"/>
  <c r="G249" i="4"/>
  <c r="G260" i="4"/>
  <c r="G261" i="4"/>
  <c r="G254" i="4"/>
  <c r="G259" i="4"/>
  <c r="G257" i="4"/>
  <c r="G264" i="4"/>
  <c r="G248" i="4"/>
  <c r="G251" i="4"/>
  <c r="G255" i="4"/>
  <c r="G250" i="4"/>
  <c r="G253" i="4"/>
  <c r="G263" i="4"/>
  <c r="G258" i="4"/>
  <c r="G267" i="4"/>
  <c r="G346" i="4"/>
  <c r="G347" i="4"/>
  <c r="G345" i="4"/>
  <c r="G344" i="4"/>
  <c r="G348" i="4"/>
  <c r="G343" i="4"/>
  <c r="G341" i="4"/>
  <c r="G342" i="4"/>
  <c r="G340" i="4"/>
  <c r="G339" i="4"/>
  <c r="G338" i="4"/>
  <c r="G337" i="4"/>
  <c r="G336" i="4"/>
  <c r="G335" i="4"/>
  <c r="G334" i="4"/>
  <c r="G333" i="4"/>
  <c r="G332" i="4"/>
  <c r="G329" i="4"/>
  <c r="G330" i="4"/>
  <c r="G328" i="4"/>
  <c r="G325" i="4"/>
  <c r="G326" i="4"/>
  <c r="G327" i="4"/>
  <c r="G324" i="4"/>
  <c r="G323" i="4"/>
  <c r="G321" i="4"/>
  <c r="G322" i="4"/>
  <c r="G320" i="4"/>
  <c r="G319" i="4"/>
  <c r="G317" i="4"/>
  <c r="G316" i="4"/>
  <c r="G318" i="4"/>
  <c r="G315" i="4"/>
  <c r="G314" i="4"/>
  <c r="G313" i="4"/>
  <c r="G312" i="4"/>
  <c r="G311" i="4"/>
  <c r="G309" i="4"/>
  <c r="G310" i="4"/>
  <c r="G308" i="4"/>
  <c r="G307" i="4"/>
  <c r="G306" i="4"/>
  <c r="G304" i="4"/>
  <c r="G305" i="4"/>
  <c r="G303" i="4"/>
  <c r="G302" i="4"/>
  <c r="G301" i="4"/>
  <c r="G300" i="4"/>
  <c r="G298" i="4"/>
  <c r="G299" i="4"/>
  <c r="G297" i="4"/>
  <c r="G296" i="4"/>
  <c r="G295" i="4"/>
  <c r="G293" i="4"/>
  <c r="G291" i="4"/>
  <c r="G292" i="4"/>
  <c r="G289" i="4"/>
  <c r="G290" i="4"/>
  <c r="G288" i="4"/>
  <c r="G286" i="4"/>
  <c r="G287" i="4"/>
  <c r="G285" i="4"/>
  <c r="G283" i="4"/>
  <c r="G284" i="4"/>
  <c r="G282" i="4"/>
  <c r="G281" i="4"/>
  <c r="G280" i="4"/>
  <c r="G279" i="4"/>
  <c r="G278" i="4"/>
  <c r="G277" i="4"/>
  <c r="G276" i="4"/>
  <c r="G275" i="4"/>
  <c r="G274" i="4"/>
  <c r="G273" i="4"/>
  <c r="G272" i="4"/>
  <c r="G271" i="4"/>
  <c r="G269" i="4"/>
  <c r="G270" i="4"/>
  <c r="G268" i="4"/>
  <c r="G294" i="4"/>
  <c r="G331" i="4"/>
  <c r="G435" i="4"/>
  <c r="G441" i="4"/>
  <c r="G413" i="4"/>
  <c r="G417" i="4"/>
  <c r="G409" i="4"/>
  <c r="G418" i="4"/>
  <c r="G416" i="4"/>
  <c r="G423" i="4"/>
  <c r="G430" i="4"/>
  <c r="G434" i="4"/>
  <c r="G443" i="4"/>
  <c r="G410" i="4"/>
  <c r="G429" i="4"/>
  <c r="G425" i="4"/>
  <c r="G419" i="4"/>
  <c r="G428" i="4"/>
  <c r="G414" i="4"/>
  <c r="G431" i="4"/>
  <c r="G448" i="4"/>
  <c r="G422" i="4"/>
  <c r="G439" i="4"/>
  <c r="G426" i="4"/>
  <c r="G449" i="4"/>
  <c r="G447" i="4"/>
  <c r="G412" i="4"/>
  <c r="G427" i="4"/>
  <c r="G440" i="4"/>
  <c r="G442" i="4"/>
  <c r="G407" i="4"/>
  <c r="G445" i="4"/>
  <c r="G436" i="4"/>
  <c r="G444" i="4"/>
  <c r="G411" i="4"/>
  <c r="G437" i="4"/>
  <c r="G432" i="4"/>
  <c r="G420" i="4"/>
  <c r="G408" i="4"/>
  <c r="G421" i="4"/>
  <c r="G424" i="4"/>
  <c r="G406" i="4"/>
  <c r="G415" i="4"/>
  <c r="G446" i="4"/>
  <c r="G433" i="4"/>
  <c r="G438" i="4"/>
  <c r="G475" i="4"/>
  <c r="G453" i="4"/>
  <c r="G471" i="4"/>
  <c r="G465" i="4"/>
  <c r="G473" i="4"/>
  <c r="G455" i="4"/>
  <c r="G456" i="4"/>
  <c r="G470" i="4"/>
  <c r="G468" i="4"/>
  <c r="G461" i="4"/>
  <c r="G460" i="4"/>
  <c r="G458" i="4"/>
  <c r="G452" i="4"/>
  <c r="G472" i="4"/>
  <c r="G450" i="4"/>
  <c r="G464" i="4"/>
  <c r="G467" i="4"/>
  <c r="G462" i="4"/>
  <c r="G466" i="4"/>
  <c r="G454" i="4"/>
  <c r="G469" i="4"/>
  <c r="G474" i="4"/>
  <c r="G463" i="4"/>
  <c r="G457" i="4"/>
  <c r="G459" i="4"/>
  <c r="G451" i="4"/>
  <c r="G542" i="4"/>
  <c r="G535" i="4"/>
  <c r="G540" i="4"/>
  <c r="G536" i="4"/>
  <c r="G543" i="4"/>
  <c r="G537" i="4"/>
  <c r="G533" i="4"/>
  <c r="G541" i="4"/>
  <c r="G538" i="4"/>
  <c r="G539" i="4"/>
  <c r="G534" i="4"/>
  <c r="G1479" i="4"/>
  <c r="G544" i="4"/>
  <c r="G558" i="4"/>
  <c r="G615" i="4"/>
  <c r="G614" i="4"/>
  <c r="G616" i="4"/>
  <c r="G613" i="4"/>
  <c r="G611" i="4"/>
  <c r="G610" i="4"/>
  <c r="G612" i="4"/>
  <c r="G609" i="4"/>
  <c r="G608" i="4"/>
  <c r="G607" i="4"/>
  <c r="G606" i="4"/>
  <c r="G605" i="4"/>
  <c r="G604" i="4"/>
  <c r="G603" i="4"/>
  <c r="G602" i="4"/>
  <c r="G601" i="4"/>
  <c r="G600" i="4"/>
  <c r="G599" i="4"/>
  <c r="G596" i="4"/>
  <c r="G597" i="4"/>
  <c r="G598" i="4"/>
  <c r="G595" i="4"/>
  <c r="G594" i="4"/>
  <c r="G592" i="4"/>
  <c r="G593" i="4"/>
  <c r="G591" i="4"/>
  <c r="G590" i="4"/>
  <c r="G589" i="4"/>
  <c r="G588" i="4"/>
  <c r="G587" i="4"/>
  <c r="G586" i="4"/>
  <c r="G585" i="4"/>
  <c r="G584" i="4"/>
  <c r="G583" i="4"/>
  <c r="G580" i="4"/>
  <c r="G581" i="4"/>
  <c r="G579" i="4"/>
  <c r="G578" i="4"/>
  <c r="G577" i="4"/>
  <c r="G576" i="4"/>
  <c r="G575" i="4"/>
  <c r="G574" i="4"/>
  <c r="G572" i="4"/>
  <c r="G573" i="4"/>
  <c r="G571" i="4"/>
  <c r="G569" i="4"/>
  <c r="G570" i="4"/>
  <c r="G568" i="4"/>
  <c r="G567" i="4"/>
  <c r="G566" i="4"/>
  <c r="G565" i="4"/>
  <c r="G564" i="4"/>
  <c r="G563" i="4"/>
  <c r="G562" i="4"/>
  <c r="G561" i="4"/>
  <c r="G560" i="4"/>
  <c r="G559" i="4"/>
  <c r="G621" i="4"/>
  <c r="G625" i="4"/>
  <c r="G624" i="4"/>
  <c r="G622" i="4"/>
  <c r="G623" i="4"/>
  <c r="G687" i="4"/>
  <c r="G686" i="4"/>
  <c r="G685" i="4"/>
  <c r="G688" i="4"/>
  <c r="G684" i="4"/>
  <c r="G682" i="4"/>
  <c r="G683" i="4"/>
  <c r="G680" i="4"/>
  <c r="G679" i="4"/>
  <c r="G678" i="4"/>
  <c r="G677" i="4"/>
  <c r="G676" i="4"/>
  <c r="G675" i="4"/>
  <c r="G674" i="4"/>
  <c r="G673" i="4"/>
  <c r="G672" i="4"/>
  <c r="G671" i="4"/>
  <c r="G670" i="4"/>
  <c r="G667" i="4"/>
  <c r="G668" i="4"/>
  <c r="G666" i="4"/>
  <c r="G665" i="4"/>
  <c r="G663" i="4"/>
  <c r="G664" i="4"/>
  <c r="G662" i="4"/>
  <c r="G661" i="4"/>
  <c r="G660" i="4"/>
  <c r="G659" i="4"/>
  <c r="G658" i="4"/>
  <c r="G657" i="4"/>
  <c r="G656" i="4"/>
  <c r="G654" i="4"/>
  <c r="G655" i="4"/>
  <c r="G652" i="4"/>
  <c r="G653" i="4"/>
  <c r="G651" i="4"/>
  <c r="G650" i="4"/>
  <c r="G649" i="4"/>
  <c r="G648" i="4"/>
  <c r="G647" i="4"/>
  <c r="G646" i="4"/>
  <c r="G645" i="4"/>
  <c r="G644" i="4"/>
  <c r="G642" i="4"/>
  <c r="G643" i="4"/>
  <c r="G641" i="4"/>
  <c r="G638" i="4"/>
  <c r="G639" i="4"/>
  <c r="G640" i="4"/>
  <c r="G637" i="4"/>
  <c r="G636" i="4"/>
  <c r="G635" i="4"/>
  <c r="G634" i="4"/>
  <c r="G633" i="4"/>
  <c r="G632" i="4"/>
  <c r="G631" i="4"/>
  <c r="G630" i="4"/>
  <c r="G629" i="4"/>
  <c r="G628" i="4"/>
  <c r="G627" i="4"/>
  <c r="G626" i="4"/>
  <c r="G669" i="4"/>
  <c r="G681" i="4"/>
  <c r="G915" i="4"/>
  <c r="G897" i="4"/>
  <c r="G912" i="4"/>
  <c r="G914" i="4"/>
  <c r="G899" i="4"/>
  <c r="G900" i="4"/>
  <c r="G911" i="4"/>
  <c r="G902" i="4"/>
  <c r="G896" i="4"/>
  <c r="G913" i="4"/>
  <c r="G895" i="4"/>
  <c r="G908" i="4"/>
  <c r="G906" i="4"/>
  <c r="G910" i="4"/>
  <c r="G898" i="4"/>
  <c r="G907" i="4"/>
  <c r="G901" i="4"/>
  <c r="G904" i="4"/>
  <c r="G903" i="4"/>
  <c r="G905" i="4"/>
  <c r="G909" i="4"/>
  <c r="G987" i="4"/>
  <c r="G978" i="4"/>
  <c r="G963" i="4"/>
  <c r="G979" i="4"/>
  <c r="G986" i="4"/>
  <c r="G984" i="4"/>
  <c r="G972" i="4"/>
  <c r="G989" i="4"/>
  <c r="G969" i="4"/>
  <c r="G982" i="4"/>
  <c r="G970" i="4"/>
  <c r="G967" i="4"/>
  <c r="G985" i="4"/>
  <c r="G962" i="4"/>
  <c r="G983" i="4"/>
  <c r="G966" i="4"/>
  <c r="G977" i="4"/>
  <c r="G973" i="4"/>
  <c r="G974" i="4"/>
  <c r="G975" i="4"/>
  <c r="G981" i="4"/>
  <c r="G976" i="4"/>
  <c r="G968" i="4"/>
  <c r="G980" i="4"/>
  <c r="G964" i="4"/>
  <c r="G971" i="4"/>
  <c r="G988" i="4"/>
  <c r="G965" i="4"/>
  <c r="G991" i="4"/>
  <c r="G996" i="4"/>
  <c r="G1023" i="4"/>
  <c r="G1017" i="4"/>
  <c r="G1024" i="4"/>
  <c r="G1000" i="4"/>
  <c r="G1007" i="4"/>
  <c r="G1022" i="4"/>
  <c r="G1013" i="4"/>
  <c r="G992" i="4"/>
  <c r="G1014" i="4"/>
  <c r="G1001" i="4"/>
  <c r="G994" i="4"/>
  <c r="G995" i="4"/>
  <c r="G1025" i="4"/>
  <c r="G1005" i="4"/>
  <c r="G1018" i="4"/>
  <c r="G999" i="4"/>
  <c r="G1008" i="4"/>
  <c r="G1002" i="4"/>
  <c r="G990" i="4"/>
  <c r="G1021" i="4"/>
  <c r="G1004" i="4"/>
  <c r="G1020" i="4"/>
  <c r="G997" i="4"/>
  <c r="G1012" i="4"/>
  <c r="G1016" i="4"/>
  <c r="G1019" i="4"/>
  <c r="G1006" i="4"/>
  <c r="G1009" i="4"/>
  <c r="G1003" i="4"/>
  <c r="G998" i="4"/>
  <c r="G1015" i="4"/>
  <c r="G993" i="4"/>
  <c r="G1011" i="4"/>
  <c r="G1010" i="4"/>
  <c r="G1054" i="4"/>
  <c r="G1055" i="4"/>
  <c r="G1035" i="4"/>
  <c r="G1027" i="4"/>
  <c r="G1050" i="4"/>
  <c r="G1046" i="4"/>
  <c r="G1057" i="4"/>
  <c r="G1028" i="4"/>
  <c r="G1047" i="4"/>
  <c r="G1039" i="4"/>
  <c r="G1031" i="4"/>
  <c r="G1037" i="4"/>
  <c r="G1043" i="4"/>
  <c r="G1058" i="4"/>
  <c r="G1041" i="4"/>
  <c r="G1034" i="4"/>
  <c r="G1051" i="4"/>
  <c r="G1036" i="4"/>
  <c r="G1032" i="4"/>
  <c r="G1052" i="4"/>
  <c r="G1026" i="4"/>
  <c r="G1045" i="4"/>
  <c r="G1030" i="4"/>
  <c r="G1049" i="4"/>
  <c r="G1053" i="4"/>
  <c r="G1040" i="4"/>
  <c r="G1042" i="4"/>
  <c r="G1038" i="4"/>
  <c r="G1033" i="4"/>
  <c r="G1048" i="4"/>
  <c r="G1029" i="4"/>
  <c r="G1044" i="4"/>
  <c r="G1056" i="4"/>
  <c r="G1097" i="4"/>
  <c r="G1096" i="4"/>
  <c r="G1095" i="4"/>
  <c r="G1098" i="4"/>
  <c r="G1094" i="4"/>
  <c r="G1092" i="4"/>
  <c r="G1093" i="4"/>
  <c r="G1091" i="4"/>
  <c r="G1090" i="4"/>
  <c r="G1089" i="4"/>
  <c r="G1088" i="4"/>
  <c r="G1087" i="4"/>
  <c r="G1086" i="4"/>
  <c r="G1085" i="4"/>
  <c r="G1083" i="4"/>
  <c r="G1084" i="4"/>
  <c r="G1082" i="4"/>
  <c r="G1081" i="4"/>
  <c r="G1079" i="4"/>
  <c r="G1080" i="4"/>
  <c r="G1078" i="4"/>
  <c r="G1077" i="4"/>
  <c r="G1076" i="4"/>
  <c r="G1075" i="4"/>
  <c r="G1074" i="4"/>
  <c r="G1073" i="4"/>
  <c r="G1072" i="4"/>
  <c r="G1071" i="4"/>
  <c r="G1069" i="4"/>
  <c r="G1070" i="4"/>
  <c r="G1068" i="4"/>
  <c r="G1067" i="4"/>
  <c r="G1066" i="4"/>
  <c r="G1065" i="4"/>
  <c r="G1064" i="4"/>
  <c r="G1063" i="4"/>
  <c r="G1062" i="4"/>
  <c r="G1060" i="4"/>
  <c r="G1061" i="4"/>
  <c r="G1059" i="4"/>
  <c r="G1224" i="4"/>
  <c r="G1292" i="4"/>
  <c r="G1225" i="4"/>
  <c r="G1282" i="4"/>
  <c r="G1234" i="4"/>
  <c r="G1251" i="4"/>
  <c r="G1258" i="4"/>
  <c r="G1263" i="4"/>
  <c r="G1237" i="4"/>
  <c r="G1260" i="4"/>
  <c r="G1245" i="4"/>
  <c r="G1248" i="4"/>
  <c r="G1253" i="4"/>
  <c r="G1259" i="4"/>
  <c r="G1257" i="4"/>
  <c r="G1235" i="4"/>
  <c r="G1230" i="4"/>
  <c r="G1269" i="4"/>
  <c r="G1281" i="4"/>
  <c r="G1231" i="4"/>
  <c r="G1284" i="4"/>
  <c r="G1268" i="4"/>
  <c r="G1255" i="4"/>
  <c r="G1277" i="4"/>
  <c r="G1238" i="4"/>
  <c r="G1256" i="4"/>
  <c r="G1233" i="4"/>
  <c r="G1250" i="4"/>
  <c r="G1275" i="4"/>
  <c r="G1226" i="4"/>
  <c r="G1301" i="4"/>
  <c r="G1276" i="4"/>
  <c r="G1295" i="4"/>
  <c r="G1287" i="4"/>
  <c r="G1274" i="4"/>
  <c r="G1266" i="4"/>
  <c r="G1283" i="4"/>
  <c r="G1247" i="4"/>
  <c r="G1293" i="4"/>
  <c r="G1300" i="4"/>
  <c r="G1285" i="4"/>
  <c r="G1254" i="4"/>
  <c r="G1236" i="4"/>
  <c r="G1229" i="4"/>
  <c r="G1280" i="4"/>
  <c r="G1294" i="4"/>
  <c r="G1244" i="4"/>
  <c r="G1291" i="4"/>
  <c r="G1252" i="4"/>
  <c r="G1288" i="4"/>
  <c r="G1240" i="4"/>
  <c r="G1273" i="4"/>
  <c r="G1304" i="4"/>
  <c r="G1371" i="4"/>
  <c r="G1305" i="4"/>
  <c r="G1361" i="4"/>
  <c r="G1314" i="4"/>
  <c r="G1331" i="4"/>
  <c r="G1332" i="4"/>
  <c r="G1339" i="4"/>
  <c r="G1344" i="4"/>
  <c r="G1317" i="4"/>
  <c r="G1341" i="4"/>
  <c r="G1325" i="4"/>
  <c r="G1328" i="4"/>
  <c r="G1334" i="4"/>
  <c r="G1351" i="4"/>
  <c r="G1322" i="4"/>
  <c r="G1348" i="4"/>
  <c r="G1343" i="4"/>
  <c r="G1377" i="4"/>
  <c r="G1368" i="4"/>
  <c r="G1312" i="4"/>
  <c r="G1369" i="4"/>
  <c r="G1308" i="4"/>
  <c r="G1303" i="4"/>
  <c r="G1375" i="4"/>
  <c r="G1307" i="4"/>
  <c r="G1329" i="4"/>
  <c r="G1352" i="4"/>
  <c r="G1353" i="4"/>
  <c r="G1321" i="4"/>
  <c r="G1358" i="4"/>
  <c r="G1319" i="4"/>
  <c r="G1376" i="4"/>
  <c r="G1374" i="4"/>
  <c r="G1302" i="4"/>
  <c r="G1346" i="4"/>
  <c r="G1365" i="4"/>
  <c r="G1342" i="4"/>
  <c r="G1323" i="4"/>
  <c r="G1345" i="4"/>
  <c r="G1326" i="4"/>
  <c r="G1340" i="4"/>
  <c r="G1338" i="4"/>
  <c r="G1315" i="4"/>
  <c r="G1310" i="4"/>
  <c r="G1350" i="4"/>
  <c r="G1311" i="4"/>
  <c r="G1360" i="4"/>
  <c r="G1363" i="4"/>
  <c r="G1349" i="4"/>
  <c r="G1336" i="4"/>
  <c r="G1357" i="4"/>
  <c r="G1318" i="4"/>
  <c r="G1337" i="4"/>
  <c r="G1313" i="4"/>
  <c r="G1330" i="4"/>
  <c r="G1355" i="4"/>
  <c r="G1306" i="4"/>
  <c r="G1356" i="4"/>
  <c r="G1379" i="4"/>
  <c r="G1366" i="4"/>
  <c r="G1354" i="4"/>
  <c r="G1347" i="4"/>
  <c r="G1362" i="4"/>
  <c r="G1327" i="4"/>
  <c r="G1372" i="4"/>
  <c r="G1378" i="4"/>
  <c r="G1364" i="4"/>
  <c r="G1316" i="4"/>
  <c r="G1335" i="4"/>
  <c r="G1309" i="4"/>
  <c r="G1359" i="4"/>
  <c r="G1373" i="4"/>
  <c r="G1324" i="4"/>
  <c r="G1370" i="4"/>
  <c r="G1333" i="4"/>
  <c r="G1367" i="4"/>
  <c r="G1320" i="4"/>
  <c r="G1392" i="4"/>
  <c r="G1400" i="4"/>
  <c r="G1397" i="4"/>
  <c r="G1394" i="4"/>
  <c r="G1387" i="4"/>
  <c r="G1384" i="4"/>
  <c r="G1380" i="4"/>
  <c r="G1388" i="4"/>
  <c r="G1389" i="4"/>
  <c r="G1381" i="4"/>
  <c r="G1398" i="4"/>
  <c r="G1386" i="4"/>
  <c r="G1395" i="4"/>
  <c r="G1401" i="4"/>
  <c r="G1390" i="4"/>
  <c r="G1396" i="4"/>
  <c r="G1391" i="4"/>
  <c r="G1393" i="4"/>
  <c r="G1382" i="4"/>
  <c r="G1399" i="4"/>
  <c r="G1385" i="4"/>
  <c r="G1383" i="4"/>
  <c r="G476" i="4"/>
  <c r="G477" i="4"/>
  <c r="G483" i="4"/>
  <c r="G479" i="4"/>
  <c r="G481" i="4"/>
  <c r="G482" i="4"/>
  <c r="G486" i="4"/>
  <c r="G485" i="4"/>
  <c r="G484" i="4"/>
  <c r="G478" i="4"/>
  <c r="G480" i="4"/>
  <c r="G487" i="4"/>
  <c r="G488" i="4"/>
  <c r="G489" i="4"/>
  <c r="G548" i="4"/>
  <c r="G557" i="4"/>
  <c r="G555" i="4"/>
  <c r="G550" i="4"/>
  <c r="G547" i="4"/>
  <c r="G552" i="4"/>
  <c r="G553" i="4"/>
  <c r="G554" i="4"/>
  <c r="G556" i="4"/>
  <c r="G546" i="4"/>
  <c r="G551" i="4"/>
  <c r="G545" i="4"/>
  <c r="G549" i="4"/>
  <c r="G928" i="4"/>
  <c r="G927" i="4"/>
  <c r="G918" i="4"/>
  <c r="G922" i="4"/>
  <c r="G924" i="4"/>
  <c r="G923" i="4"/>
  <c r="G919" i="4"/>
  <c r="G925" i="4"/>
  <c r="G929" i="4"/>
  <c r="G917" i="4"/>
  <c r="G921" i="4"/>
  <c r="G920" i="4"/>
  <c r="G926" i="4"/>
  <c r="G916" i="4"/>
  <c r="G1420" i="4"/>
  <c r="G1423" i="4"/>
  <c r="G1421" i="4"/>
  <c r="G1422" i="4"/>
  <c r="G1415" i="4"/>
  <c r="G1417" i="4"/>
  <c r="G1416" i="4"/>
  <c r="G1419" i="4"/>
  <c r="G1425" i="4"/>
  <c r="G1418" i="4"/>
  <c r="G1424" i="4"/>
  <c r="G1434" i="4"/>
  <c r="G1428" i="4"/>
  <c r="G1429" i="4"/>
  <c r="G1431" i="4"/>
  <c r="G1426" i="4"/>
  <c r="G1427" i="4"/>
  <c r="G1435" i="4"/>
  <c r="G1430" i="4"/>
  <c r="G1432" i="4"/>
  <c r="G1433" i="4"/>
  <c r="G22" i="4"/>
  <c r="G395" i="4"/>
  <c r="G401" i="4"/>
  <c r="G399" i="4"/>
  <c r="G394" i="4"/>
  <c r="G405" i="4"/>
  <c r="G393" i="4"/>
  <c r="G396" i="4"/>
  <c r="G397" i="4"/>
  <c r="G404" i="4"/>
  <c r="G389" i="4"/>
  <c r="G400" i="4"/>
  <c r="G391" i="4"/>
  <c r="G392" i="4"/>
  <c r="G402" i="4"/>
  <c r="G398" i="4"/>
  <c r="G403" i="4"/>
  <c r="G390" i="4"/>
  <c r="G1114" i="4"/>
  <c r="G1119" i="4"/>
  <c r="G1121" i="4"/>
  <c r="G1110" i="4"/>
  <c r="G1109" i="4"/>
  <c r="G1113" i="4"/>
  <c r="G1122" i="4"/>
  <c r="G1120" i="4"/>
  <c r="G1118" i="4"/>
  <c r="G1108" i="4"/>
  <c r="G1115" i="4"/>
  <c r="G1117" i="4"/>
  <c r="G1116" i="4"/>
  <c r="G1112" i="4"/>
  <c r="G1111" i="4"/>
  <c r="G1477" i="4"/>
  <c r="G1475" i="4"/>
  <c r="G1454" i="4"/>
  <c r="G1452" i="4"/>
  <c r="G1472" i="4"/>
  <c r="G1455" i="4"/>
  <c r="G1469" i="4"/>
  <c r="G1456" i="4"/>
  <c r="G1476" i="4"/>
  <c r="G1453" i="4"/>
  <c r="G1459" i="4"/>
  <c r="G1457" i="4"/>
  <c r="G1466" i="4"/>
  <c r="G1449" i="4"/>
  <c r="G1467" i="4"/>
  <c r="G1450" i="4"/>
  <c r="G1461" i="4"/>
  <c r="G1460" i="4"/>
  <c r="G1465" i="4"/>
  <c r="G1458" i="4"/>
  <c r="G1451" i="4"/>
  <c r="G1470" i="4"/>
  <c r="G1474" i="4"/>
  <c r="G1473" i="4"/>
  <c r="G1463" i="4"/>
  <c r="G1464" i="4"/>
  <c r="G1468" i="4"/>
  <c r="G1471" i="4"/>
  <c r="G1462" i="4"/>
  <c r="G1478" i="4"/>
  <c r="G1480" i="4"/>
  <c r="G1481" i="4"/>
  <c r="G1491" i="4"/>
  <c r="G1484" i="4"/>
  <c r="G1487" i="4"/>
  <c r="G1506" i="4"/>
  <c r="G1513" i="4"/>
  <c r="G1515" i="4"/>
  <c r="G1514" i="4"/>
  <c r="G1504" i="4"/>
  <c r="G1500" i="4"/>
  <c r="G1503" i="4"/>
  <c r="G1518" i="4"/>
  <c r="G1499" i="4"/>
  <c r="G1489" i="4"/>
  <c r="G1495" i="4"/>
  <c r="G1492" i="4"/>
  <c r="G1511" i="4"/>
  <c r="G1520" i="4"/>
  <c r="G1509" i="4"/>
  <c r="G1488" i="4"/>
  <c r="G1494" i="4"/>
  <c r="G1497" i="4"/>
  <c r="G1493" i="4"/>
  <c r="G1505" i="4"/>
  <c r="G1486" i="4"/>
  <c r="G1496" i="4"/>
  <c r="G1517" i="4"/>
  <c r="G1508" i="4"/>
  <c r="G1519" i="4"/>
  <c r="G1490" i="4"/>
  <c r="G1482" i="4"/>
  <c r="G1498" i="4"/>
  <c r="G1507" i="4"/>
  <c r="G1485" i="4"/>
  <c r="G1502" i="4"/>
  <c r="G1512" i="4"/>
  <c r="G1483" i="4"/>
  <c r="G1516" i="4"/>
  <c r="G1501" i="4"/>
  <c r="G1510" i="4"/>
  <c r="G1548" i="4"/>
  <c r="G1536" i="4"/>
  <c r="G1522" i="4"/>
  <c r="G1533" i="4"/>
  <c r="G1541" i="4"/>
  <c r="G1523" i="4"/>
  <c r="G1538" i="4"/>
  <c r="G1542" i="4"/>
  <c r="G1535" i="4"/>
  <c r="G1530" i="4"/>
  <c r="G1539" i="4"/>
  <c r="G1540" i="4"/>
  <c r="G1527" i="4"/>
  <c r="G1528" i="4"/>
  <c r="G1531" i="4"/>
  <c r="G1526" i="4"/>
  <c r="G1544" i="4"/>
  <c r="G1521" i="4"/>
  <c r="G1532" i="4"/>
  <c r="G12" i="4"/>
  <c r="F6" i="4"/>
  <c r="F17" i="4"/>
  <c r="F7" i="4"/>
  <c r="F14" i="4"/>
  <c r="F16" i="4"/>
  <c r="F13" i="4"/>
  <c r="F2" i="4"/>
  <c r="F5" i="4"/>
  <c r="F20" i="4"/>
  <c r="F9" i="4"/>
  <c r="F15" i="4"/>
  <c r="F4" i="4"/>
  <c r="F18" i="4"/>
  <c r="F19" i="4"/>
  <c r="F3" i="4"/>
  <c r="F10" i="4"/>
  <c r="F11" i="4"/>
  <c r="F8" i="4"/>
  <c r="F21" i="4"/>
  <c r="F226" i="4"/>
  <c r="F222" i="4"/>
  <c r="F215" i="4"/>
  <c r="F207" i="4"/>
  <c r="F214" i="4"/>
  <c r="F220" i="4"/>
  <c r="F208" i="4"/>
  <c r="F225" i="4"/>
  <c r="F210" i="4"/>
  <c r="F223" i="4"/>
  <c r="F216" i="4"/>
  <c r="F219" i="4"/>
  <c r="F218" i="4"/>
  <c r="F217" i="4"/>
  <c r="F221" i="4"/>
  <c r="F206" i="4"/>
  <c r="F211" i="4"/>
  <c r="F213" i="4"/>
  <c r="F212" i="4"/>
  <c r="F209" i="4"/>
  <c r="F224" i="4"/>
  <c r="F247" i="4"/>
  <c r="F243" i="4"/>
  <c r="F236" i="4"/>
  <c r="F228" i="4"/>
  <c r="F235" i="4"/>
  <c r="F241" i="4"/>
  <c r="F229" i="4"/>
  <c r="F246" i="4"/>
  <c r="F231" i="4"/>
  <c r="F244" i="4"/>
  <c r="F237" i="4"/>
  <c r="F240" i="4"/>
  <c r="F239" i="4"/>
  <c r="F238" i="4"/>
  <c r="F242" i="4"/>
  <c r="F227" i="4"/>
  <c r="F232" i="4"/>
  <c r="F233" i="4"/>
  <c r="F234" i="4"/>
  <c r="F230" i="4"/>
  <c r="F245" i="4"/>
  <c r="F358" i="4"/>
  <c r="F367" i="4"/>
  <c r="F379" i="4"/>
  <c r="F371" i="4"/>
  <c r="F372" i="4"/>
  <c r="F382" i="4"/>
  <c r="F387" i="4"/>
  <c r="F385" i="4"/>
  <c r="F370" i="4"/>
  <c r="F360" i="4"/>
  <c r="F368" i="4"/>
  <c r="F356" i="4"/>
  <c r="F357" i="4"/>
  <c r="F377" i="4"/>
  <c r="F366" i="4"/>
  <c r="F388" i="4"/>
  <c r="F386" i="4"/>
  <c r="F350" i="4"/>
  <c r="F373" i="4"/>
  <c r="F355" i="4"/>
  <c r="F374" i="4"/>
  <c r="F351" i="4"/>
  <c r="F361" i="4"/>
  <c r="F384" i="4"/>
  <c r="F362" i="4"/>
  <c r="F365" i="4"/>
  <c r="F381" i="4"/>
  <c r="F352" i="4"/>
  <c r="F359" i="4"/>
  <c r="F375" i="4"/>
  <c r="F353" i="4"/>
  <c r="F349" i="4"/>
  <c r="F369" i="4"/>
  <c r="F380" i="4"/>
  <c r="F383" i="4"/>
  <c r="F378" i="4"/>
  <c r="F364" i="4"/>
  <c r="F376" i="4"/>
  <c r="F363" i="4"/>
  <c r="F354" i="4"/>
  <c r="F502" i="4"/>
  <c r="F503" i="4"/>
  <c r="F501" i="4"/>
  <c r="F494" i="4"/>
  <c r="F504" i="4"/>
  <c r="F507" i="4"/>
  <c r="F498" i="4"/>
  <c r="F508" i="4"/>
  <c r="F491" i="4"/>
  <c r="F496" i="4"/>
  <c r="F499" i="4"/>
  <c r="F506" i="4"/>
  <c r="F490" i="4"/>
  <c r="F493" i="4"/>
  <c r="F497" i="4"/>
  <c r="F492" i="4"/>
  <c r="F509" i="4"/>
  <c r="F495" i="4"/>
  <c r="F505" i="4"/>
  <c r="F500" i="4"/>
  <c r="F526" i="4"/>
  <c r="F514" i="4"/>
  <c r="F517" i="4"/>
  <c r="F524" i="4"/>
  <c r="F527" i="4"/>
  <c r="F513" i="4"/>
  <c r="F525" i="4"/>
  <c r="F520" i="4"/>
  <c r="F519" i="4"/>
  <c r="F529" i="4"/>
  <c r="F530" i="4"/>
  <c r="F511" i="4"/>
  <c r="F516" i="4"/>
  <c r="F523" i="4"/>
  <c r="F510" i="4"/>
  <c r="F532" i="4"/>
  <c r="F518" i="4"/>
  <c r="F521" i="4"/>
  <c r="F515" i="4"/>
  <c r="F522" i="4"/>
  <c r="F512" i="4"/>
  <c r="F531" i="4"/>
  <c r="F528" i="4"/>
  <c r="F617" i="4"/>
  <c r="F618" i="4"/>
  <c r="F619" i="4"/>
  <c r="F620" i="4"/>
  <c r="F713" i="4"/>
  <c r="F715" i="4"/>
  <c r="F704" i="4"/>
  <c r="F706" i="4"/>
  <c r="F689" i="4"/>
  <c r="F716" i="4"/>
  <c r="F699" i="4"/>
  <c r="F703" i="4"/>
  <c r="F690" i="4"/>
  <c r="F721" i="4"/>
  <c r="F696" i="4"/>
  <c r="F711" i="4"/>
  <c r="F705" i="4"/>
  <c r="F697" i="4"/>
  <c r="F710" i="4"/>
  <c r="F714" i="4"/>
  <c r="F695" i="4"/>
  <c r="F709" i="4"/>
  <c r="F698" i="4"/>
  <c r="F720" i="4"/>
  <c r="F693" i="4"/>
  <c r="F712" i="4"/>
  <c r="F691" i="4"/>
  <c r="F719" i="4"/>
  <c r="F700" i="4"/>
  <c r="F701" i="4"/>
  <c r="F708" i="4"/>
  <c r="F707" i="4"/>
  <c r="F718" i="4"/>
  <c r="F694" i="4"/>
  <c r="F717" i="4"/>
  <c r="F702" i="4"/>
  <c r="F692" i="4"/>
  <c r="F743" i="4"/>
  <c r="F730" i="4"/>
  <c r="F738" i="4"/>
  <c r="F744" i="4"/>
  <c r="F729" i="4"/>
  <c r="F754" i="4"/>
  <c r="F723" i="4"/>
  <c r="F736" i="4"/>
  <c r="F732" i="4"/>
  <c r="F748" i="4"/>
  <c r="F722" i="4"/>
  <c r="F739" i="4"/>
  <c r="F737" i="4"/>
  <c r="F749" i="4"/>
  <c r="F746" i="4"/>
  <c r="F747" i="4"/>
  <c r="F742" i="4"/>
  <c r="F728" i="4"/>
  <c r="F731" i="4"/>
  <c r="F753" i="4"/>
  <c r="F726" i="4"/>
  <c r="F745" i="4"/>
  <c r="F724" i="4"/>
  <c r="F752" i="4"/>
  <c r="F733" i="4"/>
  <c r="F734" i="4"/>
  <c r="F741" i="4"/>
  <c r="F740" i="4"/>
  <c r="F751" i="4"/>
  <c r="F727" i="4"/>
  <c r="F725" i="4"/>
  <c r="F735" i="4"/>
  <c r="F750" i="4"/>
  <c r="F763" i="4"/>
  <c r="F758" i="4"/>
  <c r="F759" i="4"/>
  <c r="F760" i="4"/>
  <c r="F765" i="4"/>
  <c r="F761" i="4"/>
  <c r="F757" i="4"/>
  <c r="F764" i="4"/>
  <c r="F755" i="4"/>
  <c r="F756" i="4"/>
  <c r="F762" i="4"/>
  <c r="F766" i="4"/>
  <c r="F775" i="4"/>
  <c r="F770" i="4"/>
  <c r="F771" i="4"/>
  <c r="F772" i="4"/>
  <c r="F777" i="4"/>
  <c r="F773" i="4"/>
  <c r="F769" i="4"/>
  <c r="F776" i="4"/>
  <c r="F774" i="4"/>
  <c r="F767" i="4"/>
  <c r="F768" i="4"/>
  <c r="F778" i="4"/>
  <c r="F781" i="4"/>
  <c r="F785" i="4"/>
  <c r="F789" i="4"/>
  <c r="F788" i="4"/>
  <c r="F779" i="4"/>
  <c r="F780" i="4"/>
  <c r="F786" i="4"/>
  <c r="F790" i="4"/>
  <c r="F784" i="4"/>
  <c r="F783" i="4"/>
  <c r="F782" i="4"/>
  <c r="F787" i="4"/>
  <c r="F799" i="4"/>
  <c r="F792" i="4"/>
  <c r="F791" i="4"/>
  <c r="F797" i="4"/>
  <c r="F795" i="4"/>
  <c r="F794" i="4"/>
  <c r="F798" i="4"/>
  <c r="F796" i="4"/>
  <c r="F793" i="4"/>
  <c r="F810" i="4"/>
  <c r="F800" i="4"/>
  <c r="F801" i="4"/>
  <c r="F805" i="4"/>
  <c r="F808" i="4"/>
  <c r="F804" i="4"/>
  <c r="F809" i="4"/>
  <c r="F807" i="4"/>
  <c r="F806" i="4"/>
  <c r="F803" i="4"/>
  <c r="F802" i="4"/>
  <c r="F816" i="4"/>
  <c r="F828" i="4"/>
  <c r="F818" i="4"/>
  <c r="F819" i="4"/>
  <c r="F820" i="4"/>
  <c r="F831" i="4"/>
  <c r="F832" i="4"/>
  <c r="F829" i="4"/>
  <c r="F834" i="4"/>
  <c r="F814" i="4"/>
  <c r="F824" i="4"/>
  <c r="F811" i="4"/>
  <c r="F825" i="4"/>
  <c r="F827" i="4"/>
  <c r="F830" i="4"/>
  <c r="F822" i="4"/>
  <c r="F812" i="4"/>
  <c r="F815" i="4"/>
  <c r="F833" i="4"/>
  <c r="F817" i="4"/>
  <c r="F826" i="4"/>
  <c r="F821" i="4"/>
  <c r="F823" i="4"/>
  <c r="F813" i="4"/>
  <c r="F836" i="4"/>
  <c r="F842" i="4"/>
  <c r="F843" i="4"/>
  <c r="F844" i="4"/>
  <c r="F855" i="4"/>
  <c r="F856" i="4"/>
  <c r="F853" i="4"/>
  <c r="F858" i="4"/>
  <c r="F838" i="4"/>
  <c r="F851" i="4"/>
  <c r="F848" i="4"/>
  <c r="F835" i="4"/>
  <c r="F849" i="4"/>
  <c r="F854" i="4"/>
  <c r="F846" i="4"/>
  <c r="F852" i="4"/>
  <c r="F840" i="4"/>
  <c r="F841" i="4"/>
  <c r="F857" i="4"/>
  <c r="F839" i="4"/>
  <c r="F850" i="4"/>
  <c r="F845" i="4"/>
  <c r="F847" i="4"/>
  <c r="F837" i="4"/>
  <c r="F870" i="4"/>
  <c r="F864" i="4"/>
  <c r="F862" i="4"/>
  <c r="F872" i="4"/>
  <c r="F865" i="4"/>
  <c r="F876" i="4"/>
  <c r="F860" i="4"/>
  <c r="F867" i="4"/>
  <c r="F873" i="4"/>
  <c r="F859" i="4"/>
  <c r="F871" i="4"/>
  <c r="F866" i="4"/>
  <c r="F868" i="4"/>
  <c r="F863" i="4"/>
  <c r="F861" i="4"/>
  <c r="F875" i="4"/>
  <c r="F874" i="4"/>
  <c r="F869" i="4"/>
  <c r="F889" i="4"/>
  <c r="F884" i="4"/>
  <c r="F877" i="4"/>
  <c r="F885" i="4"/>
  <c r="F881" i="4"/>
  <c r="F879" i="4"/>
  <c r="F880" i="4"/>
  <c r="F890" i="4"/>
  <c r="F883" i="4"/>
  <c r="F894" i="4"/>
  <c r="F878" i="4"/>
  <c r="F886" i="4"/>
  <c r="F891" i="4"/>
  <c r="F892" i="4"/>
  <c r="F893" i="4"/>
  <c r="F882" i="4"/>
  <c r="F887" i="4"/>
  <c r="F888" i="4"/>
  <c r="F955" i="4"/>
  <c r="F936" i="4"/>
  <c r="F953" i="4"/>
  <c r="F956" i="4"/>
  <c r="F943" i="4"/>
  <c r="F944" i="4"/>
  <c r="F946" i="4"/>
  <c r="F942" i="4"/>
  <c r="F937" i="4"/>
  <c r="F952" i="4"/>
  <c r="F933" i="4"/>
  <c r="F959" i="4"/>
  <c r="F948" i="4"/>
  <c r="F931" i="4"/>
  <c r="F958" i="4"/>
  <c r="F957" i="4"/>
  <c r="F950" i="4"/>
  <c r="F939" i="4"/>
  <c r="F954" i="4"/>
  <c r="F932" i="4"/>
  <c r="F951" i="4"/>
  <c r="F934" i="4"/>
  <c r="F935" i="4"/>
  <c r="F945" i="4"/>
  <c r="F960" i="4"/>
  <c r="F947" i="4"/>
  <c r="F961" i="4"/>
  <c r="F941" i="4"/>
  <c r="F938" i="4"/>
  <c r="F940" i="4"/>
  <c r="F930" i="4"/>
  <c r="F949" i="4"/>
  <c r="F1103" i="4"/>
  <c r="F1107" i="4"/>
  <c r="F1105" i="4"/>
  <c r="F1106" i="4"/>
  <c r="F1102" i="4"/>
  <c r="F1104" i="4"/>
  <c r="F1100" i="4"/>
  <c r="F1101" i="4"/>
  <c r="F1099" i="4"/>
  <c r="F1179" i="4"/>
  <c r="F1199" i="4"/>
  <c r="F1153" i="4"/>
  <c r="F1221" i="4"/>
  <c r="F1196" i="4"/>
  <c r="F1203" i="4"/>
  <c r="F1212" i="4"/>
  <c r="F1220" i="4"/>
  <c r="F1189" i="4"/>
  <c r="F1201" i="4"/>
  <c r="F1141" i="4"/>
  <c r="F1144" i="4"/>
  <c r="F1208" i="4"/>
  <c r="F1162" i="4"/>
  <c r="F1204" i="4"/>
  <c r="F1164" i="4"/>
  <c r="F1213" i="4"/>
  <c r="F1195" i="4"/>
  <c r="F1154" i="4"/>
  <c r="F1170" i="4"/>
  <c r="F1124" i="4"/>
  <c r="F1173" i="4"/>
  <c r="F1209" i="4"/>
  <c r="F1155" i="4"/>
  <c r="F1159" i="4"/>
  <c r="F1191" i="4"/>
  <c r="F1219" i="4"/>
  <c r="F1188" i="4"/>
  <c r="F1129" i="4"/>
  <c r="F1186" i="4"/>
  <c r="F1175" i="4"/>
  <c r="F1176" i="4"/>
  <c r="F1193" i="4"/>
  <c r="F1211" i="4"/>
  <c r="F1158" i="4"/>
  <c r="F1135" i="4"/>
  <c r="F1149" i="4"/>
  <c r="F1130" i="4"/>
  <c r="F1123" i="4"/>
  <c r="F1132" i="4"/>
  <c r="F1215" i="4"/>
  <c r="F1126" i="4"/>
  <c r="F1178" i="4"/>
  <c r="F1210" i="4"/>
  <c r="F1152" i="4"/>
  <c r="F1146" i="4"/>
  <c r="F1183" i="4"/>
  <c r="F1177" i="4"/>
  <c r="F1125" i="4"/>
  <c r="F1127" i="4"/>
  <c r="F1192" i="4"/>
  <c r="F1184" i="4"/>
  <c r="F1169" i="4"/>
  <c r="F1202" i="4"/>
  <c r="F1145" i="4"/>
  <c r="F1147" i="4"/>
  <c r="F1172" i="4"/>
  <c r="F1217" i="4"/>
  <c r="F1198" i="4"/>
  <c r="F1139" i="4"/>
  <c r="F1200" i="4"/>
  <c r="F1182" i="4"/>
  <c r="F1197" i="4"/>
  <c r="F1136" i="4"/>
  <c r="F1150" i="4"/>
  <c r="F1167" i="4"/>
  <c r="F1140" i="4"/>
  <c r="F1160" i="4"/>
  <c r="F1134" i="4"/>
  <c r="F1187" i="4"/>
  <c r="F1128" i="4"/>
  <c r="F1138" i="4"/>
  <c r="F1165" i="4"/>
  <c r="F1143" i="4"/>
  <c r="F1190" i="4"/>
  <c r="F1166" i="4"/>
  <c r="F1181" i="4"/>
  <c r="F1214" i="4"/>
  <c r="F1133" i="4"/>
  <c r="F1194" i="4"/>
  <c r="F1168" i="4"/>
  <c r="F1161" i="4"/>
  <c r="F1218" i="4"/>
  <c r="F1205" i="4"/>
  <c r="F1206" i="4"/>
  <c r="F1216" i="4"/>
  <c r="F1157" i="4"/>
  <c r="F1156" i="4"/>
  <c r="F1163" i="4"/>
  <c r="F1131" i="4"/>
  <c r="F1148" i="4"/>
  <c r="F1174" i="4"/>
  <c r="F1137" i="4"/>
  <c r="F1207" i="4"/>
  <c r="F1180" i="4"/>
  <c r="F1171" i="4"/>
  <c r="F1142" i="4"/>
  <c r="F1185" i="4"/>
  <c r="F1151" i="4"/>
  <c r="F1412" i="4"/>
  <c r="F1409" i="4"/>
  <c r="F1411" i="4"/>
  <c r="F1413" i="4"/>
  <c r="F1407" i="4"/>
  <c r="F1408" i="4"/>
  <c r="F1404" i="4"/>
  <c r="F1402" i="4"/>
  <c r="F1406" i="4"/>
  <c r="F1403" i="4"/>
  <c r="F1405" i="4"/>
  <c r="F1414" i="4"/>
  <c r="F1410" i="4"/>
  <c r="F1437" i="4"/>
  <c r="F1439" i="4"/>
  <c r="F1444" i="4"/>
  <c r="F1443" i="4"/>
  <c r="F1442" i="4"/>
  <c r="F1441" i="4"/>
  <c r="F1445" i="4"/>
  <c r="F1440" i="4"/>
  <c r="F1438" i="4"/>
  <c r="F1436" i="4"/>
  <c r="F1446" i="4"/>
  <c r="F1448" i="4"/>
  <c r="F1447" i="4"/>
  <c r="F33" i="4"/>
  <c r="F43" i="4"/>
  <c r="F56" i="4"/>
  <c r="F48" i="4"/>
  <c r="F60" i="4"/>
  <c r="F50" i="4"/>
  <c r="F30" i="4"/>
  <c r="F32" i="4"/>
  <c r="F39" i="4"/>
  <c r="F35" i="4"/>
  <c r="F25" i="4"/>
  <c r="F27" i="4"/>
  <c r="F29" i="4"/>
  <c r="F34" i="4"/>
  <c r="F36" i="4"/>
  <c r="F28" i="4"/>
  <c r="F26" i="4"/>
  <c r="F45" i="4"/>
  <c r="F46" i="4"/>
  <c r="F23" i="4"/>
  <c r="F58" i="4"/>
  <c r="F40" i="4"/>
  <c r="F54" i="4"/>
  <c r="F41" i="4"/>
  <c r="F51" i="4"/>
  <c r="F53" i="4"/>
  <c r="F38" i="4"/>
  <c r="F47" i="4"/>
  <c r="F52" i="4"/>
  <c r="F44" i="4"/>
  <c r="F49" i="4"/>
  <c r="F31" i="4"/>
  <c r="F37" i="4"/>
  <c r="F59" i="4"/>
  <c r="F24" i="4"/>
  <c r="F55" i="4"/>
  <c r="F42" i="4"/>
  <c r="F57" i="4"/>
  <c r="F93" i="4"/>
  <c r="F133" i="4"/>
  <c r="F71" i="4"/>
  <c r="F132" i="4"/>
  <c r="F68" i="4"/>
  <c r="F116" i="4"/>
  <c r="F89" i="4"/>
  <c r="F107" i="4"/>
  <c r="F70" i="4"/>
  <c r="F103" i="4"/>
  <c r="F84" i="4"/>
  <c r="F131" i="4"/>
  <c r="F91" i="4"/>
  <c r="F141" i="4"/>
  <c r="F118" i="4"/>
  <c r="F121" i="4"/>
  <c r="F126" i="4"/>
  <c r="F79" i="4"/>
  <c r="F97" i="4"/>
  <c r="F129" i="4"/>
  <c r="F137" i="4"/>
  <c r="F82" i="4"/>
  <c r="F120" i="4"/>
  <c r="F61" i="4"/>
  <c r="F95" i="4"/>
  <c r="F136" i="4"/>
  <c r="F94" i="4"/>
  <c r="F130" i="4"/>
  <c r="F77" i="4"/>
  <c r="F99" i="4"/>
  <c r="F106" i="4"/>
  <c r="F88" i="4"/>
  <c r="F66" i="4"/>
  <c r="F73" i="4"/>
  <c r="F75" i="4"/>
  <c r="F108" i="4"/>
  <c r="F69" i="4"/>
  <c r="F113" i="4"/>
  <c r="F80" i="4"/>
  <c r="F76" i="4"/>
  <c r="F142" i="4"/>
  <c r="F105" i="4"/>
  <c r="F64" i="4"/>
  <c r="F83" i="4"/>
  <c r="F65" i="4"/>
  <c r="F74" i="4"/>
  <c r="F135" i="4"/>
  <c r="F72" i="4"/>
  <c r="F115" i="4"/>
  <c r="F92" i="4"/>
  <c r="F96" i="4"/>
  <c r="F124" i="4"/>
  <c r="F81" i="4"/>
  <c r="F109" i="4"/>
  <c r="F125" i="4"/>
  <c r="F98" i="4"/>
  <c r="F110" i="4"/>
  <c r="F117" i="4"/>
  <c r="F140" i="4"/>
  <c r="F122" i="4"/>
  <c r="F85" i="4"/>
  <c r="F114" i="4"/>
  <c r="F100" i="4"/>
  <c r="F78" i="4"/>
  <c r="F102" i="4"/>
  <c r="F127" i="4"/>
  <c r="F67" i="4"/>
  <c r="F123" i="4"/>
  <c r="F128" i="4"/>
  <c r="F112" i="4"/>
  <c r="F62" i="4"/>
  <c r="F101" i="4"/>
  <c r="F139" i="4"/>
  <c r="F87" i="4"/>
  <c r="F90" i="4"/>
  <c r="F138" i="4"/>
  <c r="F119" i="4"/>
  <c r="F143" i="4"/>
  <c r="F111" i="4"/>
  <c r="F104" i="4"/>
  <c r="F63" i="4"/>
  <c r="F86" i="4"/>
  <c r="F134" i="4"/>
  <c r="F204" i="4"/>
  <c r="F203" i="4"/>
  <c r="F202" i="4"/>
  <c r="F205" i="4"/>
  <c r="F201" i="4"/>
  <c r="F199" i="4"/>
  <c r="F198" i="4"/>
  <c r="F200" i="4"/>
  <c r="F197" i="4"/>
  <c r="F196" i="4"/>
  <c r="F195" i="4"/>
  <c r="F194" i="4"/>
  <c r="F193" i="4"/>
  <c r="F192" i="4"/>
  <c r="F191" i="4"/>
  <c r="F190" i="4"/>
  <c r="F189" i="4"/>
  <c r="F188" i="4"/>
  <c r="F186" i="4"/>
  <c r="F187" i="4"/>
  <c r="F185" i="4"/>
  <c r="F184" i="4"/>
  <c r="F182" i="4"/>
  <c r="F183" i="4"/>
  <c r="F181" i="4"/>
  <c r="F180" i="4"/>
  <c r="F179" i="4"/>
  <c r="F178" i="4"/>
  <c r="F177" i="4"/>
  <c r="F176" i="4"/>
  <c r="F175" i="4"/>
  <c r="F174" i="4"/>
  <c r="F173" i="4"/>
  <c r="F172" i="4"/>
  <c r="F170" i="4"/>
  <c r="F171" i="4"/>
  <c r="F169" i="4"/>
  <c r="F168" i="4"/>
  <c r="F167" i="4"/>
  <c r="F166" i="4"/>
  <c r="F165" i="4"/>
  <c r="F164" i="4"/>
  <c r="F163" i="4"/>
  <c r="F162" i="4"/>
  <c r="F161" i="4"/>
  <c r="F159" i="4"/>
  <c r="F160" i="4"/>
  <c r="F158" i="4"/>
  <c r="F155" i="4"/>
  <c r="F156" i="4"/>
  <c r="F157" i="4"/>
  <c r="F154" i="4"/>
  <c r="F153" i="4"/>
  <c r="F152" i="4"/>
  <c r="F151" i="4"/>
  <c r="F150" i="4"/>
  <c r="F149" i="4"/>
  <c r="F148" i="4"/>
  <c r="F147" i="4"/>
  <c r="F146" i="4"/>
  <c r="F145" i="4"/>
  <c r="F144" i="4"/>
  <c r="F265" i="4"/>
  <c r="F256" i="4"/>
  <c r="F262" i="4"/>
  <c r="F252" i="4"/>
  <c r="F266" i="4"/>
  <c r="F249" i="4"/>
  <c r="F260" i="4"/>
  <c r="F261" i="4"/>
  <c r="F254" i="4"/>
  <c r="F259" i="4"/>
  <c r="F257" i="4"/>
  <c r="F264" i="4"/>
  <c r="F248" i="4"/>
  <c r="F251" i="4"/>
  <c r="F255" i="4"/>
  <c r="F250" i="4"/>
  <c r="F253" i="4"/>
  <c r="F263" i="4"/>
  <c r="F258" i="4"/>
  <c r="F267" i="4"/>
  <c r="F346" i="4"/>
  <c r="F347" i="4"/>
  <c r="F345" i="4"/>
  <c r="F344" i="4"/>
  <c r="F348" i="4"/>
  <c r="F343" i="4"/>
  <c r="F341" i="4"/>
  <c r="F342" i="4"/>
  <c r="F340" i="4"/>
  <c r="F339" i="4"/>
  <c r="F338" i="4"/>
  <c r="F337" i="4"/>
  <c r="F336" i="4"/>
  <c r="F335" i="4"/>
  <c r="F334" i="4"/>
  <c r="F333" i="4"/>
  <c r="F332" i="4"/>
  <c r="F329" i="4"/>
  <c r="F330" i="4"/>
  <c r="F328" i="4"/>
  <c r="F325" i="4"/>
  <c r="F326" i="4"/>
  <c r="F327" i="4"/>
  <c r="F324" i="4"/>
  <c r="F323" i="4"/>
  <c r="F321" i="4"/>
  <c r="F322" i="4"/>
  <c r="F320" i="4"/>
  <c r="F319" i="4"/>
  <c r="F317" i="4"/>
  <c r="F316" i="4"/>
  <c r="F318" i="4"/>
  <c r="F315" i="4"/>
  <c r="F314" i="4"/>
  <c r="F313" i="4"/>
  <c r="F312" i="4"/>
  <c r="F311" i="4"/>
  <c r="F309" i="4"/>
  <c r="F310" i="4"/>
  <c r="F308" i="4"/>
  <c r="F307" i="4"/>
  <c r="F306" i="4"/>
  <c r="F304" i="4"/>
  <c r="F305" i="4"/>
  <c r="F303" i="4"/>
  <c r="F302" i="4"/>
  <c r="F301" i="4"/>
  <c r="F300" i="4"/>
  <c r="F298" i="4"/>
  <c r="F299" i="4"/>
  <c r="F297" i="4"/>
  <c r="F296" i="4"/>
  <c r="F295" i="4"/>
  <c r="F293" i="4"/>
  <c r="F291" i="4"/>
  <c r="F292" i="4"/>
  <c r="F289" i="4"/>
  <c r="F290" i="4"/>
  <c r="F288" i="4"/>
  <c r="F286" i="4"/>
  <c r="F287" i="4"/>
  <c r="F285" i="4"/>
  <c r="F283" i="4"/>
  <c r="F284" i="4"/>
  <c r="F282" i="4"/>
  <c r="F281" i="4"/>
  <c r="F280" i="4"/>
  <c r="F279" i="4"/>
  <c r="F278" i="4"/>
  <c r="F277" i="4"/>
  <c r="F276" i="4"/>
  <c r="F275" i="4"/>
  <c r="F274" i="4"/>
  <c r="F273" i="4"/>
  <c r="F272" i="4"/>
  <c r="F271" i="4"/>
  <c r="F269" i="4"/>
  <c r="F270" i="4"/>
  <c r="F268" i="4"/>
  <c r="F294" i="4"/>
  <c r="F331" i="4"/>
  <c r="F435" i="4"/>
  <c r="F441" i="4"/>
  <c r="F413" i="4"/>
  <c r="F417" i="4"/>
  <c r="F409" i="4"/>
  <c r="F418" i="4"/>
  <c r="F416" i="4"/>
  <c r="F423" i="4"/>
  <c r="F430" i="4"/>
  <c r="F434" i="4"/>
  <c r="F443" i="4"/>
  <c r="F410" i="4"/>
  <c r="F429" i="4"/>
  <c r="F425" i="4"/>
  <c r="F419" i="4"/>
  <c r="F428" i="4"/>
  <c r="F414" i="4"/>
  <c r="F431" i="4"/>
  <c r="F448" i="4"/>
  <c r="F422" i="4"/>
  <c r="F439" i="4"/>
  <c r="F426" i="4"/>
  <c r="F449" i="4"/>
  <c r="F447" i="4"/>
  <c r="F412" i="4"/>
  <c r="F427" i="4"/>
  <c r="F440" i="4"/>
  <c r="F442" i="4"/>
  <c r="F407" i="4"/>
  <c r="F445" i="4"/>
  <c r="F436" i="4"/>
  <c r="F444" i="4"/>
  <c r="F411" i="4"/>
  <c r="F437" i="4"/>
  <c r="F432" i="4"/>
  <c r="F420" i="4"/>
  <c r="F408" i="4"/>
  <c r="F421" i="4"/>
  <c r="F424" i="4"/>
  <c r="F406" i="4"/>
  <c r="F415" i="4"/>
  <c r="F446" i="4"/>
  <c r="F433" i="4"/>
  <c r="F438" i="4"/>
  <c r="F475" i="4"/>
  <c r="F453" i="4"/>
  <c r="F471" i="4"/>
  <c r="F465" i="4"/>
  <c r="F473" i="4"/>
  <c r="F455" i="4"/>
  <c r="F456" i="4"/>
  <c r="F470" i="4"/>
  <c r="F468" i="4"/>
  <c r="F461" i="4"/>
  <c r="F460" i="4"/>
  <c r="F458" i="4"/>
  <c r="F452" i="4"/>
  <c r="F472" i="4"/>
  <c r="F450" i="4"/>
  <c r="F464" i="4"/>
  <c r="F467" i="4"/>
  <c r="F462" i="4"/>
  <c r="F466" i="4"/>
  <c r="F454" i="4"/>
  <c r="F469" i="4"/>
  <c r="F474" i="4"/>
  <c r="F463" i="4"/>
  <c r="F457" i="4"/>
  <c r="F459" i="4"/>
  <c r="F451" i="4"/>
  <c r="F542" i="4"/>
  <c r="F535" i="4"/>
  <c r="F540" i="4"/>
  <c r="F536" i="4"/>
  <c r="F543" i="4"/>
  <c r="F537" i="4"/>
  <c r="F533" i="4"/>
  <c r="F541" i="4"/>
  <c r="F538" i="4"/>
  <c r="F539" i="4"/>
  <c r="F534" i="4"/>
  <c r="F1479" i="4"/>
  <c r="F544" i="4"/>
  <c r="F558" i="4"/>
  <c r="F615" i="4"/>
  <c r="F614" i="4"/>
  <c r="F616" i="4"/>
  <c r="F613" i="4"/>
  <c r="F611" i="4"/>
  <c r="F610" i="4"/>
  <c r="F612" i="4"/>
  <c r="F609" i="4"/>
  <c r="F608" i="4"/>
  <c r="F607" i="4"/>
  <c r="F606" i="4"/>
  <c r="F605" i="4"/>
  <c r="F604" i="4"/>
  <c r="F603" i="4"/>
  <c r="F602" i="4"/>
  <c r="F601" i="4"/>
  <c r="F600" i="4"/>
  <c r="F599" i="4"/>
  <c r="F596" i="4"/>
  <c r="F597" i="4"/>
  <c r="F598" i="4"/>
  <c r="F595" i="4"/>
  <c r="F594" i="4"/>
  <c r="F592" i="4"/>
  <c r="F593" i="4"/>
  <c r="F591" i="4"/>
  <c r="F590" i="4"/>
  <c r="F589" i="4"/>
  <c r="F588" i="4"/>
  <c r="F587" i="4"/>
  <c r="F586" i="4"/>
  <c r="F585" i="4"/>
  <c r="F584" i="4"/>
  <c r="F583" i="4"/>
  <c r="F580" i="4"/>
  <c r="F581" i="4"/>
  <c r="F579" i="4"/>
  <c r="F578" i="4"/>
  <c r="F577" i="4"/>
  <c r="F576" i="4"/>
  <c r="F575" i="4"/>
  <c r="F574" i="4"/>
  <c r="F572" i="4"/>
  <c r="F573" i="4"/>
  <c r="F571" i="4"/>
  <c r="F569" i="4"/>
  <c r="F570" i="4"/>
  <c r="F568" i="4"/>
  <c r="F567" i="4"/>
  <c r="F566" i="4"/>
  <c r="F565" i="4"/>
  <c r="F564" i="4"/>
  <c r="F563" i="4"/>
  <c r="F562" i="4"/>
  <c r="F561" i="4"/>
  <c r="F560" i="4"/>
  <c r="F559" i="4"/>
  <c r="F621" i="4"/>
  <c r="F625" i="4"/>
  <c r="F624" i="4"/>
  <c r="F622" i="4"/>
  <c r="F623" i="4"/>
  <c r="F687" i="4"/>
  <c r="F686" i="4"/>
  <c r="F685" i="4"/>
  <c r="F688" i="4"/>
  <c r="F684" i="4"/>
  <c r="F682" i="4"/>
  <c r="F683" i="4"/>
  <c r="F680" i="4"/>
  <c r="F679" i="4"/>
  <c r="F678" i="4"/>
  <c r="F677" i="4"/>
  <c r="F676" i="4"/>
  <c r="F675" i="4"/>
  <c r="F674" i="4"/>
  <c r="F673" i="4"/>
  <c r="F672" i="4"/>
  <c r="F671" i="4"/>
  <c r="F670" i="4"/>
  <c r="F667" i="4"/>
  <c r="F668" i="4"/>
  <c r="F666" i="4"/>
  <c r="F665" i="4"/>
  <c r="F663" i="4"/>
  <c r="F664" i="4"/>
  <c r="F662" i="4"/>
  <c r="F661" i="4"/>
  <c r="F660" i="4"/>
  <c r="F659" i="4"/>
  <c r="F658" i="4"/>
  <c r="F657" i="4"/>
  <c r="F656" i="4"/>
  <c r="F654" i="4"/>
  <c r="F655" i="4"/>
  <c r="F652" i="4"/>
  <c r="F653" i="4"/>
  <c r="F651" i="4"/>
  <c r="F650" i="4"/>
  <c r="F649" i="4"/>
  <c r="F648" i="4"/>
  <c r="F647" i="4"/>
  <c r="F646" i="4"/>
  <c r="F645" i="4"/>
  <c r="F644" i="4"/>
  <c r="F642" i="4"/>
  <c r="F643" i="4"/>
  <c r="F641" i="4"/>
  <c r="F638" i="4"/>
  <c r="F639" i="4"/>
  <c r="F640" i="4"/>
  <c r="F637" i="4"/>
  <c r="F636" i="4"/>
  <c r="F635" i="4"/>
  <c r="F634" i="4"/>
  <c r="F633" i="4"/>
  <c r="F632" i="4"/>
  <c r="F631" i="4"/>
  <c r="F630" i="4"/>
  <c r="F629" i="4"/>
  <c r="F628" i="4"/>
  <c r="F627" i="4"/>
  <c r="F626" i="4"/>
  <c r="F669" i="4"/>
  <c r="F681" i="4"/>
  <c r="F915" i="4"/>
  <c r="F897" i="4"/>
  <c r="F912" i="4"/>
  <c r="F914" i="4"/>
  <c r="F899" i="4"/>
  <c r="F900" i="4"/>
  <c r="F911" i="4"/>
  <c r="F902" i="4"/>
  <c r="F896" i="4"/>
  <c r="F913" i="4"/>
  <c r="F895" i="4"/>
  <c r="F908" i="4"/>
  <c r="F906" i="4"/>
  <c r="F910" i="4"/>
  <c r="F898" i="4"/>
  <c r="F907" i="4"/>
  <c r="F901" i="4"/>
  <c r="F904" i="4"/>
  <c r="F903" i="4"/>
  <c r="F905" i="4"/>
  <c r="F909" i="4"/>
  <c r="F987" i="4"/>
  <c r="F978" i="4"/>
  <c r="F963" i="4"/>
  <c r="F979" i="4"/>
  <c r="F986" i="4"/>
  <c r="F984" i="4"/>
  <c r="F972" i="4"/>
  <c r="F989" i="4"/>
  <c r="F969" i="4"/>
  <c r="F982" i="4"/>
  <c r="F970" i="4"/>
  <c r="F967" i="4"/>
  <c r="F985" i="4"/>
  <c r="F962" i="4"/>
  <c r="F983" i="4"/>
  <c r="F966" i="4"/>
  <c r="F977" i="4"/>
  <c r="F973" i="4"/>
  <c r="F974" i="4"/>
  <c r="F975" i="4"/>
  <c r="F981" i="4"/>
  <c r="F976" i="4"/>
  <c r="F968" i="4"/>
  <c r="F980" i="4"/>
  <c r="F964" i="4"/>
  <c r="F971" i="4"/>
  <c r="F988" i="4"/>
  <c r="F965" i="4"/>
  <c r="F991" i="4"/>
  <c r="F996" i="4"/>
  <c r="F1023" i="4"/>
  <c r="F1017" i="4"/>
  <c r="F1024" i="4"/>
  <c r="F1000" i="4"/>
  <c r="F1007" i="4"/>
  <c r="F1022" i="4"/>
  <c r="F1013" i="4"/>
  <c r="F992" i="4"/>
  <c r="F1014" i="4"/>
  <c r="F1001" i="4"/>
  <c r="F994" i="4"/>
  <c r="F995" i="4"/>
  <c r="F1025" i="4"/>
  <c r="F1005" i="4"/>
  <c r="F1018" i="4"/>
  <c r="F999" i="4"/>
  <c r="F1008" i="4"/>
  <c r="F1002" i="4"/>
  <c r="F990" i="4"/>
  <c r="F1021" i="4"/>
  <c r="F1004" i="4"/>
  <c r="F1020" i="4"/>
  <c r="F997" i="4"/>
  <c r="F1012" i="4"/>
  <c r="F1016" i="4"/>
  <c r="F1019" i="4"/>
  <c r="F1006" i="4"/>
  <c r="F1009" i="4"/>
  <c r="F1003" i="4"/>
  <c r="F998" i="4"/>
  <c r="F1015" i="4"/>
  <c r="F993" i="4"/>
  <c r="F1011" i="4"/>
  <c r="F1010" i="4"/>
  <c r="F1054" i="4"/>
  <c r="F1055" i="4"/>
  <c r="F1035" i="4"/>
  <c r="F1027" i="4"/>
  <c r="F1050" i="4"/>
  <c r="F1046" i="4"/>
  <c r="F1057" i="4"/>
  <c r="F1028" i="4"/>
  <c r="F1047" i="4"/>
  <c r="F1039" i="4"/>
  <c r="F1031" i="4"/>
  <c r="F1037" i="4"/>
  <c r="F1043" i="4"/>
  <c r="F1058" i="4"/>
  <c r="F1041" i="4"/>
  <c r="F1034" i="4"/>
  <c r="F1051" i="4"/>
  <c r="F1036" i="4"/>
  <c r="F1032" i="4"/>
  <c r="F1052" i="4"/>
  <c r="F1026" i="4"/>
  <c r="F1045" i="4"/>
  <c r="F1030" i="4"/>
  <c r="F1049" i="4"/>
  <c r="F1053" i="4"/>
  <c r="F1040" i="4"/>
  <c r="F1042" i="4"/>
  <c r="F1038" i="4"/>
  <c r="F1033" i="4"/>
  <c r="F1048" i="4"/>
  <c r="F1029" i="4"/>
  <c r="F1044" i="4"/>
  <c r="F1056" i="4"/>
  <c r="F1097" i="4"/>
  <c r="F1096" i="4"/>
  <c r="F1095" i="4"/>
  <c r="F1098" i="4"/>
  <c r="F1094" i="4"/>
  <c r="F1092" i="4"/>
  <c r="F1093" i="4"/>
  <c r="F1091" i="4"/>
  <c r="F1090" i="4"/>
  <c r="F1089" i="4"/>
  <c r="F1088" i="4"/>
  <c r="F1087" i="4"/>
  <c r="F1086" i="4"/>
  <c r="F1085" i="4"/>
  <c r="F1083" i="4"/>
  <c r="F1084" i="4"/>
  <c r="F1082" i="4"/>
  <c r="F1081" i="4"/>
  <c r="F1079" i="4"/>
  <c r="F1080" i="4"/>
  <c r="F1078" i="4"/>
  <c r="F1077" i="4"/>
  <c r="F1076" i="4"/>
  <c r="F1075" i="4"/>
  <c r="F1074" i="4"/>
  <c r="F1073" i="4"/>
  <c r="F1072" i="4"/>
  <c r="F1071" i="4"/>
  <c r="F1069" i="4"/>
  <c r="F1070" i="4"/>
  <c r="F1068" i="4"/>
  <c r="F1067" i="4"/>
  <c r="F1066" i="4"/>
  <c r="F1065" i="4"/>
  <c r="F1064" i="4"/>
  <c r="F1063" i="4"/>
  <c r="F1062" i="4"/>
  <c r="F1060" i="4"/>
  <c r="F1061" i="4"/>
  <c r="F1059" i="4"/>
  <c r="F1224" i="4"/>
  <c r="F1292" i="4"/>
  <c r="F1225" i="4"/>
  <c r="F1282" i="4"/>
  <c r="F1234" i="4"/>
  <c r="F1251" i="4"/>
  <c r="F1258" i="4"/>
  <c r="F1263" i="4"/>
  <c r="F1237" i="4"/>
  <c r="F1260" i="4"/>
  <c r="F1245" i="4"/>
  <c r="F1248" i="4"/>
  <c r="F1253" i="4"/>
  <c r="F1259" i="4"/>
  <c r="F1257" i="4"/>
  <c r="F1235" i="4"/>
  <c r="F1230" i="4"/>
  <c r="F1269" i="4"/>
  <c r="F1281" i="4"/>
  <c r="F1231" i="4"/>
  <c r="F1284" i="4"/>
  <c r="F1268" i="4"/>
  <c r="F1255" i="4"/>
  <c r="F1277" i="4"/>
  <c r="F1238" i="4"/>
  <c r="F1256" i="4"/>
  <c r="F1233" i="4"/>
  <c r="F1250" i="4"/>
  <c r="F1275" i="4"/>
  <c r="F1226" i="4"/>
  <c r="F1301" i="4"/>
  <c r="F1276" i="4"/>
  <c r="F1295" i="4"/>
  <c r="F1287" i="4"/>
  <c r="F1274" i="4"/>
  <c r="F1266" i="4"/>
  <c r="F1283" i="4"/>
  <c r="F1247" i="4"/>
  <c r="F1293" i="4"/>
  <c r="F1300" i="4"/>
  <c r="F1285" i="4"/>
  <c r="F1254" i="4"/>
  <c r="F1236" i="4"/>
  <c r="F1229" i="4"/>
  <c r="F1280" i="4"/>
  <c r="F1294" i="4"/>
  <c r="F1244" i="4"/>
  <c r="F1291" i="4"/>
  <c r="F1252" i="4"/>
  <c r="F1288" i="4"/>
  <c r="F1240" i="4"/>
  <c r="F1273" i="4"/>
  <c r="F1304" i="4"/>
  <c r="F1371" i="4"/>
  <c r="F1305" i="4"/>
  <c r="F1361" i="4"/>
  <c r="F1314" i="4"/>
  <c r="F1331" i="4"/>
  <c r="F1332" i="4"/>
  <c r="F1339" i="4"/>
  <c r="F1344" i="4"/>
  <c r="F1317" i="4"/>
  <c r="F1341" i="4"/>
  <c r="F1325" i="4"/>
  <c r="F1328" i="4"/>
  <c r="F1334" i="4"/>
  <c r="F1351" i="4"/>
  <c r="F1322" i="4"/>
  <c r="F1348" i="4"/>
  <c r="F1343" i="4"/>
  <c r="F1377" i="4"/>
  <c r="F1368" i="4"/>
  <c r="F1312" i="4"/>
  <c r="F1369" i="4"/>
  <c r="F1308" i="4"/>
  <c r="F1303" i="4"/>
  <c r="F1375" i="4"/>
  <c r="F1307" i="4"/>
  <c r="F1329" i="4"/>
  <c r="F1352" i="4"/>
  <c r="F1353" i="4"/>
  <c r="F1321" i="4"/>
  <c r="F1358" i="4"/>
  <c r="F1319" i="4"/>
  <c r="F1376" i="4"/>
  <c r="F1374" i="4"/>
  <c r="F1302" i="4"/>
  <c r="F1346" i="4"/>
  <c r="F1365" i="4"/>
  <c r="F1342" i="4"/>
  <c r="F1323" i="4"/>
  <c r="F1345" i="4"/>
  <c r="F1326" i="4"/>
  <c r="F1340" i="4"/>
  <c r="F1338" i="4"/>
  <c r="F1315" i="4"/>
  <c r="F1310" i="4"/>
  <c r="F1350" i="4"/>
  <c r="F1311" i="4"/>
  <c r="F1360" i="4"/>
  <c r="F1363" i="4"/>
  <c r="F1349" i="4"/>
  <c r="F1336" i="4"/>
  <c r="F1357" i="4"/>
  <c r="F1318" i="4"/>
  <c r="F1337" i="4"/>
  <c r="F1313" i="4"/>
  <c r="F1330" i="4"/>
  <c r="F1355" i="4"/>
  <c r="F1306" i="4"/>
  <c r="F1356" i="4"/>
  <c r="F1379" i="4"/>
  <c r="F1366" i="4"/>
  <c r="F1354" i="4"/>
  <c r="F1347" i="4"/>
  <c r="F1362" i="4"/>
  <c r="F1327" i="4"/>
  <c r="F1372" i="4"/>
  <c r="F1378" i="4"/>
  <c r="F1364" i="4"/>
  <c r="F1316" i="4"/>
  <c r="F1335" i="4"/>
  <c r="F1309" i="4"/>
  <c r="F1359" i="4"/>
  <c r="F1373" i="4"/>
  <c r="F1324" i="4"/>
  <c r="F1370" i="4"/>
  <c r="F1333" i="4"/>
  <c r="F1367" i="4"/>
  <c r="F1320" i="4"/>
  <c r="F1392" i="4"/>
  <c r="F1400" i="4"/>
  <c r="F1397" i="4"/>
  <c r="F1394" i="4"/>
  <c r="F1387" i="4"/>
  <c r="F1384" i="4"/>
  <c r="F1380" i="4"/>
  <c r="F1388" i="4"/>
  <c r="F1389" i="4"/>
  <c r="F1381" i="4"/>
  <c r="F1398" i="4"/>
  <c r="F1386" i="4"/>
  <c r="F1395" i="4"/>
  <c r="F1401" i="4"/>
  <c r="F1390" i="4"/>
  <c r="F1396" i="4"/>
  <c r="F1391" i="4"/>
  <c r="F1393" i="4"/>
  <c r="F1382" i="4"/>
  <c r="F1399" i="4"/>
  <c r="F1385" i="4"/>
  <c r="F1383" i="4"/>
  <c r="F476" i="4"/>
  <c r="F477" i="4"/>
  <c r="F483" i="4"/>
  <c r="F479" i="4"/>
  <c r="F481" i="4"/>
  <c r="F482" i="4"/>
  <c r="F486" i="4"/>
  <c r="F485" i="4"/>
  <c r="F484" i="4"/>
  <c r="F478" i="4"/>
  <c r="F480" i="4"/>
  <c r="F487" i="4"/>
  <c r="F488" i="4"/>
  <c r="F489" i="4"/>
  <c r="F548" i="4"/>
  <c r="F557" i="4"/>
  <c r="F555" i="4"/>
  <c r="F550" i="4"/>
  <c r="F547" i="4"/>
  <c r="F552" i="4"/>
  <c r="F553" i="4"/>
  <c r="F554" i="4"/>
  <c r="F556" i="4"/>
  <c r="F546" i="4"/>
  <c r="F551" i="4"/>
  <c r="F545" i="4"/>
  <c r="F549" i="4"/>
  <c r="F928" i="4"/>
  <c r="F927" i="4"/>
  <c r="F918" i="4"/>
  <c r="F922" i="4"/>
  <c r="F924" i="4"/>
  <c r="F923" i="4"/>
  <c r="F919" i="4"/>
  <c r="F925" i="4"/>
  <c r="F929" i="4"/>
  <c r="F917" i="4"/>
  <c r="F921" i="4"/>
  <c r="F920" i="4"/>
  <c r="F926" i="4"/>
  <c r="F916" i="4"/>
  <c r="F1420" i="4"/>
  <c r="F1423" i="4"/>
  <c r="F1421" i="4"/>
  <c r="F1422" i="4"/>
  <c r="F1415" i="4"/>
  <c r="F1417" i="4"/>
  <c r="F1416" i="4"/>
  <c r="F1419" i="4"/>
  <c r="F1425" i="4"/>
  <c r="F1418" i="4"/>
  <c r="F1424" i="4"/>
  <c r="F1434" i="4"/>
  <c r="F1428" i="4"/>
  <c r="F1429" i="4"/>
  <c r="F1431" i="4"/>
  <c r="F1426" i="4"/>
  <c r="F1427" i="4"/>
  <c r="F1435" i="4"/>
  <c r="F1430" i="4"/>
  <c r="F1432" i="4"/>
  <c r="F1433" i="4"/>
  <c r="F22" i="4"/>
  <c r="F395" i="4"/>
  <c r="F401" i="4"/>
  <c r="F399" i="4"/>
  <c r="F394" i="4"/>
  <c r="F405" i="4"/>
  <c r="F393" i="4"/>
  <c r="F396" i="4"/>
  <c r="F397" i="4"/>
  <c r="F404" i="4"/>
  <c r="F389" i="4"/>
  <c r="F400" i="4"/>
  <c r="F391" i="4"/>
  <c r="F392" i="4"/>
  <c r="F402" i="4"/>
  <c r="F398" i="4"/>
  <c r="F403" i="4"/>
  <c r="F390" i="4"/>
  <c r="F1114" i="4"/>
  <c r="F1119" i="4"/>
  <c r="F1121" i="4"/>
  <c r="F1110" i="4"/>
  <c r="F1109" i="4"/>
  <c r="F1113" i="4"/>
  <c r="F1122" i="4"/>
  <c r="F1120" i="4"/>
  <c r="F1118" i="4"/>
  <c r="F1108" i="4"/>
  <c r="F1115" i="4"/>
  <c r="F1117" i="4"/>
  <c r="F1116" i="4"/>
  <c r="F1112" i="4"/>
  <c r="F1111" i="4"/>
  <c r="F1477" i="4"/>
  <c r="F1475" i="4"/>
  <c r="F1454" i="4"/>
  <c r="F1452" i="4"/>
  <c r="F1472" i="4"/>
  <c r="F1455" i="4"/>
  <c r="F1469" i="4"/>
  <c r="F1456" i="4"/>
  <c r="F1476" i="4"/>
  <c r="F1453" i="4"/>
  <c r="F1459" i="4"/>
  <c r="F1457" i="4"/>
  <c r="F1466" i="4"/>
  <c r="F1449" i="4"/>
  <c r="F1467" i="4"/>
  <c r="F1450" i="4"/>
  <c r="F1461" i="4"/>
  <c r="F1460" i="4"/>
  <c r="F1465" i="4"/>
  <c r="F1458" i="4"/>
  <c r="F1451" i="4"/>
  <c r="F1470" i="4"/>
  <c r="F1474" i="4"/>
  <c r="F1473" i="4"/>
  <c r="F1463" i="4"/>
  <c r="F1464" i="4"/>
  <c r="F1468" i="4"/>
  <c r="F1471" i="4"/>
  <c r="F1462" i="4"/>
  <c r="F1478" i="4"/>
  <c r="F1480" i="4"/>
  <c r="F1481" i="4"/>
  <c r="F1491" i="4"/>
  <c r="F1484" i="4"/>
  <c r="F1487" i="4"/>
  <c r="F1506" i="4"/>
  <c r="F1513" i="4"/>
  <c r="F1515" i="4"/>
  <c r="F1514" i="4"/>
  <c r="F1504" i="4"/>
  <c r="F1500" i="4"/>
  <c r="F1503" i="4"/>
  <c r="F1518" i="4"/>
  <c r="F1499" i="4"/>
  <c r="F1489" i="4"/>
  <c r="F1495" i="4"/>
  <c r="F1492" i="4"/>
  <c r="F1511" i="4"/>
  <c r="F1520" i="4"/>
  <c r="F1509" i="4"/>
  <c r="F1488" i="4"/>
  <c r="F1494" i="4"/>
  <c r="F1497" i="4"/>
  <c r="F1493" i="4"/>
  <c r="F1505" i="4"/>
  <c r="F1486" i="4"/>
  <c r="F1496" i="4"/>
  <c r="F1517" i="4"/>
  <c r="F1508" i="4"/>
  <c r="F1519" i="4"/>
  <c r="F1490" i="4"/>
  <c r="F1482" i="4"/>
  <c r="F1498" i="4"/>
  <c r="F1507" i="4"/>
  <c r="F1485" i="4"/>
  <c r="F1502" i="4"/>
  <c r="F1512" i="4"/>
  <c r="F1483" i="4"/>
  <c r="F1516" i="4"/>
  <c r="F1501" i="4"/>
  <c r="F1510" i="4"/>
  <c r="F1548" i="4"/>
  <c r="F1536" i="4"/>
  <c r="F1522" i="4"/>
  <c r="F1533" i="4"/>
  <c r="F1541" i="4"/>
  <c r="F1523" i="4"/>
  <c r="F1538" i="4"/>
  <c r="F1542" i="4"/>
  <c r="F1535" i="4"/>
  <c r="F1530" i="4"/>
  <c r="F1539" i="4"/>
  <c r="F1540" i="4"/>
  <c r="F1527" i="4"/>
  <c r="F1528" i="4"/>
  <c r="F1531" i="4"/>
  <c r="F1526" i="4"/>
  <c r="F1544" i="4"/>
  <c r="F1521" i="4"/>
  <c r="F1532" i="4"/>
  <c r="F12" i="4"/>
  <c r="E6" i="4"/>
  <c r="E17" i="4"/>
  <c r="E7" i="4"/>
  <c r="E14" i="4"/>
  <c r="E16" i="4"/>
  <c r="E13" i="4"/>
  <c r="E2" i="4"/>
  <c r="E5" i="4"/>
  <c r="E20" i="4"/>
  <c r="E9" i="4"/>
  <c r="E15" i="4"/>
  <c r="E4" i="4"/>
  <c r="E18" i="4"/>
  <c r="E19" i="4"/>
  <c r="E3" i="4"/>
  <c r="E10" i="4"/>
  <c r="E11" i="4"/>
  <c r="E8" i="4"/>
  <c r="E21" i="4"/>
  <c r="E226" i="4"/>
  <c r="E222" i="4"/>
  <c r="E215" i="4"/>
  <c r="E207" i="4"/>
  <c r="E214" i="4"/>
  <c r="E220" i="4"/>
  <c r="E208" i="4"/>
  <c r="E225" i="4"/>
  <c r="E210" i="4"/>
  <c r="E223" i="4"/>
  <c r="E216" i="4"/>
  <c r="E219" i="4"/>
  <c r="E218" i="4"/>
  <c r="E217" i="4"/>
  <c r="E221" i="4"/>
  <c r="E206" i="4"/>
  <c r="E211" i="4"/>
  <c r="E213" i="4"/>
  <c r="E212" i="4"/>
  <c r="E209" i="4"/>
  <c r="E224" i="4"/>
  <c r="E247" i="4"/>
  <c r="E243" i="4"/>
  <c r="E236" i="4"/>
  <c r="E228" i="4"/>
  <c r="E235" i="4"/>
  <c r="E241" i="4"/>
  <c r="E229" i="4"/>
  <c r="E246" i="4"/>
  <c r="E231" i="4"/>
  <c r="E244" i="4"/>
  <c r="E237" i="4"/>
  <c r="E240" i="4"/>
  <c r="E239" i="4"/>
  <c r="E238" i="4"/>
  <c r="E242" i="4"/>
  <c r="E227" i="4"/>
  <c r="E232" i="4"/>
  <c r="E233" i="4"/>
  <c r="E234" i="4"/>
  <c r="E230" i="4"/>
  <c r="E245" i="4"/>
  <c r="E358" i="4"/>
  <c r="E367" i="4"/>
  <c r="E379" i="4"/>
  <c r="E371" i="4"/>
  <c r="E372" i="4"/>
  <c r="E382" i="4"/>
  <c r="E387" i="4"/>
  <c r="E385" i="4"/>
  <c r="E370" i="4"/>
  <c r="E360" i="4"/>
  <c r="E368" i="4"/>
  <c r="E356" i="4"/>
  <c r="E357" i="4"/>
  <c r="E377" i="4"/>
  <c r="E366" i="4"/>
  <c r="E388" i="4"/>
  <c r="E386" i="4"/>
  <c r="E350" i="4"/>
  <c r="E373" i="4"/>
  <c r="E355" i="4"/>
  <c r="E374" i="4"/>
  <c r="E351" i="4"/>
  <c r="E361" i="4"/>
  <c r="E384" i="4"/>
  <c r="E362" i="4"/>
  <c r="E365" i="4"/>
  <c r="E381" i="4"/>
  <c r="E352" i="4"/>
  <c r="E359" i="4"/>
  <c r="E375" i="4"/>
  <c r="E353" i="4"/>
  <c r="E349" i="4"/>
  <c r="E369" i="4"/>
  <c r="E380" i="4"/>
  <c r="E383" i="4"/>
  <c r="E378" i="4"/>
  <c r="E364" i="4"/>
  <c r="E376" i="4"/>
  <c r="E363" i="4"/>
  <c r="E354" i="4"/>
  <c r="E502" i="4"/>
  <c r="E503" i="4"/>
  <c r="E501" i="4"/>
  <c r="E494" i="4"/>
  <c r="E504" i="4"/>
  <c r="E507" i="4"/>
  <c r="E498" i="4"/>
  <c r="E508" i="4"/>
  <c r="E491" i="4"/>
  <c r="E496" i="4"/>
  <c r="E499" i="4"/>
  <c r="E506" i="4"/>
  <c r="E490" i="4"/>
  <c r="E493" i="4"/>
  <c r="E497" i="4"/>
  <c r="E492" i="4"/>
  <c r="E509" i="4"/>
  <c r="E495" i="4"/>
  <c r="E505" i="4"/>
  <c r="E500" i="4"/>
  <c r="E526" i="4"/>
  <c r="E514" i="4"/>
  <c r="E517" i="4"/>
  <c r="E524" i="4"/>
  <c r="E527" i="4"/>
  <c r="E513" i="4"/>
  <c r="E525" i="4"/>
  <c r="E520" i="4"/>
  <c r="E519" i="4"/>
  <c r="E529" i="4"/>
  <c r="E530" i="4"/>
  <c r="E511" i="4"/>
  <c r="E516" i="4"/>
  <c r="E523" i="4"/>
  <c r="E510" i="4"/>
  <c r="E532" i="4"/>
  <c r="E518" i="4"/>
  <c r="E521" i="4"/>
  <c r="E515" i="4"/>
  <c r="E522" i="4"/>
  <c r="E512" i="4"/>
  <c r="E531" i="4"/>
  <c r="E528" i="4"/>
  <c r="E617" i="4"/>
  <c r="E618" i="4"/>
  <c r="E619" i="4"/>
  <c r="E620" i="4"/>
  <c r="E713" i="4"/>
  <c r="E715" i="4"/>
  <c r="E704" i="4"/>
  <c r="E706" i="4"/>
  <c r="E689" i="4"/>
  <c r="E716" i="4"/>
  <c r="E699" i="4"/>
  <c r="E703" i="4"/>
  <c r="E690" i="4"/>
  <c r="E721" i="4"/>
  <c r="E696" i="4"/>
  <c r="E711" i="4"/>
  <c r="E705" i="4"/>
  <c r="E697" i="4"/>
  <c r="E710" i="4"/>
  <c r="E714" i="4"/>
  <c r="E695" i="4"/>
  <c r="E709" i="4"/>
  <c r="E698" i="4"/>
  <c r="E720" i="4"/>
  <c r="E693" i="4"/>
  <c r="E712" i="4"/>
  <c r="E691" i="4"/>
  <c r="E719" i="4"/>
  <c r="E700" i="4"/>
  <c r="E701" i="4"/>
  <c r="E708" i="4"/>
  <c r="E707" i="4"/>
  <c r="E718" i="4"/>
  <c r="E694" i="4"/>
  <c r="E717" i="4"/>
  <c r="E702" i="4"/>
  <c r="E692" i="4"/>
  <c r="E743" i="4"/>
  <c r="E730" i="4"/>
  <c r="E738" i="4"/>
  <c r="E744" i="4"/>
  <c r="E729" i="4"/>
  <c r="E754" i="4"/>
  <c r="E723" i="4"/>
  <c r="E736" i="4"/>
  <c r="E732" i="4"/>
  <c r="E748" i="4"/>
  <c r="E722" i="4"/>
  <c r="E739" i="4"/>
  <c r="E737" i="4"/>
  <c r="E749" i="4"/>
  <c r="E746" i="4"/>
  <c r="E747" i="4"/>
  <c r="E742" i="4"/>
  <c r="E728" i="4"/>
  <c r="E731" i="4"/>
  <c r="E753" i="4"/>
  <c r="E726" i="4"/>
  <c r="E745" i="4"/>
  <c r="E724" i="4"/>
  <c r="E752" i="4"/>
  <c r="E733" i="4"/>
  <c r="E734" i="4"/>
  <c r="E741" i="4"/>
  <c r="E740" i="4"/>
  <c r="E751" i="4"/>
  <c r="E727" i="4"/>
  <c r="E725" i="4"/>
  <c r="E735" i="4"/>
  <c r="E750" i="4"/>
  <c r="E763" i="4"/>
  <c r="E758" i="4"/>
  <c r="E759" i="4"/>
  <c r="E760" i="4"/>
  <c r="E765" i="4"/>
  <c r="E761" i="4"/>
  <c r="E757" i="4"/>
  <c r="E764" i="4"/>
  <c r="E755" i="4"/>
  <c r="E756" i="4"/>
  <c r="E762" i="4"/>
  <c r="E766" i="4"/>
  <c r="E775" i="4"/>
  <c r="E770" i="4"/>
  <c r="E771" i="4"/>
  <c r="E772" i="4"/>
  <c r="E777" i="4"/>
  <c r="E773" i="4"/>
  <c r="E769" i="4"/>
  <c r="E776" i="4"/>
  <c r="E774" i="4"/>
  <c r="E767" i="4"/>
  <c r="E768" i="4"/>
  <c r="E778" i="4"/>
  <c r="E781" i="4"/>
  <c r="E785" i="4"/>
  <c r="E789" i="4"/>
  <c r="E788" i="4"/>
  <c r="E779" i="4"/>
  <c r="E780" i="4"/>
  <c r="E786" i="4"/>
  <c r="E790" i="4"/>
  <c r="E784" i="4"/>
  <c r="E783" i="4"/>
  <c r="E782" i="4"/>
  <c r="E787" i="4"/>
  <c r="E799" i="4"/>
  <c r="E792" i="4"/>
  <c r="E791" i="4"/>
  <c r="E797" i="4"/>
  <c r="E795" i="4"/>
  <c r="E794" i="4"/>
  <c r="E798" i="4"/>
  <c r="E796" i="4"/>
  <c r="E793" i="4"/>
  <c r="E810" i="4"/>
  <c r="E800" i="4"/>
  <c r="E801" i="4"/>
  <c r="E805" i="4"/>
  <c r="E808" i="4"/>
  <c r="E804" i="4"/>
  <c r="E809" i="4"/>
  <c r="E807" i="4"/>
  <c r="E806" i="4"/>
  <c r="E803" i="4"/>
  <c r="E802" i="4"/>
  <c r="E816" i="4"/>
  <c r="E828" i="4"/>
  <c r="E818" i="4"/>
  <c r="E819" i="4"/>
  <c r="E820" i="4"/>
  <c r="E831" i="4"/>
  <c r="E832" i="4"/>
  <c r="E829" i="4"/>
  <c r="E834" i="4"/>
  <c r="E814" i="4"/>
  <c r="E824" i="4"/>
  <c r="E811" i="4"/>
  <c r="E825" i="4"/>
  <c r="E827" i="4"/>
  <c r="E830" i="4"/>
  <c r="E822" i="4"/>
  <c r="E812" i="4"/>
  <c r="E815" i="4"/>
  <c r="E833" i="4"/>
  <c r="E817" i="4"/>
  <c r="E826" i="4"/>
  <c r="E821" i="4"/>
  <c r="E823" i="4"/>
  <c r="E813" i="4"/>
  <c r="E836" i="4"/>
  <c r="E842" i="4"/>
  <c r="E843" i="4"/>
  <c r="E844" i="4"/>
  <c r="E855" i="4"/>
  <c r="E856" i="4"/>
  <c r="E853" i="4"/>
  <c r="E858" i="4"/>
  <c r="E838" i="4"/>
  <c r="E851" i="4"/>
  <c r="E848" i="4"/>
  <c r="E835" i="4"/>
  <c r="E849" i="4"/>
  <c r="E854" i="4"/>
  <c r="E846" i="4"/>
  <c r="E852" i="4"/>
  <c r="E840" i="4"/>
  <c r="E841" i="4"/>
  <c r="E857" i="4"/>
  <c r="E839" i="4"/>
  <c r="E850" i="4"/>
  <c r="E845" i="4"/>
  <c r="E847" i="4"/>
  <c r="E837" i="4"/>
  <c r="E870" i="4"/>
  <c r="E864" i="4"/>
  <c r="E862" i="4"/>
  <c r="E872" i="4"/>
  <c r="E865" i="4"/>
  <c r="E876" i="4"/>
  <c r="E860" i="4"/>
  <c r="E867" i="4"/>
  <c r="E873" i="4"/>
  <c r="E859" i="4"/>
  <c r="E871" i="4"/>
  <c r="E866" i="4"/>
  <c r="E868" i="4"/>
  <c r="E863" i="4"/>
  <c r="E861" i="4"/>
  <c r="E875" i="4"/>
  <c r="E874" i="4"/>
  <c r="E869" i="4"/>
  <c r="E889" i="4"/>
  <c r="E884" i="4"/>
  <c r="E877" i="4"/>
  <c r="E885" i="4"/>
  <c r="E881" i="4"/>
  <c r="E879" i="4"/>
  <c r="E880" i="4"/>
  <c r="E890" i="4"/>
  <c r="E883" i="4"/>
  <c r="E894" i="4"/>
  <c r="E878" i="4"/>
  <c r="E886" i="4"/>
  <c r="E891" i="4"/>
  <c r="E892" i="4"/>
  <c r="E893" i="4"/>
  <c r="E882" i="4"/>
  <c r="E887" i="4"/>
  <c r="E888" i="4"/>
  <c r="E955" i="4"/>
  <c r="E936" i="4"/>
  <c r="E953" i="4"/>
  <c r="E956" i="4"/>
  <c r="E943" i="4"/>
  <c r="E944" i="4"/>
  <c r="E946" i="4"/>
  <c r="E942" i="4"/>
  <c r="E937" i="4"/>
  <c r="E952" i="4"/>
  <c r="E933" i="4"/>
  <c r="E959" i="4"/>
  <c r="E948" i="4"/>
  <c r="E931" i="4"/>
  <c r="E958" i="4"/>
  <c r="E957" i="4"/>
  <c r="E950" i="4"/>
  <c r="E939" i="4"/>
  <c r="E954" i="4"/>
  <c r="E932" i="4"/>
  <c r="E951" i="4"/>
  <c r="E934" i="4"/>
  <c r="E935" i="4"/>
  <c r="E945" i="4"/>
  <c r="E960" i="4"/>
  <c r="E947" i="4"/>
  <c r="E961" i="4"/>
  <c r="E941" i="4"/>
  <c r="E938" i="4"/>
  <c r="E940" i="4"/>
  <c r="E930" i="4"/>
  <c r="E949" i="4"/>
  <c r="E1103" i="4"/>
  <c r="E1107" i="4"/>
  <c r="E1105" i="4"/>
  <c r="E1106" i="4"/>
  <c r="E1102" i="4"/>
  <c r="E1104" i="4"/>
  <c r="E1100" i="4"/>
  <c r="E1101" i="4"/>
  <c r="E1099" i="4"/>
  <c r="E1179" i="4"/>
  <c r="E1199" i="4"/>
  <c r="E1153" i="4"/>
  <c r="E1221" i="4"/>
  <c r="E1196" i="4"/>
  <c r="E1203" i="4"/>
  <c r="E1212" i="4"/>
  <c r="E1220" i="4"/>
  <c r="E1189" i="4"/>
  <c r="E1201" i="4"/>
  <c r="E1141" i="4"/>
  <c r="E1144" i="4"/>
  <c r="E1208" i="4"/>
  <c r="E1162" i="4"/>
  <c r="E1204" i="4"/>
  <c r="E1164" i="4"/>
  <c r="E1213" i="4"/>
  <c r="E1195" i="4"/>
  <c r="E1154" i="4"/>
  <c r="E1170" i="4"/>
  <c r="E1124" i="4"/>
  <c r="E1173" i="4"/>
  <c r="E1209" i="4"/>
  <c r="E1155" i="4"/>
  <c r="E1159" i="4"/>
  <c r="E1191" i="4"/>
  <c r="E1219" i="4"/>
  <c r="E1188" i="4"/>
  <c r="E1129" i="4"/>
  <c r="E1186" i="4"/>
  <c r="E1175" i="4"/>
  <c r="E1176" i="4"/>
  <c r="E1193" i="4"/>
  <c r="E1211" i="4"/>
  <c r="E1158" i="4"/>
  <c r="E1135" i="4"/>
  <c r="E1149" i="4"/>
  <c r="E1130" i="4"/>
  <c r="E1123" i="4"/>
  <c r="E1132" i="4"/>
  <c r="E1215" i="4"/>
  <c r="E1126" i="4"/>
  <c r="E1178" i="4"/>
  <c r="E1210" i="4"/>
  <c r="E1152" i="4"/>
  <c r="E1146" i="4"/>
  <c r="E1183" i="4"/>
  <c r="E1177" i="4"/>
  <c r="E1125" i="4"/>
  <c r="E1127" i="4"/>
  <c r="E1192" i="4"/>
  <c r="E1184" i="4"/>
  <c r="E1169" i="4"/>
  <c r="E1202" i="4"/>
  <c r="E1145" i="4"/>
  <c r="E1147" i="4"/>
  <c r="E1172" i="4"/>
  <c r="E1217" i="4"/>
  <c r="E1198" i="4"/>
  <c r="E1139" i="4"/>
  <c r="E1200" i="4"/>
  <c r="E1182" i="4"/>
  <c r="E1197" i="4"/>
  <c r="E1136" i="4"/>
  <c r="E1150" i="4"/>
  <c r="E1167" i="4"/>
  <c r="E1140" i="4"/>
  <c r="E1160" i="4"/>
  <c r="E1134" i="4"/>
  <c r="E1187" i="4"/>
  <c r="E1128" i="4"/>
  <c r="E1138" i="4"/>
  <c r="E1165" i="4"/>
  <c r="E1143" i="4"/>
  <c r="E1190" i="4"/>
  <c r="E1166" i="4"/>
  <c r="E1181" i="4"/>
  <c r="E1214" i="4"/>
  <c r="E1133" i="4"/>
  <c r="E1194" i="4"/>
  <c r="E1168" i="4"/>
  <c r="E1161" i="4"/>
  <c r="E1218" i="4"/>
  <c r="E1205" i="4"/>
  <c r="E1206" i="4"/>
  <c r="E1216" i="4"/>
  <c r="E1157" i="4"/>
  <c r="E1156" i="4"/>
  <c r="E1163" i="4"/>
  <c r="E1131" i="4"/>
  <c r="E1148" i="4"/>
  <c r="E1174" i="4"/>
  <c r="E1137" i="4"/>
  <c r="E1207" i="4"/>
  <c r="E1180" i="4"/>
  <c r="E1171" i="4"/>
  <c r="E1142" i="4"/>
  <c r="E1185" i="4"/>
  <c r="E1151" i="4"/>
  <c r="E1412" i="4"/>
  <c r="E1409" i="4"/>
  <c r="E1411" i="4"/>
  <c r="E1413" i="4"/>
  <c r="E1407" i="4"/>
  <c r="E1408" i="4"/>
  <c r="E1404" i="4"/>
  <c r="E1402" i="4"/>
  <c r="E1406" i="4"/>
  <c r="E1403" i="4"/>
  <c r="E1405" i="4"/>
  <c r="E1414" i="4"/>
  <c r="E1410" i="4"/>
  <c r="E1437" i="4"/>
  <c r="E1439" i="4"/>
  <c r="E1444" i="4"/>
  <c r="E1443" i="4"/>
  <c r="E1442" i="4"/>
  <c r="E1441" i="4"/>
  <c r="E1445" i="4"/>
  <c r="E1440" i="4"/>
  <c r="E1438" i="4"/>
  <c r="E1436" i="4"/>
  <c r="E1446" i="4"/>
  <c r="E1448" i="4"/>
  <c r="E1447" i="4"/>
  <c r="E33" i="4"/>
  <c r="E43" i="4"/>
  <c r="E56" i="4"/>
  <c r="E48" i="4"/>
  <c r="E60" i="4"/>
  <c r="E50" i="4"/>
  <c r="E30" i="4"/>
  <c r="E32" i="4"/>
  <c r="E39" i="4"/>
  <c r="E35" i="4"/>
  <c r="E25" i="4"/>
  <c r="E27" i="4"/>
  <c r="E29" i="4"/>
  <c r="E34" i="4"/>
  <c r="E36" i="4"/>
  <c r="E28" i="4"/>
  <c r="E26" i="4"/>
  <c r="E45" i="4"/>
  <c r="E46" i="4"/>
  <c r="E23" i="4"/>
  <c r="E58" i="4"/>
  <c r="E40" i="4"/>
  <c r="E54" i="4"/>
  <c r="E41" i="4"/>
  <c r="E51" i="4"/>
  <c r="E53" i="4"/>
  <c r="E38" i="4"/>
  <c r="E47" i="4"/>
  <c r="E52" i="4"/>
  <c r="E44" i="4"/>
  <c r="E49" i="4"/>
  <c r="E31" i="4"/>
  <c r="E37" i="4"/>
  <c r="E59" i="4"/>
  <c r="E24" i="4"/>
  <c r="E55" i="4"/>
  <c r="E42" i="4"/>
  <c r="E57" i="4"/>
  <c r="E93" i="4"/>
  <c r="E133" i="4"/>
  <c r="E71" i="4"/>
  <c r="E132" i="4"/>
  <c r="E68" i="4"/>
  <c r="E116" i="4"/>
  <c r="E89" i="4"/>
  <c r="E107" i="4"/>
  <c r="E70" i="4"/>
  <c r="E103" i="4"/>
  <c r="E84" i="4"/>
  <c r="E131" i="4"/>
  <c r="E91" i="4"/>
  <c r="E141" i="4"/>
  <c r="E118" i="4"/>
  <c r="E121" i="4"/>
  <c r="E126" i="4"/>
  <c r="E79" i="4"/>
  <c r="E97" i="4"/>
  <c r="E129" i="4"/>
  <c r="E137" i="4"/>
  <c r="E82" i="4"/>
  <c r="E120" i="4"/>
  <c r="E61" i="4"/>
  <c r="E95" i="4"/>
  <c r="E136" i="4"/>
  <c r="E94" i="4"/>
  <c r="E130" i="4"/>
  <c r="E77" i="4"/>
  <c r="E99" i="4"/>
  <c r="E106" i="4"/>
  <c r="E88" i="4"/>
  <c r="E66" i="4"/>
  <c r="E73" i="4"/>
  <c r="E75" i="4"/>
  <c r="E108" i="4"/>
  <c r="E69" i="4"/>
  <c r="E113" i="4"/>
  <c r="E80" i="4"/>
  <c r="E76" i="4"/>
  <c r="E142" i="4"/>
  <c r="E105" i="4"/>
  <c r="E64" i="4"/>
  <c r="E83" i="4"/>
  <c r="E65" i="4"/>
  <c r="E74" i="4"/>
  <c r="E135" i="4"/>
  <c r="E72" i="4"/>
  <c r="E115" i="4"/>
  <c r="E92" i="4"/>
  <c r="E96" i="4"/>
  <c r="E124" i="4"/>
  <c r="E81" i="4"/>
  <c r="E109" i="4"/>
  <c r="E125" i="4"/>
  <c r="E98" i="4"/>
  <c r="E110" i="4"/>
  <c r="E117" i="4"/>
  <c r="E140" i="4"/>
  <c r="E122" i="4"/>
  <c r="E85" i="4"/>
  <c r="E114" i="4"/>
  <c r="E100" i="4"/>
  <c r="E78" i="4"/>
  <c r="E102" i="4"/>
  <c r="E127" i="4"/>
  <c r="E67" i="4"/>
  <c r="E123" i="4"/>
  <c r="E128" i="4"/>
  <c r="E112" i="4"/>
  <c r="E62" i="4"/>
  <c r="E101" i="4"/>
  <c r="E139" i="4"/>
  <c r="E87" i="4"/>
  <c r="E90" i="4"/>
  <c r="E138" i="4"/>
  <c r="E119" i="4"/>
  <c r="E143" i="4"/>
  <c r="E111" i="4"/>
  <c r="E104" i="4"/>
  <c r="E63" i="4"/>
  <c r="E86" i="4"/>
  <c r="E134" i="4"/>
  <c r="E204" i="4"/>
  <c r="E203" i="4"/>
  <c r="E202" i="4"/>
  <c r="E205" i="4"/>
  <c r="E201" i="4"/>
  <c r="E199" i="4"/>
  <c r="E198" i="4"/>
  <c r="E200" i="4"/>
  <c r="E197" i="4"/>
  <c r="E196" i="4"/>
  <c r="E195" i="4"/>
  <c r="E194" i="4"/>
  <c r="E193" i="4"/>
  <c r="E192" i="4"/>
  <c r="E191" i="4"/>
  <c r="E190" i="4"/>
  <c r="E189" i="4"/>
  <c r="E188" i="4"/>
  <c r="E186" i="4"/>
  <c r="E187" i="4"/>
  <c r="E185" i="4"/>
  <c r="E184" i="4"/>
  <c r="E182" i="4"/>
  <c r="E183" i="4"/>
  <c r="E181" i="4"/>
  <c r="E180" i="4"/>
  <c r="E179" i="4"/>
  <c r="E178" i="4"/>
  <c r="E177" i="4"/>
  <c r="E176" i="4"/>
  <c r="E175" i="4"/>
  <c r="E174" i="4"/>
  <c r="E173" i="4"/>
  <c r="E172" i="4"/>
  <c r="E170" i="4"/>
  <c r="E171" i="4"/>
  <c r="E169" i="4"/>
  <c r="E168" i="4"/>
  <c r="E167" i="4"/>
  <c r="E166" i="4"/>
  <c r="E165" i="4"/>
  <c r="E164" i="4"/>
  <c r="E163" i="4"/>
  <c r="E162" i="4"/>
  <c r="E161" i="4"/>
  <c r="E159" i="4"/>
  <c r="E160" i="4"/>
  <c r="E158" i="4"/>
  <c r="E155" i="4"/>
  <c r="E156" i="4"/>
  <c r="E157" i="4"/>
  <c r="E154" i="4"/>
  <c r="E153" i="4"/>
  <c r="E152" i="4"/>
  <c r="E151" i="4"/>
  <c r="E150" i="4"/>
  <c r="E149" i="4"/>
  <c r="E148" i="4"/>
  <c r="E147" i="4"/>
  <c r="E146" i="4"/>
  <c r="E145" i="4"/>
  <c r="E144" i="4"/>
  <c r="E265" i="4"/>
  <c r="E256" i="4"/>
  <c r="E262" i="4"/>
  <c r="E252" i="4"/>
  <c r="E266" i="4"/>
  <c r="E249" i="4"/>
  <c r="E260" i="4"/>
  <c r="E261" i="4"/>
  <c r="E254" i="4"/>
  <c r="E259" i="4"/>
  <c r="E257" i="4"/>
  <c r="E264" i="4"/>
  <c r="E248" i="4"/>
  <c r="E251" i="4"/>
  <c r="E255" i="4"/>
  <c r="E250" i="4"/>
  <c r="E253" i="4"/>
  <c r="E263" i="4"/>
  <c r="E258" i="4"/>
  <c r="E267" i="4"/>
  <c r="E346" i="4"/>
  <c r="E347" i="4"/>
  <c r="E345" i="4"/>
  <c r="E344" i="4"/>
  <c r="E348" i="4"/>
  <c r="E343" i="4"/>
  <c r="E341" i="4"/>
  <c r="E342" i="4"/>
  <c r="E340" i="4"/>
  <c r="E339" i="4"/>
  <c r="E338" i="4"/>
  <c r="E337" i="4"/>
  <c r="E336" i="4"/>
  <c r="E335" i="4"/>
  <c r="E334" i="4"/>
  <c r="E333" i="4"/>
  <c r="E332" i="4"/>
  <c r="E329" i="4"/>
  <c r="E330" i="4"/>
  <c r="E328" i="4"/>
  <c r="E325" i="4"/>
  <c r="E326" i="4"/>
  <c r="E327" i="4"/>
  <c r="E324" i="4"/>
  <c r="E323" i="4"/>
  <c r="E321" i="4"/>
  <c r="E322" i="4"/>
  <c r="E320" i="4"/>
  <c r="E319" i="4"/>
  <c r="E317" i="4"/>
  <c r="E316" i="4"/>
  <c r="E318" i="4"/>
  <c r="E315" i="4"/>
  <c r="E314" i="4"/>
  <c r="E313" i="4"/>
  <c r="E312" i="4"/>
  <c r="E311" i="4"/>
  <c r="E309" i="4"/>
  <c r="E310" i="4"/>
  <c r="E308" i="4"/>
  <c r="E307" i="4"/>
  <c r="E306" i="4"/>
  <c r="E304" i="4"/>
  <c r="E305" i="4"/>
  <c r="E303" i="4"/>
  <c r="E302" i="4"/>
  <c r="E301" i="4"/>
  <c r="E300" i="4"/>
  <c r="E298" i="4"/>
  <c r="E299" i="4"/>
  <c r="E297" i="4"/>
  <c r="E296" i="4"/>
  <c r="E295" i="4"/>
  <c r="E293" i="4"/>
  <c r="E291" i="4"/>
  <c r="E292" i="4"/>
  <c r="E289" i="4"/>
  <c r="E290" i="4"/>
  <c r="E288" i="4"/>
  <c r="E286" i="4"/>
  <c r="E287" i="4"/>
  <c r="E285" i="4"/>
  <c r="E283" i="4"/>
  <c r="E284" i="4"/>
  <c r="E282" i="4"/>
  <c r="E281" i="4"/>
  <c r="E280" i="4"/>
  <c r="E279" i="4"/>
  <c r="E278" i="4"/>
  <c r="E277" i="4"/>
  <c r="E276" i="4"/>
  <c r="E275" i="4"/>
  <c r="E274" i="4"/>
  <c r="E273" i="4"/>
  <c r="E272" i="4"/>
  <c r="E271" i="4"/>
  <c r="E269" i="4"/>
  <c r="E270" i="4"/>
  <c r="E268" i="4"/>
  <c r="E294" i="4"/>
  <c r="E331" i="4"/>
  <c r="E435" i="4"/>
  <c r="E441" i="4"/>
  <c r="E413" i="4"/>
  <c r="E417" i="4"/>
  <c r="E409" i="4"/>
  <c r="E418" i="4"/>
  <c r="E416" i="4"/>
  <c r="E423" i="4"/>
  <c r="E430" i="4"/>
  <c r="E434" i="4"/>
  <c r="E443" i="4"/>
  <c r="E410" i="4"/>
  <c r="E429" i="4"/>
  <c r="E425" i="4"/>
  <c r="E419" i="4"/>
  <c r="E428" i="4"/>
  <c r="E414" i="4"/>
  <c r="E431" i="4"/>
  <c r="E448" i="4"/>
  <c r="E422" i="4"/>
  <c r="E439" i="4"/>
  <c r="E426" i="4"/>
  <c r="E449" i="4"/>
  <c r="E447" i="4"/>
  <c r="E412" i="4"/>
  <c r="E427" i="4"/>
  <c r="E440" i="4"/>
  <c r="E442" i="4"/>
  <c r="E407" i="4"/>
  <c r="E445" i="4"/>
  <c r="E436" i="4"/>
  <c r="E444" i="4"/>
  <c r="E411" i="4"/>
  <c r="E437" i="4"/>
  <c r="E432" i="4"/>
  <c r="E420" i="4"/>
  <c r="E408" i="4"/>
  <c r="E421" i="4"/>
  <c r="E424" i="4"/>
  <c r="E406" i="4"/>
  <c r="E415" i="4"/>
  <c r="E446" i="4"/>
  <c r="E433" i="4"/>
  <c r="E438" i="4"/>
  <c r="E475" i="4"/>
  <c r="E453" i="4"/>
  <c r="E471" i="4"/>
  <c r="E465" i="4"/>
  <c r="E473" i="4"/>
  <c r="E455" i="4"/>
  <c r="E456" i="4"/>
  <c r="E470" i="4"/>
  <c r="E468" i="4"/>
  <c r="E461" i="4"/>
  <c r="E460" i="4"/>
  <c r="E458" i="4"/>
  <c r="E452" i="4"/>
  <c r="E472" i="4"/>
  <c r="E450" i="4"/>
  <c r="E464" i="4"/>
  <c r="E467" i="4"/>
  <c r="E462" i="4"/>
  <c r="E466" i="4"/>
  <c r="E454" i="4"/>
  <c r="E469" i="4"/>
  <c r="E474" i="4"/>
  <c r="E463" i="4"/>
  <c r="E457" i="4"/>
  <c r="E459" i="4"/>
  <c r="E451" i="4"/>
  <c r="E542" i="4"/>
  <c r="E535" i="4"/>
  <c r="E540" i="4"/>
  <c r="E536" i="4"/>
  <c r="E543" i="4"/>
  <c r="E537" i="4"/>
  <c r="E533" i="4"/>
  <c r="E541" i="4"/>
  <c r="E538" i="4"/>
  <c r="E539" i="4"/>
  <c r="E534" i="4"/>
  <c r="E1479" i="4"/>
  <c r="E544" i="4"/>
  <c r="E558" i="4"/>
  <c r="E615" i="4"/>
  <c r="E614" i="4"/>
  <c r="E616" i="4"/>
  <c r="E613" i="4"/>
  <c r="E611" i="4"/>
  <c r="E610" i="4"/>
  <c r="E612" i="4"/>
  <c r="E609" i="4"/>
  <c r="E608" i="4"/>
  <c r="E607" i="4"/>
  <c r="E606" i="4"/>
  <c r="E605" i="4"/>
  <c r="E604" i="4"/>
  <c r="E603" i="4"/>
  <c r="E602" i="4"/>
  <c r="E601" i="4"/>
  <c r="E600" i="4"/>
  <c r="E599" i="4"/>
  <c r="E596" i="4"/>
  <c r="E597" i="4"/>
  <c r="E598" i="4"/>
  <c r="E595" i="4"/>
  <c r="E594" i="4"/>
  <c r="E592" i="4"/>
  <c r="E593" i="4"/>
  <c r="E591" i="4"/>
  <c r="E590" i="4"/>
  <c r="E589" i="4"/>
  <c r="E588" i="4"/>
  <c r="E587" i="4"/>
  <c r="E586" i="4"/>
  <c r="E585" i="4"/>
  <c r="E584" i="4"/>
  <c r="E583" i="4"/>
  <c r="E580" i="4"/>
  <c r="E581" i="4"/>
  <c r="E579" i="4"/>
  <c r="E578" i="4"/>
  <c r="E577" i="4"/>
  <c r="E576" i="4"/>
  <c r="E575" i="4"/>
  <c r="E574" i="4"/>
  <c r="E572" i="4"/>
  <c r="E573" i="4"/>
  <c r="E571" i="4"/>
  <c r="E569" i="4"/>
  <c r="E570" i="4"/>
  <c r="E568" i="4"/>
  <c r="E567" i="4"/>
  <c r="E566" i="4"/>
  <c r="E565" i="4"/>
  <c r="E564" i="4"/>
  <c r="E563" i="4"/>
  <c r="E562" i="4"/>
  <c r="E561" i="4"/>
  <c r="E560" i="4"/>
  <c r="E559" i="4"/>
  <c r="E621" i="4"/>
  <c r="E625" i="4"/>
  <c r="E624" i="4"/>
  <c r="E622" i="4"/>
  <c r="E623" i="4"/>
  <c r="E687" i="4"/>
  <c r="E686" i="4"/>
  <c r="E685" i="4"/>
  <c r="E688" i="4"/>
  <c r="E684" i="4"/>
  <c r="E682" i="4"/>
  <c r="E683" i="4"/>
  <c r="E680" i="4"/>
  <c r="E679" i="4"/>
  <c r="E678" i="4"/>
  <c r="E677" i="4"/>
  <c r="E676" i="4"/>
  <c r="E675" i="4"/>
  <c r="E674" i="4"/>
  <c r="E673" i="4"/>
  <c r="E672" i="4"/>
  <c r="E671" i="4"/>
  <c r="E670" i="4"/>
  <c r="E667" i="4"/>
  <c r="E668" i="4"/>
  <c r="E666" i="4"/>
  <c r="E665" i="4"/>
  <c r="E663" i="4"/>
  <c r="E664" i="4"/>
  <c r="E662" i="4"/>
  <c r="E661" i="4"/>
  <c r="E660" i="4"/>
  <c r="E659" i="4"/>
  <c r="E658" i="4"/>
  <c r="E657" i="4"/>
  <c r="E656" i="4"/>
  <c r="E654" i="4"/>
  <c r="E655" i="4"/>
  <c r="E652" i="4"/>
  <c r="E653" i="4"/>
  <c r="E651" i="4"/>
  <c r="E650" i="4"/>
  <c r="E649" i="4"/>
  <c r="E648" i="4"/>
  <c r="E647" i="4"/>
  <c r="E646" i="4"/>
  <c r="E645" i="4"/>
  <c r="E644" i="4"/>
  <c r="E642" i="4"/>
  <c r="E643" i="4"/>
  <c r="E641" i="4"/>
  <c r="E638" i="4"/>
  <c r="E639" i="4"/>
  <c r="E640" i="4"/>
  <c r="E637" i="4"/>
  <c r="E636" i="4"/>
  <c r="E635" i="4"/>
  <c r="E634" i="4"/>
  <c r="E633" i="4"/>
  <c r="E632" i="4"/>
  <c r="E631" i="4"/>
  <c r="E630" i="4"/>
  <c r="E629" i="4"/>
  <c r="E628" i="4"/>
  <c r="E627" i="4"/>
  <c r="E626" i="4"/>
  <c r="E669" i="4"/>
  <c r="E681" i="4"/>
  <c r="E915" i="4"/>
  <c r="E897" i="4"/>
  <c r="E912" i="4"/>
  <c r="E914" i="4"/>
  <c r="E899" i="4"/>
  <c r="E900" i="4"/>
  <c r="E911" i="4"/>
  <c r="E902" i="4"/>
  <c r="E896" i="4"/>
  <c r="E913" i="4"/>
  <c r="E895" i="4"/>
  <c r="E908" i="4"/>
  <c r="E906" i="4"/>
  <c r="E910" i="4"/>
  <c r="E898" i="4"/>
  <c r="E907" i="4"/>
  <c r="E901" i="4"/>
  <c r="E904" i="4"/>
  <c r="E903" i="4"/>
  <c r="E905" i="4"/>
  <c r="E909" i="4"/>
  <c r="E987" i="4"/>
  <c r="E978" i="4"/>
  <c r="E963" i="4"/>
  <c r="E979" i="4"/>
  <c r="E986" i="4"/>
  <c r="E984" i="4"/>
  <c r="E972" i="4"/>
  <c r="E989" i="4"/>
  <c r="E969" i="4"/>
  <c r="E982" i="4"/>
  <c r="E970" i="4"/>
  <c r="E967" i="4"/>
  <c r="E985" i="4"/>
  <c r="E962" i="4"/>
  <c r="E983" i="4"/>
  <c r="E966" i="4"/>
  <c r="E977" i="4"/>
  <c r="E973" i="4"/>
  <c r="E974" i="4"/>
  <c r="E975" i="4"/>
  <c r="E981" i="4"/>
  <c r="E976" i="4"/>
  <c r="E968" i="4"/>
  <c r="E980" i="4"/>
  <c r="E964" i="4"/>
  <c r="E971" i="4"/>
  <c r="E988" i="4"/>
  <c r="E965" i="4"/>
  <c r="E991" i="4"/>
  <c r="E996" i="4"/>
  <c r="E1023" i="4"/>
  <c r="E1017" i="4"/>
  <c r="E1024" i="4"/>
  <c r="E1000" i="4"/>
  <c r="E1007" i="4"/>
  <c r="E1022" i="4"/>
  <c r="E1013" i="4"/>
  <c r="E992" i="4"/>
  <c r="E1014" i="4"/>
  <c r="E1001" i="4"/>
  <c r="E994" i="4"/>
  <c r="E995" i="4"/>
  <c r="E1025" i="4"/>
  <c r="E1005" i="4"/>
  <c r="E1018" i="4"/>
  <c r="E999" i="4"/>
  <c r="E1008" i="4"/>
  <c r="E1002" i="4"/>
  <c r="E990" i="4"/>
  <c r="E1021" i="4"/>
  <c r="E1004" i="4"/>
  <c r="E1020" i="4"/>
  <c r="E997" i="4"/>
  <c r="E1012" i="4"/>
  <c r="E1016" i="4"/>
  <c r="E1019" i="4"/>
  <c r="E1006" i="4"/>
  <c r="E1009" i="4"/>
  <c r="E1003" i="4"/>
  <c r="E998" i="4"/>
  <c r="E1015" i="4"/>
  <c r="E993" i="4"/>
  <c r="E1011" i="4"/>
  <c r="E1010" i="4"/>
  <c r="E1054" i="4"/>
  <c r="E1055" i="4"/>
  <c r="E1035" i="4"/>
  <c r="E1027" i="4"/>
  <c r="E1050" i="4"/>
  <c r="E1046" i="4"/>
  <c r="E1057" i="4"/>
  <c r="E1028" i="4"/>
  <c r="E1047" i="4"/>
  <c r="E1039" i="4"/>
  <c r="E1031" i="4"/>
  <c r="E1037" i="4"/>
  <c r="E1043" i="4"/>
  <c r="E1058" i="4"/>
  <c r="E1041" i="4"/>
  <c r="E1034" i="4"/>
  <c r="E1051" i="4"/>
  <c r="E1036" i="4"/>
  <c r="E1032" i="4"/>
  <c r="E1052" i="4"/>
  <c r="E1026" i="4"/>
  <c r="E1045" i="4"/>
  <c r="E1030" i="4"/>
  <c r="E1049" i="4"/>
  <c r="E1053" i="4"/>
  <c r="E1040" i="4"/>
  <c r="E1042" i="4"/>
  <c r="E1038" i="4"/>
  <c r="E1033" i="4"/>
  <c r="E1048" i="4"/>
  <c r="E1029" i="4"/>
  <c r="E1044" i="4"/>
  <c r="E1056" i="4"/>
  <c r="E1097" i="4"/>
  <c r="E1096" i="4"/>
  <c r="E1095" i="4"/>
  <c r="E1098" i="4"/>
  <c r="E1094" i="4"/>
  <c r="E1092" i="4"/>
  <c r="E1093" i="4"/>
  <c r="E1091" i="4"/>
  <c r="E1090" i="4"/>
  <c r="E1089" i="4"/>
  <c r="E1088" i="4"/>
  <c r="E1087" i="4"/>
  <c r="E1086" i="4"/>
  <c r="E1085" i="4"/>
  <c r="E1083" i="4"/>
  <c r="E1084" i="4"/>
  <c r="E1082" i="4"/>
  <c r="E1081" i="4"/>
  <c r="E1079" i="4"/>
  <c r="E1080" i="4"/>
  <c r="E1078" i="4"/>
  <c r="E1077" i="4"/>
  <c r="E1076" i="4"/>
  <c r="E1075" i="4"/>
  <c r="E1074" i="4"/>
  <c r="E1073" i="4"/>
  <c r="E1072" i="4"/>
  <c r="E1071" i="4"/>
  <c r="E1069" i="4"/>
  <c r="E1070" i="4"/>
  <c r="E1068" i="4"/>
  <c r="E1067" i="4"/>
  <c r="E1066" i="4"/>
  <c r="E1065" i="4"/>
  <c r="E1064" i="4"/>
  <c r="E1063" i="4"/>
  <c r="E1062" i="4"/>
  <c r="E1060" i="4"/>
  <c r="E1061" i="4"/>
  <c r="E1059" i="4"/>
  <c r="E1224" i="4"/>
  <c r="E1292" i="4"/>
  <c r="E1225" i="4"/>
  <c r="E1282" i="4"/>
  <c r="E1234" i="4"/>
  <c r="E1251" i="4"/>
  <c r="E1258" i="4"/>
  <c r="E1263" i="4"/>
  <c r="E1237" i="4"/>
  <c r="E1260" i="4"/>
  <c r="E1245" i="4"/>
  <c r="E1248" i="4"/>
  <c r="E1253" i="4"/>
  <c r="E1259" i="4"/>
  <c r="E1257" i="4"/>
  <c r="E1235" i="4"/>
  <c r="E1230" i="4"/>
  <c r="E1269" i="4"/>
  <c r="E1281" i="4"/>
  <c r="E1231" i="4"/>
  <c r="E1284" i="4"/>
  <c r="E1268" i="4"/>
  <c r="E1255" i="4"/>
  <c r="E1277" i="4"/>
  <c r="E1238" i="4"/>
  <c r="E1256" i="4"/>
  <c r="E1233" i="4"/>
  <c r="E1250" i="4"/>
  <c r="E1275" i="4"/>
  <c r="E1226" i="4"/>
  <c r="E1301" i="4"/>
  <c r="E1276" i="4"/>
  <c r="E1295" i="4"/>
  <c r="E1287" i="4"/>
  <c r="E1274" i="4"/>
  <c r="E1266" i="4"/>
  <c r="E1283" i="4"/>
  <c r="E1247" i="4"/>
  <c r="E1293" i="4"/>
  <c r="E1300" i="4"/>
  <c r="E1285" i="4"/>
  <c r="E1254" i="4"/>
  <c r="E1236" i="4"/>
  <c r="E1229" i="4"/>
  <c r="E1280" i="4"/>
  <c r="E1294" i="4"/>
  <c r="E1244" i="4"/>
  <c r="E1291" i="4"/>
  <c r="E1252" i="4"/>
  <c r="E1288" i="4"/>
  <c r="E1240" i="4"/>
  <c r="E1273" i="4"/>
  <c r="E1304" i="4"/>
  <c r="E1371" i="4"/>
  <c r="E1305" i="4"/>
  <c r="E1361" i="4"/>
  <c r="E1314" i="4"/>
  <c r="E1331" i="4"/>
  <c r="E1332" i="4"/>
  <c r="E1339" i="4"/>
  <c r="E1344" i="4"/>
  <c r="E1317" i="4"/>
  <c r="E1341" i="4"/>
  <c r="E1325" i="4"/>
  <c r="E1328" i="4"/>
  <c r="E1334" i="4"/>
  <c r="E1351" i="4"/>
  <c r="E1322" i="4"/>
  <c r="E1348" i="4"/>
  <c r="E1343" i="4"/>
  <c r="E1377" i="4"/>
  <c r="E1368" i="4"/>
  <c r="E1312" i="4"/>
  <c r="E1369" i="4"/>
  <c r="E1308" i="4"/>
  <c r="E1303" i="4"/>
  <c r="E1375" i="4"/>
  <c r="E1307" i="4"/>
  <c r="E1329" i="4"/>
  <c r="E1352" i="4"/>
  <c r="E1353" i="4"/>
  <c r="E1321" i="4"/>
  <c r="E1358" i="4"/>
  <c r="E1319" i="4"/>
  <c r="E1376" i="4"/>
  <c r="E1374" i="4"/>
  <c r="E1302" i="4"/>
  <c r="E1346" i="4"/>
  <c r="E1365" i="4"/>
  <c r="E1342" i="4"/>
  <c r="E1323" i="4"/>
  <c r="E1345" i="4"/>
  <c r="E1326" i="4"/>
  <c r="E1340" i="4"/>
  <c r="E1338" i="4"/>
  <c r="E1315" i="4"/>
  <c r="E1310" i="4"/>
  <c r="E1350" i="4"/>
  <c r="E1311" i="4"/>
  <c r="E1360" i="4"/>
  <c r="E1363" i="4"/>
  <c r="E1349" i="4"/>
  <c r="E1336" i="4"/>
  <c r="E1357" i="4"/>
  <c r="E1318" i="4"/>
  <c r="E1337" i="4"/>
  <c r="E1313" i="4"/>
  <c r="E1330" i="4"/>
  <c r="E1355" i="4"/>
  <c r="E1306" i="4"/>
  <c r="E1356" i="4"/>
  <c r="E1379" i="4"/>
  <c r="E1366" i="4"/>
  <c r="E1354" i="4"/>
  <c r="E1347" i="4"/>
  <c r="E1362" i="4"/>
  <c r="E1327" i="4"/>
  <c r="E1372" i="4"/>
  <c r="E1378" i="4"/>
  <c r="E1364" i="4"/>
  <c r="E1316" i="4"/>
  <c r="E1335" i="4"/>
  <c r="E1309" i="4"/>
  <c r="E1359" i="4"/>
  <c r="E1373" i="4"/>
  <c r="E1324" i="4"/>
  <c r="E1370" i="4"/>
  <c r="E1333" i="4"/>
  <c r="E1367" i="4"/>
  <c r="E1320" i="4"/>
  <c r="E1392" i="4"/>
  <c r="E1400" i="4"/>
  <c r="E1397" i="4"/>
  <c r="E1394" i="4"/>
  <c r="E1387" i="4"/>
  <c r="E1384" i="4"/>
  <c r="E1380" i="4"/>
  <c r="E1388" i="4"/>
  <c r="E1389" i="4"/>
  <c r="E1381" i="4"/>
  <c r="E1398" i="4"/>
  <c r="E1386" i="4"/>
  <c r="E1395" i="4"/>
  <c r="E1401" i="4"/>
  <c r="E1390" i="4"/>
  <c r="E1396" i="4"/>
  <c r="E1391" i="4"/>
  <c r="E1393" i="4"/>
  <c r="E1382" i="4"/>
  <c r="E1399" i="4"/>
  <c r="E1385" i="4"/>
  <c r="E1383" i="4"/>
  <c r="E476" i="4"/>
  <c r="E477" i="4"/>
  <c r="E483" i="4"/>
  <c r="E479" i="4"/>
  <c r="E481" i="4"/>
  <c r="E482" i="4"/>
  <c r="E486" i="4"/>
  <c r="E485" i="4"/>
  <c r="E484" i="4"/>
  <c r="E478" i="4"/>
  <c r="E480" i="4"/>
  <c r="E487" i="4"/>
  <c r="E488" i="4"/>
  <c r="E489" i="4"/>
  <c r="E548" i="4"/>
  <c r="E557" i="4"/>
  <c r="E555" i="4"/>
  <c r="E550" i="4"/>
  <c r="E547" i="4"/>
  <c r="E552" i="4"/>
  <c r="E553" i="4"/>
  <c r="E554" i="4"/>
  <c r="E556" i="4"/>
  <c r="E546" i="4"/>
  <c r="E551" i="4"/>
  <c r="E545" i="4"/>
  <c r="E549" i="4"/>
  <c r="E928" i="4"/>
  <c r="E927" i="4"/>
  <c r="E918" i="4"/>
  <c r="E922" i="4"/>
  <c r="E924" i="4"/>
  <c r="E923" i="4"/>
  <c r="E919" i="4"/>
  <c r="E925" i="4"/>
  <c r="E929" i="4"/>
  <c r="E917" i="4"/>
  <c r="E921" i="4"/>
  <c r="E920" i="4"/>
  <c r="E926" i="4"/>
  <c r="E916" i="4"/>
  <c r="E1420" i="4"/>
  <c r="E1423" i="4"/>
  <c r="E1421" i="4"/>
  <c r="E1422" i="4"/>
  <c r="E1415" i="4"/>
  <c r="E1417" i="4"/>
  <c r="E1416" i="4"/>
  <c r="E1419" i="4"/>
  <c r="E1425" i="4"/>
  <c r="E1418" i="4"/>
  <c r="E1424" i="4"/>
  <c r="E1434" i="4"/>
  <c r="E1428" i="4"/>
  <c r="E1429" i="4"/>
  <c r="E1431" i="4"/>
  <c r="E1426" i="4"/>
  <c r="E1427" i="4"/>
  <c r="E1435" i="4"/>
  <c r="E1430" i="4"/>
  <c r="E1432" i="4"/>
  <c r="E1433" i="4"/>
  <c r="E22" i="4"/>
  <c r="E395" i="4"/>
  <c r="E401" i="4"/>
  <c r="E399" i="4"/>
  <c r="E394" i="4"/>
  <c r="E405" i="4"/>
  <c r="E393" i="4"/>
  <c r="E396" i="4"/>
  <c r="E397" i="4"/>
  <c r="E404" i="4"/>
  <c r="E389" i="4"/>
  <c r="E400" i="4"/>
  <c r="E391" i="4"/>
  <c r="E392" i="4"/>
  <c r="E402" i="4"/>
  <c r="E398" i="4"/>
  <c r="E403" i="4"/>
  <c r="E390" i="4"/>
  <c r="E1114" i="4"/>
  <c r="E1119" i="4"/>
  <c r="E1121" i="4"/>
  <c r="E1110" i="4"/>
  <c r="E1109" i="4"/>
  <c r="E1113" i="4"/>
  <c r="E1122" i="4"/>
  <c r="E1120" i="4"/>
  <c r="E1118" i="4"/>
  <c r="E1108" i="4"/>
  <c r="E1115" i="4"/>
  <c r="E1117" i="4"/>
  <c r="E1116" i="4"/>
  <c r="E1112" i="4"/>
  <c r="E1111" i="4"/>
  <c r="E1477" i="4"/>
  <c r="E1475" i="4"/>
  <c r="E1454" i="4"/>
  <c r="E1452" i="4"/>
  <c r="E1472" i="4"/>
  <c r="E1455" i="4"/>
  <c r="E1469" i="4"/>
  <c r="E1456" i="4"/>
  <c r="E1476" i="4"/>
  <c r="E1453" i="4"/>
  <c r="E1459" i="4"/>
  <c r="E1457" i="4"/>
  <c r="E1466" i="4"/>
  <c r="E1449" i="4"/>
  <c r="E1467" i="4"/>
  <c r="E1450" i="4"/>
  <c r="E1461" i="4"/>
  <c r="E1460" i="4"/>
  <c r="E1465" i="4"/>
  <c r="E1458" i="4"/>
  <c r="E1451" i="4"/>
  <c r="E1470" i="4"/>
  <c r="E1474" i="4"/>
  <c r="E1473" i="4"/>
  <c r="E1463" i="4"/>
  <c r="E1464" i="4"/>
  <c r="E1468" i="4"/>
  <c r="E1471" i="4"/>
  <c r="E1462" i="4"/>
  <c r="E1478" i="4"/>
  <c r="E1480" i="4"/>
  <c r="E1481" i="4"/>
  <c r="E1491" i="4"/>
  <c r="E1484" i="4"/>
  <c r="E1487" i="4"/>
  <c r="E1506" i="4"/>
  <c r="E1513" i="4"/>
  <c r="E1515" i="4"/>
  <c r="E1514" i="4"/>
  <c r="E1504" i="4"/>
  <c r="E1500" i="4"/>
  <c r="E1503" i="4"/>
  <c r="E1518" i="4"/>
  <c r="E1499" i="4"/>
  <c r="E1489" i="4"/>
  <c r="E1495" i="4"/>
  <c r="E1492" i="4"/>
  <c r="E1511" i="4"/>
  <c r="E1520" i="4"/>
  <c r="E1509" i="4"/>
  <c r="E1488" i="4"/>
  <c r="E1494" i="4"/>
  <c r="E1497" i="4"/>
  <c r="E1493" i="4"/>
  <c r="E1505" i="4"/>
  <c r="E1486" i="4"/>
  <c r="E1496" i="4"/>
  <c r="E1517" i="4"/>
  <c r="E1508" i="4"/>
  <c r="E1519" i="4"/>
  <c r="E1490" i="4"/>
  <c r="E1482" i="4"/>
  <c r="E1498" i="4"/>
  <c r="E1507" i="4"/>
  <c r="E1485" i="4"/>
  <c r="E1502" i="4"/>
  <c r="E1512" i="4"/>
  <c r="E1483" i="4"/>
  <c r="E1516" i="4"/>
  <c r="E1501" i="4"/>
  <c r="E1510" i="4"/>
  <c r="E1548" i="4"/>
  <c r="E1536" i="4"/>
  <c r="E1522" i="4"/>
  <c r="E1533" i="4"/>
  <c r="E1541" i="4"/>
  <c r="E1523" i="4"/>
  <c r="E1538" i="4"/>
  <c r="E1542" i="4"/>
  <c r="E1535" i="4"/>
  <c r="E1530" i="4"/>
  <c r="E1539" i="4"/>
  <c r="E1540" i="4"/>
  <c r="E1527" i="4"/>
  <c r="E1528" i="4"/>
  <c r="E1531" i="4"/>
  <c r="E1526" i="4"/>
  <c r="E1544" i="4"/>
  <c r="E1521" i="4"/>
  <c r="E1532" i="4"/>
  <c r="E12" i="4"/>
  <c r="D6" i="4"/>
  <c r="D17" i="4"/>
  <c r="D7" i="4"/>
  <c r="D14" i="4"/>
  <c r="D16" i="4"/>
  <c r="D13" i="4"/>
  <c r="D2" i="4"/>
  <c r="D5" i="4"/>
  <c r="D20" i="4"/>
  <c r="D9" i="4"/>
  <c r="D15" i="4"/>
  <c r="D4" i="4"/>
  <c r="D18" i="4"/>
  <c r="D19" i="4"/>
  <c r="D3" i="4"/>
  <c r="D10" i="4"/>
  <c r="D11" i="4"/>
  <c r="D8" i="4"/>
  <c r="D21" i="4"/>
  <c r="D226" i="4"/>
  <c r="D222" i="4"/>
  <c r="D215" i="4"/>
  <c r="D207" i="4"/>
  <c r="D214" i="4"/>
  <c r="D220" i="4"/>
  <c r="D208" i="4"/>
  <c r="D225" i="4"/>
  <c r="D210" i="4"/>
  <c r="D223" i="4"/>
  <c r="D216" i="4"/>
  <c r="D219" i="4"/>
  <c r="D218" i="4"/>
  <c r="D217" i="4"/>
  <c r="D221" i="4"/>
  <c r="D206" i="4"/>
  <c r="D211" i="4"/>
  <c r="D213" i="4"/>
  <c r="D212" i="4"/>
  <c r="D209" i="4"/>
  <c r="D224" i="4"/>
  <c r="D247" i="4"/>
  <c r="D243" i="4"/>
  <c r="D236" i="4"/>
  <c r="D228" i="4"/>
  <c r="D235" i="4"/>
  <c r="D241" i="4"/>
  <c r="D229" i="4"/>
  <c r="D246" i="4"/>
  <c r="D231" i="4"/>
  <c r="D244" i="4"/>
  <c r="D237" i="4"/>
  <c r="D240" i="4"/>
  <c r="D239" i="4"/>
  <c r="D238" i="4"/>
  <c r="D242" i="4"/>
  <c r="D227" i="4"/>
  <c r="D232" i="4"/>
  <c r="D233" i="4"/>
  <c r="D234" i="4"/>
  <c r="D230" i="4"/>
  <c r="D245" i="4"/>
  <c r="D358" i="4"/>
  <c r="D367" i="4"/>
  <c r="D379" i="4"/>
  <c r="D371" i="4"/>
  <c r="D372" i="4"/>
  <c r="D382" i="4"/>
  <c r="D387" i="4"/>
  <c r="D385" i="4"/>
  <c r="D370" i="4"/>
  <c r="D360" i="4"/>
  <c r="D368" i="4"/>
  <c r="D356" i="4"/>
  <c r="D357" i="4"/>
  <c r="D377" i="4"/>
  <c r="D366" i="4"/>
  <c r="D388" i="4"/>
  <c r="D386" i="4"/>
  <c r="D350" i="4"/>
  <c r="D373" i="4"/>
  <c r="D355" i="4"/>
  <c r="D374" i="4"/>
  <c r="D351" i="4"/>
  <c r="D361" i="4"/>
  <c r="D384" i="4"/>
  <c r="D362" i="4"/>
  <c r="D365" i="4"/>
  <c r="D381" i="4"/>
  <c r="D352" i="4"/>
  <c r="D359" i="4"/>
  <c r="D375" i="4"/>
  <c r="D353" i="4"/>
  <c r="D349" i="4"/>
  <c r="D369" i="4"/>
  <c r="D380" i="4"/>
  <c r="D383" i="4"/>
  <c r="D378" i="4"/>
  <c r="D364" i="4"/>
  <c r="D376" i="4"/>
  <c r="D363" i="4"/>
  <c r="D354" i="4"/>
  <c r="D502" i="4"/>
  <c r="D503" i="4"/>
  <c r="D501" i="4"/>
  <c r="D494" i="4"/>
  <c r="D504" i="4"/>
  <c r="D507" i="4"/>
  <c r="D498" i="4"/>
  <c r="D508" i="4"/>
  <c r="D491" i="4"/>
  <c r="D496" i="4"/>
  <c r="D499" i="4"/>
  <c r="D506" i="4"/>
  <c r="D490" i="4"/>
  <c r="D493" i="4"/>
  <c r="D497" i="4"/>
  <c r="D492" i="4"/>
  <c r="D509" i="4"/>
  <c r="D495" i="4"/>
  <c r="D505" i="4"/>
  <c r="D500" i="4"/>
  <c r="D526" i="4"/>
  <c r="D514" i="4"/>
  <c r="D517" i="4"/>
  <c r="D524" i="4"/>
  <c r="D527" i="4"/>
  <c r="D513" i="4"/>
  <c r="D525" i="4"/>
  <c r="D520" i="4"/>
  <c r="D519" i="4"/>
  <c r="D529" i="4"/>
  <c r="D530" i="4"/>
  <c r="D511" i="4"/>
  <c r="D516" i="4"/>
  <c r="D523" i="4"/>
  <c r="D510" i="4"/>
  <c r="D532" i="4"/>
  <c r="D518" i="4"/>
  <c r="D521" i="4"/>
  <c r="D515" i="4"/>
  <c r="D522" i="4"/>
  <c r="D512" i="4"/>
  <c r="D531" i="4"/>
  <c r="D528" i="4"/>
  <c r="D617" i="4"/>
  <c r="D618" i="4"/>
  <c r="D619" i="4"/>
  <c r="D620" i="4"/>
  <c r="D713" i="4"/>
  <c r="D715" i="4"/>
  <c r="D704" i="4"/>
  <c r="D706" i="4"/>
  <c r="D689" i="4"/>
  <c r="D716" i="4"/>
  <c r="D699" i="4"/>
  <c r="D703" i="4"/>
  <c r="D690" i="4"/>
  <c r="D721" i="4"/>
  <c r="D696" i="4"/>
  <c r="D711" i="4"/>
  <c r="D705" i="4"/>
  <c r="D697" i="4"/>
  <c r="D710" i="4"/>
  <c r="D714" i="4"/>
  <c r="D695" i="4"/>
  <c r="D709" i="4"/>
  <c r="D698" i="4"/>
  <c r="D720" i="4"/>
  <c r="D693" i="4"/>
  <c r="D712" i="4"/>
  <c r="D691" i="4"/>
  <c r="D719" i="4"/>
  <c r="D700" i="4"/>
  <c r="D701" i="4"/>
  <c r="D708" i="4"/>
  <c r="D707" i="4"/>
  <c r="D718" i="4"/>
  <c r="D694" i="4"/>
  <c r="D717" i="4"/>
  <c r="D702" i="4"/>
  <c r="D692" i="4"/>
  <c r="D743" i="4"/>
  <c r="D730" i="4"/>
  <c r="D738" i="4"/>
  <c r="D744" i="4"/>
  <c r="D729" i="4"/>
  <c r="D754" i="4"/>
  <c r="D723" i="4"/>
  <c r="D736" i="4"/>
  <c r="D732" i="4"/>
  <c r="D748" i="4"/>
  <c r="D722" i="4"/>
  <c r="D739" i="4"/>
  <c r="D737" i="4"/>
  <c r="D749" i="4"/>
  <c r="D746" i="4"/>
  <c r="D747" i="4"/>
  <c r="D742" i="4"/>
  <c r="D728" i="4"/>
  <c r="D731" i="4"/>
  <c r="D753" i="4"/>
  <c r="D726" i="4"/>
  <c r="D745" i="4"/>
  <c r="D724" i="4"/>
  <c r="D752" i="4"/>
  <c r="D733" i="4"/>
  <c r="D734" i="4"/>
  <c r="D741" i="4"/>
  <c r="D740" i="4"/>
  <c r="D751" i="4"/>
  <c r="D727" i="4"/>
  <c r="D725" i="4"/>
  <c r="D735" i="4"/>
  <c r="D750" i="4"/>
  <c r="D763" i="4"/>
  <c r="D758" i="4"/>
  <c r="D759" i="4"/>
  <c r="D760" i="4"/>
  <c r="D765" i="4"/>
  <c r="D761" i="4"/>
  <c r="D757" i="4"/>
  <c r="D764" i="4"/>
  <c r="D755" i="4"/>
  <c r="D756" i="4"/>
  <c r="D762" i="4"/>
  <c r="D766" i="4"/>
  <c r="D775" i="4"/>
  <c r="D770" i="4"/>
  <c r="D771" i="4"/>
  <c r="D772" i="4"/>
  <c r="D777" i="4"/>
  <c r="D773" i="4"/>
  <c r="D769" i="4"/>
  <c r="D776" i="4"/>
  <c r="D774" i="4"/>
  <c r="D767" i="4"/>
  <c r="D768" i="4"/>
  <c r="D778" i="4"/>
  <c r="D781" i="4"/>
  <c r="D785" i="4"/>
  <c r="D789" i="4"/>
  <c r="D788" i="4"/>
  <c r="D779" i="4"/>
  <c r="D780" i="4"/>
  <c r="D786" i="4"/>
  <c r="D790" i="4"/>
  <c r="D784" i="4"/>
  <c r="D783" i="4"/>
  <c r="D782" i="4"/>
  <c r="D787" i="4"/>
  <c r="D799" i="4"/>
  <c r="D792" i="4"/>
  <c r="D791" i="4"/>
  <c r="D797" i="4"/>
  <c r="D795" i="4"/>
  <c r="D794" i="4"/>
  <c r="D798" i="4"/>
  <c r="D796" i="4"/>
  <c r="D793" i="4"/>
  <c r="D810" i="4"/>
  <c r="D800" i="4"/>
  <c r="D801" i="4"/>
  <c r="D805" i="4"/>
  <c r="D808" i="4"/>
  <c r="D804" i="4"/>
  <c r="D809" i="4"/>
  <c r="D807" i="4"/>
  <c r="D806" i="4"/>
  <c r="D803" i="4"/>
  <c r="D802" i="4"/>
  <c r="D816" i="4"/>
  <c r="D828" i="4"/>
  <c r="D818" i="4"/>
  <c r="D819" i="4"/>
  <c r="D820" i="4"/>
  <c r="D831" i="4"/>
  <c r="D832" i="4"/>
  <c r="D829" i="4"/>
  <c r="D834" i="4"/>
  <c r="D814" i="4"/>
  <c r="D824" i="4"/>
  <c r="D811" i="4"/>
  <c r="D825" i="4"/>
  <c r="D827" i="4"/>
  <c r="D830" i="4"/>
  <c r="D822" i="4"/>
  <c r="D812" i="4"/>
  <c r="D815" i="4"/>
  <c r="D833" i="4"/>
  <c r="D817" i="4"/>
  <c r="D826" i="4"/>
  <c r="D821" i="4"/>
  <c r="D823" i="4"/>
  <c r="D813" i="4"/>
  <c r="D836" i="4"/>
  <c r="D842" i="4"/>
  <c r="D843" i="4"/>
  <c r="D844" i="4"/>
  <c r="D855" i="4"/>
  <c r="D856" i="4"/>
  <c r="D853" i="4"/>
  <c r="D858" i="4"/>
  <c r="D838" i="4"/>
  <c r="D851" i="4"/>
  <c r="D848" i="4"/>
  <c r="D835" i="4"/>
  <c r="D849" i="4"/>
  <c r="D854" i="4"/>
  <c r="D846" i="4"/>
  <c r="D852" i="4"/>
  <c r="D840" i="4"/>
  <c r="D841" i="4"/>
  <c r="D857" i="4"/>
  <c r="D839" i="4"/>
  <c r="D850" i="4"/>
  <c r="D845" i="4"/>
  <c r="D847" i="4"/>
  <c r="D837" i="4"/>
  <c r="D870" i="4"/>
  <c r="D864" i="4"/>
  <c r="D862" i="4"/>
  <c r="D872" i="4"/>
  <c r="D865" i="4"/>
  <c r="D876" i="4"/>
  <c r="D860" i="4"/>
  <c r="D867" i="4"/>
  <c r="D873" i="4"/>
  <c r="D859" i="4"/>
  <c r="D871" i="4"/>
  <c r="D866" i="4"/>
  <c r="D868" i="4"/>
  <c r="D863" i="4"/>
  <c r="D861" i="4"/>
  <c r="D875" i="4"/>
  <c r="D874" i="4"/>
  <c r="D869" i="4"/>
  <c r="D889" i="4"/>
  <c r="D884" i="4"/>
  <c r="D877" i="4"/>
  <c r="D885" i="4"/>
  <c r="D881" i="4"/>
  <c r="D879" i="4"/>
  <c r="D880" i="4"/>
  <c r="D890" i="4"/>
  <c r="D883" i="4"/>
  <c r="D894" i="4"/>
  <c r="D878" i="4"/>
  <c r="D886" i="4"/>
  <c r="D891" i="4"/>
  <c r="D892" i="4"/>
  <c r="D893" i="4"/>
  <c r="D882" i="4"/>
  <c r="D887" i="4"/>
  <c r="D888" i="4"/>
  <c r="D955" i="4"/>
  <c r="D936" i="4"/>
  <c r="D953" i="4"/>
  <c r="D956" i="4"/>
  <c r="D943" i="4"/>
  <c r="D944" i="4"/>
  <c r="D946" i="4"/>
  <c r="D942" i="4"/>
  <c r="D937" i="4"/>
  <c r="D952" i="4"/>
  <c r="D933" i="4"/>
  <c r="D959" i="4"/>
  <c r="D948" i="4"/>
  <c r="D931" i="4"/>
  <c r="D958" i="4"/>
  <c r="D957" i="4"/>
  <c r="D950" i="4"/>
  <c r="D939" i="4"/>
  <c r="D954" i="4"/>
  <c r="D932" i="4"/>
  <c r="D951" i="4"/>
  <c r="D934" i="4"/>
  <c r="D935" i="4"/>
  <c r="D945" i="4"/>
  <c r="D960" i="4"/>
  <c r="D947" i="4"/>
  <c r="D961" i="4"/>
  <c r="D941" i="4"/>
  <c r="D938" i="4"/>
  <c r="D940" i="4"/>
  <c r="D930" i="4"/>
  <c r="D949" i="4"/>
  <c r="D1103" i="4"/>
  <c r="D1107" i="4"/>
  <c r="D1105" i="4"/>
  <c r="D1106" i="4"/>
  <c r="D1102" i="4"/>
  <c r="D1104" i="4"/>
  <c r="D1100" i="4"/>
  <c r="D1101" i="4"/>
  <c r="D1099" i="4"/>
  <c r="D1179" i="4"/>
  <c r="D1199" i="4"/>
  <c r="D1153" i="4"/>
  <c r="D1221" i="4"/>
  <c r="D1196" i="4"/>
  <c r="D1203" i="4"/>
  <c r="D1212" i="4"/>
  <c r="D1220" i="4"/>
  <c r="D1189" i="4"/>
  <c r="D1201" i="4"/>
  <c r="D1141" i="4"/>
  <c r="D1144" i="4"/>
  <c r="D1208" i="4"/>
  <c r="D1162" i="4"/>
  <c r="D1204" i="4"/>
  <c r="D1164" i="4"/>
  <c r="D1213" i="4"/>
  <c r="D1195" i="4"/>
  <c r="D1154" i="4"/>
  <c r="D1170" i="4"/>
  <c r="D1124" i="4"/>
  <c r="D1173" i="4"/>
  <c r="D1209" i="4"/>
  <c r="D1155" i="4"/>
  <c r="D1159" i="4"/>
  <c r="D1191" i="4"/>
  <c r="D1219" i="4"/>
  <c r="D1188" i="4"/>
  <c r="D1129" i="4"/>
  <c r="D1186" i="4"/>
  <c r="D1175" i="4"/>
  <c r="D1176" i="4"/>
  <c r="D1193" i="4"/>
  <c r="D1211" i="4"/>
  <c r="D1158" i="4"/>
  <c r="D1135" i="4"/>
  <c r="D1149" i="4"/>
  <c r="D1130" i="4"/>
  <c r="D1123" i="4"/>
  <c r="D1132" i="4"/>
  <c r="D1215" i="4"/>
  <c r="D1126" i="4"/>
  <c r="D1178" i="4"/>
  <c r="D1210" i="4"/>
  <c r="D1152" i="4"/>
  <c r="D1146" i="4"/>
  <c r="D1183" i="4"/>
  <c r="D1177" i="4"/>
  <c r="D1125" i="4"/>
  <c r="D1127" i="4"/>
  <c r="D1192" i="4"/>
  <c r="D1184" i="4"/>
  <c r="D1169" i="4"/>
  <c r="D1202" i="4"/>
  <c r="D1145" i="4"/>
  <c r="D1147" i="4"/>
  <c r="D1172" i="4"/>
  <c r="D1217" i="4"/>
  <c r="D1198" i="4"/>
  <c r="D1139" i="4"/>
  <c r="D1200" i="4"/>
  <c r="D1182" i="4"/>
  <c r="D1197" i="4"/>
  <c r="D1136" i="4"/>
  <c r="D1150" i="4"/>
  <c r="D1167" i="4"/>
  <c r="D1140" i="4"/>
  <c r="D1160" i="4"/>
  <c r="D1134" i="4"/>
  <c r="D1187" i="4"/>
  <c r="D1128" i="4"/>
  <c r="D1138" i="4"/>
  <c r="D1165" i="4"/>
  <c r="D1143" i="4"/>
  <c r="D1190" i="4"/>
  <c r="D1166" i="4"/>
  <c r="D1181" i="4"/>
  <c r="D1214" i="4"/>
  <c r="D1133" i="4"/>
  <c r="D1194" i="4"/>
  <c r="D1168" i="4"/>
  <c r="D1161" i="4"/>
  <c r="D1218" i="4"/>
  <c r="D1205" i="4"/>
  <c r="D1206" i="4"/>
  <c r="D1216" i="4"/>
  <c r="D1157" i="4"/>
  <c r="D1156" i="4"/>
  <c r="D1163" i="4"/>
  <c r="D1131" i="4"/>
  <c r="D1148" i="4"/>
  <c r="D1174" i="4"/>
  <c r="D1137" i="4"/>
  <c r="D1207" i="4"/>
  <c r="D1180" i="4"/>
  <c r="D1171" i="4"/>
  <c r="D1142" i="4"/>
  <c r="D1185" i="4"/>
  <c r="D1151" i="4"/>
  <c r="D1412" i="4"/>
  <c r="D1409" i="4"/>
  <c r="D1411" i="4"/>
  <c r="D1413" i="4"/>
  <c r="D1407" i="4"/>
  <c r="D1408" i="4"/>
  <c r="D1404" i="4"/>
  <c r="D1402" i="4"/>
  <c r="D1406" i="4"/>
  <c r="D1403" i="4"/>
  <c r="D1405" i="4"/>
  <c r="D1414" i="4"/>
  <c r="D1410" i="4"/>
  <c r="D1437" i="4"/>
  <c r="D1439" i="4"/>
  <c r="D1444" i="4"/>
  <c r="D1443" i="4"/>
  <c r="D1442" i="4"/>
  <c r="D1441" i="4"/>
  <c r="D1445" i="4"/>
  <c r="D1440" i="4"/>
  <c r="D1438" i="4"/>
  <c r="D1436" i="4"/>
  <c r="D1446" i="4"/>
  <c r="D1448" i="4"/>
  <c r="D1447" i="4"/>
  <c r="D33" i="4"/>
  <c r="D43" i="4"/>
  <c r="D56" i="4"/>
  <c r="D48" i="4"/>
  <c r="D60" i="4"/>
  <c r="D50" i="4"/>
  <c r="D30" i="4"/>
  <c r="D32" i="4"/>
  <c r="D39" i="4"/>
  <c r="D35" i="4"/>
  <c r="D25" i="4"/>
  <c r="D27" i="4"/>
  <c r="D29" i="4"/>
  <c r="D34" i="4"/>
  <c r="D36" i="4"/>
  <c r="D28" i="4"/>
  <c r="D26" i="4"/>
  <c r="D45" i="4"/>
  <c r="D46" i="4"/>
  <c r="D23" i="4"/>
  <c r="D58" i="4"/>
  <c r="D40" i="4"/>
  <c r="D54" i="4"/>
  <c r="D41" i="4"/>
  <c r="D51" i="4"/>
  <c r="D53" i="4"/>
  <c r="D38" i="4"/>
  <c r="D47" i="4"/>
  <c r="D52" i="4"/>
  <c r="D44" i="4"/>
  <c r="D49" i="4"/>
  <c r="D31" i="4"/>
  <c r="D37" i="4"/>
  <c r="D59" i="4"/>
  <c r="D24" i="4"/>
  <c r="D55" i="4"/>
  <c r="D42" i="4"/>
  <c r="D57" i="4"/>
  <c r="D93" i="4"/>
  <c r="D133" i="4"/>
  <c r="D71" i="4"/>
  <c r="D132" i="4"/>
  <c r="D68" i="4"/>
  <c r="D116" i="4"/>
  <c r="D89" i="4"/>
  <c r="D107" i="4"/>
  <c r="D70" i="4"/>
  <c r="D103" i="4"/>
  <c r="D84" i="4"/>
  <c r="D131" i="4"/>
  <c r="D91" i="4"/>
  <c r="D141" i="4"/>
  <c r="D118" i="4"/>
  <c r="D121" i="4"/>
  <c r="D126" i="4"/>
  <c r="D79" i="4"/>
  <c r="D97" i="4"/>
  <c r="D129" i="4"/>
  <c r="D137" i="4"/>
  <c r="D82" i="4"/>
  <c r="D120" i="4"/>
  <c r="D61" i="4"/>
  <c r="D95" i="4"/>
  <c r="D136" i="4"/>
  <c r="D94" i="4"/>
  <c r="D130" i="4"/>
  <c r="D77" i="4"/>
  <c r="D99" i="4"/>
  <c r="D106" i="4"/>
  <c r="D88" i="4"/>
  <c r="D66" i="4"/>
  <c r="D73" i="4"/>
  <c r="D75" i="4"/>
  <c r="D108" i="4"/>
  <c r="D69" i="4"/>
  <c r="D113" i="4"/>
  <c r="D80" i="4"/>
  <c r="D76" i="4"/>
  <c r="D142" i="4"/>
  <c r="D105" i="4"/>
  <c r="D64" i="4"/>
  <c r="D83" i="4"/>
  <c r="D65" i="4"/>
  <c r="D74" i="4"/>
  <c r="D135" i="4"/>
  <c r="D72" i="4"/>
  <c r="D115" i="4"/>
  <c r="D92" i="4"/>
  <c r="D96" i="4"/>
  <c r="D124" i="4"/>
  <c r="D81" i="4"/>
  <c r="D109" i="4"/>
  <c r="D125" i="4"/>
  <c r="D98" i="4"/>
  <c r="D110" i="4"/>
  <c r="D117" i="4"/>
  <c r="D140" i="4"/>
  <c r="D122" i="4"/>
  <c r="D85" i="4"/>
  <c r="D114" i="4"/>
  <c r="D100" i="4"/>
  <c r="D78" i="4"/>
  <c r="D102" i="4"/>
  <c r="D127" i="4"/>
  <c r="D67" i="4"/>
  <c r="D123" i="4"/>
  <c r="D128" i="4"/>
  <c r="D112" i="4"/>
  <c r="D62" i="4"/>
  <c r="D101" i="4"/>
  <c r="D139" i="4"/>
  <c r="D87" i="4"/>
  <c r="D90" i="4"/>
  <c r="D138" i="4"/>
  <c r="D119" i="4"/>
  <c r="D143" i="4"/>
  <c r="D111" i="4"/>
  <c r="D104" i="4"/>
  <c r="D63" i="4"/>
  <c r="D86" i="4"/>
  <c r="D134" i="4"/>
  <c r="D204" i="4"/>
  <c r="D203" i="4"/>
  <c r="D202" i="4"/>
  <c r="D205" i="4"/>
  <c r="D201" i="4"/>
  <c r="D199" i="4"/>
  <c r="D198" i="4"/>
  <c r="D200" i="4"/>
  <c r="D197" i="4"/>
  <c r="D196" i="4"/>
  <c r="D195" i="4"/>
  <c r="D194" i="4"/>
  <c r="D193" i="4"/>
  <c r="D192" i="4"/>
  <c r="D191" i="4"/>
  <c r="D190" i="4"/>
  <c r="D189" i="4"/>
  <c r="D188" i="4"/>
  <c r="D186" i="4"/>
  <c r="D187" i="4"/>
  <c r="D185" i="4"/>
  <c r="D184" i="4"/>
  <c r="D182" i="4"/>
  <c r="D183" i="4"/>
  <c r="D181" i="4"/>
  <c r="D180" i="4"/>
  <c r="D179" i="4"/>
  <c r="D178" i="4"/>
  <c r="D177" i="4"/>
  <c r="D176" i="4"/>
  <c r="D175" i="4"/>
  <c r="D174" i="4"/>
  <c r="D173" i="4"/>
  <c r="D172" i="4"/>
  <c r="D170" i="4"/>
  <c r="D171" i="4"/>
  <c r="D169" i="4"/>
  <c r="D168" i="4"/>
  <c r="D167" i="4"/>
  <c r="D166" i="4"/>
  <c r="D165" i="4"/>
  <c r="D164" i="4"/>
  <c r="D163" i="4"/>
  <c r="D162" i="4"/>
  <c r="D161" i="4"/>
  <c r="D159" i="4"/>
  <c r="D160" i="4"/>
  <c r="D158" i="4"/>
  <c r="D155" i="4"/>
  <c r="D156" i="4"/>
  <c r="D157" i="4"/>
  <c r="D154" i="4"/>
  <c r="D153" i="4"/>
  <c r="D152" i="4"/>
  <c r="D151" i="4"/>
  <c r="D150" i="4"/>
  <c r="D149" i="4"/>
  <c r="D148" i="4"/>
  <c r="D147" i="4"/>
  <c r="D146" i="4"/>
  <c r="D145" i="4"/>
  <c r="D144" i="4"/>
  <c r="D265" i="4"/>
  <c r="D256" i="4"/>
  <c r="D262" i="4"/>
  <c r="D252" i="4"/>
  <c r="D266" i="4"/>
  <c r="D249" i="4"/>
  <c r="D260" i="4"/>
  <c r="D261" i="4"/>
  <c r="D254" i="4"/>
  <c r="D259" i="4"/>
  <c r="D257" i="4"/>
  <c r="D264" i="4"/>
  <c r="D248" i="4"/>
  <c r="D251" i="4"/>
  <c r="D255" i="4"/>
  <c r="D250" i="4"/>
  <c r="D253" i="4"/>
  <c r="D263" i="4"/>
  <c r="D258" i="4"/>
  <c r="D267" i="4"/>
  <c r="D346" i="4"/>
  <c r="D347" i="4"/>
  <c r="D345" i="4"/>
  <c r="D344" i="4"/>
  <c r="D348" i="4"/>
  <c r="D343" i="4"/>
  <c r="D341" i="4"/>
  <c r="D342" i="4"/>
  <c r="D340" i="4"/>
  <c r="D339" i="4"/>
  <c r="D338" i="4"/>
  <c r="D337" i="4"/>
  <c r="D336" i="4"/>
  <c r="D335" i="4"/>
  <c r="D334" i="4"/>
  <c r="D333" i="4"/>
  <c r="D332" i="4"/>
  <c r="D329" i="4"/>
  <c r="D330" i="4"/>
  <c r="D328" i="4"/>
  <c r="D325" i="4"/>
  <c r="D326" i="4"/>
  <c r="D327" i="4"/>
  <c r="D324" i="4"/>
  <c r="D323" i="4"/>
  <c r="D321" i="4"/>
  <c r="D322" i="4"/>
  <c r="D320" i="4"/>
  <c r="D319" i="4"/>
  <c r="D317" i="4"/>
  <c r="D316" i="4"/>
  <c r="D318" i="4"/>
  <c r="D315" i="4"/>
  <c r="D314" i="4"/>
  <c r="D313" i="4"/>
  <c r="D312" i="4"/>
  <c r="D311" i="4"/>
  <c r="D309" i="4"/>
  <c r="D310" i="4"/>
  <c r="D308" i="4"/>
  <c r="D307" i="4"/>
  <c r="D306" i="4"/>
  <c r="D304" i="4"/>
  <c r="D305" i="4"/>
  <c r="D303" i="4"/>
  <c r="D302" i="4"/>
  <c r="D301" i="4"/>
  <c r="D300" i="4"/>
  <c r="D298" i="4"/>
  <c r="D299" i="4"/>
  <c r="D297" i="4"/>
  <c r="D296" i="4"/>
  <c r="D295" i="4"/>
  <c r="D293" i="4"/>
  <c r="D291" i="4"/>
  <c r="D292" i="4"/>
  <c r="D289" i="4"/>
  <c r="D290" i="4"/>
  <c r="D288" i="4"/>
  <c r="D286" i="4"/>
  <c r="D287" i="4"/>
  <c r="D285" i="4"/>
  <c r="D283" i="4"/>
  <c r="D284" i="4"/>
  <c r="D282" i="4"/>
  <c r="D281" i="4"/>
  <c r="D280" i="4"/>
  <c r="D279" i="4"/>
  <c r="D278" i="4"/>
  <c r="D277" i="4"/>
  <c r="D276" i="4"/>
  <c r="D275" i="4"/>
  <c r="D274" i="4"/>
  <c r="D273" i="4"/>
  <c r="D272" i="4"/>
  <c r="D271" i="4"/>
  <c r="D269" i="4"/>
  <c r="D270" i="4"/>
  <c r="D268" i="4"/>
  <c r="D294" i="4"/>
  <c r="D331" i="4"/>
  <c r="D435" i="4"/>
  <c r="D441" i="4"/>
  <c r="D413" i="4"/>
  <c r="D417" i="4"/>
  <c r="D409" i="4"/>
  <c r="D418" i="4"/>
  <c r="D416" i="4"/>
  <c r="D423" i="4"/>
  <c r="D430" i="4"/>
  <c r="D434" i="4"/>
  <c r="D443" i="4"/>
  <c r="D410" i="4"/>
  <c r="D429" i="4"/>
  <c r="D425" i="4"/>
  <c r="D419" i="4"/>
  <c r="D428" i="4"/>
  <c r="D414" i="4"/>
  <c r="D431" i="4"/>
  <c r="D448" i="4"/>
  <c r="D422" i="4"/>
  <c r="D439" i="4"/>
  <c r="D426" i="4"/>
  <c r="D449" i="4"/>
  <c r="D447" i="4"/>
  <c r="D412" i="4"/>
  <c r="D427" i="4"/>
  <c r="D440" i="4"/>
  <c r="D442" i="4"/>
  <c r="D407" i="4"/>
  <c r="D445" i="4"/>
  <c r="D436" i="4"/>
  <c r="D444" i="4"/>
  <c r="D411" i="4"/>
  <c r="D437" i="4"/>
  <c r="D432" i="4"/>
  <c r="D420" i="4"/>
  <c r="D408" i="4"/>
  <c r="D421" i="4"/>
  <c r="D424" i="4"/>
  <c r="D406" i="4"/>
  <c r="D415" i="4"/>
  <c r="D446" i="4"/>
  <c r="D433" i="4"/>
  <c r="D438" i="4"/>
  <c r="D475" i="4"/>
  <c r="D453" i="4"/>
  <c r="D471" i="4"/>
  <c r="D465" i="4"/>
  <c r="D473" i="4"/>
  <c r="D455" i="4"/>
  <c r="D456" i="4"/>
  <c r="D470" i="4"/>
  <c r="D468" i="4"/>
  <c r="D461" i="4"/>
  <c r="D460" i="4"/>
  <c r="D458" i="4"/>
  <c r="D452" i="4"/>
  <c r="D472" i="4"/>
  <c r="D450" i="4"/>
  <c r="D464" i="4"/>
  <c r="D467" i="4"/>
  <c r="D462" i="4"/>
  <c r="D466" i="4"/>
  <c r="D454" i="4"/>
  <c r="D469" i="4"/>
  <c r="D474" i="4"/>
  <c r="D463" i="4"/>
  <c r="D457" i="4"/>
  <c r="D459" i="4"/>
  <c r="D451" i="4"/>
  <c r="D542" i="4"/>
  <c r="D535" i="4"/>
  <c r="D540" i="4"/>
  <c r="D536" i="4"/>
  <c r="D543" i="4"/>
  <c r="D537" i="4"/>
  <c r="D533" i="4"/>
  <c r="D541" i="4"/>
  <c r="D538" i="4"/>
  <c r="D539" i="4"/>
  <c r="D534" i="4"/>
  <c r="D1479" i="4"/>
  <c r="D544" i="4"/>
  <c r="D558" i="4"/>
  <c r="D615" i="4"/>
  <c r="D614" i="4"/>
  <c r="D616" i="4"/>
  <c r="D613" i="4"/>
  <c r="D611" i="4"/>
  <c r="D610" i="4"/>
  <c r="D612" i="4"/>
  <c r="D609" i="4"/>
  <c r="D608" i="4"/>
  <c r="D607" i="4"/>
  <c r="D606" i="4"/>
  <c r="D605" i="4"/>
  <c r="D604" i="4"/>
  <c r="D603" i="4"/>
  <c r="D602" i="4"/>
  <c r="D601" i="4"/>
  <c r="D600" i="4"/>
  <c r="D599" i="4"/>
  <c r="D596" i="4"/>
  <c r="D597" i="4"/>
  <c r="D598" i="4"/>
  <c r="D595" i="4"/>
  <c r="D594" i="4"/>
  <c r="D592" i="4"/>
  <c r="D593" i="4"/>
  <c r="D591" i="4"/>
  <c r="D590" i="4"/>
  <c r="D589" i="4"/>
  <c r="D588" i="4"/>
  <c r="D587" i="4"/>
  <c r="D586" i="4"/>
  <c r="D585" i="4"/>
  <c r="D584" i="4"/>
  <c r="D583" i="4"/>
  <c r="D580" i="4"/>
  <c r="D581" i="4"/>
  <c r="D579" i="4"/>
  <c r="D578" i="4"/>
  <c r="D577" i="4"/>
  <c r="D576" i="4"/>
  <c r="D575" i="4"/>
  <c r="D574" i="4"/>
  <c r="D572" i="4"/>
  <c r="D573" i="4"/>
  <c r="D571" i="4"/>
  <c r="D569" i="4"/>
  <c r="D570" i="4"/>
  <c r="D568" i="4"/>
  <c r="D567" i="4"/>
  <c r="D566" i="4"/>
  <c r="D565" i="4"/>
  <c r="D564" i="4"/>
  <c r="D563" i="4"/>
  <c r="D562" i="4"/>
  <c r="D561" i="4"/>
  <c r="D560" i="4"/>
  <c r="D559" i="4"/>
  <c r="D621" i="4"/>
  <c r="D625" i="4"/>
  <c r="D624" i="4"/>
  <c r="D622" i="4"/>
  <c r="D623" i="4"/>
  <c r="D687" i="4"/>
  <c r="D686" i="4"/>
  <c r="D685" i="4"/>
  <c r="D688" i="4"/>
  <c r="D684" i="4"/>
  <c r="D682" i="4"/>
  <c r="D683" i="4"/>
  <c r="D680" i="4"/>
  <c r="D679" i="4"/>
  <c r="D678" i="4"/>
  <c r="D677" i="4"/>
  <c r="D676" i="4"/>
  <c r="D675" i="4"/>
  <c r="D674" i="4"/>
  <c r="D673" i="4"/>
  <c r="D672" i="4"/>
  <c r="D671" i="4"/>
  <c r="D670" i="4"/>
  <c r="D667" i="4"/>
  <c r="D668" i="4"/>
  <c r="D666" i="4"/>
  <c r="D665" i="4"/>
  <c r="D663" i="4"/>
  <c r="D664" i="4"/>
  <c r="D662" i="4"/>
  <c r="D661" i="4"/>
  <c r="D660" i="4"/>
  <c r="D659" i="4"/>
  <c r="D658" i="4"/>
  <c r="D657" i="4"/>
  <c r="D656" i="4"/>
  <c r="D654" i="4"/>
  <c r="D655" i="4"/>
  <c r="D652" i="4"/>
  <c r="D653" i="4"/>
  <c r="D651" i="4"/>
  <c r="D650" i="4"/>
  <c r="D649" i="4"/>
  <c r="D648" i="4"/>
  <c r="D647" i="4"/>
  <c r="D646" i="4"/>
  <c r="D645" i="4"/>
  <c r="D644" i="4"/>
  <c r="D642" i="4"/>
  <c r="D643" i="4"/>
  <c r="D641" i="4"/>
  <c r="D638" i="4"/>
  <c r="D639" i="4"/>
  <c r="D640" i="4"/>
  <c r="D637" i="4"/>
  <c r="D636" i="4"/>
  <c r="D635" i="4"/>
  <c r="D634" i="4"/>
  <c r="D633" i="4"/>
  <c r="D632" i="4"/>
  <c r="D631" i="4"/>
  <c r="D630" i="4"/>
  <c r="D629" i="4"/>
  <c r="D628" i="4"/>
  <c r="D627" i="4"/>
  <c r="D626" i="4"/>
  <c r="D669" i="4"/>
  <c r="D681" i="4"/>
  <c r="D915" i="4"/>
  <c r="D897" i="4"/>
  <c r="D912" i="4"/>
  <c r="D914" i="4"/>
  <c r="D899" i="4"/>
  <c r="D900" i="4"/>
  <c r="D911" i="4"/>
  <c r="D902" i="4"/>
  <c r="D896" i="4"/>
  <c r="D913" i="4"/>
  <c r="D895" i="4"/>
  <c r="D908" i="4"/>
  <c r="D906" i="4"/>
  <c r="D910" i="4"/>
  <c r="D898" i="4"/>
  <c r="D907" i="4"/>
  <c r="D901" i="4"/>
  <c r="D904" i="4"/>
  <c r="D903" i="4"/>
  <c r="D905" i="4"/>
  <c r="D909" i="4"/>
  <c r="D987" i="4"/>
  <c r="D978" i="4"/>
  <c r="D963" i="4"/>
  <c r="D979" i="4"/>
  <c r="D986" i="4"/>
  <c r="D984" i="4"/>
  <c r="D972" i="4"/>
  <c r="D989" i="4"/>
  <c r="D969" i="4"/>
  <c r="D982" i="4"/>
  <c r="D970" i="4"/>
  <c r="D967" i="4"/>
  <c r="D985" i="4"/>
  <c r="D962" i="4"/>
  <c r="D983" i="4"/>
  <c r="D966" i="4"/>
  <c r="D977" i="4"/>
  <c r="D973" i="4"/>
  <c r="D974" i="4"/>
  <c r="D975" i="4"/>
  <c r="D981" i="4"/>
  <c r="D976" i="4"/>
  <c r="D968" i="4"/>
  <c r="D980" i="4"/>
  <c r="D964" i="4"/>
  <c r="D971" i="4"/>
  <c r="D988" i="4"/>
  <c r="D965" i="4"/>
  <c r="D991" i="4"/>
  <c r="D996" i="4"/>
  <c r="D1023" i="4"/>
  <c r="D1017" i="4"/>
  <c r="D1024" i="4"/>
  <c r="D1000" i="4"/>
  <c r="D1007" i="4"/>
  <c r="D1022" i="4"/>
  <c r="D1013" i="4"/>
  <c r="D992" i="4"/>
  <c r="D1014" i="4"/>
  <c r="D1001" i="4"/>
  <c r="D994" i="4"/>
  <c r="D995" i="4"/>
  <c r="D1025" i="4"/>
  <c r="D1005" i="4"/>
  <c r="D1018" i="4"/>
  <c r="D999" i="4"/>
  <c r="D1008" i="4"/>
  <c r="D1002" i="4"/>
  <c r="D990" i="4"/>
  <c r="D1021" i="4"/>
  <c r="D1004" i="4"/>
  <c r="D1020" i="4"/>
  <c r="D997" i="4"/>
  <c r="D1012" i="4"/>
  <c r="D1016" i="4"/>
  <c r="D1019" i="4"/>
  <c r="D1006" i="4"/>
  <c r="D1009" i="4"/>
  <c r="D1003" i="4"/>
  <c r="D998" i="4"/>
  <c r="D1015" i="4"/>
  <c r="D993" i="4"/>
  <c r="D1011" i="4"/>
  <c r="D1010" i="4"/>
  <c r="D1054" i="4"/>
  <c r="D1055" i="4"/>
  <c r="D1035" i="4"/>
  <c r="D1027" i="4"/>
  <c r="D1050" i="4"/>
  <c r="D1046" i="4"/>
  <c r="D1057" i="4"/>
  <c r="D1028" i="4"/>
  <c r="D1047" i="4"/>
  <c r="D1039" i="4"/>
  <c r="D1031" i="4"/>
  <c r="D1037" i="4"/>
  <c r="D1043" i="4"/>
  <c r="D1058" i="4"/>
  <c r="D1041" i="4"/>
  <c r="D1034" i="4"/>
  <c r="D1051" i="4"/>
  <c r="D1036" i="4"/>
  <c r="D1032" i="4"/>
  <c r="D1052" i="4"/>
  <c r="D1026" i="4"/>
  <c r="D1045" i="4"/>
  <c r="D1030" i="4"/>
  <c r="D1049" i="4"/>
  <c r="D1053" i="4"/>
  <c r="D1040" i="4"/>
  <c r="D1042" i="4"/>
  <c r="D1038" i="4"/>
  <c r="D1033" i="4"/>
  <c r="D1048" i="4"/>
  <c r="D1029" i="4"/>
  <c r="D1044" i="4"/>
  <c r="D1056" i="4"/>
  <c r="D1097" i="4"/>
  <c r="D1096" i="4"/>
  <c r="D1095" i="4"/>
  <c r="D1098" i="4"/>
  <c r="D1094" i="4"/>
  <c r="D1092" i="4"/>
  <c r="D1093" i="4"/>
  <c r="D1091" i="4"/>
  <c r="D1090" i="4"/>
  <c r="D1089" i="4"/>
  <c r="D1088" i="4"/>
  <c r="D1087" i="4"/>
  <c r="D1086" i="4"/>
  <c r="D1085" i="4"/>
  <c r="D1083" i="4"/>
  <c r="D1084" i="4"/>
  <c r="D1082" i="4"/>
  <c r="D1081" i="4"/>
  <c r="D1079" i="4"/>
  <c r="D1080" i="4"/>
  <c r="D1078" i="4"/>
  <c r="D1077" i="4"/>
  <c r="D1076" i="4"/>
  <c r="D1075" i="4"/>
  <c r="D1074" i="4"/>
  <c r="D1073" i="4"/>
  <c r="D1072" i="4"/>
  <c r="D1071" i="4"/>
  <c r="D1069" i="4"/>
  <c r="D1070" i="4"/>
  <c r="D1068" i="4"/>
  <c r="D1067" i="4"/>
  <c r="D1066" i="4"/>
  <c r="D1065" i="4"/>
  <c r="D1064" i="4"/>
  <c r="D1063" i="4"/>
  <c r="D1062" i="4"/>
  <c r="D1060" i="4"/>
  <c r="D1061" i="4"/>
  <c r="D1059" i="4"/>
  <c r="D1224" i="4"/>
  <c r="D1292" i="4"/>
  <c r="D1225" i="4"/>
  <c r="D1282" i="4"/>
  <c r="D1234" i="4"/>
  <c r="D1251" i="4"/>
  <c r="D1258" i="4"/>
  <c r="D1263" i="4"/>
  <c r="D1237" i="4"/>
  <c r="D1260" i="4"/>
  <c r="D1245" i="4"/>
  <c r="D1248" i="4"/>
  <c r="D1253" i="4"/>
  <c r="D1259" i="4"/>
  <c r="D1257" i="4"/>
  <c r="D1235" i="4"/>
  <c r="D1230" i="4"/>
  <c r="D1269" i="4"/>
  <c r="D1281" i="4"/>
  <c r="D1231" i="4"/>
  <c r="D1284" i="4"/>
  <c r="D1268" i="4"/>
  <c r="D1255" i="4"/>
  <c r="D1277" i="4"/>
  <c r="D1238" i="4"/>
  <c r="D1256" i="4"/>
  <c r="D1233" i="4"/>
  <c r="D1250" i="4"/>
  <c r="D1275" i="4"/>
  <c r="D1226" i="4"/>
  <c r="D1301" i="4"/>
  <c r="D1276" i="4"/>
  <c r="D1295" i="4"/>
  <c r="D1287" i="4"/>
  <c r="D1274" i="4"/>
  <c r="D1266" i="4"/>
  <c r="D1283" i="4"/>
  <c r="D1247" i="4"/>
  <c r="D1293" i="4"/>
  <c r="D1300" i="4"/>
  <c r="D1285" i="4"/>
  <c r="D1254" i="4"/>
  <c r="D1236" i="4"/>
  <c r="D1229" i="4"/>
  <c r="D1280" i="4"/>
  <c r="D1294" i="4"/>
  <c r="D1244" i="4"/>
  <c r="D1291" i="4"/>
  <c r="D1252" i="4"/>
  <c r="D1288" i="4"/>
  <c r="D1240" i="4"/>
  <c r="D1273" i="4"/>
  <c r="D1304" i="4"/>
  <c r="D1371" i="4"/>
  <c r="D1305" i="4"/>
  <c r="D1361" i="4"/>
  <c r="D1314" i="4"/>
  <c r="D1331" i="4"/>
  <c r="D1332" i="4"/>
  <c r="D1339" i="4"/>
  <c r="D1344" i="4"/>
  <c r="D1317" i="4"/>
  <c r="D1341" i="4"/>
  <c r="D1325" i="4"/>
  <c r="D1328" i="4"/>
  <c r="D1334" i="4"/>
  <c r="D1351" i="4"/>
  <c r="D1322" i="4"/>
  <c r="D1348" i="4"/>
  <c r="D1343" i="4"/>
  <c r="D1377" i="4"/>
  <c r="D1368" i="4"/>
  <c r="D1312" i="4"/>
  <c r="D1369" i="4"/>
  <c r="D1308" i="4"/>
  <c r="D1303" i="4"/>
  <c r="D1375" i="4"/>
  <c r="D1307" i="4"/>
  <c r="D1329" i="4"/>
  <c r="D1352" i="4"/>
  <c r="D1353" i="4"/>
  <c r="D1321" i="4"/>
  <c r="D1358" i="4"/>
  <c r="D1319" i="4"/>
  <c r="D1376" i="4"/>
  <c r="D1374" i="4"/>
  <c r="D1302" i="4"/>
  <c r="D1346" i="4"/>
  <c r="D1365" i="4"/>
  <c r="D1342" i="4"/>
  <c r="D1323" i="4"/>
  <c r="D1345" i="4"/>
  <c r="D1326" i="4"/>
  <c r="D1340" i="4"/>
  <c r="D1338" i="4"/>
  <c r="D1315" i="4"/>
  <c r="D1310" i="4"/>
  <c r="D1350" i="4"/>
  <c r="D1311" i="4"/>
  <c r="D1360" i="4"/>
  <c r="D1363" i="4"/>
  <c r="D1349" i="4"/>
  <c r="D1336" i="4"/>
  <c r="D1357" i="4"/>
  <c r="D1318" i="4"/>
  <c r="D1337" i="4"/>
  <c r="D1313" i="4"/>
  <c r="D1330" i="4"/>
  <c r="D1355" i="4"/>
  <c r="D1306" i="4"/>
  <c r="D1356" i="4"/>
  <c r="D1379" i="4"/>
  <c r="D1366" i="4"/>
  <c r="D1354" i="4"/>
  <c r="D1347" i="4"/>
  <c r="D1362" i="4"/>
  <c r="D1327" i="4"/>
  <c r="D1372" i="4"/>
  <c r="D1378" i="4"/>
  <c r="D1364" i="4"/>
  <c r="D1316" i="4"/>
  <c r="D1335" i="4"/>
  <c r="D1309" i="4"/>
  <c r="D1359" i="4"/>
  <c r="D1373" i="4"/>
  <c r="D1324" i="4"/>
  <c r="D1370" i="4"/>
  <c r="D1333" i="4"/>
  <c r="D1367" i="4"/>
  <c r="D1320" i="4"/>
  <c r="D1392" i="4"/>
  <c r="D1400" i="4"/>
  <c r="D1397" i="4"/>
  <c r="D1394" i="4"/>
  <c r="D1387" i="4"/>
  <c r="D1384" i="4"/>
  <c r="D1380" i="4"/>
  <c r="D1388" i="4"/>
  <c r="D1389" i="4"/>
  <c r="D1381" i="4"/>
  <c r="D1398" i="4"/>
  <c r="D1386" i="4"/>
  <c r="D1395" i="4"/>
  <c r="D1401" i="4"/>
  <c r="D1390" i="4"/>
  <c r="D1396" i="4"/>
  <c r="D1391" i="4"/>
  <c r="D1393" i="4"/>
  <c r="D1382" i="4"/>
  <c r="D1399" i="4"/>
  <c r="D1385" i="4"/>
  <c r="D1383" i="4"/>
  <c r="D476" i="4"/>
  <c r="D477" i="4"/>
  <c r="D483" i="4"/>
  <c r="D479" i="4"/>
  <c r="D481" i="4"/>
  <c r="D482" i="4"/>
  <c r="D486" i="4"/>
  <c r="D485" i="4"/>
  <c r="D484" i="4"/>
  <c r="D478" i="4"/>
  <c r="D480" i="4"/>
  <c r="D487" i="4"/>
  <c r="D488" i="4"/>
  <c r="D489" i="4"/>
  <c r="D548" i="4"/>
  <c r="D557" i="4"/>
  <c r="D555" i="4"/>
  <c r="D550" i="4"/>
  <c r="D547" i="4"/>
  <c r="D552" i="4"/>
  <c r="D553" i="4"/>
  <c r="D554" i="4"/>
  <c r="D556" i="4"/>
  <c r="D546" i="4"/>
  <c r="D551" i="4"/>
  <c r="D545" i="4"/>
  <c r="D549" i="4"/>
  <c r="D928" i="4"/>
  <c r="D927" i="4"/>
  <c r="D918" i="4"/>
  <c r="D922" i="4"/>
  <c r="D924" i="4"/>
  <c r="D923" i="4"/>
  <c r="D919" i="4"/>
  <c r="D925" i="4"/>
  <c r="D929" i="4"/>
  <c r="D917" i="4"/>
  <c r="D921" i="4"/>
  <c r="D920" i="4"/>
  <c r="D926" i="4"/>
  <c r="D916" i="4"/>
  <c r="D1420" i="4"/>
  <c r="D1423" i="4"/>
  <c r="D1421" i="4"/>
  <c r="D1422" i="4"/>
  <c r="D1415" i="4"/>
  <c r="D1417" i="4"/>
  <c r="D1416" i="4"/>
  <c r="D1419" i="4"/>
  <c r="D1425" i="4"/>
  <c r="D1418" i="4"/>
  <c r="D1424" i="4"/>
  <c r="D1434" i="4"/>
  <c r="D1428" i="4"/>
  <c r="D1429" i="4"/>
  <c r="D1431" i="4"/>
  <c r="D1426" i="4"/>
  <c r="D1427" i="4"/>
  <c r="D1435" i="4"/>
  <c r="D1430" i="4"/>
  <c r="D1432" i="4"/>
  <c r="D1433" i="4"/>
  <c r="D22" i="4"/>
  <c r="D395" i="4"/>
  <c r="D401" i="4"/>
  <c r="D399" i="4"/>
  <c r="D394" i="4"/>
  <c r="D405" i="4"/>
  <c r="D393" i="4"/>
  <c r="D396" i="4"/>
  <c r="D397" i="4"/>
  <c r="D404" i="4"/>
  <c r="D389" i="4"/>
  <c r="D400" i="4"/>
  <c r="D391" i="4"/>
  <c r="D392" i="4"/>
  <c r="D402" i="4"/>
  <c r="D398" i="4"/>
  <c r="D403" i="4"/>
  <c r="D390" i="4"/>
  <c r="D1114" i="4"/>
  <c r="D1119" i="4"/>
  <c r="D1121" i="4"/>
  <c r="D1110" i="4"/>
  <c r="D1109" i="4"/>
  <c r="D1113" i="4"/>
  <c r="D1122" i="4"/>
  <c r="D1120" i="4"/>
  <c r="D1118" i="4"/>
  <c r="D1108" i="4"/>
  <c r="D1115" i="4"/>
  <c r="D1117" i="4"/>
  <c r="D1116" i="4"/>
  <c r="D1112" i="4"/>
  <c r="D1111" i="4"/>
  <c r="D1477" i="4"/>
  <c r="D1475" i="4"/>
  <c r="D1454" i="4"/>
  <c r="D1452" i="4"/>
  <c r="D1472" i="4"/>
  <c r="D1455" i="4"/>
  <c r="D1469" i="4"/>
  <c r="D1456" i="4"/>
  <c r="D1476" i="4"/>
  <c r="D1453" i="4"/>
  <c r="D1459" i="4"/>
  <c r="D1457" i="4"/>
  <c r="D1466" i="4"/>
  <c r="D1449" i="4"/>
  <c r="D1467" i="4"/>
  <c r="D1450" i="4"/>
  <c r="D1461" i="4"/>
  <c r="D1460" i="4"/>
  <c r="D1465" i="4"/>
  <c r="D1458" i="4"/>
  <c r="D1451" i="4"/>
  <c r="D1470" i="4"/>
  <c r="D1474" i="4"/>
  <c r="D1473" i="4"/>
  <c r="D1463" i="4"/>
  <c r="D1464" i="4"/>
  <c r="D1468" i="4"/>
  <c r="D1471" i="4"/>
  <c r="D1462" i="4"/>
  <c r="D1478" i="4"/>
  <c r="D1480" i="4"/>
  <c r="D1481" i="4"/>
  <c r="D1491" i="4"/>
  <c r="D1484" i="4"/>
  <c r="D1487" i="4"/>
  <c r="D1506" i="4"/>
  <c r="D1513" i="4"/>
  <c r="D1515" i="4"/>
  <c r="D1514" i="4"/>
  <c r="D1504" i="4"/>
  <c r="D1500" i="4"/>
  <c r="D1503" i="4"/>
  <c r="D1518" i="4"/>
  <c r="D1499" i="4"/>
  <c r="D1489" i="4"/>
  <c r="D1495" i="4"/>
  <c r="D1492" i="4"/>
  <c r="D1511" i="4"/>
  <c r="D1520" i="4"/>
  <c r="D1509" i="4"/>
  <c r="D1488" i="4"/>
  <c r="D1494" i="4"/>
  <c r="D1497" i="4"/>
  <c r="D1493" i="4"/>
  <c r="D1505" i="4"/>
  <c r="D1486" i="4"/>
  <c r="D1496" i="4"/>
  <c r="D1517" i="4"/>
  <c r="D1508" i="4"/>
  <c r="D1519" i="4"/>
  <c r="D1490" i="4"/>
  <c r="D1482" i="4"/>
  <c r="D1498" i="4"/>
  <c r="D1507" i="4"/>
  <c r="D1485" i="4"/>
  <c r="D1502" i="4"/>
  <c r="D1512" i="4"/>
  <c r="D1483" i="4"/>
  <c r="D1516" i="4"/>
  <c r="D1501" i="4"/>
  <c r="D1510" i="4"/>
  <c r="D1548" i="4"/>
  <c r="D1536" i="4"/>
  <c r="D1522" i="4"/>
  <c r="D1533" i="4"/>
  <c r="D1541" i="4"/>
  <c r="D1523" i="4"/>
  <c r="D1538" i="4"/>
  <c r="D1542" i="4"/>
  <c r="D1535" i="4"/>
  <c r="D1530" i="4"/>
  <c r="D1539" i="4"/>
  <c r="D1540" i="4"/>
  <c r="D1527" i="4"/>
  <c r="D1528" i="4"/>
  <c r="D1531" i="4"/>
  <c r="D1526" i="4"/>
  <c r="D1544" i="4"/>
  <c r="D1521" i="4"/>
  <c r="D1532" i="4"/>
  <c r="D12" i="4"/>
  <c r="C6" i="4"/>
  <c r="C17" i="4"/>
  <c r="C7" i="4"/>
  <c r="C14" i="4"/>
  <c r="C16" i="4"/>
  <c r="C13" i="4"/>
  <c r="C2" i="4"/>
  <c r="C5" i="4"/>
  <c r="C20" i="4"/>
  <c r="C9" i="4"/>
  <c r="C15" i="4"/>
  <c r="C4" i="4"/>
  <c r="C18" i="4"/>
  <c r="C19" i="4"/>
  <c r="C3" i="4"/>
  <c r="C10" i="4"/>
  <c r="C11" i="4"/>
  <c r="C8" i="4"/>
  <c r="C21" i="4"/>
  <c r="C226" i="4"/>
  <c r="C222" i="4"/>
  <c r="C215" i="4"/>
  <c r="C207" i="4"/>
  <c r="C214" i="4"/>
  <c r="C220" i="4"/>
  <c r="C208" i="4"/>
  <c r="C225" i="4"/>
  <c r="C210" i="4"/>
  <c r="C223" i="4"/>
  <c r="C216" i="4"/>
  <c r="C219" i="4"/>
  <c r="C218" i="4"/>
  <c r="C217" i="4"/>
  <c r="C221" i="4"/>
  <c r="C206" i="4"/>
  <c r="C211" i="4"/>
  <c r="C213" i="4"/>
  <c r="C212" i="4"/>
  <c r="C209" i="4"/>
  <c r="C224" i="4"/>
  <c r="C247" i="4"/>
  <c r="C243" i="4"/>
  <c r="C236" i="4"/>
  <c r="C228" i="4"/>
  <c r="C235" i="4"/>
  <c r="C241" i="4"/>
  <c r="C229" i="4"/>
  <c r="C246" i="4"/>
  <c r="C231" i="4"/>
  <c r="C244" i="4"/>
  <c r="C237" i="4"/>
  <c r="C240" i="4"/>
  <c r="C239" i="4"/>
  <c r="C238" i="4"/>
  <c r="C242" i="4"/>
  <c r="C227" i="4"/>
  <c r="C232" i="4"/>
  <c r="C233" i="4"/>
  <c r="C234" i="4"/>
  <c r="C230" i="4"/>
  <c r="C245" i="4"/>
  <c r="C358" i="4"/>
  <c r="C367" i="4"/>
  <c r="C379" i="4"/>
  <c r="C371" i="4"/>
  <c r="C372" i="4"/>
  <c r="C382" i="4"/>
  <c r="C387" i="4"/>
  <c r="C385" i="4"/>
  <c r="C370" i="4"/>
  <c r="C360" i="4"/>
  <c r="C368" i="4"/>
  <c r="C356" i="4"/>
  <c r="C357" i="4"/>
  <c r="C377" i="4"/>
  <c r="C366" i="4"/>
  <c r="C388" i="4"/>
  <c r="C386" i="4"/>
  <c r="C350" i="4"/>
  <c r="C373" i="4"/>
  <c r="C355" i="4"/>
  <c r="C374" i="4"/>
  <c r="C351" i="4"/>
  <c r="C361" i="4"/>
  <c r="C384" i="4"/>
  <c r="C362" i="4"/>
  <c r="C365" i="4"/>
  <c r="C381" i="4"/>
  <c r="C352" i="4"/>
  <c r="C359" i="4"/>
  <c r="C375" i="4"/>
  <c r="C353" i="4"/>
  <c r="C349" i="4"/>
  <c r="C369" i="4"/>
  <c r="C380" i="4"/>
  <c r="C383" i="4"/>
  <c r="C378" i="4"/>
  <c r="C364" i="4"/>
  <c r="C376" i="4"/>
  <c r="C363" i="4"/>
  <c r="C354" i="4"/>
  <c r="C502" i="4"/>
  <c r="C503" i="4"/>
  <c r="C501" i="4"/>
  <c r="C494" i="4"/>
  <c r="C504" i="4"/>
  <c r="C507" i="4"/>
  <c r="C498" i="4"/>
  <c r="C508" i="4"/>
  <c r="C491" i="4"/>
  <c r="C496" i="4"/>
  <c r="C499" i="4"/>
  <c r="C506" i="4"/>
  <c r="C490" i="4"/>
  <c r="C493" i="4"/>
  <c r="C497" i="4"/>
  <c r="C492" i="4"/>
  <c r="C509" i="4"/>
  <c r="C495" i="4"/>
  <c r="C505" i="4"/>
  <c r="C500" i="4"/>
  <c r="C526" i="4"/>
  <c r="C514" i="4"/>
  <c r="C517" i="4"/>
  <c r="C524" i="4"/>
  <c r="C527" i="4"/>
  <c r="C513" i="4"/>
  <c r="C525" i="4"/>
  <c r="C520" i="4"/>
  <c r="C519" i="4"/>
  <c r="C529" i="4"/>
  <c r="C530" i="4"/>
  <c r="C511" i="4"/>
  <c r="C516" i="4"/>
  <c r="C523" i="4"/>
  <c r="C510" i="4"/>
  <c r="C532" i="4"/>
  <c r="C518" i="4"/>
  <c r="C521" i="4"/>
  <c r="C515" i="4"/>
  <c r="C522" i="4"/>
  <c r="C512" i="4"/>
  <c r="C531" i="4"/>
  <c r="C528" i="4"/>
  <c r="C617" i="4"/>
  <c r="C618" i="4"/>
  <c r="C619" i="4"/>
  <c r="C620" i="4"/>
  <c r="C713" i="4"/>
  <c r="C715" i="4"/>
  <c r="C704" i="4"/>
  <c r="C706" i="4"/>
  <c r="C689" i="4"/>
  <c r="C716" i="4"/>
  <c r="C699" i="4"/>
  <c r="C703" i="4"/>
  <c r="C690" i="4"/>
  <c r="C721" i="4"/>
  <c r="C696" i="4"/>
  <c r="C711" i="4"/>
  <c r="C705" i="4"/>
  <c r="C697" i="4"/>
  <c r="C710" i="4"/>
  <c r="C714" i="4"/>
  <c r="C695" i="4"/>
  <c r="C709" i="4"/>
  <c r="C698" i="4"/>
  <c r="C720" i="4"/>
  <c r="C693" i="4"/>
  <c r="C712" i="4"/>
  <c r="C691" i="4"/>
  <c r="C719" i="4"/>
  <c r="C700" i="4"/>
  <c r="C701" i="4"/>
  <c r="C708" i="4"/>
  <c r="C707" i="4"/>
  <c r="C718" i="4"/>
  <c r="C694" i="4"/>
  <c r="C717" i="4"/>
  <c r="C702" i="4"/>
  <c r="C692" i="4"/>
  <c r="C743" i="4"/>
  <c r="C730" i="4"/>
  <c r="C738" i="4"/>
  <c r="C744" i="4"/>
  <c r="C729" i="4"/>
  <c r="C754" i="4"/>
  <c r="C723" i="4"/>
  <c r="C736" i="4"/>
  <c r="C732" i="4"/>
  <c r="C748" i="4"/>
  <c r="C722" i="4"/>
  <c r="C739" i="4"/>
  <c r="C737" i="4"/>
  <c r="C749" i="4"/>
  <c r="C746" i="4"/>
  <c r="C747" i="4"/>
  <c r="C742" i="4"/>
  <c r="C728" i="4"/>
  <c r="C731" i="4"/>
  <c r="C753" i="4"/>
  <c r="C726" i="4"/>
  <c r="C745" i="4"/>
  <c r="C724" i="4"/>
  <c r="C752" i="4"/>
  <c r="C733" i="4"/>
  <c r="C734" i="4"/>
  <c r="C741" i="4"/>
  <c r="C740" i="4"/>
  <c r="C751" i="4"/>
  <c r="C727" i="4"/>
  <c r="C725" i="4"/>
  <c r="C735" i="4"/>
  <c r="C750" i="4"/>
  <c r="C763" i="4"/>
  <c r="C758" i="4"/>
  <c r="C759" i="4"/>
  <c r="C760" i="4"/>
  <c r="C765" i="4"/>
  <c r="C761" i="4"/>
  <c r="C757" i="4"/>
  <c r="C764" i="4"/>
  <c r="C755" i="4"/>
  <c r="C756" i="4"/>
  <c r="C762" i="4"/>
  <c r="C766" i="4"/>
  <c r="C775" i="4"/>
  <c r="C770" i="4"/>
  <c r="C771" i="4"/>
  <c r="C772" i="4"/>
  <c r="C777" i="4"/>
  <c r="C773" i="4"/>
  <c r="C769" i="4"/>
  <c r="C776" i="4"/>
  <c r="C774" i="4"/>
  <c r="C767" i="4"/>
  <c r="C768" i="4"/>
  <c r="C778" i="4"/>
  <c r="C781" i="4"/>
  <c r="C785" i="4"/>
  <c r="C789" i="4"/>
  <c r="C788" i="4"/>
  <c r="C779" i="4"/>
  <c r="C780" i="4"/>
  <c r="C786" i="4"/>
  <c r="C790" i="4"/>
  <c r="C784" i="4"/>
  <c r="C783" i="4"/>
  <c r="C782" i="4"/>
  <c r="C787" i="4"/>
  <c r="C799" i="4"/>
  <c r="C792" i="4"/>
  <c r="C791" i="4"/>
  <c r="C797" i="4"/>
  <c r="C795" i="4"/>
  <c r="C794" i="4"/>
  <c r="C798" i="4"/>
  <c r="C796" i="4"/>
  <c r="C793" i="4"/>
  <c r="C810" i="4"/>
  <c r="C800" i="4"/>
  <c r="C801" i="4"/>
  <c r="C805" i="4"/>
  <c r="C808" i="4"/>
  <c r="C804" i="4"/>
  <c r="C809" i="4"/>
  <c r="C807" i="4"/>
  <c r="C806" i="4"/>
  <c r="C803" i="4"/>
  <c r="C802" i="4"/>
  <c r="C816" i="4"/>
  <c r="C828" i="4"/>
  <c r="C818" i="4"/>
  <c r="C819" i="4"/>
  <c r="C820" i="4"/>
  <c r="C831" i="4"/>
  <c r="C832" i="4"/>
  <c r="C829" i="4"/>
  <c r="C834" i="4"/>
  <c r="C814" i="4"/>
  <c r="C824" i="4"/>
  <c r="C811" i="4"/>
  <c r="C825" i="4"/>
  <c r="C827" i="4"/>
  <c r="C830" i="4"/>
  <c r="C822" i="4"/>
  <c r="C812" i="4"/>
  <c r="C815" i="4"/>
  <c r="C833" i="4"/>
  <c r="C817" i="4"/>
  <c r="C826" i="4"/>
  <c r="C821" i="4"/>
  <c r="C823" i="4"/>
  <c r="C813" i="4"/>
  <c r="C836" i="4"/>
  <c r="C842" i="4"/>
  <c r="C843" i="4"/>
  <c r="C844" i="4"/>
  <c r="C855" i="4"/>
  <c r="C856" i="4"/>
  <c r="C853" i="4"/>
  <c r="C858" i="4"/>
  <c r="C838" i="4"/>
  <c r="C851" i="4"/>
  <c r="C848" i="4"/>
  <c r="C835" i="4"/>
  <c r="C849" i="4"/>
  <c r="C854" i="4"/>
  <c r="C846" i="4"/>
  <c r="C852" i="4"/>
  <c r="C840" i="4"/>
  <c r="C841" i="4"/>
  <c r="C857" i="4"/>
  <c r="C839" i="4"/>
  <c r="C850" i="4"/>
  <c r="C845" i="4"/>
  <c r="C847" i="4"/>
  <c r="C837" i="4"/>
  <c r="C870" i="4"/>
  <c r="C864" i="4"/>
  <c r="C862" i="4"/>
  <c r="C872" i="4"/>
  <c r="C865" i="4"/>
  <c r="C876" i="4"/>
  <c r="C860" i="4"/>
  <c r="C867" i="4"/>
  <c r="C873" i="4"/>
  <c r="C859" i="4"/>
  <c r="C871" i="4"/>
  <c r="C866" i="4"/>
  <c r="C868" i="4"/>
  <c r="C863" i="4"/>
  <c r="C861" i="4"/>
  <c r="C875" i="4"/>
  <c r="C874" i="4"/>
  <c r="C869" i="4"/>
  <c r="C889" i="4"/>
  <c r="C884" i="4"/>
  <c r="C877" i="4"/>
  <c r="C885" i="4"/>
  <c r="C881" i="4"/>
  <c r="C879" i="4"/>
  <c r="C880" i="4"/>
  <c r="C890" i="4"/>
  <c r="C883" i="4"/>
  <c r="C894" i="4"/>
  <c r="C878" i="4"/>
  <c r="C886" i="4"/>
  <c r="C891" i="4"/>
  <c r="C892" i="4"/>
  <c r="C893" i="4"/>
  <c r="C882" i="4"/>
  <c r="C887" i="4"/>
  <c r="C888" i="4"/>
  <c r="C955" i="4"/>
  <c r="C936" i="4"/>
  <c r="C953" i="4"/>
  <c r="C956" i="4"/>
  <c r="C943" i="4"/>
  <c r="C944" i="4"/>
  <c r="C946" i="4"/>
  <c r="C942" i="4"/>
  <c r="C937" i="4"/>
  <c r="C952" i="4"/>
  <c r="C933" i="4"/>
  <c r="C959" i="4"/>
  <c r="C948" i="4"/>
  <c r="C931" i="4"/>
  <c r="C958" i="4"/>
  <c r="C957" i="4"/>
  <c r="C950" i="4"/>
  <c r="C939" i="4"/>
  <c r="C954" i="4"/>
  <c r="C932" i="4"/>
  <c r="C951" i="4"/>
  <c r="C934" i="4"/>
  <c r="C935" i="4"/>
  <c r="C945" i="4"/>
  <c r="C960" i="4"/>
  <c r="C947" i="4"/>
  <c r="C961" i="4"/>
  <c r="C941" i="4"/>
  <c r="C938" i="4"/>
  <c r="C940" i="4"/>
  <c r="C930" i="4"/>
  <c r="C949" i="4"/>
  <c r="C1103" i="4"/>
  <c r="C1107" i="4"/>
  <c r="C1105" i="4"/>
  <c r="C1106" i="4"/>
  <c r="C1102" i="4"/>
  <c r="C1104" i="4"/>
  <c r="C1100" i="4"/>
  <c r="C1101" i="4"/>
  <c r="C1099" i="4"/>
  <c r="C1179" i="4"/>
  <c r="C1199" i="4"/>
  <c r="C1153" i="4"/>
  <c r="C1221" i="4"/>
  <c r="C1196" i="4"/>
  <c r="C1203" i="4"/>
  <c r="C1212" i="4"/>
  <c r="C1220" i="4"/>
  <c r="C1189" i="4"/>
  <c r="C1201" i="4"/>
  <c r="C1141" i="4"/>
  <c r="C1144" i="4"/>
  <c r="C1208" i="4"/>
  <c r="C1162" i="4"/>
  <c r="C1204" i="4"/>
  <c r="C1164" i="4"/>
  <c r="C1213" i="4"/>
  <c r="C1195" i="4"/>
  <c r="C1154" i="4"/>
  <c r="C1170" i="4"/>
  <c r="C1124" i="4"/>
  <c r="C1173" i="4"/>
  <c r="C1209" i="4"/>
  <c r="C1155" i="4"/>
  <c r="C1159" i="4"/>
  <c r="C1191" i="4"/>
  <c r="C1219" i="4"/>
  <c r="C1188" i="4"/>
  <c r="C1129" i="4"/>
  <c r="C1186" i="4"/>
  <c r="C1175" i="4"/>
  <c r="C1176" i="4"/>
  <c r="C1193" i="4"/>
  <c r="C1211" i="4"/>
  <c r="C1158" i="4"/>
  <c r="C1135" i="4"/>
  <c r="C1149" i="4"/>
  <c r="C1130" i="4"/>
  <c r="C1123" i="4"/>
  <c r="C1132" i="4"/>
  <c r="C1215" i="4"/>
  <c r="C1126" i="4"/>
  <c r="C1178" i="4"/>
  <c r="C1210" i="4"/>
  <c r="C1152" i="4"/>
  <c r="C1146" i="4"/>
  <c r="C1183" i="4"/>
  <c r="C1177" i="4"/>
  <c r="C1125" i="4"/>
  <c r="C1127" i="4"/>
  <c r="C1192" i="4"/>
  <c r="C1184" i="4"/>
  <c r="C1169" i="4"/>
  <c r="C1202" i="4"/>
  <c r="C1145" i="4"/>
  <c r="C1147" i="4"/>
  <c r="C1172" i="4"/>
  <c r="C1217" i="4"/>
  <c r="C1198" i="4"/>
  <c r="C1139" i="4"/>
  <c r="C1200" i="4"/>
  <c r="C1182" i="4"/>
  <c r="C1197" i="4"/>
  <c r="C1136" i="4"/>
  <c r="C1150" i="4"/>
  <c r="C1167" i="4"/>
  <c r="C1140" i="4"/>
  <c r="C1160" i="4"/>
  <c r="C1134" i="4"/>
  <c r="C1187" i="4"/>
  <c r="C1128" i="4"/>
  <c r="C1138" i="4"/>
  <c r="C1165" i="4"/>
  <c r="C1143" i="4"/>
  <c r="C1190" i="4"/>
  <c r="C1166" i="4"/>
  <c r="C1181" i="4"/>
  <c r="C1214" i="4"/>
  <c r="C1133" i="4"/>
  <c r="C1194" i="4"/>
  <c r="C1168" i="4"/>
  <c r="C1161" i="4"/>
  <c r="C1218" i="4"/>
  <c r="C1205" i="4"/>
  <c r="C1206" i="4"/>
  <c r="C1216" i="4"/>
  <c r="C1157" i="4"/>
  <c r="C1156" i="4"/>
  <c r="C1163" i="4"/>
  <c r="C1131" i="4"/>
  <c r="C1148" i="4"/>
  <c r="C1174" i="4"/>
  <c r="C1137" i="4"/>
  <c r="C1207" i="4"/>
  <c r="C1180" i="4"/>
  <c r="C1171" i="4"/>
  <c r="C1142" i="4"/>
  <c r="C1185" i="4"/>
  <c r="C1151" i="4"/>
  <c r="C1412" i="4"/>
  <c r="C1409" i="4"/>
  <c r="C1411" i="4"/>
  <c r="C1413" i="4"/>
  <c r="C1407" i="4"/>
  <c r="C1408" i="4"/>
  <c r="C1404" i="4"/>
  <c r="C1402" i="4"/>
  <c r="C1406" i="4"/>
  <c r="C1403" i="4"/>
  <c r="C1405" i="4"/>
  <c r="C1414" i="4"/>
  <c r="C1410" i="4"/>
  <c r="C1437" i="4"/>
  <c r="C1439" i="4"/>
  <c r="C1444" i="4"/>
  <c r="C1443" i="4"/>
  <c r="C1442" i="4"/>
  <c r="C1441" i="4"/>
  <c r="C1445" i="4"/>
  <c r="C1440" i="4"/>
  <c r="C1438" i="4"/>
  <c r="C1436" i="4"/>
  <c r="C1446" i="4"/>
  <c r="C1448" i="4"/>
  <c r="C1447" i="4"/>
  <c r="C33" i="4"/>
  <c r="C43" i="4"/>
  <c r="C56" i="4"/>
  <c r="C48" i="4"/>
  <c r="C60" i="4"/>
  <c r="C50" i="4"/>
  <c r="C30" i="4"/>
  <c r="C32" i="4"/>
  <c r="C39" i="4"/>
  <c r="C35" i="4"/>
  <c r="C25" i="4"/>
  <c r="C27" i="4"/>
  <c r="C29" i="4"/>
  <c r="C34" i="4"/>
  <c r="C36" i="4"/>
  <c r="C28" i="4"/>
  <c r="C26" i="4"/>
  <c r="C45" i="4"/>
  <c r="C46" i="4"/>
  <c r="C23" i="4"/>
  <c r="C58" i="4"/>
  <c r="C40" i="4"/>
  <c r="C54" i="4"/>
  <c r="C41" i="4"/>
  <c r="C51" i="4"/>
  <c r="C53" i="4"/>
  <c r="C38" i="4"/>
  <c r="C47" i="4"/>
  <c r="C52" i="4"/>
  <c r="C44" i="4"/>
  <c r="C49" i="4"/>
  <c r="C31" i="4"/>
  <c r="C37" i="4"/>
  <c r="C59" i="4"/>
  <c r="C24" i="4"/>
  <c r="C55" i="4"/>
  <c r="C42" i="4"/>
  <c r="C57" i="4"/>
  <c r="C93" i="4"/>
  <c r="C133" i="4"/>
  <c r="C71" i="4"/>
  <c r="C132" i="4"/>
  <c r="C68" i="4"/>
  <c r="C116" i="4"/>
  <c r="C89" i="4"/>
  <c r="C107" i="4"/>
  <c r="C70" i="4"/>
  <c r="C103" i="4"/>
  <c r="C84" i="4"/>
  <c r="C131" i="4"/>
  <c r="C91" i="4"/>
  <c r="C141" i="4"/>
  <c r="C118" i="4"/>
  <c r="C121" i="4"/>
  <c r="C126" i="4"/>
  <c r="C79" i="4"/>
  <c r="C97" i="4"/>
  <c r="C129" i="4"/>
  <c r="C137" i="4"/>
  <c r="C82" i="4"/>
  <c r="C120" i="4"/>
  <c r="C61" i="4"/>
  <c r="C95" i="4"/>
  <c r="C136" i="4"/>
  <c r="C94" i="4"/>
  <c r="C130" i="4"/>
  <c r="C77" i="4"/>
  <c r="C99" i="4"/>
  <c r="C106" i="4"/>
  <c r="C88" i="4"/>
  <c r="C66" i="4"/>
  <c r="C73" i="4"/>
  <c r="C75" i="4"/>
  <c r="C108" i="4"/>
  <c r="C69" i="4"/>
  <c r="C113" i="4"/>
  <c r="C80" i="4"/>
  <c r="C76" i="4"/>
  <c r="C142" i="4"/>
  <c r="C105" i="4"/>
  <c r="C64" i="4"/>
  <c r="C83" i="4"/>
  <c r="C65" i="4"/>
  <c r="C74" i="4"/>
  <c r="C135" i="4"/>
  <c r="C72" i="4"/>
  <c r="C115" i="4"/>
  <c r="C92" i="4"/>
  <c r="C96" i="4"/>
  <c r="C124" i="4"/>
  <c r="C81" i="4"/>
  <c r="C109" i="4"/>
  <c r="C125" i="4"/>
  <c r="C98" i="4"/>
  <c r="C110" i="4"/>
  <c r="C117" i="4"/>
  <c r="C140" i="4"/>
  <c r="C122" i="4"/>
  <c r="C85" i="4"/>
  <c r="C114" i="4"/>
  <c r="C100" i="4"/>
  <c r="C78" i="4"/>
  <c r="C102" i="4"/>
  <c r="C127" i="4"/>
  <c r="C67" i="4"/>
  <c r="C123" i="4"/>
  <c r="C128" i="4"/>
  <c r="C112" i="4"/>
  <c r="C62" i="4"/>
  <c r="C101" i="4"/>
  <c r="C139" i="4"/>
  <c r="C87" i="4"/>
  <c r="C90" i="4"/>
  <c r="C138" i="4"/>
  <c r="C119" i="4"/>
  <c r="C143" i="4"/>
  <c r="C111" i="4"/>
  <c r="C104" i="4"/>
  <c r="C63" i="4"/>
  <c r="C86" i="4"/>
  <c r="C134" i="4"/>
  <c r="C204" i="4"/>
  <c r="C203" i="4"/>
  <c r="C202" i="4"/>
  <c r="C205" i="4"/>
  <c r="C201" i="4"/>
  <c r="C199" i="4"/>
  <c r="C198" i="4"/>
  <c r="C200" i="4"/>
  <c r="C197" i="4"/>
  <c r="C196" i="4"/>
  <c r="C195" i="4"/>
  <c r="C194" i="4"/>
  <c r="C193" i="4"/>
  <c r="C192" i="4"/>
  <c r="C191" i="4"/>
  <c r="C190" i="4"/>
  <c r="C189" i="4"/>
  <c r="C188" i="4"/>
  <c r="C186" i="4"/>
  <c r="C187" i="4"/>
  <c r="C185" i="4"/>
  <c r="C184" i="4"/>
  <c r="C182" i="4"/>
  <c r="C183" i="4"/>
  <c r="C181" i="4"/>
  <c r="C180" i="4"/>
  <c r="C179" i="4"/>
  <c r="C178" i="4"/>
  <c r="C177" i="4"/>
  <c r="C176" i="4"/>
  <c r="C175" i="4"/>
  <c r="C174" i="4"/>
  <c r="C173" i="4"/>
  <c r="C172" i="4"/>
  <c r="C170" i="4"/>
  <c r="C171" i="4"/>
  <c r="C169" i="4"/>
  <c r="C168" i="4"/>
  <c r="C167" i="4"/>
  <c r="C166" i="4"/>
  <c r="C165" i="4"/>
  <c r="C164" i="4"/>
  <c r="C163" i="4"/>
  <c r="C162" i="4"/>
  <c r="C161" i="4"/>
  <c r="C159" i="4"/>
  <c r="C160" i="4"/>
  <c r="C158" i="4"/>
  <c r="C155" i="4"/>
  <c r="C156" i="4"/>
  <c r="C157" i="4"/>
  <c r="C154" i="4"/>
  <c r="C153" i="4"/>
  <c r="C152" i="4"/>
  <c r="C151" i="4"/>
  <c r="C150" i="4"/>
  <c r="C149" i="4"/>
  <c r="C148" i="4"/>
  <c r="C147" i="4"/>
  <c r="C146" i="4"/>
  <c r="C145" i="4"/>
  <c r="C144" i="4"/>
  <c r="C265" i="4"/>
  <c r="C256" i="4"/>
  <c r="C262" i="4"/>
  <c r="C252" i="4"/>
  <c r="C266" i="4"/>
  <c r="C249" i="4"/>
  <c r="C260" i="4"/>
  <c r="C261" i="4"/>
  <c r="C254" i="4"/>
  <c r="C259" i="4"/>
  <c r="C257" i="4"/>
  <c r="C264" i="4"/>
  <c r="C248" i="4"/>
  <c r="C251" i="4"/>
  <c r="C255" i="4"/>
  <c r="C250" i="4"/>
  <c r="C253" i="4"/>
  <c r="C263" i="4"/>
  <c r="C258" i="4"/>
  <c r="C267" i="4"/>
  <c r="C346" i="4"/>
  <c r="C347" i="4"/>
  <c r="C345" i="4"/>
  <c r="C344" i="4"/>
  <c r="C348" i="4"/>
  <c r="C343" i="4"/>
  <c r="C341" i="4"/>
  <c r="C342" i="4"/>
  <c r="C340" i="4"/>
  <c r="C339" i="4"/>
  <c r="C338" i="4"/>
  <c r="C337" i="4"/>
  <c r="C336" i="4"/>
  <c r="C335" i="4"/>
  <c r="C334" i="4"/>
  <c r="C333" i="4"/>
  <c r="C332" i="4"/>
  <c r="C329" i="4"/>
  <c r="C330" i="4"/>
  <c r="C328" i="4"/>
  <c r="C325" i="4"/>
  <c r="C326" i="4"/>
  <c r="C327" i="4"/>
  <c r="C324" i="4"/>
  <c r="C323" i="4"/>
  <c r="C321" i="4"/>
  <c r="C322" i="4"/>
  <c r="C320" i="4"/>
  <c r="C319" i="4"/>
  <c r="C317" i="4"/>
  <c r="C316" i="4"/>
  <c r="C318" i="4"/>
  <c r="C315" i="4"/>
  <c r="C314" i="4"/>
  <c r="C313" i="4"/>
  <c r="C312" i="4"/>
  <c r="C311" i="4"/>
  <c r="C309" i="4"/>
  <c r="C310" i="4"/>
  <c r="C308" i="4"/>
  <c r="C307" i="4"/>
  <c r="C306" i="4"/>
  <c r="C304" i="4"/>
  <c r="C305" i="4"/>
  <c r="C303" i="4"/>
  <c r="C302" i="4"/>
  <c r="C301" i="4"/>
  <c r="C300" i="4"/>
  <c r="C298" i="4"/>
  <c r="C299" i="4"/>
  <c r="C297" i="4"/>
  <c r="C296" i="4"/>
  <c r="C295" i="4"/>
  <c r="C293" i="4"/>
  <c r="C291" i="4"/>
  <c r="C292" i="4"/>
  <c r="C289" i="4"/>
  <c r="C290" i="4"/>
  <c r="C288" i="4"/>
  <c r="C286" i="4"/>
  <c r="C287" i="4"/>
  <c r="C285" i="4"/>
  <c r="C283" i="4"/>
  <c r="C284" i="4"/>
  <c r="C282" i="4"/>
  <c r="C281" i="4"/>
  <c r="C280" i="4"/>
  <c r="C279" i="4"/>
  <c r="C278" i="4"/>
  <c r="C277" i="4"/>
  <c r="C276" i="4"/>
  <c r="C275" i="4"/>
  <c r="C274" i="4"/>
  <c r="C273" i="4"/>
  <c r="C272" i="4"/>
  <c r="C271" i="4"/>
  <c r="C269" i="4"/>
  <c r="C270" i="4"/>
  <c r="C268" i="4"/>
  <c r="C294" i="4"/>
  <c r="C331" i="4"/>
  <c r="C435" i="4"/>
  <c r="C441" i="4"/>
  <c r="C413" i="4"/>
  <c r="C417" i="4"/>
  <c r="C409" i="4"/>
  <c r="C418" i="4"/>
  <c r="C416" i="4"/>
  <c r="C423" i="4"/>
  <c r="C430" i="4"/>
  <c r="C434" i="4"/>
  <c r="C443" i="4"/>
  <c r="C410" i="4"/>
  <c r="C429" i="4"/>
  <c r="C425" i="4"/>
  <c r="C419" i="4"/>
  <c r="C428" i="4"/>
  <c r="C414" i="4"/>
  <c r="C431" i="4"/>
  <c r="C448" i="4"/>
  <c r="C422" i="4"/>
  <c r="C439" i="4"/>
  <c r="C426" i="4"/>
  <c r="C449" i="4"/>
  <c r="C447" i="4"/>
  <c r="C412" i="4"/>
  <c r="C427" i="4"/>
  <c r="C440" i="4"/>
  <c r="C442" i="4"/>
  <c r="C407" i="4"/>
  <c r="C445" i="4"/>
  <c r="C436" i="4"/>
  <c r="C444" i="4"/>
  <c r="C411" i="4"/>
  <c r="C437" i="4"/>
  <c r="C432" i="4"/>
  <c r="C420" i="4"/>
  <c r="C408" i="4"/>
  <c r="C421" i="4"/>
  <c r="C424" i="4"/>
  <c r="C406" i="4"/>
  <c r="C415" i="4"/>
  <c r="C446" i="4"/>
  <c r="C433" i="4"/>
  <c r="C438" i="4"/>
  <c r="C475" i="4"/>
  <c r="C453" i="4"/>
  <c r="C471" i="4"/>
  <c r="C465" i="4"/>
  <c r="C473" i="4"/>
  <c r="C455" i="4"/>
  <c r="C456" i="4"/>
  <c r="C470" i="4"/>
  <c r="C468" i="4"/>
  <c r="C461" i="4"/>
  <c r="C460" i="4"/>
  <c r="C458" i="4"/>
  <c r="C452" i="4"/>
  <c r="C472" i="4"/>
  <c r="C450" i="4"/>
  <c r="C464" i="4"/>
  <c r="C467" i="4"/>
  <c r="C462" i="4"/>
  <c r="C466" i="4"/>
  <c r="C454" i="4"/>
  <c r="C469" i="4"/>
  <c r="C474" i="4"/>
  <c r="C463" i="4"/>
  <c r="C457" i="4"/>
  <c r="C459" i="4"/>
  <c r="C451" i="4"/>
  <c r="C542" i="4"/>
  <c r="C535" i="4"/>
  <c r="C540" i="4"/>
  <c r="C536" i="4"/>
  <c r="C543" i="4"/>
  <c r="C537" i="4"/>
  <c r="C533" i="4"/>
  <c r="C541" i="4"/>
  <c r="C538" i="4"/>
  <c r="C539" i="4"/>
  <c r="C534" i="4"/>
  <c r="C1479" i="4"/>
  <c r="C544" i="4"/>
  <c r="C558" i="4"/>
  <c r="C615" i="4"/>
  <c r="C614" i="4"/>
  <c r="C616" i="4"/>
  <c r="C613" i="4"/>
  <c r="C611" i="4"/>
  <c r="C610" i="4"/>
  <c r="C612" i="4"/>
  <c r="C609" i="4"/>
  <c r="C608" i="4"/>
  <c r="C607" i="4"/>
  <c r="C606" i="4"/>
  <c r="C605" i="4"/>
  <c r="C604" i="4"/>
  <c r="C603" i="4"/>
  <c r="C602" i="4"/>
  <c r="C601" i="4"/>
  <c r="C600" i="4"/>
  <c r="C599" i="4"/>
  <c r="C596" i="4"/>
  <c r="C597" i="4"/>
  <c r="C598" i="4"/>
  <c r="C595" i="4"/>
  <c r="C594" i="4"/>
  <c r="C592" i="4"/>
  <c r="C593" i="4"/>
  <c r="C591" i="4"/>
  <c r="C590" i="4"/>
  <c r="C589" i="4"/>
  <c r="C588" i="4"/>
  <c r="C587" i="4"/>
  <c r="C586" i="4"/>
  <c r="C585" i="4"/>
  <c r="C584" i="4"/>
  <c r="C583" i="4"/>
  <c r="C580" i="4"/>
  <c r="C581" i="4"/>
  <c r="C579" i="4"/>
  <c r="C578" i="4"/>
  <c r="C577" i="4"/>
  <c r="C576" i="4"/>
  <c r="C575" i="4"/>
  <c r="C574" i="4"/>
  <c r="C572" i="4"/>
  <c r="C573" i="4"/>
  <c r="C571" i="4"/>
  <c r="C569" i="4"/>
  <c r="C570" i="4"/>
  <c r="C568" i="4"/>
  <c r="C567" i="4"/>
  <c r="C566" i="4"/>
  <c r="C565" i="4"/>
  <c r="C564" i="4"/>
  <c r="C563" i="4"/>
  <c r="C562" i="4"/>
  <c r="C561" i="4"/>
  <c r="C560" i="4"/>
  <c r="C559" i="4"/>
  <c r="C621" i="4"/>
  <c r="C625" i="4"/>
  <c r="C624" i="4"/>
  <c r="C622" i="4"/>
  <c r="C623" i="4"/>
  <c r="C687" i="4"/>
  <c r="C686" i="4"/>
  <c r="C685" i="4"/>
  <c r="C688" i="4"/>
  <c r="C684" i="4"/>
  <c r="C682" i="4"/>
  <c r="C683" i="4"/>
  <c r="C680" i="4"/>
  <c r="C679" i="4"/>
  <c r="C678" i="4"/>
  <c r="C677" i="4"/>
  <c r="C676" i="4"/>
  <c r="C675" i="4"/>
  <c r="C674" i="4"/>
  <c r="C673" i="4"/>
  <c r="C672" i="4"/>
  <c r="C671" i="4"/>
  <c r="C670" i="4"/>
  <c r="C667" i="4"/>
  <c r="C668" i="4"/>
  <c r="C666" i="4"/>
  <c r="C665" i="4"/>
  <c r="C663" i="4"/>
  <c r="C664" i="4"/>
  <c r="C662" i="4"/>
  <c r="C661" i="4"/>
  <c r="C660" i="4"/>
  <c r="C659" i="4"/>
  <c r="C658" i="4"/>
  <c r="C657" i="4"/>
  <c r="C656" i="4"/>
  <c r="C654" i="4"/>
  <c r="C655" i="4"/>
  <c r="C652" i="4"/>
  <c r="C653" i="4"/>
  <c r="C651" i="4"/>
  <c r="C650" i="4"/>
  <c r="C649" i="4"/>
  <c r="C648" i="4"/>
  <c r="C647" i="4"/>
  <c r="C646" i="4"/>
  <c r="C645" i="4"/>
  <c r="C644" i="4"/>
  <c r="C642" i="4"/>
  <c r="C643" i="4"/>
  <c r="C641" i="4"/>
  <c r="C638" i="4"/>
  <c r="C639" i="4"/>
  <c r="C640" i="4"/>
  <c r="C637" i="4"/>
  <c r="C636" i="4"/>
  <c r="C635" i="4"/>
  <c r="C634" i="4"/>
  <c r="C633" i="4"/>
  <c r="C632" i="4"/>
  <c r="C631" i="4"/>
  <c r="C630" i="4"/>
  <c r="C629" i="4"/>
  <c r="C628" i="4"/>
  <c r="C627" i="4"/>
  <c r="C626" i="4"/>
  <c r="C669" i="4"/>
  <c r="C681" i="4"/>
  <c r="C915" i="4"/>
  <c r="C897" i="4"/>
  <c r="C912" i="4"/>
  <c r="C914" i="4"/>
  <c r="C899" i="4"/>
  <c r="C900" i="4"/>
  <c r="C911" i="4"/>
  <c r="C902" i="4"/>
  <c r="C896" i="4"/>
  <c r="C913" i="4"/>
  <c r="C895" i="4"/>
  <c r="C908" i="4"/>
  <c r="C906" i="4"/>
  <c r="C910" i="4"/>
  <c r="C898" i="4"/>
  <c r="C907" i="4"/>
  <c r="C901" i="4"/>
  <c r="C904" i="4"/>
  <c r="C903" i="4"/>
  <c r="C905" i="4"/>
  <c r="C909" i="4"/>
  <c r="C987" i="4"/>
  <c r="C978" i="4"/>
  <c r="C963" i="4"/>
  <c r="C979" i="4"/>
  <c r="C986" i="4"/>
  <c r="C984" i="4"/>
  <c r="C972" i="4"/>
  <c r="C989" i="4"/>
  <c r="C969" i="4"/>
  <c r="C982" i="4"/>
  <c r="C970" i="4"/>
  <c r="C967" i="4"/>
  <c r="C985" i="4"/>
  <c r="C962" i="4"/>
  <c r="C983" i="4"/>
  <c r="C966" i="4"/>
  <c r="C977" i="4"/>
  <c r="C973" i="4"/>
  <c r="C974" i="4"/>
  <c r="C975" i="4"/>
  <c r="C981" i="4"/>
  <c r="C976" i="4"/>
  <c r="C968" i="4"/>
  <c r="C980" i="4"/>
  <c r="C964" i="4"/>
  <c r="C971" i="4"/>
  <c r="C988" i="4"/>
  <c r="C965" i="4"/>
  <c r="C991" i="4"/>
  <c r="C996" i="4"/>
  <c r="C1023" i="4"/>
  <c r="C1017" i="4"/>
  <c r="C1024" i="4"/>
  <c r="C1000" i="4"/>
  <c r="C1007" i="4"/>
  <c r="C1022" i="4"/>
  <c r="C1013" i="4"/>
  <c r="C992" i="4"/>
  <c r="C1014" i="4"/>
  <c r="C1001" i="4"/>
  <c r="C994" i="4"/>
  <c r="C995" i="4"/>
  <c r="C1025" i="4"/>
  <c r="C1005" i="4"/>
  <c r="C1018" i="4"/>
  <c r="C999" i="4"/>
  <c r="C1008" i="4"/>
  <c r="C1002" i="4"/>
  <c r="C990" i="4"/>
  <c r="C1021" i="4"/>
  <c r="C1004" i="4"/>
  <c r="C1020" i="4"/>
  <c r="C997" i="4"/>
  <c r="C1012" i="4"/>
  <c r="C1016" i="4"/>
  <c r="C1019" i="4"/>
  <c r="C1006" i="4"/>
  <c r="C1009" i="4"/>
  <c r="C1003" i="4"/>
  <c r="C998" i="4"/>
  <c r="C1015" i="4"/>
  <c r="C993" i="4"/>
  <c r="C1011" i="4"/>
  <c r="C1010" i="4"/>
  <c r="C1054" i="4"/>
  <c r="C1055" i="4"/>
  <c r="C1035" i="4"/>
  <c r="C1027" i="4"/>
  <c r="C1050" i="4"/>
  <c r="C1046" i="4"/>
  <c r="C1057" i="4"/>
  <c r="C1028" i="4"/>
  <c r="C1047" i="4"/>
  <c r="C1039" i="4"/>
  <c r="C1031" i="4"/>
  <c r="C1037" i="4"/>
  <c r="C1043" i="4"/>
  <c r="C1058" i="4"/>
  <c r="C1041" i="4"/>
  <c r="C1034" i="4"/>
  <c r="C1051" i="4"/>
  <c r="C1036" i="4"/>
  <c r="C1032" i="4"/>
  <c r="C1052" i="4"/>
  <c r="C1026" i="4"/>
  <c r="C1045" i="4"/>
  <c r="C1030" i="4"/>
  <c r="C1049" i="4"/>
  <c r="C1053" i="4"/>
  <c r="C1040" i="4"/>
  <c r="C1042" i="4"/>
  <c r="C1038" i="4"/>
  <c r="C1033" i="4"/>
  <c r="C1048" i="4"/>
  <c r="C1029" i="4"/>
  <c r="C1044" i="4"/>
  <c r="C1056" i="4"/>
  <c r="C1097" i="4"/>
  <c r="C1096" i="4"/>
  <c r="C1095" i="4"/>
  <c r="C1098" i="4"/>
  <c r="C1094" i="4"/>
  <c r="C1092" i="4"/>
  <c r="C1093" i="4"/>
  <c r="C1091" i="4"/>
  <c r="C1090" i="4"/>
  <c r="C1089" i="4"/>
  <c r="C1088" i="4"/>
  <c r="C1087" i="4"/>
  <c r="C1086" i="4"/>
  <c r="C1085" i="4"/>
  <c r="C1083" i="4"/>
  <c r="C1084" i="4"/>
  <c r="C1082" i="4"/>
  <c r="C1081" i="4"/>
  <c r="C1079" i="4"/>
  <c r="C1080" i="4"/>
  <c r="C1078" i="4"/>
  <c r="C1077" i="4"/>
  <c r="C1076" i="4"/>
  <c r="C1075" i="4"/>
  <c r="C1074" i="4"/>
  <c r="C1073" i="4"/>
  <c r="C1072" i="4"/>
  <c r="C1071" i="4"/>
  <c r="C1069" i="4"/>
  <c r="C1070" i="4"/>
  <c r="C1068" i="4"/>
  <c r="C1067" i="4"/>
  <c r="C1066" i="4"/>
  <c r="C1065" i="4"/>
  <c r="C1064" i="4"/>
  <c r="C1063" i="4"/>
  <c r="C1062" i="4"/>
  <c r="C1060" i="4"/>
  <c r="C1061" i="4"/>
  <c r="C1059" i="4"/>
  <c r="C1224" i="4"/>
  <c r="C1292" i="4"/>
  <c r="C1225" i="4"/>
  <c r="C1282" i="4"/>
  <c r="C1234" i="4"/>
  <c r="C1251" i="4"/>
  <c r="C1258" i="4"/>
  <c r="C1263" i="4"/>
  <c r="C1237" i="4"/>
  <c r="C1260" i="4"/>
  <c r="C1245" i="4"/>
  <c r="C1248" i="4"/>
  <c r="C1253" i="4"/>
  <c r="C1259" i="4"/>
  <c r="C1257" i="4"/>
  <c r="C1235" i="4"/>
  <c r="C1230" i="4"/>
  <c r="C1269" i="4"/>
  <c r="C1281" i="4"/>
  <c r="C1231" i="4"/>
  <c r="C1284" i="4"/>
  <c r="C1268" i="4"/>
  <c r="C1255" i="4"/>
  <c r="C1277" i="4"/>
  <c r="C1238" i="4"/>
  <c r="C1256" i="4"/>
  <c r="C1233" i="4"/>
  <c r="C1250" i="4"/>
  <c r="C1275" i="4"/>
  <c r="C1226" i="4"/>
  <c r="C1301" i="4"/>
  <c r="C1276" i="4"/>
  <c r="C1295" i="4"/>
  <c r="C1287" i="4"/>
  <c r="C1274" i="4"/>
  <c r="C1266" i="4"/>
  <c r="C1283" i="4"/>
  <c r="C1247" i="4"/>
  <c r="C1293" i="4"/>
  <c r="C1300" i="4"/>
  <c r="C1285" i="4"/>
  <c r="C1254" i="4"/>
  <c r="C1236" i="4"/>
  <c r="C1229" i="4"/>
  <c r="C1280" i="4"/>
  <c r="C1294" i="4"/>
  <c r="C1244" i="4"/>
  <c r="C1291" i="4"/>
  <c r="C1252" i="4"/>
  <c r="C1288" i="4"/>
  <c r="C1240" i="4"/>
  <c r="C1273" i="4"/>
  <c r="C1304" i="4"/>
  <c r="C1371" i="4"/>
  <c r="C1305" i="4"/>
  <c r="C1361" i="4"/>
  <c r="C1314" i="4"/>
  <c r="C1331" i="4"/>
  <c r="C1332" i="4"/>
  <c r="C1339" i="4"/>
  <c r="C1344" i="4"/>
  <c r="C1317" i="4"/>
  <c r="C1341" i="4"/>
  <c r="C1325" i="4"/>
  <c r="C1328" i="4"/>
  <c r="C1334" i="4"/>
  <c r="C1351" i="4"/>
  <c r="C1322" i="4"/>
  <c r="C1348" i="4"/>
  <c r="C1343" i="4"/>
  <c r="C1377" i="4"/>
  <c r="C1368" i="4"/>
  <c r="C1312" i="4"/>
  <c r="C1369" i="4"/>
  <c r="C1308" i="4"/>
  <c r="C1303" i="4"/>
  <c r="C1375" i="4"/>
  <c r="C1307" i="4"/>
  <c r="C1329" i="4"/>
  <c r="C1352" i="4"/>
  <c r="C1353" i="4"/>
  <c r="C1321" i="4"/>
  <c r="C1358" i="4"/>
  <c r="C1319" i="4"/>
  <c r="C1376" i="4"/>
  <c r="C1374" i="4"/>
  <c r="C1302" i="4"/>
  <c r="C1346" i="4"/>
  <c r="C1365" i="4"/>
  <c r="C1342" i="4"/>
  <c r="C1323" i="4"/>
  <c r="C1345" i="4"/>
  <c r="C1326" i="4"/>
  <c r="C1340" i="4"/>
  <c r="C1338" i="4"/>
  <c r="C1315" i="4"/>
  <c r="C1310" i="4"/>
  <c r="C1350" i="4"/>
  <c r="C1311" i="4"/>
  <c r="C1360" i="4"/>
  <c r="C1363" i="4"/>
  <c r="C1349" i="4"/>
  <c r="C1336" i="4"/>
  <c r="C1357" i="4"/>
  <c r="C1318" i="4"/>
  <c r="C1337" i="4"/>
  <c r="C1313" i="4"/>
  <c r="C1330" i="4"/>
  <c r="C1355" i="4"/>
  <c r="C1306" i="4"/>
  <c r="C1356" i="4"/>
  <c r="C1379" i="4"/>
  <c r="C1366" i="4"/>
  <c r="C1354" i="4"/>
  <c r="C1347" i="4"/>
  <c r="C1362" i="4"/>
  <c r="C1327" i="4"/>
  <c r="C1372" i="4"/>
  <c r="C1378" i="4"/>
  <c r="C1364" i="4"/>
  <c r="C1316" i="4"/>
  <c r="C1335" i="4"/>
  <c r="C1309" i="4"/>
  <c r="C1359" i="4"/>
  <c r="C1373" i="4"/>
  <c r="C1324" i="4"/>
  <c r="C1370" i="4"/>
  <c r="C1333" i="4"/>
  <c r="C1367" i="4"/>
  <c r="C1320" i="4"/>
  <c r="C1392" i="4"/>
  <c r="C1400" i="4"/>
  <c r="C1397" i="4"/>
  <c r="C1394" i="4"/>
  <c r="C1387" i="4"/>
  <c r="C1384" i="4"/>
  <c r="C1380" i="4"/>
  <c r="C1388" i="4"/>
  <c r="C1389" i="4"/>
  <c r="C1381" i="4"/>
  <c r="C1398" i="4"/>
  <c r="C1386" i="4"/>
  <c r="C1395" i="4"/>
  <c r="C1401" i="4"/>
  <c r="C1390" i="4"/>
  <c r="C1396" i="4"/>
  <c r="C1391" i="4"/>
  <c r="C1393" i="4"/>
  <c r="C1382" i="4"/>
  <c r="C1399" i="4"/>
  <c r="C1385" i="4"/>
  <c r="C1383" i="4"/>
  <c r="C476" i="4"/>
  <c r="C477" i="4"/>
  <c r="C483" i="4"/>
  <c r="C479" i="4"/>
  <c r="C481" i="4"/>
  <c r="C482" i="4"/>
  <c r="C486" i="4"/>
  <c r="C485" i="4"/>
  <c r="C484" i="4"/>
  <c r="C478" i="4"/>
  <c r="C480" i="4"/>
  <c r="C487" i="4"/>
  <c r="C488" i="4"/>
  <c r="C489" i="4"/>
  <c r="C548" i="4"/>
  <c r="C557" i="4"/>
  <c r="C555" i="4"/>
  <c r="C550" i="4"/>
  <c r="C547" i="4"/>
  <c r="C552" i="4"/>
  <c r="C553" i="4"/>
  <c r="C554" i="4"/>
  <c r="C556" i="4"/>
  <c r="C546" i="4"/>
  <c r="C551" i="4"/>
  <c r="C545" i="4"/>
  <c r="C549" i="4"/>
  <c r="C928" i="4"/>
  <c r="C927" i="4"/>
  <c r="C918" i="4"/>
  <c r="C922" i="4"/>
  <c r="C924" i="4"/>
  <c r="C923" i="4"/>
  <c r="C919" i="4"/>
  <c r="C925" i="4"/>
  <c r="C929" i="4"/>
  <c r="C917" i="4"/>
  <c r="C921" i="4"/>
  <c r="C920" i="4"/>
  <c r="C926" i="4"/>
  <c r="C916" i="4"/>
  <c r="C1420" i="4"/>
  <c r="C1423" i="4"/>
  <c r="C1421" i="4"/>
  <c r="C1422" i="4"/>
  <c r="C1415" i="4"/>
  <c r="C1417" i="4"/>
  <c r="C1416" i="4"/>
  <c r="C1419" i="4"/>
  <c r="C1425" i="4"/>
  <c r="C1418" i="4"/>
  <c r="C1424" i="4"/>
  <c r="C1434" i="4"/>
  <c r="C1428" i="4"/>
  <c r="C1429" i="4"/>
  <c r="C1431" i="4"/>
  <c r="C1426" i="4"/>
  <c r="C1427" i="4"/>
  <c r="C1435" i="4"/>
  <c r="C1430" i="4"/>
  <c r="C1432" i="4"/>
  <c r="C1433" i="4"/>
  <c r="C22" i="4"/>
  <c r="C395" i="4"/>
  <c r="C401" i="4"/>
  <c r="C399" i="4"/>
  <c r="C394" i="4"/>
  <c r="C405" i="4"/>
  <c r="C393" i="4"/>
  <c r="C396" i="4"/>
  <c r="C397" i="4"/>
  <c r="C404" i="4"/>
  <c r="C389" i="4"/>
  <c r="C400" i="4"/>
  <c r="C391" i="4"/>
  <c r="C392" i="4"/>
  <c r="C402" i="4"/>
  <c r="C398" i="4"/>
  <c r="C403" i="4"/>
  <c r="C390" i="4"/>
  <c r="C1114" i="4"/>
  <c r="C1119" i="4"/>
  <c r="C1121" i="4"/>
  <c r="C1110" i="4"/>
  <c r="C1109" i="4"/>
  <c r="C1113" i="4"/>
  <c r="C1122" i="4"/>
  <c r="C1120" i="4"/>
  <c r="C1118" i="4"/>
  <c r="C1108" i="4"/>
  <c r="C1115" i="4"/>
  <c r="C1117" i="4"/>
  <c r="C1116" i="4"/>
  <c r="C1112" i="4"/>
  <c r="C1111" i="4"/>
  <c r="C1477" i="4"/>
  <c r="C1475" i="4"/>
  <c r="C1454" i="4"/>
  <c r="C1452" i="4"/>
  <c r="C1472" i="4"/>
  <c r="C1455" i="4"/>
  <c r="C1469" i="4"/>
  <c r="C1456" i="4"/>
  <c r="C1476" i="4"/>
  <c r="C1453" i="4"/>
  <c r="C1459" i="4"/>
  <c r="C1457" i="4"/>
  <c r="C1466" i="4"/>
  <c r="C1449" i="4"/>
  <c r="C1467" i="4"/>
  <c r="C1450" i="4"/>
  <c r="C1461" i="4"/>
  <c r="C1460" i="4"/>
  <c r="C1465" i="4"/>
  <c r="C1458" i="4"/>
  <c r="C1451" i="4"/>
  <c r="C1470" i="4"/>
  <c r="C1474" i="4"/>
  <c r="C1473" i="4"/>
  <c r="C1463" i="4"/>
  <c r="C1464" i="4"/>
  <c r="C1468" i="4"/>
  <c r="C1471" i="4"/>
  <c r="C1462" i="4"/>
  <c r="C1478" i="4"/>
  <c r="C1480" i="4"/>
  <c r="C1481" i="4"/>
  <c r="C1491" i="4"/>
  <c r="C1484" i="4"/>
  <c r="C1487" i="4"/>
  <c r="C1506" i="4"/>
  <c r="C1513" i="4"/>
  <c r="C1515" i="4"/>
  <c r="C1514" i="4"/>
  <c r="C1504" i="4"/>
  <c r="C1500" i="4"/>
  <c r="C1503" i="4"/>
  <c r="C1518" i="4"/>
  <c r="C1499" i="4"/>
  <c r="C1489" i="4"/>
  <c r="C1495" i="4"/>
  <c r="C1492" i="4"/>
  <c r="C1511" i="4"/>
  <c r="C1520" i="4"/>
  <c r="C1509" i="4"/>
  <c r="C1488" i="4"/>
  <c r="C1494" i="4"/>
  <c r="C1497" i="4"/>
  <c r="C1493" i="4"/>
  <c r="C1505" i="4"/>
  <c r="C1486" i="4"/>
  <c r="C1496" i="4"/>
  <c r="C1517" i="4"/>
  <c r="C1508" i="4"/>
  <c r="C1519" i="4"/>
  <c r="C1490" i="4"/>
  <c r="C1482" i="4"/>
  <c r="C1498" i="4"/>
  <c r="C1507" i="4"/>
  <c r="C1485" i="4"/>
  <c r="C1502" i="4"/>
  <c r="C1512" i="4"/>
  <c r="C1483" i="4"/>
  <c r="C1516" i="4"/>
  <c r="C1501" i="4"/>
  <c r="C1510" i="4"/>
  <c r="C1548" i="4"/>
  <c r="C1536" i="4"/>
  <c r="C1522" i="4"/>
  <c r="C1533" i="4"/>
  <c r="C1541" i="4"/>
  <c r="C1523" i="4"/>
  <c r="C1538" i="4"/>
  <c r="C1542" i="4"/>
  <c r="C1535" i="4"/>
  <c r="C1530" i="4"/>
  <c r="C1539" i="4"/>
  <c r="C1540" i="4"/>
  <c r="C1527" i="4"/>
  <c r="C1528" i="4"/>
  <c r="C1531" i="4"/>
  <c r="C1526" i="4"/>
  <c r="C1544" i="4"/>
  <c r="C1521" i="4"/>
  <c r="C1532" i="4"/>
  <c r="C12" i="4"/>
  <c r="B6" i="4"/>
  <c r="B17" i="4"/>
  <c r="B7" i="4"/>
  <c r="B14" i="4"/>
  <c r="B16" i="4"/>
  <c r="B13" i="4"/>
  <c r="B2" i="4"/>
  <c r="B5" i="4"/>
  <c r="B20" i="4"/>
  <c r="B9" i="4"/>
  <c r="B15" i="4"/>
  <c r="B4" i="4"/>
  <c r="B18" i="4"/>
  <c r="B19" i="4"/>
  <c r="B3" i="4"/>
  <c r="B10" i="4"/>
  <c r="B11" i="4"/>
  <c r="B8" i="4"/>
  <c r="B21" i="4"/>
  <c r="B226" i="4"/>
  <c r="B222" i="4"/>
  <c r="B215" i="4"/>
  <c r="B207" i="4"/>
  <c r="B214" i="4"/>
  <c r="B220" i="4"/>
  <c r="B208" i="4"/>
  <c r="B225" i="4"/>
  <c r="B210" i="4"/>
  <c r="B223" i="4"/>
  <c r="B216" i="4"/>
  <c r="B219" i="4"/>
  <c r="B218" i="4"/>
  <c r="B217" i="4"/>
  <c r="B221" i="4"/>
  <c r="B206" i="4"/>
  <c r="B211" i="4"/>
  <c r="B213" i="4"/>
  <c r="B212" i="4"/>
  <c r="B209" i="4"/>
  <c r="B224" i="4"/>
  <c r="B247" i="4"/>
  <c r="B243" i="4"/>
  <c r="B236" i="4"/>
  <c r="B228" i="4"/>
  <c r="B235" i="4"/>
  <c r="B241" i="4"/>
  <c r="B229" i="4"/>
  <c r="B246" i="4"/>
  <c r="B231" i="4"/>
  <c r="B244" i="4"/>
  <c r="B237" i="4"/>
  <c r="B240" i="4"/>
  <c r="B239" i="4"/>
  <c r="B238" i="4"/>
  <c r="B242" i="4"/>
  <c r="B227" i="4"/>
  <c r="B232" i="4"/>
  <c r="B233" i="4"/>
  <c r="B234" i="4"/>
  <c r="B230" i="4"/>
  <c r="B245" i="4"/>
  <c r="B358" i="4"/>
  <c r="B367" i="4"/>
  <c r="B379" i="4"/>
  <c r="B371" i="4"/>
  <c r="B372" i="4"/>
  <c r="B382" i="4"/>
  <c r="B387" i="4"/>
  <c r="B385" i="4"/>
  <c r="B370" i="4"/>
  <c r="B360" i="4"/>
  <c r="B368" i="4"/>
  <c r="B356" i="4"/>
  <c r="B357" i="4"/>
  <c r="B377" i="4"/>
  <c r="B366" i="4"/>
  <c r="B388" i="4"/>
  <c r="B386" i="4"/>
  <c r="B350" i="4"/>
  <c r="B373" i="4"/>
  <c r="B355" i="4"/>
  <c r="B374" i="4"/>
  <c r="B351" i="4"/>
  <c r="B361" i="4"/>
  <c r="B384" i="4"/>
  <c r="B362" i="4"/>
  <c r="B365" i="4"/>
  <c r="B381" i="4"/>
  <c r="B352" i="4"/>
  <c r="B359" i="4"/>
  <c r="B375" i="4"/>
  <c r="B353" i="4"/>
  <c r="B349" i="4"/>
  <c r="B369" i="4"/>
  <c r="B380" i="4"/>
  <c r="B383" i="4"/>
  <c r="B378" i="4"/>
  <c r="B364" i="4"/>
  <c r="B376" i="4"/>
  <c r="B363" i="4"/>
  <c r="B354" i="4"/>
  <c r="B502" i="4"/>
  <c r="B503" i="4"/>
  <c r="B501" i="4"/>
  <c r="B494" i="4"/>
  <c r="B504" i="4"/>
  <c r="B507" i="4"/>
  <c r="B498" i="4"/>
  <c r="B508" i="4"/>
  <c r="B491" i="4"/>
  <c r="B496" i="4"/>
  <c r="B499" i="4"/>
  <c r="B506" i="4"/>
  <c r="B490" i="4"/>
  <c r="B493" i="4"/>
  <c r="B497" i="4"/>
  <c r="B492" i="4"/>
  <c r="B509" i="4"/>
  <c r="B495" i="4"/>
  <c r="B505" i="4"/>
  <c r="B500" i="4"/>
  <c r="B526" i="4"/>
  <c r="B514" i="4"/>
  <c r="B517" i="4"/>
  <c r="B524" i="4"/>
  <c r="B527" i="4"/>
  <c r="B513" i="4"/>
  <c r="B525" i="4"/>
  <c r="B520" i="4"/>
  <c r="B519" i="4"/>
  <c r="B529" i="4"/>
  <c r="B530" i="4"/>
  <c r="B511" i="4"/>
  <c r="B516" i="4"/>
  <c r="B523" i="4"/>
  <c r="B510" i="4"/>
  <c r="B532" i="4"/>
  <c r="B518" i="4"/>
  <c r="B521" i="4"/>
  <c r="B515" i="4"/>
  <c r="B522" i="4"/>
  <c r="B512" i="4"/>
  <c r="B531" i="4"/>
  <c r="B528" i="4"/>
  <c r="B617" i="4"/>
  <c r="B618" i="4"/>
  <c r="B619" i="4"/>
  <c r="B620" i="4"/>
  <c r="B713" i="4"/>
  <c r="B715" i="4"/>
  <c r="B704" i="4"/>
  <c r="B706" i="4"/>
  <c r="B689" i="4"/>
  <c r="B716" i="4"/>
  <c r="B699" i="4"/>
  <c r="B703" i="4"/>
  <c r="B690" i="4"/>
  <c r="B721" i="4"/>
  <c r="B696" i="4"/>
  <c r="B711" i="4"/>
  <c r="B705" i="4"/>
  <c r="B697" i="4"/>
  <c r="B710" i="4"/>
  <c r="B714" i="4"/>
  <c r="B695" i="4"/>
  <c r="B709" i="4"/>
  <c r="B698" i="4"/>
  <c r="B720" i="4"/>
  <c r="B693" i="4"/>
  <c r="B712" i="4"/>
  <c r="B691" i="4"/>
  <c r="B719" i="4"/>
  <c r="B700" i="4"/>
  <c r="B701" i="4"/>
  <c r="B708" i="4"/>
  <c r="B707" i="4"/>
  <c r="B718" i="4"/>
  <c r="B694" i="4"/>
  <c r="B717" i="4"/>
  <c r="B702" i="4"/>
  <c r="B692" i="4"/>
  <c r="B743" i="4"/>
  <c r="B730" i="4"/>
  <c r="B738" i="4"/>
  <c r="B744" i="4"/>
  <c r="B729" i="4"/>
  <c r="B754" i="4"/>
  <c r="B723" i="4"/>
  <c r="B736" i="4"/>
  <c r="B732" i="4"/>
  <c r="B748" i="4"/>
  <c r="B722" i="4"/>
  <c r="B739" i="4"/>
  <c r="B737" i="4"/>
  <c r="B749" i="4"/>
  <c r="B746" i="4"/>
  <c r="B747" i="4"/>
  <c r="B742" i="4"/>
  <c r="B728" i="4"/>
  <c r="B731" i="4"/>
  <c r="B753" i="4"/>
  <c r="B726" i="4"/>
  <c r="B745" i="4"/>
  <c r="B724" i="4"/>
  <c r="B752" i="4"/>
  <c r="B733" i="4"/>
  <c r="B734" i="4"/>
  <c r="B741" i="4"/>
  <c r="B740" i="4"/>
  <c r="B751" i="4"/>
  <c r="B727" i="4"/>
  <c r="B725" i="4"/>
  <c r="B735" i="4"/>
  <c r="B750" i="4"/>
  <c r="B763" i="4"/>
  <c r="B758" i="4"/>
  <c r="B759" i="4"/>
  <c r="B760" i="4"/>
  <c r="B765" i="4"/>
  <c r="B761" i="4"/>
  <c r="B757" i="4"/>
  <c r="B764" i="4"/>
  <c r="B755" i="4"/>
  <c r="B756" i="4"/>
  <c r="B762" i="4"/>
  <c r="B766" i="4"/>
  <c r="B775" i="4"/>
  <c r="B770" i="4"/>
  <c r="B771" i="4"/>
  <c r="B772" i="4"/>
  <c r="B777" i="4"/>
  <c r="B773" i="4"/>
  <c r="B769" i="4"/>
  <c r="B776" i="4"/>
  <c r="B774" i="4"/>
  <c r="B767" i="4"/>
  <c r="B768" i="4"/>
  <c r="B778" i="4"/>
  <c r="B781" i="4"/>
  <c r="B785" i="4"/>
  <c r="B789" i="4"/>
  <c r="B788" i="4"/>
  <c r="B779" i="4"/>
  <c r="B780" i="4"/>
  <c r="B786" i="4"/>
  <c r="B790" i="4"/>
  <c r="B784" i="4"/>
  <c r="B783" i="4"/>
  <c r="B782" i="4"/>
  <c r="B787" i="4"/>
  <c r="B799" i="4"/>
  <c r="B792" i="4"/>
  <c r="B791" i="4"/>
  <c r="B797" i="4"/>
  <c r="B795" i="4"/>
  <c r="B794" i="4"/>
  <c r="B798" i="4"/>
  <c r="B796" i="4"/>
  <c r="B793" i="4"/>
  <c r="B810" i="4"/>
  <c r="B800" i="4"/>
  <c r="B801" i="4"/>
  <c r="B805" i="4"/>
  <c r="B808" i="4"/>
  <c r="B804" i="4"/>
  <c r="B809" i="4"/>
  <c r="B807" i="4"/>
  <c r="B806" i="4"/>
  <c r="B803" i="4"/>
  <c r="B802" i="4"/>
  <c r="B816" i="4"/>
  <c r="B828" i="4"/>
  <c r="B818" i="4"/>
  <c r="B819" i="4"/>
  <c r="B820" i="4"/>
  <c r="B831" i="4"/>
  <c r="B832" i="4"/>
  <c r="B829" i="4"/>
  <c r="B834" i="4"/>
  <c r="B814" i="4"/>
  <c r="B824" i="4"/>
  <c r="B811" i="4"/>
  <c r="B825" i="4"/>
  <c r="B827" i="4"/>
  <c r="B830" i="4"/>
  <c r="B822" i="4"/>
  <c r="B812" i="4"/>
  <c r="B815" i="4"/>
  <c r="B833" i="4"/>
  <c r="B817" i="4"/>
  <c r="B826" i="4"/>
  <c r="B821" i="4"/>
  <c r="B823" i="4"/>
  <c r="B813" i="4"/>
  <c r="B836" i="4"/>
  <c r="B842" i="4"/>
  <c r="B843" i="4"/>
  <c r="B844" i="4"/>
  <c r="B855" i="4"/>
  <c r="B856" i="4"/>
  <c r="B853" i="4"/>
  <c r="B858" i="4"/>
  <c r="B838" i="4"/>
  <c r="B851" i="4"/>
  <c r="B848" i="4"/>
  <c r="B835" i="4"/>
  <c r="B849" i="4"/>
  <c r="B854" i="4"/>
  <c r="B846" i="4"/>
  <c r="B852" i="4"/>
  <c r="B840" i="4"/>
  <c r="B841" i="4"/>
  <c r="B857" i="4"/>
  <c r="B839" i="4"/>
  <c r="B850" i="4"/>
  <c r="B845" i="4"/>
  <c r="B847" i="4"/>
  <c r="B837" i="4"/>
  <c r="B870" i="4"/>
  <c r="B864" i="4"/>
  <c r="B862" i="4"/>
  <c r="B872" i="4"/>
  <c r="B865" i="4"/>
  <c r="B876" i="4"/>
  <c r="B860" i="4"/>
  <c r="B867" i="4"/>
  <c r="B873" i="4"/>
  <c r="B859" i="4"/>
  <c r="B871" i="4"/>
  <c r="B866" i="4"/>
  <c r="B868" i="4"/>
  <c r="B863" i="4"/>
  <c r="B861" i="4"/>
  <c r="B875" i="4"/>
  <c r="B874" i="4"/>
  <c r="B869" i="4"/>
  <c r="B889" i="4"/>
  <c r="B884" i="4"/>
  <c r="B877" i="4"/>
  <c r="B885" i="4"/>
  <c r="B881" i="4"/>
  <c r="B879" i="4"/>
  <c r="B880" i="4"/>
  <c r="B890" i="4"/>
  <c r="B883" i="4"/>
  <c r="B894" i="4"/>
  <c r="B878" i="4"/>
  <c r="B886" i="4"/>
  <c r="B891" i="4"/>
  <c r="B892" i="4"/>
  <c r="B893" i="4"/>
  <c r="B882" i="4"/>
  <c r="B887" i="4"/>
  <c r="B888" i="4"/>
  <c r="B955" i="4"/>
  <c r="B936" i="4"/>
  <c r="B953" i="4"/>
  <c r="B956" i="4"/>
  <c r="B943" i="4"/>
  <c r="B944" i="4"/>
  <c r="B946" i="4"/>
  <c r="B942" i="4"/>
  <c r="B937" i="4"/>
  <c r="B952" i="4"/>
  <c r="B933" i="4"/>
  <c r="B959" i="4"/>
  <c r="B948" i="4"/>
  <c r="B931" i="4"/>
  <c r="B958" i="4"/>
  <c r="B957" i="4"/>
  <c r="B950" i="4"/>
  <c r="B939" i="4"/>
  <c r="B954" i="4"/>
  <c r="B932" i="4"/>
  <c r="B951" i="4"/>
  <c r="B934" i="4"/>
  <c r="B935" i="4"/>
  <c r="B945" i="4"/>
  <c r="B960" i="4"/>
  <c r="B947" i="4"/>
  <c r="B961" i="4"/>
  <c r="B941" i="4"/>
  <c r="B938" i="4"/>
  <c r="B940" i="4"/>
  <c r="B930" i="4"/>
  <c r="B949" i="4"/>
  <c r="B1103" i="4"/>
  <c r="B1107" i="4"/>
  <c r="B1105" i="4"/>
  <c r="B1106" i="4"/>
  <c r="B1102" i="4"/>
  <c r="B1104" i="4"/>
  <c r="B1100" i="4"/>
  <c r="B1101" i="4"/>
  <c r="B1099" i="4"/>
  <c r="B1179" i="4"/>
  <c r="B1199" i="4"/>
  <c r="B1153" i="4"/>
  <c r="B1221" i="4"/>
  <c r="B1196" i="4"/>
  <c r="B1203" i="4"/>
  <c r="B1212" i="4"/>
  <c r="B1220" i="4"/>
  <c r="B1189" i="4"/>
  <c r="B1201" i="4"/>
  <c r="B1141" i="4"/>
  <c r="B1144" i="4"/>
  <c r="B1208" i="4"/>
  <c r="B1162" i="4"/>
  <c r="B1204" i="4"/>
  <c r="B1164" i="4"/>
  <c r="B1213" i="4"/>
  <c r="B1195" i="4"/>
  <c r="B1154" i="4"/>
  <c r="B1170" i="4"/>
  <c r="B1124" i="4"/>
  <c r="B1173" i="4"/>
  <c r="B1209" i="4"/>
  <c r="B1155" i="4"/>
  <c r="B1159" i="4"/>
  <c r="B1191" i="4"/>
  <c r="B1219" i="4"/>
  <c r="B1188" i="4"/>
  <c r="B1129" i="4"/>
  <c r="B1186" i="4"/>
  <c r="B1175" i="4"/>
  <c r="B1176" i="4"/>
  <c r="B1193" i="4"/>
  <c r="B1211" i="4"/>
  <c r="B1158" i="4"/>
  <c r="B1135" i="4"/>
  <c r="B1149" i="4"/>
  <c r="B1130" i="4"/>
  <c r="B1123" i="4"/>
  <c r="B1132" i="4"/>
  <c r="B1215" i="4"/>
  <c r="B1126" i="4"/>
  <c r="B1178" i="4"/>
  <c r="B1210" i="4"/>
  <c r="B1152" i="4"/>
  <c r="B1146" i="4"/>
  <c r="B1183" i="4"/>
  <c r="B1177" i="4"/>
  <c r="B1125" i="4"/>
  <c r="B1127" i="4"/>
  <c r="B1192" i="4"/>
  <c r="B1184" i="4"/>
  <c r="B1169" i="4"/>
  <c r="B1202" i="4"/>
  <c r="B1145" i="4"/>
  <c r="B1147" i="4"/>
  <c r="B1172" i="4"/>
  <c r="B1217" i="4"/>
  <c r="B1198" i="4"/>
  <c r="B1139" i="4"/>
  <c r="B1200" i="4"/>
  <c r="B1182" i="4"/>
  <c r="B1197" i="4"/>
  <c r="B1136" i="4"/>
  <c r="B1150" i="4"/>
  <c r="B1167" i="4"/>
  <c r="B1140" i="4"/>
  <c r="B1160" i="4"/>
  <c r="B1134" i="4"/>
  <c r="B1187" i="4"/>
  <c r="B1128" i="4"/>
  <c r="B1138" i="4"/>
  <c r="B1165" i="4"/>
  <c r="B1143" i="4"/>
  <c r="B1190" i="4"/>
  <c r="B1166" i="4"/>
  <c r="B1181" i="4"/>
  <c r="B1214" i="4"/>
  <c r="B1133" i="4"/>
  <c r="B1194" i="4"/>
  <c r="B1168" i="4"/>
  <c r="B1161" i="4"/>
  <c r="B1218" i="4"/>
  <c r="B1205" i="4"/>
  <c r="B1206" i="4"/>
  <c r="B1216" i="4"/>
  <c r="B1157" i="4"/>
  <c r="B1156" i="4"/>
  <c r="B1163" i="4"/>
  <c r="B1131" i="4"/>
  <c r="B1148" i="4"/>
  <c r="B1174" i="4"/>
  <c r="B1137" i="4"/>
  <c r="B1207" i="4"/>
  <c r="B1180" i="4"/>
  <c r="B1171" i="4"/>
  <c r="B1142" i="4"/>
  <c r="B1185" i="4"/>
  <c r="B1151" i="4"/>
  <c r="B1412" i="4"/>
  <c r="B1409" i="4"/>
  <c r="B1411" i="4"/>
  <c r="B1413" i="4"/>
  <c r="B1407" i="4"/>
  <c r="B1408" i="4"/>
  <c r="B1404" i="4"/>
  <c r="B1402" i="4"/>
  <c r="B1406" i="4"/>
  <c r="B1403" i="4"/>
  <c r="B1405" i="4"/>
  <c r="B1414" i="4"/>
  <c r="B1410" i="4"/>
  <c r="B1437" i="4"/>
  <c r="B1439" i="4"/>
  <c r="B1444" i="4"/>
  <c r="B1443" i="4"/>
  <c r="B1442" i="4"/>
  <c r="B1441" i="4"/>
  <c r="B1445" i="4"/>
  <c r="B1440" i="4"/>
  <c r="B1438" i="4"/>
  <c r="B1436" i="4"/>
  <c r="B1446" i="4"/>
  <c r="B1448" i="4"/>
  <c r="B1447" i="4"/>
  <c r="B33" i="4"/>
  <c r="B43" i="4"/>
  <c r="B56" i="4"/>
  <c r="B48" i="4"/>
  <c r="B60" i="4"/>
  <c r="B50" i="4"/>
  <c r="B30" i="4"/>
  <c r="B32" i="4"/>
  <c r="B39" i="4"/>
  <c r="B35" i="4"/>
  <c r="B25" i="4"/>
  <c r="B27" i="4"/>
  <c r="B29" i="4"/>
  <c r="B34" i="4"/>
  <c r="B36" i="4"/>
  <c r="B28" i="4"/>
  <c r="B26" i="4"/>
  <c r="B45" i="4"/>
  <c r="B46" i="4"/>
  <c r="B23" i="4"/>
  <c r="B58" i="4"/>
  <c r="B40" i="4"/>
  <c r="B54" i="4"/>
  <c r="B41" i="4"/>
  <c r="B51" i="4"/>
  <c r="B53" i="4"/>
  <c r="B38" i="4"/>
  <c r="B47" i="4"/>
  <c r="B52" i="4"/>
  <c r="B44" i="4"/>
  <c r="B49" i="4"/>
  <c r="B31" i="4"/>
  <c r="B37" i="4"/>
  <c r="B59" i="4"/>
  <c r="B24" i="4"/>
  <c r="B55" i="4"/>
  <c r="B42" i="4"/>
  <c r="B57" i="4"/>
  <c r="B93" i="4"/>
  <c r="B133" i="4"/>
  <c r="B71" i="4"/>
  <c r="B132" i="4"/>
  <c r="B68" i="4"/>
  <c r="B116" i="4"/>
  <c r="B89" i="4"/>
  <c r="B107" i="4"/>
  <c r="B70" i="4"/>
  <c r="B103" i="4"/>
  <c r="B84" i="4"/>
  <c r="B131" i="4"/>
  <c r="B91" i="4"/>
  <c r="B141" i="4"/>
  <c r="B118" i="4"/>
  <c r="B121" i="4"/>
  <c r="B126" i="4"/>
  <c r="B79" i="4"/>
  <c r="B97" i="4"/>
  <c r="B129" i="4"/>
  <c r="B137" i="4"/>
  <c r="B82" i="4"/>
  <c r="B120" i="4"/>
  <c r="B61" i="4"/>
  <c r="B95" i="4"/>
  <c r="B136" i="4"/>
  <c r="B94" i="4"/>
  <c r="B130" i="4"/>
  <c r="B77" i="4"/>
  <c r="B99" i="4"/>
  <c r="B106" i="4"/>
  <c r="B88" i="4"/>
  <c r="B66" i="4"/>
  <c r="B73" i="4"/>
  <c r="B75" i="4"/>
  <c r="B108" i="4"/>
  <c r="B69" i="4"/>
  <c r="B113" i="4"/>
  <c r="B80" i="4"/>
  <c r="B76" i="4"/>
  <c r="B142" i="4"/>
  <c r="B105" i="4"/>
  <c r="B64" i="4"/>
  <c r="B83" i="4"/>
  <c r="B65" i="4"/>
  <c r="B74" i="4"/>
  <c r="B135" i="4"/>
  <c r="B72" i="4"/>
  <c r="B115" i="4"/>
  <c r="B92" i="4"/>
  <c r="B96" i="4"/>
  <c r="B124" i="4"/>
  <c r="B81" i="4"/>
  <c r="B109" i="4"/>
  <c r="B125" i="4"/>
  <c r="B98" i="4"/>
  <c r="B110" i="4"/>
  <c r="B117" i="4"/>
  <c r="B140" i="4"/>
  <c r="B122" i="4"/>
  <c r="B85" i="4"/>
  <c r="B114" i="4"/>
  <c r="B100" i="4"/>
  <c r="B78" i="4"/>
  <c r="B102" i="4"/>
  <c r="B127" i="4"/>
  <c r="B67" i="4"/>
  <c r="B123" i="4"/>
  <c r="B128" i="4"/>
  <c r="B112" i="4"/>
  <c r="B62" i="4"/>
  <c r="B101" i="4"/>
  <c r="B139" i="4"/>
  <c r="B87" i="4"/>
  <c r="B90" i="4"/>
  <c r="B138" i="4"/>
  <c r="B119" i="4"/>
  <c r="B143" i="4"/>
  <c r="B111" i="4"/>
  <c r="B104" i="4"/>
  <c r="B63" i="4"/>
  <c r="B86" i="4"/>
  <c r="B134" i="4"/>
  <c r="B204" i="4"/>
  <c r="B203" i="4"/>
  <c r="B202" i="4"/>
  <c r="B205" i="4"/>
  <c r="B201" i="4"/>
  <c r="B199" i="4"/>
  <c r="B198" i="4"/>
  <c r="B200" i="4"/>
  <c r="B197" i="4"/>
  <c r="B196" i="4"/>
  <c r="B195" i="4"/>
  <c r="B194" i="4"/>
  <c r="B193" i="4"/>
  <c r="B192" i="4"/>
  <c r="B191" i="4"/>
  <c r="B190" i="4"/>
  <c r="B189" i="4"/>
  <c r="B188" i="4"/>
  <c r="B186" i="4"/>
  <c r="B187" i="4"/>
  <c r="B185" i="4"/>
  <c r="B184" i="4"/>
  <c r="B182" i="4"/>
  <c r="B183" i="4"/>
  <c r="B181" i="4"/>
  <c r="B180" i="4"/>
  <c r="B179" i="4"/>
  <c r="B178" i="4"/>
  <c r="B177" i="4"/>
  <c r="B176" i="4"/>
  <c r="B175" i="4"/>
  <c r="B174" i="4"/>
  <c r="B173" i="4"/>
  <c r="B172" i="4"/>
  <c r="B170" i="4"/>
  <c r="B171" i="4"/>
  <c r="B169" i="4"/>
  <c r="B168" i="4"/>
  <c r="B167" i="4"/>
  <c r="B166" i="4"/>
  <c r="B165" i="4"/>
  <c r="B164" i="4"/>
  <c r="B163" i="4"/>
  <c r="B162" i="4"/>
  <c r="B161" i="4"/>
  <c r="B159" i="4"/>
  <c r="B160" i="4"/>
  <c r="B158" i="4"/>
  <c r="B155" i="4"/>
  <c r="B156" i="4"/>
  <c r="B157" i="4"/>
  <c r="B154" i="4"/>
  <c r="B153" i="4"/>
  <c r="B152" i="4"/>
  <c r="B151" i="4"/>
  <c r="B150" i="4"/>
  <c r="B149" i="4"/>
  <c r="B148" i="4"/>
  <c r="B147" i="4"/>
  <c r="B146" i="4"/>
  <c r="B145" i="4"/>
  <c r="B144" i="4"/>
  <c r="B265" i="4"/>
  <c r="B256" i="4"/>
  <c r="B262" i="4"/>
  <c r="B252" i="4"/>
  <c r="B266" i="4"/>
  <c r="B249" i="4"/>
  <c r="B260" i="4"/>
  <c r="B261" i="4"/>
  <c r="B254" i="4"/>
  <c r="B259" i="4"/>
  <c r="B257" i="4"/>
  <c r="B264" i="4"/>
  <c r="B248" i="4"/>
  <c r="B251" i="4"/>
  <c r="B255" i="4"/>
  <c r="B250" i="4"/>
  <c r="B253" i="4"/>
  <c r="B263" i="4"/>
  <c r="B258" i="4"/>
  <c r="B267" i="4"/>
  <c r="B346" i="4"/>
  <c r="B347" i="4"/>
  <c r="B345" i="4"/>
  <c r="B344" i="4"/>
  <c r="B348" i="4"/>
  <c r="B343" i="4"/>
  <c r="B341" i="4"/>
  <c r="B342" i="4"/>
  <c r="B340" i="4"/>
  <c r="B339" i="4"/>
  <c r="B338" i="4"/>
  <c r="B337" i="4"/>
  <c r="B336" i="4"/>
  <c r="B335" i="4"/>
  <c r="B334" i="4"/>
  <c r="B333" i="4"/>
  <c r="B332" i="4"/>
  <c r="B329" i="4"/>
  <c r="B330" i="4"/>
  <c r="B328" i="4"/>
  <c r="B325" i="4"/>
  <c r="B326" i="4"/>
  <c r="B327" i="4"/>
  <c r="B324" i="4"/>
  <c r="B323" i="4"/>
  <c r="B321" i="4"/>
  <c r="B322" i="4"/>
  <c r="B320" i="4"/>
  <c r="B319" i="4"/>
  <c r="B317" i="4"/>
  <c r="B316" i="4"/>
  <c r="B318" i="4"/>
  <c r="B315" i="4"/>
  <c r="B314" i="4"/>
  <c r="B313" i="4"/>
  <c r="B312" i="4"/>
  <c r="B311" i="4"/>
  <c r="B309" i="4"/>
  <c r="B310" i="4"/>
  <c r="B308" i="4"/>
  <c r="B307" i="4"/>
  <c r="B306" i="4"/>
  <c r="B304" i="4"/>
  <c r="B305" i="4"/>
  <c r="B303" i="4"/>
  <c r="B302" i="4"/>
  <c r="B301" i="4"/>
  <c r="B300" i="4"/>
  <c r="B298" i="4"/>
  <c r="B299" i="4"/>
  <c r="B297" i="4"/>
  <c r="B296" i="4"/>
  <c r="B295" i="4"/>
  <c r="B293" i="4"/>
  <c r="B291" i="4"/>
  <c r="B292" i="4"/>
  <c r="B289" i="4"/>
  <c r="B290" i="4"/>
  <c r="B288" i="4"/>
  <c r="B286" i="4"/>
  <c r="B287" i="4"/>
  <c r="B285" i="4"/>
  <c r="B283" i="4"/>
  <c r="B284" i="4"/>
  <c r="B282" i="4"/>
  <c r="B281" i="4"/>
  <c r="B280" i="4"/>
  <c r="B279" i="4"/>
  <c r="B278" i="4"/>
  <c r="B277" i="4"/>
  <c r="B276" i="4"/>
  <c r="B275" i="4"/>
  <c r="B274" i="4"/>
  <c r="B273" i="4"/>
  <c r="B272" i="4"/>
  <c r="B271" i="4"/>
  <c r="B269" i="4"/>
  <c r="B270" i="4"/>
  <c r="B268" i="4"/>
  <c r="B294" i="4"/>
  <c r="B331" i="4"/>
  <c r="B435" i="4"/>
  <c r="B441" i="4"/>
  <c r="B413" i="4"/>
  <c r="B417" i="4"/>
  <c r="B409" i="4"/>
  <c r="B418" i="4"/>
  <c r="B416" i="4"/>
  <c r="B423" i="4"/>
  <c r="B430" i="4"/>
  <c r="B434" i="4"/>
  <c r="B443" i="4"/>
  <c r="B410" i="4"/>
  <c r="B429" i="4"/>
  <c r="B425" i="4"/>
  <c r="B419" i="4"/>
  <c r="B428" i="4"/>
  <c r="B414" i="4"/>
  <c r="B431" i="4"/>
  <c r="B448" i="4"/>
  <c r="B422" i="4"/>
  <c r="B439" i="4"/>
  <c r="B426" i="4"/>
  <c r="B449" i="4"/>
  <c r="B447" i="4"/>
  <c r="B412" i="4"/>
  <c r="B427" i="4"/>
  <c r="B440" i="4"/>
  <c r="B442" i="4"/>
  <c r="B407" i="4"/>
  <c r="B445" i="4"/>
  <c r="B436" i="4"/>
  <c r="B444" i="4"/>
  <c r="B411" i="4"/>
  <c r="B437" i="4"/>
  <c r="B432" i="4"/>
  <c r="B420" i="4"/>
  <c r="B408" i="4"/>
  <c r="B421" i="4"/>
  <c r="B424" i="4"/>
  <c r="B406" i="4"/>
  <c r="B415" i="4"/>
  <c r="B446" i="4"/>
  <c r="B433" i="4"/>
  <c r="B438" i="4"/>
  <c r="B475" i="4"/>
  <c r="B453" i="4"/>
  <c r="B471" i="4"/>
  <c r="B465" i="4"/>
  <c r="B473" i="4"/>
  <c r="B455" i="4"/>
  <c r="B456" i="4"/>
  <c r="B470" i="4"/>
  <c r="B468" i="4"/>
  <c r="B461" i="4"/>
  <c r="B460" i="4"/>
  <c r="B458" i="4"/>
  <c r="B452" i="4"/>
  <c r="B472" i="4"/>
  <c r="B450" i="4"/>
  <c r="B464" i="4"/>
  <c r="B467" i="4"/>
  <c r="B462" i="4"/>
  <c r="B466" i="4"/>
  <c r="B454" i="4"/>
  <c r="B469" i="4"/>
  <c r="B474" i="4"/>
  <c r="B463" i="4"/>
  <c r="B457" i="4"/>
  <c r="B459" i="4"/>
  <c r="B451" i="4"/>
  <c r="B542" i="4"/>
  <c r="B535" i="4"/>
  <c r="B540" i="4"/>
  <c r="B536" i="4"/>
  <c r="B543" i="4"/>
  <c r="B537" i="4"/>
  <c r="B533" i="4"/>
  <c r="B541" i="4"/>
  <c r="B538" i="4"/>
  <c r="B539" i="4"/>
  <c r="B534" i="4"/>
  <c r="B1479" i="4"/>
  <c r="B544" i="4"/>
  <c r="B558" i="4"/>
  <c r="B615" i="4"/>
  <c r="B614" i="4"/>
  <c r="B616" i="4"/>
  <c r="B613" i="4"/>
  <c r="B611" i="4"/>
  <c r="B610" i="4"/>
  <c r="B612" i="4"/>
  <c r="B609" i="4"/>
  <c r="B608" i="4"/>
  <c r="B607" i="4"/>
  <c r="B606" i="4"/>
  <c r="B605" i="4"/>
  <c r="B604" i="4"/>
  <c r="B603" i="4"/>
  <c r="B602" i="4"/>
  <c r="B601" i="4"/>
  <c r="B600" i="4"/>
  <c r="B599" i="4"/>
  <c r="B596" i="4"/>
  <c r="B597" i="4"/>
  <c r="B598" i="4"/>
  <c r="B595" i="4"/>
  <c r="B594" i="4"/>
  <c r="B592" i="4"/>
  <c r="B593" i="4"/>
  <c r="B591" i="4"/>
  <c r="B590" i="4"/>
  <c r="B589" i="4"/>
  <c r="B588" i="4"/>
  <c r="B587" i="4"/>
  <c r="B586" i="4"/>
  <c r="B585" i="4"/>
  <c r="B584" i="4"/>
  <c r="B583" i="4"/>
  <c r="B580" i="4"/>
  <c r="B581" i="4"/>
  <c r="B579" i="4"/>
  <c r="B578" i="4"/>
  <c r="B577" i="4"/>
  <c r="B576" i="4"/>
  <c r="B575" i="4"/>
  <c r="B574" i="4"/>
  <c r="B572" i="4"/>
  <c r="B573" i="4"/>
  <c r="B571" i="4"/>
  <c r="B569" i="4"/>
  <c r="B570" i="4"/>
  <c r="B568" i="4"/>
  <c r="B567" i="4"/>
  <c r="B566" i="4"/>
  <c r="B565" i="4"/>
  <c r="B564" i="4"/>
  <c r="B563" i="4"/>
  <c r="B562" i="4"/>
  <c r="B561" i="4"/>
  <c r="B560" i="4"/>
  <c r="B559" i="4"/>
  <c r="B621" i="4"/>
  <c r="B625" i="4"/>
  <c r="B624" i="4"/>
  <c r="B622" i="4"/>
  <c r="B623" i="4"/>
  <c r="B687" i="4"/>
  <c r="B686" i="4"/>
  <c r="B685" i="4"/>
  <c r="B688" i="4"/>
  <c r="B684" i="4"/>
  <c r="B682" i="4"/>
  <c r="B683" i="4"/>
  <c r="B680" i="4"/>
  <c r="B679" i="4"/>
  <c r="B678" i="4"/>
  <c r="B677" i="4"/>
  <c r="B676" i="4"/>
  <c r="B675" i="4"/>
  <c r="B674" i="4"/>
  <c r="B673" i="4"/>
  <c r="B672" i="4"/>
  <c r="B671" i="4"/>
  <c r="B670" i="4"/>
  <c r="B667" i="4"/>
  <c r="B668" i="4"/>
  <c r="B666" i="4"/>
  <c r="B665" i="4"/>
  <c r="B663" i="4"/>
  <c r="B664" i="4"/>
  <c r="B662" i="4"/>
  <c r="B661" i="4"/>
  <c r="B660" i="4"/>
  <c r="B659" i="4"/>
  <c r="B658" i="4"/>
  <c r="B657" i="4"/>
  <c r="B656" i="4"/>
  <c r="B654" i="4"/>
  <c r="B655" i="4"/>
  <c r="B652" i="4"/>
  <c r="B653" i="4"/>
  <c r="B651" i="4"/>
  <c r="B650" i="4"/>
  <c r="B649" i="4"/>
  <c r="B648" i="4"/>
  <c r="B647" i="4"/>
  <c r="B646" i="4"/>
  <c r="B645" i="4"/>
  <c r="B644" i="4"/>
  <c r="B642" i="4"/>
  <c r="B643" i="4"/>
  <c r="B641" i="4"/>
  <c r="B638" i="4"/>
  <c r="B639" i="4"/>
  <c r="B640" i="4"/>
  <c r="B637" i="4"/>
  <c r="B636" i="4"/>
  <c r="B635" i="4"/>
  <c r="B634" i="4"/>
  <c r="B633" i="4"/>
  <c r="B632" i="4"/>
  <c r="B631" i="4"/>
  <c r="B630" i="4"/>
  <c r="B629" i="4"/>
  <c r="B628" i="4"/>
  <c r="B627" i="4"/>
  <c r="B626" i="4"/>
  <c r="B669" i="4"/>
  <c r="B681" i="4"/>
  <c r="B915" i="4"/>
  <c r="B897" i="4"/>
  <c r="B912" i="4"/>
  <c r="B914" i="4"/>
  <c r="B899" i="4"/>
  <c r="B900" i="4"/>
  <c r="B911" i="4"/>
  <c r="B902" i="4"/>
  <c r="B896" i="4"/>
  <c r="B913" i="4"/>
  <c r="B895" i="4"/>
  <c r="B908" i="4"/>
  <c r="B906" i="4"/>
  <c r="B910" i="4"/>
  <c r="B898" i="4"/>
  <c r="B907" i="4"/>
  <c r="B901" i="4"/>
  <c r="B904" i="4"/>
  <c r="B903" i="4"/>
  <c r="B905" i="4"/>
  <c r="B909" i="4"/>
  <c r="B987" i="4"/>
  <c r="B978" i="4"/>
  <c r="B963" i="4"/>
  <c r="B979" i="4"/>
  <c r="B986" i="4"/>
  <c r="B984" i="4"/>
  <c r="B972" i="4"/>
  <c r="B989" i="4"/>
  <c r="B969" i="4"/>
  <c r="B982" i="4"/>
  <c r="B970" i="4"/>
  <c r="B967" i="4"/>
  <c r="B985" i="4"/>
  <c r="B962" i="4"/>
  <c r="B983" i="4"/>
  <c r="B966" i="4"/>
  <c r="B977" i="4"/>
  <c r="B973" i="4"/>
  <c r="B974" i="4"/>
  <c r="B975" i="4"/>
  <c r="B981" i="4"/>
  <c r="B976" i="4"/>
  <c r="B968" i="4"/>
  <c r="B980" i="4"/>
  <c r="B964" i="4"/>
  <c r="B971" i="4"/>
  <c r="B988" i="4"/>
  <c r="B965" i="4"/>
  <c r="B991" i="4"/>
  <c r="B996" i="4"/>
  <c r="B1023" i="4"/>
  <c r="B1017" i="4"/>
  <c r="B1024" i="4"/>
  <c r="B1000" i="4"/>
  <c r="B1007" i="4"/>
  <c r="B1022" i="4"/>
  <c r="B1013" i="4"/>
  <c r="B992" i="4"/>
  <c r="B1014" i="4"/>
  <c r="B1001" i="4"/>
  <c r="B994" i="4"/>
  <c r="B995" i="4"/>
  <c r="B1025" i="4"/>
  <c r="B1005" i="4"/>
  <c r="B1018" i="4"/>
  <c r="B999" i="4"/>
  <c r="B1008" i="4"/>
  <c r="B1002" i="4"/>
  <c r="B990" i="4"/>
  <c r="B1021" i="4"/>
  <c r="B1004" i="4"/>
  <c r="B1020" i="4"/>
  <c r="B997" i="4"/>
  <c r="B1012" i="4"/>
  <c r="B1016" i="4"/>
  <c r="B1019" i="4"/>
  <c r="B1006" i="4"/>
  <c r="B1009" i="4"/>
  <c r="B1003" i="4"/>
  <c r="B998" i="4"/>
  <c r="B1015" i="4"/>
  <c r="B993" i="4"/>
  <c r="B1011" i="4"/>
  <c r="B1010" i="4"/>
  <c r="B1054" i="4"/>
  <c r="B1055" i="4"/>
  <c r="B1035" i="4"/>
  <c r="B1027" i="4"/>
  <c r="B1050" i="4"/>
  <c r="B1046" i="4"/>
  <c r="B1057" i="4"/>
  <c r="B1028" i="4"/>
  <c r="B1047" i="4"/>
  <c r="B1039" i="4"/>
  <c r="B1031" i="4"/>
  <c r="B1037" i="4"/>
  <c r="B1043" i="4"/>
  <c r="B1058" i="4"/>
  <c r="B1041" i="4"/>
  <c r="B1034" i="4"/>
  <c r="B1051" i="4"/>
  <c r="B1036" i="4"/>
  <c r="B1032" i="4"/>
  <c r="B1052" i="4"/>
  <c r="B1026" i="4"/>
  <c r="B1045" i="4"/>
  <c r="B1030" i="4"/>
  <c r="B1049" i="4"/>
  <c r="B1053" i="4"/>
  <c r="B1040" i="4"/>
  <c r="B1042" i="4"/>
  <c r="B1038" i="4"/>
  <c r="B1033" i="4"/>
  <c r="B1048" i="4"/>
  <c r="B1029" i="4"/>
  <c r="B1044" i="4"/>
  <c r="B1056" i="4"/>
  <c r="B1097" i="4"/>
  <c r="B1096" i="4"/>
  <c r="B1095" i="4"/>
  <c r="B1098" i="4"/>
  <c r="B1094" i="4"/>
  <c r="B1092" i="4"/>
  <c r="B1093" i="4"/>
  <c r="B1091" i="4"/>
  <c r="B1090" i="4"/>
  <c r="B1089" i="4"/>
  <c r="B1088" i="4"/>
  <c r="B1087" i="4"/>
  <c r="B1086" i="4"/>
  <c r="B1085" i="4"/>
  <c r="B1083" i="4"/>
  <c r="B1084" i="4"/>
  <c r="B1082" i="4"/>
  <c r="B1081" i="4"/>
  <c r="B1079" i="4"/>
  <c r="B1080" i="4"/>
  <c r="B1078" i="4"/>
  <c r="B1077" i="4"/>
  <c r="B1076" i="4"/>
  <c r="B1075" i="4"/>
  <c r="B1074" i="4"/>
  <c r="B1073" i="4"/>
  <c r="B1072" i="4"/>
  <c r="B1071" i="4"/>
  <c r="B1069" i="4"/>
  <c r="B1070" i="4"/>
  <c r="B1068" i="4"/>
  <c r="B1067" i="4"/>
  <c r="B1066" i="4"/>
  <c r="B1065" i="4"/>
  <c r="B1064" i="4"/>
  <c r="B1063" i="4"/>
  <c r="B1062" i="4"/>
  <c r="B1060" i="4"/>
  <c r="B1061" i="4"/>
  <c r="B1059" i="4"/>
  <c r="B1224" i="4"/>
  <c r="B1292" i="4"/>
  <c r="B1225" i="4"/>
  <c r="B1282" i="4"/>
  <c r="B1234" i="4"/>
  <c r="B1251" i="4"/>
  <c r="B1258" i="4"/>
  <c r="B1263" i="4"/>
  <c r="B1237" i="4"/>
  <c r="B1260" i="4"/>
  <c r="B1245" i="4"/>
  <c r="B1248" i="4"/>
  <c r="B1253" i="4"/>
  <c r="B1259" i="4"/>
  <c r="B1257" i="4"/>
  <c r="B1235" i="4"/>
  <c r="B1230" i="4"/>
  <c r="B1269" i="4"/>
  <c r="B1281" i="4"/>
  <c r="B1231" i="4"/>
  <c r="B1284" i="4"/>
  <c r="B1268" i="4"/>
  <c r="B1255" i="4"/>
  <c r="B1277" i="4"/>
  <c r="B1238" i="4"/>
  <c r="B1256" i="4"/>
  <c r="B1233" i="4"/>
  <c r="B1250" i="4"/>
  <c r="B1275" i="4"/>
  <c r="B1226" i="4"/>
  <c r="B1301" i="4"/>
  <c r="B1276" i="4"/>
  <c r="B1295" i="4"/>
  <c r="B1287" i="4"/>
  <c r="B1274" i="4"/>
  <c r="B1266" i="4"/>
  <c r="B1283" i="4"/>
  <c r="B1247" i="4"/>
  <c r="B1293" i="4"/>
  <c r="B1300" i="4"/>
  <c r="B1285" i="4"/>
  <c r="B1254" i="4"/>
  <c r="B1236" i="4"/>
  <c r="B1229" i="4"/>
  <c r="B1280" i="4"/>
  <c r="B1294" i="4"/>
  <c r="B1244" i="4"/>
  <c r="B1291" i="4"/>
  <c r="B1252" i="4"/>
  <c r="B1288" i="4"/>
  <c r="B1240" i="4"/>
  <c r="B1273" i="4"/>
  <c r="B1304" i="4"/>
  <c r="B1371" i="4"/>
  <c r="B1305" i="4"/>
  <c r="B1361" i="4"/>
  <c r="B1314" i="4"/>
  <c r="B1331" i="4"/>
  <c r="B1332" i="4"/>
  <c r="B1339" i="4"/>
  <c r="B1344" i="4"/>
  <c r="B1317" i="4"/>
  <c r="B1341" i="4"/>
  <c r="B1325" i="4"/>
  <c r="B1328" i="4"/>
  <c r="B1334" i="4"/>
  <c r="B1351" i="4"/>
  <c r="B1322" i="4"/>
  <c r="B1348" i="4"/>
  <c r="B1343" i="4"/>
  <c r="B1377" i="4"/>
  <c r="B1368" i="4"/>
  <c r="B1312" i="4"/>
  <c r="B1369" i="4"/>
  <c r="B1308" i="4"/>
  <c r="B1303" i="4"/>
  <c r="B1375" i="4"/>
  <c r="B1307" i="4"/>
  <c r="B1329" i="4"/>
  <c r="B1352" i="4"/>
  <c r="B1353" i="4"/>
  <c r="B1321" i="4"/>
  <c r="B1358" i="4"/>
  <c r="B1319" i="4"/>
  <c r="B1376" i="4"/>
  <c r="B1374" i="4"/>
  <c r="B1302" i="4"/>
  <c r="B1346" i="4"/>
  <c r="B1365" i="4"/>
  <c r="B1342" i="4"/>
  <c r="B1323" i="4"/>
  <c r="B1345" i="4"/>
  <c r="B1326" i="4"/>
  <c r="B1340" i="4"/>
  <c r="B1338" i="4"/>
  <c r="B1315" i="4"/>
  <c r="B1310" i="4"/>
  <c r="B1350" i="4"/>
  <c r="B1311" i="4"/>
  <c r="B1360" i="4"/>
  <c r="B1363" i="4"/>
  <c r="B1349" i="4"/>
  <c r="B1336" i="4"/>
  <c r="B1357" i="4"/>
  <c r="B1318" i="4"/>
  <c r="B1337" i="4"/>
  <c r="B1313" i="4"/>
  <c r="B1330" i="4"/>
  <c r="B1355" i="4"/>
  <c r="B1306" i="4"/>
  <c r="B1356" i="4"/>
  <c r="B1379" i="4"/>
  <c r="B1366" i="4"/>
  <c r="B1354" i="4"/>
  <c r="B1347" i="4"/>
  <c r="B1362" i="4"/>
  <c r="B1327" i="4"/>
  <c r="B1372" i="4"/>
  <c r="B1378" i="4"/>
  <c r="B1364" i="4"/>
  <c r="B1316" i="4"/>
  <c r="B1335" i="4"/>
  <c r="B1309" i="4"/>
  <c r="B1359" i="4"/>
  <c r="B1373" i="4"/>
  <c r="B1324" i="4"/>
  <c r="B1370" i="4"/>
  <c r="B1333" i="4"/>
  <c r="B1367" i="4"/>
  <c r="B1320" i="4"/>
  <c r="B1392" i="4"/>
  <c r="B1400" i="4"/>
  <c r="B1397" i="4"/>
  <c r="B1394" i="4"/>
  <c r="B1387" i="4"/>
  <c r="B1384" i="4"/>
  <c r="B1380" i="4"/>
  <c r="B1388" i="4"/>
  <c r="B1389" i="4"/>
  <c r="B1381" i="4"/>
  <c r="B1398" i="4"/>
  <c r="B1386" i="4"/>
  <c r="B1395" i="4"/>
  <c r="B1401" i="4"/>
  <c r="B1390" i="4"/>
  <c r="B1396" i="4"/>
  <c r="B1391" i="4"/>
  <c r="B1393" i="4"/>
  <c r="B1382" i="4"/>
  <c r="B1399" i="4"/>
  <c r="B1385" i="4"/>
  <c r="B1383" i="4"/>
  <c r="B476" i="4"/>
  <c r="B477" i="4"/>
  <c r="B483" i="4"/>
  <c r="B479" i="4"/>
  <c r="B481" i="4"/>
  <c r="B482" i="4"/>
  <c r="B486" i="4"/>
  <c r="B485" i="4"/>
  <c r="B484" i="4"/>
  <c r="B478" i="4"/>
  <c r="B480" i="4"/>
  <c r="B487" i="4"/>
  <c r="B488" i="4"/>
  <c r="B489" i="4"/>
  <c r="B548" i="4"/>
  <c r="B557" i="4"/>
  <c r="B555" i="4"/>
  <c r="B550" i="4"/>
  <c r="B547" i="4"/>
  <c r="B552" i="4"/>
  <c r="B553" i="4"/>
  <c r="B554" i="4"/>
  <c r="B556" i="4"/>
  <c r="B546" i="4"/>
  <c r="B551" i="4"/>
  <c r="B545" i="4"/>
  <c r="B549" i="4"/>
  <c r="B928" i="4"/>
  <c r="B927" i="4"/>
  <c r="B918" i="4"/>
  <c r="B922" i="4"/>
  <c r="B924" i="4"/>
  <c r="B923" i="4"/>
  <c r="B919" i="4"/>
  <c r="B925" i="4"/>
  <c r="B929" i="4"/>
  <c r="B917" i="4"/>
  <c r="B921" i="4"/>
  <c r="B920" i="4"/>
  <c r="B926" i="4"/>
  <c r="B916" i="4"/>
  <c r="B1420" i="4"/>
  <c r="B1423" i="4"/>
  <c r="B1421" i="4"/>
  <c r="B1422" i="4"/>
  <c r="B1415" i="4"/>
  <c r="B1417" i="4"/>
  <c r="B1416" i="4"/>
  <c r="B1419" i="4"/>
  <c r="B1425" i="4"/>
  <c r="B1418" i="4"/>
  <c r="B1424" i="4"/>
  <c r="B1434" i="4"/>
  <c r="B1428" i="4"/>
  <c r="B1429" i="4"/>
  <c r="B1431" i="4"/>
  <c r="B1426" i="4"/>
  <c r="B1427" i="4"/>
  <c r="B1435" i="4"/>
  <c r="B1430" i="4"/>
  <c r="B1432" i="4"/>
  <c r="B1433" i="4"/>
  <c r="B22" i="4"/>
  <c r="B395" i="4"/>
  <c r="B401" i="4"/>
  <c r="B399" i="4"/>
  <c r="B394" i="4"/>
  <c r="B405" i="4"/>
  <c r="B393" i="4"/>
  <c r="B396" i="4"/>
  <c r="B397" i="4"/>
  <c r="B404" i="4"/>
  <c r="B389" i="4"/>
  <c r="B400" i="4"/>
  <c r="B391" i="4"/>
  <c r="B392" i="4"/>
  <c r="B402" i="4"/>
  <c r="B398" i="4"/>
  <c r="B403" i="4"/>
  <c r="B390" i="4"/>
  <c r="B1114" i="4"/>
  <c r="B1119" i="4"/>
  <c r="B1121" i="4"/>
  <c r="B1110" i="4"/>
  <c r="B1109" i="4"/>
  <c r="B1113" i="4"/>
  <c r="B1122" i="4"/>
  <c r="B1120" i="4"/>
  <c r="B1118" i="4"/>
  <c r="B1108" i="4"/>
  <c r="B1115" i="4"/>
  <c r="B1117" i="4"/>
  <c r="B1116" i="4"/>
  <c r="B1112" i="4"/>
  <c r="B1111" i="4"/>
  <c r="B1477" i="4"/>
  <c r="B1475" i="4"/>
  <c r="B1454" i="4"/>
  <c r="B1452" i="4"/>
  <c r="B1472" i="4"/>
  <c r="B1455" i="4"/>
  <c r="B1469" i="4"/>
  <c r="B1456" i="4"/>
  <c r="B1476" i="4"/>
  <c r="B1453" i="4"/>
  <c r="B1459" i="4"/>
  <c r="B1457" i="4"/>
  <c r="B1466" i="4"/>
  <c r="B1449" i="4"/>
  <c r="B1467" i="4"/>
  <c r="B1450" i="4"/>
  <c r="B1461" i="4"/>
  <c r="B1460" i="4"/>
  <c r="B1465" i="4"/>
  <c r="B1458" i="4"/>
  <c r="B1451" i="4"/>
  <c r="B1470" i="4"/>
  <c r="B1474" i="4"/>
  <c r="B1473" i="4"/>
  <c r="B1463" i="4"/>
  <c r="B1464" i="4"/>
  <c r="B1468" i="4"/>
  <c r="B1471" i="4"/>
  <c r="B1462" i="4"/>
  <c r="B1478" i="4"/>
  <c r="B1480" i="4"/>
  <c r="B1481" i="4"/>
  <c r="B1491" i="4"/>
  <c r="B1484" i="4"/>
  <c r="B1487" i="4"/>
  <c r="B1506" i="4"/>
  <c r="B1513" i="4"/>
  <c r="B1515" i="4"/>
  <c r="B1514" i="4"/>
  <c r="B1504" i="4"/>
  <c r="B1500" i="4"/>
  <c r="B1503" i="4"/>
  <c r="B1518" i="4"/>
  <c r="B1499" i="4"/>
  <c r="B1489" i="4"/>
  <c r="B1495" i="4"/>
  <c r="B1492" i="4"/>
  <c r="B1511" i="4"/>
  <c r="B1520" i="4"/>
  <c r="B1509" i="4"/>
  <c r="B1488" i="4"/>
  <c r="B1494" i="4"/>
  <c r="B1497" i="4"/>
  <c r="B1493" i="4"/>
  <c r="B1505" i="4"/>
  <c r="B1486" i="4"/>
  <c r="B1496" i="4"/>
  <c r="B1517" i="4"/>
  <c r="B1508" i="4"/>
  <c r="B1519" i="4"/>
  <c r="B1490" i="4"/>
  <c r="B1482" i="4"/>
  <c r="B1498" i="4"/>
  <c r="B1507" i="4"/>
  <c r="B1485" i="4"/>
  <c r="B1502" i="4"/>
  <c r="B1512" i="4"/>
  <c r="B1483" i="4"/>
  <c r="B1516" i="4"/>
  <c r="B1501" i="4"/>
  <c r="B1510" i="4"/>
  <c r="B1548" i="4"/>
  <c r="B1536" i="4"/>
  <c r="B1522" i="4"/>
  <c r="B1533" i="4"/>
  <c r="B1541" i="4"/>
  <c r="B1523" i="4"/>
  <c r="B1538" i="4"/>
  <c r="B1542" i="4"/>
  <c r="B1535" i="4"/>
  <c r="B1530" i="4"/>
  <c r="B1539" i="4"/>
  <c r="B1540" i="4"/>
  <c r="B1527" i="4"/>
  <c r="B1528" i="4"/>
  <c r="B1531" i="4"/>
  <c r="B1526" i="4"/>
  <c r="B1544" i="4"/>
  <c r="B1521" i="4"/>
  <c r="B1532" i="4"/>
  <c r="B12" i="4"/>
  <c r="O1432" i="4"/>
  <c r="O1433" i="4"/>
  <c r="O22" i="4"/>
  <c r="O395" i="4"/>
  <c r="O401" i="4"/>
  <c r="O399" i="4"/>
  <c r="O394" i="4"/>
  <c r="O405" i="4"/>
  <c r="O393" i="4"/>
  <c r="O396" i="4"/>
  <c r="O397" i="4"/>
  <c r="O404" i="4"/>
  <c r="O389" i="4"/>
  <c r="O400" i="4"/>
  <c r="O391" i="4"/>
  <c r="O392" i="4"/>
  <c r="O402" i="4"/>
  <c r="O398" i="4"/>
  <c r="O403" i="4"/>
  <c r="O390" i="4"/>
  <c r="O1114" i="4"/>
  <c r="O1119" i="4"/>
  <c r="O1121" i="4"/>
  <c r="O1110" i="4"/>
  <c r="O1109" i="4"/>
  <c r="O1113" i="4"/>
  <c r="O1122" i="4"/>
  <c r="O1120" i="4"/>
  <c r="O1118" i="4"/>
  <c r="O1108" i="4"/>
  <c r="O1115" i="4"/>
  <c r="O1117" i="4"/>
  <c r="O1116" i="4"/>
  <c r="O1112" i="4"/>
  <c r="O1111" i="4"/>
  <c r="O1477" i="4"/>
  <c r="O1475" i="4"/>
  <c r="O1454" i="4"/>
  <c r="O1452" i="4"/>
  <c r="O1472" i="4"/>
  <c r="O1455" i="4"/>
  <c r="O1469" i="4"/>
  <c r="O1456" i="4"/>
  <c r="O1476" i="4"/>
  <c r="O1453" i="4"/>
  <c r="O1459" i="4"/>
  <c r="O1457" i="4"/>
  <c r="O1466" i="4"/>
  <c r="O1449" i="4"/>
  <c r="O1467" i="4"/>
  <c r="O1450" i="4"/>
  <c r="O1461" i="4"/>
  <c r="O1460" i="4"/>
  <c r="O1465" i="4"/>
  <c r="O1458" i="4"/>
  <c r="O1451" i="4"/>
  <c r="O1470" i="4"/>
  <c r="O1474" i="4"/>
  <c r="O1473" i="4"/>
  <c r="O1463" i="4"/>
  <c r="O1464" i="4"/>
  <c r="O1468" i="4"/>
  <c r="O1471" i="4"/>
  <c r="O1462" i="4"/>
  <c r="O1478" i="4"/>
  <c r="P1478" i="4"/>
  <c r="O1491" i="4"/>
  <c r="P1491" i="4"/>
  <c r="O1484" i="4"/>
  <c r="P1484" i="4"/>
  <c r="O1487" i="4"/>
  <c r="O1506" i="4"/>
  <c r="O1513" i="4"/>
  <c r="P1513" i="4"/>
  <c r="O1515" i="4"/>
  <c r="P1515" i="4"/>
  <c r="O1514" i="4"/>
  <c r="O1500" i="4"/>
  <c r="O1503" i="4"/>
  <c r="P1503" i="4"/>
  <c r="O1518" i="4"/>
  <c r="P1518" i="4"/>
  <c r="O1499" i="4"/>
  <c r="O1489" i="4"/>
  <c r="O1495" i="4"/>
  <c r="P1495" i="4"/>
  <c r="O1492" i="4"/>
  <c r="P1492" i="4"/>
  <c r="O1511" i="4"/>
  <c r="O1520" i="4"/>
  <c r="O1509" i="4"/>
  <c r="P1509" i="4"/>
  <c r="O1488" i="4"/>
  <c r="P1488" i="4"/>
  <c r="O1494" i="4"/>
  <c r="O1497" i="4"/>
  <c r="O1493" i="4"/>
  <c r="P1493" i="4"/>
  <c r="O1505" i="4"/>
  <c r="P1505" i="4"/>
  <c r="O1486" i="4"/>
  <c r="O1496" i="4"/>
  <c r="O1517" i="4"/>
  <c r="P1517" i="4"/>
  <c r="O1508" i="4"/>
  <c r="P1508" i="4"/>
  <c r="O1519" i="4"/>
  <c r="O1490" i="4"/>
  <c r="O1482" i="4"/>
  <c r="P1482" i="4"/>
  <c r="O1498" i="4"/>
  <c r="P1498" i="4"/>
  <c r="O1507" i="4"/>
  <c r="O1485" i="4"/>
  <c r="O1502" i="4"/>
  <c r="P1502" i="4"/>
  <c r="O1512" i="4"/>
  <c r="P1512" i="4"/>
  <c r="O1483" i="4"/>
  <c r="O1516" i="4"/>
  <c r="O1501" i="4"/>
  <c r="P1501" i="4"/>
  <c r="O1510" i="4"/>
  <c r="P1510" i="4"/>
  <c r="O1548" i="4"/>
  <c r="O1536" i="4"/>
  <c r="O1522" i="4"/>
  <c r="O1533" i="4"/>
  <c r="O1541" i="4"/>
  <c r="O1523" i="4"/>
  <c r="O1538" i="4"/>
  <c r="O1542" i="4"/>
  <c r="O1535" i="4"/>
  <c r="O1530" i="4"/>
  <c r="O1539" i="4"/>
  <c r="O1540" i="4"/>
  <c r="O1527" i="4"/>
  <c r="O1528" i="4"/>
  <c r="O1531" i="4"/>
  <c r="O1526" i="4"/>
  <c r="O1544" i="4"/>
  <c r="O1521" i="4"/>
  <c r="O1532" i="4"/>
  <c r="O1371" i="4"/>
  <c r="O1305" i="4"/>
  <c r="O1361" i="4"/>
  <c r="O1314" i="4"/>
  <c r="O1331" i="4"/>
  <c r="O1332" i="4"/>
  <c r="O1339" i="4"/>
  <c r="O1344" i="4"/>
  <c r="O1317" i="4"/>
  <c r="O1341" i="4"/>
  <c r="O1325" i="4"/>
  <c r="O1328" i="4"/>
  <c r="O1334" i="4"/>
  <c r="O1351" i="4"/>
  <c r="O1322" i="4"/>
  <c r="O1348" i="4"/>
  <c r="O1343" i="4"/>
  <c r="O1377" i="4"/>
  <c r="O1368" i="4"/>
  <c r="O1312" i="4"/>
  <c r="O1369" i="4"/>
  <c r="O1308" i="4"/>
  <c r="O1303" i="4"/>
  <c r="O1375" i="4"/>
  <c r="O1307" i="4"/>
  <c r="O1329" i="4"/>
  <c r="O1352" i="4"/>
  <c r="O1353" i="4"/>
  <c r="O1321" i="4"/>
  <c r="O1358" i="4"/>
  <c r="O1319" i="4"/>
  <c r="O1376" i="4"/>
  <c r="O1374" i="4"/>
  <c r="O1302" i="4"/>
  <c r="O1346" i="4"/>
  <c r="O1365" i="4"/>
  <c r="O1342" i="4"/>
  <c r="O1323" i="4"/>
  <c r="O1345" i="4"/>
  <c r="O1326" i="4"/>
  <c r="O1340" i="4"/>
  <c r="O1338" i="4"/>
  <c r="O1315" i="4"/>
  <c r="O1310" i="4"/>
  <c r="O1350" i="4"/>
  <c r="O1311" i="4"/>
  <c r="O1360" i="4"/>
  <c r="O1363" i="4"/>
  <c r="O1349" i="4"/>
  <c r="O1336" i="4"/>
  <c r="O1357" i="4"/>
  <c r="O1318" i="4"/>
  <c r="O1337" i="4"/>
  <c r="O1313" i="4"/>
  <c r="O1330" i="4"/>
  <c r="O1355" i="4"/>
  <c r="O1306" i="4"/>
  <c r="O1356" i="4"/>
  <c r="O1379" i="4"/>
  <c r="O1366" i="4"/>
  <c r="O1354" i="4"/>
  <c r="O1347" i="4"/>
  <c r="O1362" i="4"/>
  <c r="O1327" i="4"/>
  <c r="O1372" i="4"/>
  <c r="O1378" i="4"/>
  <c r="O1364" i="4"/>
  <c r="O1316" i="4"/>
  <c r="O1335" i="4"/>
  <c r="O1309" i="4"/>
  <c r="O1359" i="4"/>
  <c r="O1373" i="4"/>
  <c r="O1324" i="4"/>
  <c r="O1370" i="4"/>
  <c r="O1333" i="4"/>
  <c r="O1367" i="4"/>
  <c r="O1320" i="4"/>
  <c r="O1392" i="4"/>
  <c r="O1400" i="4"/>
  <c r="O1397" i="4"/>
  <c r="O1394" i="4"/>
  <c r="O1387" i="4"/>
  <c r="O1384" i="4"/>
  <c r="O1380" i="4"/>
  <c r="O1388" i="4"/>
  <c r="O1389" i="4"/>
  <c r="O1381" i="4"/>
  <c r="O1398" i="4"/>
  <c r="O1386" i="4"/>
  <c r="O1395" i="4"/>
  <c r="O1401" i="4"/>
  <c r="O1390" i="4"/>
  <c r="O1396" i="4"/>
  <c r="O1391" i="4"/>
  <c r="O1393" i="4"/>
  <c r="O1382" i="4"/>
  <c r="O1399" i="4"/>
  <c r="O1385" i="4"/>
  <c r="O1383" i="4"/>
  <c r="O476" i="4"/>
  <c r="O477" i="4"/>
  <c r="O483" i="4"/>
  <c r="O479" i="4"/>
  <c r="O481" i="4"/>
  <c r="O482" i="4"/>
  <c r="O486" i="4"/>
  <c r="O485" i="4"/>
  <c r="O484" i="4"/>
  <c r="O478" i="4"/>
  <c r="O480" i="4"/>
  <c r="O487" i="4"/>
  <c r="O488" i="4"/>
  <c r="O489" i="4"/>
  <c r="O548" i="4"/>
  <c r="O557" i="4"/>
  <c r="O555" i="4"/>
  <c r="O550" i="4"/>
  <c r="O547" i="4"/>
  <c r="O552" i="4"/>
  <c r="O553" i="4"/>
  <c r="O554" i="4"/>
  <c r="O556" i="4"/>
  <c r="O546" i="4"/>
  <c r="O551" i="4"/>
  <c r="O545" i="4"/>
  <c r="Q545" i="4" s="1"/>
  <c r="O549" i="4"/>
  <c r="O928" i="4"/>
  <c r="O927" i="4"/>
  <c r="O918" i="4"/>
  <c r="O922" i="4"/>
  <c r="O924" i="4"/>
  <c r="O923" i="4"/>
  <c r="O919" i="4"/>
  <c r="O925" i="4"/>
  <c r="O929" i="4"/>
  <c r="O917" i="4"/>
  <c r="O921" i="4"/>
  <c r="O920" i="4"/>
  <c r="O926" i="4"/>
  <c r="O916" i="4"/>
  <c r="O1420" i="4"/>
  <c r="O1423" i="4"/>
  <c r="O1421" i="4"/>
  <c r="O1422" i="4"/>
  <c r="O1415" i="4"/>
  <c r="O1417" i="4"/>
  <c r="O1416" i="4"/>
  <c r="O1419" i="4"/>
  <c r="O1425" i="4"/>
  <c r="O1418" i="4"/>
  <c r="O1424" i="4"/>
  <c r="O1434" i="4"/>
  <c r="O1428" i="4"/>
  <c r="O1429" i="4"/>
  <c r="O1431" i="4"/>
  <c r="O1426" i="4"/>
  <c r="O1427" i="4"/>
  <c r="O1435" i="4"/>
  <c r="O1430" i="4"/>
  <c r="Q1304" i="4"/>
  <c r="M14" i="2"/>
  <c r="M40" i="2"/>
  <c r="M43" i="2"/>
  <c r="F62" i="5"/>
  <c r="G62" i="5"/>
  <c r="AP62" i="5"/>
  <c r="J62" i="5"/>
  <c r="M62" i="5"/>
  <c r="P62" i="5"/>
  <c r="S62" i="5"/>
  <c r="V62" i="5"/>
  <c r="Y62" i="5"/>
  <c r="AB62" i="5"/>
  <c r="AE62" i="5"/>
  <c r="AH62" i="5"/>
  <c r="AK62" i="5"/>
  <c r="AN62" i="5"/>
  <c r="H62" i="5"/>
  <c r="I62" i="5"/>
  <c r="K62" i="5"/>
  <c r="AO62" i="5"/>
  <c r="L62" i="5"/>
  <c r="N62" i="5"/>
  <c r="O62" i="5"/>
  <c r="Q62" i="5"/>
  <c r="R62" i="5"/>
  <c r="T62" i="5"/>
  <c r="U62" i="5"/>
  <c r="W62" i="5"/>
  <c r="X62" i="5"/>
  <c r="Z62" i="5"/>
  <c r="AA62" i="5"/>
  <c r="AC62" i="5"/>
  <c r="AD62" i="5"/>
  <c r="AF62" i="5"/>
  <c r="AG62" i="5"/>
  <c r="AI62" i="5"/>
  <c r="AJ62" i="5"/>
  <c r="AL62" i="5"/>
  <c r="AM62" i="5"/>
  <c r="E62" i="5"/>
  <c r="J61" i="5"/>
  <c r="G54" i="5"/>
  <c r="G67" i="5"/>
  <c r="E54" i="5"/>
  <c r="E65" i="5"/>
  <c r="J54" i="5"/>
  <c r="J67" i="5"/>
  <c r="H54" i="5"/>
  <c r="H65" i="5"/>
  <c r="M54" i="5"/>
  <c r="M67" i="5"/>
  <c r="K54" i="5"/>
  <c r="K65" i="5"/>
  <c r="P54" i="5"/>
  <c r="P67" i="5"/>
  <c r="N54" i="5"/>
  <c r="N65" i="5"/>
  <c r="S54" i="5"/>
  <c r="S67" i="5"/>
  <c r="Q54" i="5"/>
  <c r="Q65" i="5"/>
  <c r="V54" i="5"/>
  <c r="V67" i="5"/>
  <c r="T54" i="5"/>
  <c r="T65" i="5"/>
  <c r="Y54" i="5"/>
  <c r="Y67" i="5"/>
  <c r="W54" i="5"/>
  <c r="W65" i="5"/>
  <c r="AB54" i="5"/>
  <c r="AB67" i="5"/>
  <c r="Z54" i="5"/>
  <c r="Z65" i="5"/>
  <c r="AE54" i="5"/>
  <c r="AE67" i="5"/>
  <c r="AC54" i="5"/>
  <c r="AC65" i="5"/>
  <c r="AH54" i="5"/>
  <c r="AH67" i="5"/>
  <c r="AF54" i="5"/>
  <c r="AF65" i="5"/>
  <c r="AK54" i="5"/>
  <c r="AK67" i="5"/>
  <c r="AI54" i="5"/>
  <c r="AI65" i="5"/>
  <c r="AN54" i="5"/>
  <c r="AN67" i="5"/>
  <c r="AL54" i="5"/>
  <c r="AL65" i="5"/>
  <c r="AM54" i="5"/>
  <c r="AM66" i="5"/>
  <c r="AJ54" i="5"/>
  <c r="AJ66" i="5"/>
  <c r="AG54" i="5"/>
  <c r="AG66" i="5"/>
  <c r="AD54" i="5"/>
  <c r="AD66" i="5"/>
  <c r="AA54" i="5"/>
  <c r="AA66" i="5"/>
  <c r="X54" i="5"/>
  <c r="X66" i="5"/>
  <c r="U54" i="5"/>
  <c r="U66" i="5"/>
  <c r="R54" i="5"/>
  <c r="R66" i="5"/>
  <c r="O54" i="5"/>
  <c r="O66" i="5"/>
  <c r="L54" i="5"/>
  <c r="L66" i="5"/>
  <c r="I54" i="5"/>
  <c r="I66" i="5"/>
  <c r="F54" i="5"/>
  <c r="F66" i="5"/>
  <c r="G61" i="5"/>
  <c r="M61" i="5"/>
  <c r="P61" i="5"/>
  <c r="S61" i="5"/>
  <c r="V61" i="5"/>
  <c r="Y61" i="5"/>
  <c r="AB61" i="5"/>
  <c r="AE61" i="5"/>
  <c r="AH61" i="5"/>
  <c r="AK61" i="5"/>
  <c r="AN61" i="5"/>
  <c r="E61" i="5"/>
  <c r="H61" i="5"/>
  <c r="K61" i="5"/>
  <c r="N61" i="5"/>
  <c r="Q61" i="5"/>
  <c r="T61" i="5"/>
  <c r="W61" i="5"/>
  <c r="Z61" i="5"/>
  <c r="AC61" i="5"/>
  <c r="AF61" i="5"/>
  <c r="AI61" i="5"/>
  <c r="AL61" i="5"/>
  <c r="F61" i="5"/>
  <c r="I61" i="5"/>
  <c r="L61" i="5"/>
  <c r="O61" i="5"/>
  <c r="R61" i="5"/>
  <c r="U61" i="5"/>
  <c r="X61" i="5"/>
  <c r="AA61" i="5"/>
  <c r="AD61" i="5"/>
  <c r="AG61" i="5"/>
  <c r="AJ61" i="5"/>
  <c r="AM61" i="5"/>
  <c r="G60" i="5"/>
  <c r="J60" i="5"/>
  <c r="AP60" i="5"/>
  <c r="M60" i="5"/>
  <c r="P60" i="5"/>
  <c r="S60" i="5"/>
  <c r="V60" i="5"/>
  <c r="Y60" i="5"/>
  <c r="AB60" i="5"/>
  <c r="AE60" i="5"/>
  <c r="AH60" i="5"/>
  <c r="AK60" i="5"/>
  <c r="AN60" i="5"/>
  <c r="E60" i="5"/>
  <c r="AO60" i="5"/>
  <c r="H60" i="5"/>
  <c r="K60" i="5"/>
  <c r="N60" i="5"/>
  <c r="Q60" i="5"/>
  <c r="T60" i="5"/>
  <c r="W60" i="5"/>
  <c r="Z60" i="5"/>
  <c r="AC60" i="5"/>
  <c r="AF60" i="5"/>
  <c r="AI60" i="5"/>
  <c r="AL60" i="5"/>
  <c r="F60" i="5"/>
  <c r="I60" i="5"/>
  <c r="L60" i="5"/>
  <c r="O60" i="5"/>
  <c r="R60" i="5"/>
  <c r="U60" i="5"/>
  <c r="X60" i="5"/>
  <c r="AA60" i="5"/>
  <c r="AD60" i="5"/>
  <c r="AG60" i="5"/>
  <c r="AJ60" i="5"/>
  <c r="AM60" i="5"/>
  <c r="G59" i="5"/>
  <c r="J59" i="5"/>
  <c r="M59" i="5"/>
  <c r="P59" i="5"/>
  <c r="S59" i="5"/>
  <c r="V59" i="5"/>
  <c r="Y59" i="5"/>
  <c r="AB59" i="5"/>
  <c r="AE59" i="5"/>
  <c r="AH59" i="5"/>
  <c r="AK59" i="5"/>
  <c r="AP59" i="5"/>
  <c r="AN59" i="5"/>
  <c r="E59" i="5"/>
  <c r="H59" i="5"/>
  <c r="AO59" i="5"/>
  <c r="K59" i="5"/>
  <c r="N59" i="5"/>
  <c r="Q59" i="5"/>
  <c r="T59" i="5"/>
  <c r="W59" i="5"/>
  <c r="Z59" i="5"/>
  <c r="AC59" i="5"/>
  <c r="AF59" i="5"/>
  <c r="AI59" i="5"/>
  <c r="AL59" i="5"/>
  <c r="F59" i="5"/>
  <c r="I59" i="5"/>
  <c r="L59" i="5"/>
  <c r="O59" i="5"/>
  <c r="R59" i="5"/>
  <c r="U59" i="5"/>
  <c r="X59" i="5"/>
  <c r="AA59" i="5"/>
  <c r="AD59" i="5"/>
  <c r="AG59" i="5"/>
  <c r="AJ59" i="5"/>
  <c r="AM59" i="5"/>
  <c r="G58" i="5"/>
  <c r="J58" i="5"/>
  <c r="AP58" i="5"/>
  <c r="M58" i="5"/>
  <c r="P58" i="5"/>
  <c r="S58" i="5"/>
  <c r="V58" i="5"/>
  <c r="Y58" i="5"/>
  <c r="AB58" i="5"/>
  <c r="AE58" i="5"/>
  <c r="AH58" i="5"/>
  <c r="AK58" i="5"/>
  <c r="AN58" i="5"/>
  <c r="E58" i="5"/>
  <c r="H58" i="5"/>
  <c r="AO58" i="5"/>
  <c r="K58" i="5"/>
  <c r="N58" i="5"/>
  <c r="Q58" i="5"/>
  <c r="T58" i="5"/>
  <c r="W58" i="5"/>
  <c r="Z58" i="5"/>
  <c r="AC58" i="5"/>
  <c r="AF58" i="5"/>
  <c r="AI58" i="5"/>
  <c r="AL58" i="5"/>
  <c r="F58" i="5"/>
  <c r="I58" i="5"/>
  <c r="L58" i="5"/>
  <c r="O58" i="5"/>
  <c r="R58" i="5"/>
  <c r="U58" i="5"/>
  <c r="X58" i="5"/>
  <c r="AA58" i="5"/>
  <c r="AD58" i="5"/>
  <c r="AG58" i="5"/>
  <c r="AJ58" i="5"/>
  <c r="AM58" i="5"/>
  <c r="P400" i="4"/>
  <c r="P1113" i="4"/>
  <c r="P1111" i="4"/>
  <c r="P405" i="4"/>
  <c r="P1427" i="4"/>
  <c r="P486" i="4"/>
  <c r="P480" i="4"/>
  <c r="Q480" i="4" s="1"/>
  <c r="P1421" i="4"/>
  <c r="Q1421" i="4" s="1"/>
  <c r="P484" i="4"/>
  <c r="M35" i="2"/>
  <c r="M49" i="2"/>
  <c r="M4" i="2"/>
  <c r="P539" i="4"/>
  <c r="M20" i="2"/>
  <c r="P481" i="4"/>
  <c r="P568" i="4"/>
  <c r="Q568" i="4" s="1"/>
  <c r="P589" i="4"/>
  <c r="Q589" i="4" s="1"/>
  <c r="P613" i="4"/>
  <c r="P573" i="4"/>
  <c r="P593" i="4"/>
  <c r="P616" i="4"/>
  <c r="P482" i="4"/>
  <c r="P575" i="4"/>
  <c r="P594" i="4"/>
  <c r="P614" i="4"/>
  <c r="P609" i="4"/>
  <c r="Q609" i="4" s="1"/>
  <c r="P478" i="4"/>
  <c r="P485" i="4"/>
  <c r="P479" i="4"/>
  <c r="P477" i="4"/>
  <c r="M16" i="2"/>
  <c r="P560" i="4"/>
  <c r="Q560" i="4" s="1"/>
  <c r="P577" i="4"/>
  <c r="P597" i="4"/>
  <c r="P615" i="4"/>
  <c r="P561" i="4"/>
  <c r="Q561" i="4" s="1"/>
  <c r="P578" i="4"/>
  <c r="P602" i="4"/>
  <c r="P562" i="4"/>
  <c r="P579" i="4"/>
  <c r="Q579" i="4" s="1"/>
  <c r="P603" i="4"/>
  <c r="P476" i="4"/>
  <c r="M24" i="2"/>
  <c r="P563" i="4"/>
  <c r="P585" i="4"/>
  <c r="Q585" i="4" s="1"/>
  <c r="P1119" i="4"/>
  <c r="P1541" i="4"/>
  <c r="P148" i="4"/>
  <c r="Q148" i="4" s="1"/>
  <c r="M15" i="2"/>
  <c r="P1109" i="4"/>
  <c r="P189" i="4"/>
  <c r="P1115" i="4"/>
  <c r="P1121" i="4"/>
  <c r="P1533" i="4"/>
  <c r="P202" i="4"/>
  <c r="P1116" i="4"/>
  <c r="P1526" i="4"/>
  <c r="P1122" i="4"/>
  <c r="P1117" i="4"/>
  <c r="P1535" i="4"/>
  <c r="P1120" i="4"/>
  <c r="M7" i="2"/>
  <c r="P1118" i="4"/>
  <c r="P1542" i="4"/>
  <c r="P1110" i="4"/>
  <c r="P1527" i="4"/>
  <c r="P1112" i="4"/>
  <c r="P1114" i="4"/>
  <c r="P1108" i="4"/>
  <c r="P1544" i="4"/>
  <c r="P1540" i="4"/>
  <c r="P1548" i="4"/>
  <c r="P195" i="4"/>
  <c r="Q195" i="4" s="1"/>
  <c r="P1425" i="4"/>
  <c r="P158" i="4"/>
  <c r="P1516" i="4"/>
  <c r="P1485" i="4"/>
  <c r="P1490" i="4"/>
  <c r="P1496" i="4"/>
  <c r="P1497" i="4"/>
  <c r="P1520" i="4"/>
  <c r="P1489" i="4"/>
  <c r="P1500" i="4"/>
  <c r="P1506" i="4"/>
  <c r="P160" i="4"/>
  <c r="Q160" i="4" s="1"/>
  <c r="P171" i="4"/>
  <c r="P1504" i="4"/>
  <c r="Q1504" i="4" s="1"/>
  <c r="P1483" i="4"/>
  <c r="P1507" i="4"/>
  <c r="P1519" i="4"/>
  <c r="P1486" i="4"/>
  <c r="P1494" i="4"/>
  <c r="P1511" i="4"/>
  <c r="P1499" i="4"/>
  <c r="P1514" i="4"/>
  <c r="P170" i="4"/>
  <c r="P1418" i="4"/>
  <c r="P183" i="4"/>
  <c r="P1521" i="4"/>
  <c r="P1528" i="4"/>
  <c r="Q1528" i="4" s="1"/>
  <c r="P1530" i="4"/>
  <c r="P1523" i="4"/>
  <c r="P1536" i="4"/>
  <c r="P153" i="4"/>
  <c r="P185" i="4"/>
  <c r="M63" i="2"/>
  <c r="P1419" i="4"/>
  <c r="P166" i="4"/>
  <c r="P196" i="4"/>
  <c r="P1420" i="4"/>
  <c r="Q1420" i="4" s="1"/>
  <c r="P1423" i="4"/>
  <c r="Q1423" i="4" s="1"/>
  <c r="P1532" i="4"/>
  <c r="P1531" i="4"/>
  <c r="P1539" i="4"/>
  <c r="P1538" i="4"/>
  <c r="P146" i="4"/>
  <c r="Q146" i="4" s="1"/>
  <c r="P178" i="4"/>
  <c r="P150" i="4"/>
  <c r="Q150" i="4" s="1"/>
  <c r="P162" i="4"/>
  <c r="Q162" i="4" s="1"/>
  <c r="P175" i="4"/>
  <c r="Q175" i="4" s="1"/>
  <c r="P186" i="4"/>
  <c r="Q186" i="4" s="1"/>
  <c r="P200" i="4"/>
  <c r="M71" i="2"/>
  <c r="P1684" i="4"/>
  <c r="Q1684" i="4" s="1"/>
  <c r="P1683" i="4"/>
  <c r="Q1683" i="4" s="1"/>
  <c r="P1682" i="4"/>
  <c r="P1685" i="4"/>
  <c r="P1545" i="4"/>
  <c r="P1537" i="4"/>
  <c r="Q1537" i="4" s="1"/>
  <c r="P1534" i="4"/>
  <c r="P1547" i="4"/>
  <c r="Q1547" i="4" s="1"/>
  <c r="P1524" i="4"/>
  <c r="P1543" i="4"/>
  <c r="Q1543" i="4" s="1"/>
  <c r="P1525" i="4"/>
  <c r="P1529" i="4"/>
  <c r="Q1529" i="4" s="1"/>
  <c r="P1546" i="4"/>
  <c r="Q1546" i="4" s="1"/>
  <c r="P151" i="4"/>
  <c r="Q151" i="4" s="1"/>
  <c r="P164" i="4"/>
  <c r="P177" i="4"/>
  <c r="Q177" i="4" s="1"/>
  <c r="P188" i="4"/>
  <c r="P201" i="4"/>
  <c r="M70" i="2"/>
  <c r="P1673" i="4"/>
  <c r="P1671" i="4"/>
  <c r="Q1671" i="4" s="1"/>
  <c r="P1672" i="4"/>
  <c r="P1658" i="4"/>
  <c r="Q1658" i="4" s="1"/>
  <c r="P1680" i="4"/>
  <c r="P1669" i="4"/>
  <c r="Q1669" i="4" s="1"/>
  <c r="P1675" i="4"/>
  <c r="P1679" i="4"/>
  <c r="P1670" i="4"/>
  <c r="P1666" i="4"/>
  <c r="P1678" i="4"/>
  <c r="P1676" i="4"/>
  <c r="Q1676" i="4" s="1"/>
  <c r="P1657" i="4"/>
  <c r="P1661" i="4"/>
  <c r="P1667" i="4"/>
  <c r="Q1667" i="4" s="1"/>
  <c r="P1660" i="4"/>
  <c r="P1677" i="4"/>
  <c r="Q1677" i="4" s="1"/>
  <c r="P1663" i="4"/>
  <c r="P1674" i="4"/>
  <c r="Q1674" i="4" s="1"/>
  <c r="P1665" i="4"/>
  <c r="Q1665" i="4" s="1"/>
  <c r="P1659" i="4"/>
  <c r="P1668" i="4"/>
  <c r="Q1668" i="4" s="1"/>
  <c r="P1656" i="4"/>
  <c r="P1681" i="4"/>
  <c r="P1664" i="4"/>
  <c r="Q1664" i="4" s="1"/>
  <c r="P1662" i="4"/>
  <c r="P157" i="4"/>
  <c r="Q157" i="4" s="1"/>
  <c r="P167" i="4"/>
  <c r="Q167" i="4" s="1"/>
  <c r="P179" i="4"/>
  <c r="P191" i="4"/>
  <c r="Q191" i="4" s="1"/>
  <c r="P203" i="4"/>
  <c r="M68" i="2"/>
  <c r="P1654" i="4"/>
  <c r="Q1654" i="4" s="1"/>
  <c r="M69" i="2"/>
  <c r="P1655" i="4"/>
  <c r="P155" i="4"/>
  <c r="P169" i="4"/>
  <c r="Q169" i="4" s="1"/>
  <c r="P180" i="4"/>
  <c r="P194" i="4"/>
  <c r="Q194" i="4" s="1"/>
  <c r="P204" i="4"/>
  <c r="M75" i="2"/>
  <c r="P1830" i="4"/>
  <c r="Q1830" i="4" s="1"/>
  <c r="P1808" i="4"/>
  <c r="Q1808" i="4" s="1"/>
  <c r="P1810" i="4"/>
  <c r="P1826" i="4"/>
  <c r="Q1826" i="4" s="1"/>
  <c r="P1814" i="4"/>
  <c r="P1811" i="4"/>
  <c r="P1832" i="4"/>
  <c r="P1818" i="4"/>
  <c r="Q1818" i="4" s="1"/>
  <c r="P1817" i="4"/>
  <c r="P1806" i="4"/>
  <c r="Q1806" i="4" s="1"/>
  <c r="P1819" i="4"/>
  <c r="P1821" i="4"/>
  <c r="Q1821" i="4" s="1"/>
  <c r="P1809" i="4"/>
  <c r="Q1809" i="4" s="1"/>
  <c r="P1813" i="4"/>
  <c r="P1831" i="4"/>
  <c r="P1820" i="4"/>
  <c r="Q1820" i="4" s="1"/>
  <c r="P1833" i="4"/>
  <c r="P1827" i="4"/>
  <c r="Q1827" i="4" s="1"/>
  <c r="P1825" i="4"/>
  <c r="P1835" i="4"/>
  <c r="Q1835" i="4" s="1"/>
  <c r="M67" i="2"/>
  <c r="P1647" i="4"/>
  <c r="P1650" i="4"/>
  <c r="Q1650" i="4" s="1"/>
  <c r="P1646" i="4"/>
  <c r="Q1646" i="4" s="1"/>
  <c r="P1648" i="4"/>
  <c r="Q1648" i="4" s="1"/>
  <c r="P1651" i="4"/>
  <c r="M74" i="2"/>
  <c r="P1745" i="4"/>
  <c r="P1771" i="4"/>
  <c r="Q1771" i="4" s="1"/>
  <c r="P1785" i="4"/>
  <c r="Q1785" i="4" s="1"/>
  <c r="P1748" i="4"/>
  <c r="Q1748" i="4" s="1"/>
  <c r="P1802" i="4"/>
  <c r="P1752" i="4"/>
  <c r="P1794" i="4"/>
  <c r="P1751" i="4"/>
  <c r="P1758" i="4"/>
  <c r="P1764" i="4"/>
  <c r="Q1764" i="4" s="1"/>
  <c r="P1762" i="4"/>
  <c r="P1781" i="4"/>
  <c r="P1784" i="4"/>
  <c r="Q1784" i="4" s="1"/>
  <c r="P1744" i="4"/>
  <c r="Q1744" i="4" s="1"/>
  <c r="P1740" i="4"/>
  <c r="Q1740" i="4" s="1"/>
  <c r="P1747" i="4"/>
  <c r="P1779" i="4"/>
  <c r="Q1779" i="4" s="1"/>
  <c r="P1773" i="4"/>
  <c r="P1801" i="4"/>
  <c r="Q1801" i="4" s="1"/>
  <c r="P1754" i="4"/>
  <c r="Q1754" i="4" s="1"/>
  <c r="P1797" i="4"/>
  <c r="P1770" i="4"/>
  <c r="P1741" i="4"/>
  <c r="P1777" i="4"/>
  <c r="Q1777" i="4" s="1"/>
  <c r="P1756" i="4"/>
  <c r="P1783" i="4"/>
  <c r="Q1783" i="4" s="1"/>
  <c r="P1750" i="4"/>
  <c r="P1799" i="4"/>
  <c r="P1767" i="4"/>
  <c r="Q1767" i="4" s="1"/>
  <c r="P1774" i="4"/>
  <c r="P1787" i="4"/>
  <c r="Q1787" i="4" s="1"/>
  <c r="P1755" i="4"/>
  <c r="Q1755" i="4" s="1"/>
  <c r="P1742" i="4"/>
  <c r="Q1742" i="4" s="1"/>
  <c r="P1788" i="4"/>
  <c r="P1763" i="4"/>
  <c r="P1791" i="4"/>
  <c r="Q1791" i="4" s="1"/>
  <c r="P1775" i="4"/>
  <c r="P1743" i="4"/>
  <c r="P1753" i="4"/>
  <c r="Q1753" i="4" s="1"/>
  <c r="P1772" i="4"/>
  <c r="Q1772" i="4" s="1"/>
  <c r="P1804" i="4"/>
  <c r="P1760" i="4"/>
  <c r="Q1760" i="4" s="1"/>
  <c r="P1800" i="4"/>
  <c r="P1789" i="4"/>
  <c r="P1766" i="4"/>
  <c r="Q1766" i="4" s="1"/>
  <c r="P1796" i="4"/>
  <c r="P1786" i="4"/>
  <c r="Q1786" i="4" s="1"/>
  <c r="P1782" i="4"/>
  <c r="P1780" i="4"/>
  <c r="P1761" i="4"/>
  <c r="Q1761" i="4" s="1"/>
  <c r="P1803" i="4"/>
  <c r="P1795" i="4"/>
  <c r="Q1795" i="4" s="1"/>
  <c r="P1765" i="4"/>
  <c r="Q1765" i="4" s="1"/>
  <c r="P1792" i="4"/>
  <c r="Q1792" i="4" s="1"/>
  <c r="P1757" i="4"/>
  <c r="Q1757" i="4" s="1"/>
  <c r="P1776" i="4"/>
  <c r="P1759" i="4"/>
  <c r="P1798" i="4"/>
  <c r="Q1798" i="4" s="1"/>
  <c r="P1778" i="4"/>
  <c r="P1749" i="4"/>
  <c r="P1790" i="4"/>
  <c r="P1768" i="4"/>
  <c r="Q1768" i="4" s="1"/>
  <c r="P1793" i="4"/>
  <c r="P1746" i="4"/>
  <c r="Q1746" i="4" s="1"/>
  <c r="P1769" i="4"/>
  <c r="Q1769" i="4" s="1"/>
  <c r="M66" i="2"/>
  <c r="P1642" i="4"/>
  <c r="P1614" i="4"/>
  <c r="P1601" i="4"/>
  <c r="P1604" i="4"/>
  <c r="P1583" i="4"/>
  <c r="P1566" i="4"/>
  <c r="P1634" i="4"/>
  <c r="P1621" i="4"/>
  <c r="P1602" i="4"/>
  <c r="Q1602" i="4" s="1"/>
  <c r="P1638" i="4"/>
  <c r="P1592" i="4"/>
  <c r="Q1592" i="4" s="1"/>
  <c r="P1589" i="4"/>
  <c r="Q1589" i="4" s="1"/>
  <c r="P1576" i="4"/>
  <c r="P1613" i="4"/>
  <c r="Q1613" i="4" s="1"/>
  <c r="P1612" i="4"/>
  <c r="Q1612" i="4" s="1"/>
  <c r="P1610" i="4"/>
  <c r="Q1610" i="4" s="1"/>
  <c r="P1603" i="4"/>
  <c r="P1567" i="4"/>
  <c r="Q1567" i="4" s="1"/>
  <c r="P1580" i="4"/>
  <c r="P1594" i="4"/>
  <c r="P1636" i="4"/>
  <c r="P1631" i="4"/>
  <c r="P1632" i="4"/>
  <c r="P1608" i="4"/>
  <c r="P1588" i="4"/>
  <c r="P1582" i="4"/>
  <c r="Q1582" i="4" s="1"/>
  <c r="P1643" i="4"/>
  <c r="Q1643" i="4" s="1"/>
  <c r="P1628" i="4"/>
  <c r="P1572" i="4"/>
  <c r="Q1572" i="4" s="1"/>
  <c r="P1645" i="4"/>
  <c r="P1606" i="4"/>
  <c r="Q1606" i="4" s="1"/>
  <c r="P1584" i="4"/>
  <c r="Q1584" i="4" s="1"/>
  <c r="P1600" i="4"/>
  <c r="Q1600" i="4" s="1"/>
  <c r="P1599" i="4"/>
  <c r="Q1599" i="4" s="1"/>
  <c r="P1615" i="4"/>
  <c r="Q1615" i="4" s="1"/>
  <c r="P1605" i="4"/>
  <c r="Q1605" i="4" s="1"/>
  <c r="P1598" i="4"/>
  <c r="P1625" i="4"/>
  <c r="P1627" i="4"/>
  <c r="P1593" i="4"/>
  <c r="Q1593" i="4" s="1"/>
  <c r="P1581" i="4"/>
  <c r="P1597" i="4"/>
  <c r="P1619" i="4"/>
  <c r="P1609" i="4"/>
  <c r="P1644" i="4"/>
  <c r="P1596" i="4"/>
  <c r="P1565" i="4"/>
  <c r="Q1565" i="4" s="1"/>
  <c r="P1624" i="4"/>
  <c r="Q1624" i="4" s="1"/>
  <c r="P1640" i="4"/>
  <c r="Q1640" i="4" s="1"/>
  <c r="P1611" i="4"/>
  <c r="P1626" i="4"/>
  <c r="Q1626" i="4" s="1"/>
  <c r="P1578" i="4"/>
  <c r="Q1578" i="4" s="1"/>
  <c r="P1595" i="4"/>
  <c r="Q1595" i="4" s="1"/>
  <c r="P1575" i="4"/>
  <c r="Q1575" i="4" s="1"/>
  <c r="P1587" i="4"/>
  <c r="P1586" i="4"/>
  <c r="Q1586" i="4" s="1"/>
  <c r="P1639" i="4"/>
  <c r="P1574" i="4"/>
  <c r="Q1574" i="4" s="1"/>
  <c r="P1616" i="4"/>
  <c r="Q1616" i="4" s="1"/>
  <c r="P1577" i="4"/>
  <c r="P1570" i="4"/>
  <c r="Q1570" i="4" s="1"/>
  <c r="P1590" i="4"/>
  <c r="P1591" i="4"/>
  <c r="P1620" i="4"/>
  <c r="P1617" i="4"/>
  <c r="P1585" i="4"/>
  <c r="P1571" i="4"/>
  <c r="P1635" i="4"/>
  <c r="Q1635" i="4" s="1"/>
  <c r="P1607" i="4"/>
  <c r="P1630" i="4"/>
  <c r="P1618" i="4"/>
  <c r="Q1618" i="4" s="1"/>
  <c r="P1573" i="4"/>
  <c r="P1623" i="4"/>
  <c r="Q1623" i="4" s="1"/>
  <c r="P1633" i="4"/>
  <c r="Q1633" i="4" s="1"/>
  <c r="P1568" i="4"/>
  <c r="Q1568" i="4" s="1"/>
  <c r="P1629" i="4"/>
  <c r="P1641" i="4"/>
  <c r="Q1641" i="4" s="1"/>
  <c r="P1569" i="4"/>
  <c r="P1579" i="4"/>
  <c r="Q1579" i="4" s="1"/>
  <c r="P1622" i="4"/>
  <c r="Q1622" i="4" s="1"/>
  <c r="P1637" i="4"/>
  <c r="Q1637" i="4" s="1"/>
  <c r="M73" i="2"/>
  <c r="P1723" i="4"/>
  <c r="Q1723" i="4" s="1"/>
  <c r="P1718" i="4"/>
  <c r="P1709" i="4"/>
  <c r="P1711" i="4"/>
  <c r="P1721" i="4"/>
  <c r="P1735" i="4"/>
  <c r="P1720" i="4"/>
  <c r="Q1720" i="4" s="1"/>
  <c r="P1713" i="4"/>
  <c r="Q1713" i="4" s="1"/>
  <c r="P1738" i="4"/>
  <c r="Q1738" i="4" s="1"/>
  <c r="P1734" i="4"/>
  <c r="Q1734" i="4" s="1"/>
  <c r="P1736" i="4"/>
  <c r="Q1736" i="4" s="1"/>
  <c r="P1717" i="4"/>
  <c r="P1732" i="4"/>
  <c r="Q1732" i="4" s="1"/>
  <c r="P1724" i="4"/>
  <c r="Q1724" i="4" s="1"/>
  <c r="P1726" i="4"/>
  <c r="Q1726" i="4" s="1"/>
  <c r="P1729" i="4"/>
  <c r="Q1729" i="4" s="1"/>
  <c r="P1716" i="4"/>
  <c r="Q1716" i="4" s="1"/>
  <c r="P1727" i="4"/>
  <c r="P1731" i="4"/>
  <c r="Q1731" i="4" s="1"/>
  <c r="P1737" i="4"/>
  <c r="P1728" i="4"/>
  <c r="Q1728" i="4" s="1"/>
  <c r="P1715" i="4"/>
  <c r="P1712" i="4"/>
  <c r="Q1712" i="4" s="1"/>
  <c r="P1719" i="4"/>
  <c r="Q1719" i="4" s="1"/>
  <c r="P1722" i="4"/>
  <c r="Q1722" i="4" s="1"/>
  <c r="P1725" i="4"/>
  <c r="P1730" i="4"/>
  <c r="P1714" i="4"/>
  <c r="P1733" i="4"/>
  <c r="P1710" i="4"/>
  <c r="Q1710" i="4" s="1"/>
  <c r="P1739" i="4"/>
  <c r="Q1739" i="4" s="1"/>
  <c r="M65" i="2"/>
  <c r="P1564" i="4"/>
  <c r="P1561" i="4"/>
  <c r="Q1561" i="4" s="1"/>
  <c r="P1562" i="4"/>
  <c r="P1563" i="4"/>
  <c r="P1481" i="4"/>
  <c r="Q1481" i="4" s="1"/>
  <c r="P149" i="4"/>
  <c r="P161" i="4"/>
  <c r="P173" i="4"/>
  <c r="P187" i="4"/>
  <c r="P197" i="4"/>
  <c r="P1693" i="4"/>
  <c r="P145" i="4"/>
  <c r="P154" i="4"/>
  <c r="Q154" i="4" s="1"/>
  <c r="P163" i="4"/>
  <c r="P172" i="4"/>
  <c r="P181" i="4"/>
  <c r="P190" i="4"/>
  <c r="P198" i="4"/>
  <c r="Q198" i="4" s="1"/>
  <c r="P147" i="4"/>
  <c r="Q147" i="4" s="1"/>
  <c r="P156" i="4"/>
  <c r="P165" i="4"/>
  <c r="P174" i="4"/>
  <c r="P182" i="4"/>
  <c r="Q182" i="4" s="1"/>
  <c r="P193" i="4"/>
  <c r="P205" i="4"/>
  <c r="P1428" i="4"/>
  <c r="P391" i="4"/>
  <c r="P554" i="4"/>
  <c r="P401" i="4"/>
  <c r="P392" i="4"/>
  <c r="M55" i="2"/>
  <c r="P117" i="4"/>
  <c r="Q117" i="4" s="1"/>
  <c r="P395" i="4"/>
  <c r="P556" i="4"/>
  <c r="P1434" i="4"/>
  <c r="P555" i="4"/>
  <c r="P553" i="4"/>
  <c r="P550" i="4"/>
  <c r="P404" i="4"/>
  <c r="P402" i="4"/>
  <c r="P398" i="4"/>
  <c r="M22" i="2"/>
  <c r="P103" i="4"/>
  <c r="P403" i="4"/>
  <c r="P396" i="4"/>
  <c r="P89" i="4"/>
  <c r="P546" i="4"/>
  <c r="P552" i="4"/>
  <c r="P399" i="4"/>
  <c r="P116" i="4"/>
  <c r="M47" i="2"/>
  <c r="P1426" i="4"/>
  <c r="P557" i="4"/>
  <c r="P547" i="4"/>
  <c r="P397" i="4"/>
  <c r="Q397" i="4" s="1"/>
  <c r="P1433" i="4"/>
  <c r="P85" i="4"/>
  <c r="P549" i="4"/>
  <c r="P551" i="4"/>
  <c r="P1435" i="4"/>
  <c r="P548" i="4"/>
  <c r="Q548" i="4" s="1"/>
  <c r="P389" i="4"/>
  <c r="P394" i="4"/>
  <c r="P1432" i="4"/>
  <c r="P82" i="4"/>
  <c r="Q82" i="4" s="1"/>
  <c r="P1430" i="4"/>
  <c r="Q1430" i="4" s="1"/>
  <c r="P1431" i="4"/>
  <c r="P393" i="4"/>
  <c r="P390" i="4"/>
  <c r="P99" i="4"/>
  <c r="P272" i="4"/>
  <c r="P144" i="4"/>
  <c r="P152" i="4"/>
  <c r="P159" i="4"/>
  <c r="P168" i="4"/>
  <c r="P176" i="4"/>
  <c r="P184" i="4"/>
  <c r="P192" i="4"/>
  <c r="Q192" i="4" s="1"/>
  <c r="P110" i="4"/>
  <c r="P57" i="4"/>
  <c r="M42" i="2"/>
  <c r="P1386" i="4"/>
  <c r="P571" i="4"/>
  <c r="Q571" i="4" s="1"/>
  <c r="P588" i="4"/>
  <c r="Q588" i="4" s="1"/>
  <c r="P605" i="4"/>
  <c r="P559" i="4"/>
  <c r="P569" i="4"/>
  <c r="P584" i="4"/>
  <c r="P598" i="4"/>
  <c r="P610" i="4"/>
  <c r="P570" i="4"/>
  <c r="P581" i="4"/>
  <c r="P595" i="4"/>
  <c r="Q595" i="4" s="1"/>
  <c r="P607" i="4"/>
  <c r="P564" i="4"/>
  <c r="P576" i="4"/>
  <c r="Q576" i="4" s="1"/>
  <c r="P587" i="4"/>
  <c r="P596" i="4"/>
  <c r="Q596" i="4" s="1"/>
  <c r="P611" i="4"/>
  <c r="Q611" i="4" s="1"/>
  <c r="M36" i="2"/>
  <c r="P565" i="4"/>
  <c r="P572" i="4"/>
  <c r="P580" i="4"/>
  <c r="P590" i="4"/>
  <c r="P599" i="4"/>
  <c r="Q599" i="4" s="1"/>
  <c r="P608" i="4"/>
  <c r="P566" i="4"/>
  <c r="P574" i="4"/>
  <c r="P583" i="4"/>
  <c r="P591" i="4"/>
  <c r="P600" i="4"/>
  <c r="P612" i="4"/>
  <c r="P592" i="4"/>
  <c r="Q592" i="4" s="1"/>
  <c r="P601" i="4"/>
  <c r="Q601" i="4" s="1"/>
  <c r="M27" i="2"/>
  <c r="M52" i="2"/>
  <c r="P990" i="4"/>
  <c r="P638" i="4"/>
  <c r="Q638" i="4" s="1"/>
  <c r="P818" i="4"/>
  <c r="P1401" i="4"/>
  <c r="P1394" i="4"/>
  <c r="P1400" i="4"/>
  <c r="M19" i="2"/>
  <c r="P1398" i="4"/>
  <c r="M28" i="2"/>
  <c r="P1383" i="4"/>
  <c r="Q1383" i="4" s="1"/>
  <c r="P624" i="4"/>
  <c r="P816" i="4"/>
  <c r="Q816" i="4" s="1"/>
  <c r="P532" i="4"/>
  <c r="Q532" i="4" s="1"/>
  <c r="P519" i="4"/>
  <c r="Q519" i="4" s="1"/>
  <c r="P833" i="4"/>
  <c r="P453" i="4"/>
  <c r="P812" i="4"/>
  <c r="Q812" i="4" s="1"/>
  <c r="P824" i="4"/>
  <c r="P834" i="4"/>
  <c r="Q834" i="4" s="1"/>
  <c r="P1032" i="4"/>
  <c r="Q1032" i="4" s="1"/>
  <c r="P535" i="4"/>
  <c r="P542" i="4"/>
  <c r="Q542" i="4" s="1"/>
  <c r="M53" i="2"/>
  <c r="P1035" i="4"/>
  <c r="Q1035" i="4" s="1"/>
  <c r="P538" i="4"/>
  <c r="P541" i="4"/>
  <c r="M45" i="2"/>
  <c r="P533" i="4"/>
  <c r="P1026" i="4"/>
  <c r="P488" i="4"/>
  <c r="P1268" i="4"/>
  <c r="P487" i="4"/>
  <c r="M50" i="2"/>
  <c r="P1258" i="4"/>
  <c r="P489" i="4"/>
  <c r="P1234" i="4"/>
  <c r="Q1234" i="4" s="1"/>
  <c r="P1042" i="4"/>
  <c r="Q1042" i="4" s="1"/>
  <c r="P1055" i="4"/>
  <c r="P687" i="4"/>
  <c r="P648" i="4"/>
  <c r="Q648" i="4" s="1"/>
  <c r="P1048" i="4"/>
  <c r="Q1048" i="4" s="1"/>
  <c r="P1039" i="4"/>
  <c r="P924" i="4"/>
  <c r="P1040" i="4"/>
  <c r="P623" i="4"/>
  <c r="P1235" i="4"/>
  <c r="P1031" i="4"/>
  <c r="Q1031" i="4" s="1"/>
  <c r="P927" i="4"/>
  <c r="P916" i="4"/>
  <c r="P928" i="4"/>
  <c r="P921" i="4"/>
  <c r="P920" i="4"/>
  <c r="P919" i="4"/>
  <c r="P923" i="4"/>
  <c r="P926" i="4"/>
  <c r="P922" i="4"/>
  <c r="P925" i="4"/>
  <c r="P918" i="4"/>
  <c r="P917" i="4"/>
  <c r="P929" i="4"/>
  <c r="M32" i="2"/>
  <c r="P1053" i="4"/>
  <c r="Q1053" i="4" s="1"/>
  <c r="P1030" i="4"/>
  <c r="M38" i="2"/>
  <c r="P1074" i="4"/>
  <c r="M46" i="2"/>
  <c r="P1093" i="4"/>
  <c r="M23" i="2"/>
  <c r="M41" i="2"/>
  <c r="P1062" i="4"/>
  <c r="Q1062" i="4" s="1"/>
  <c r="P1089" i="4"/>
  <c r="P1071" i="4"/>
  <c r="P1072" i="4"/>
  <c r="Q1072" i="4" s="1"/>
  <c r="P1090" i="4"/>
  <c r="P1027" i="4"/>
  <c r="P1291" i="4"/>
  <c r="P1253" i="4"/>
  <c r="Q1253" i="4" s="1"/>
  <c r="P1292" i="4"/>
  <c r="Q1292" i="4" s="1"/>
  <c r="P940" i="4"/>
  <c r="P932" i="4"/>
  <c r="P937" i="4"/>
  <c r="M58" i="2"/>
  <c r="P1254" i="4"/>
  <c r="P1245" i="4"/>
  <c r="P1224" i="4"/>
  <c r="P938" i="4"/>
  <c r="Q938" i="4" s="1"/>
  <c r="P939" i="4"/>
  <c r="P946" i="4"/>
  <c r="P1247" i="4"/>
  <c r="P1260" i="4"/>
  <c r="Q1260" i="4" s="1"/>
  <c r="P941" i="4"/>
  <c r="P950" i="4"/>
  <c r="P944" i="4"/>
  <c r="P1276" i="4"/>
  <c r="P1237" i="4"/>
  <c r="Q1237" i="4" s="1"/>
  <c r="P947" i="4"/>
  <c r="Q947" i="4" s="1"/>
  <c r="P958" i="4"/>
  <c r="P943" i="4"/>
  <c r="Q943" i="4" s="1"/>
  <c r="P1256" i="4"/>
  <c r="P1263" i="4"/>
  <c r="P960" i="4"/>
  <c r="P931" i="4"/>
  <c r="P956" i="4"/>
  <c r="P1447" i="4"/>
  <c r="P935" i="4"/>
  <c r="P948" i="4"/>
  <c r="Q948" i="4" s="1"/>
  <c r="P936" i="4"/>
  <c r="P934" i="4"/>
  <c r="P959" i="4"/>
  <c r="P955" i="4"/>
  <c r="P1259" i="4"/>
  <c r="P930" i="4"/>
  <c r="P951" i="4"/>
  <c r="Q951" i="4" s="1"/>
  <c r="P1246" i="4"/>
  <c r="Q1246" i="4" s="1"/>
  <c r="P1092" i="4"/>
  <c r="P1411" i="4"/>
  <c r="P1143" i="4"/>
  <c r="P1128" i="4"/>
  <c r="Q1128" i="4" s="1"/>
  <c r="P1139" i="4"/>
  <c r="Q1139" i="4" s="1"/>
  <c r="P1217" i="4"/>
  <c r="P1178" i="4"/>
  <c r="P1215" i="4"/>
  <c r="P1187" i="4"/>
  <c r="P1145" i="4"/>
  <c r="P1149" i="4"/>
  <c r="P1148" i="4"/>
  <c r="P1160" i="4"/>
  <c r="Q1160" i="4" s="1"/>
  <c r="P1169" i="4"/>
  <c r="P1219" i="4"/>
  <c r="P1133" i="4"/>
  <c r="P1140" i="4"/>
  <c r="P1192" i="4"/>
  <c r="P1154" i="4"/>
  <c r="P1214" i="4"/>
  <c r="P1167" i="4"/>
  <c r="P1127" i="4"/>
  <c r="P1213" i="4"/>
  <c r="P1181" i="4"/>
  <c r="P1182" i="4"/>
  <c r="P1183" i="4"/>
  <c r="P1204" i="4"/>
  <c r="P1166" i="4"/>
  <c r="Q1166" i="4" s="1"/>
  <c r="P1200" i="4"/>
  <c r="P1146" i="4"/>
  <c r="P1208" i="4"/>
  <c r="P1194" i="4"/>
  <c r="P1134" i="4"/>
  <c r="P1147" i="4"/>
  <c r="P1126" i="4"/>
  <c r="P1144" i="4"/>
  <c r="Q1144" i="4" s="1"/>
  <c r="P1190" i="4"/>
  <c r="P1136" i="4"/>
  <c r="P1184" i="4"/>
  <c r="Q1184" i="4" s="1"/>
  <c r="P1123" i="4"/>
  <c r="P1189" i="4"/>
  <c r="Q1189" i="4" s="1"/>
  <c r="P1408" i="4"/>
  <c r="Q1408" i="4" s="1"/>
  <c r="P1402" i="4"/>
  <c r="P1198" i="4"/>
  <c r="P1177" i="4"/>
  <c r="Q1177" i="4" s="1"/>
  <c r="P1129" i="4"/>
  <c r="P1220" i="4"/>
  <c r="P1168" i="4"/>
  <c r="P1138" i="4"/>
  <c r="P1197" i="4"/>
  <c r="Q1197" i="4" s="1"/>
  <c r="P1202" i="4"/>
  <c r="P1210" i="4"/>
  <c r="Q1210" i="4" s="1"/>
  <c r="P1124" i="4"/>
  <c r="P1212" i="4"/>
  <c r="P1203" i="4"/>
  <c r="P1157" i="4"/>
  <c r="P1165" i="4"/>
  <c r="Q1165" i="4" s="1"/>
  <c r="P1150" i="4"/>
  <c r="Q1150" i="4" s="1"/>
  <c r="P1172" i="4"/>
  <c r="P1125" i="4"/>
  <c r="P1132" i="4"/>
  <c r="Q1132" i="4" s="1"/>
  <c r="P1164" i="4"/>
  <c r="P1196" i="4"/>
  <c r="P1152" i="4"/>
  <c r="P1158" i="4"/>
  <c r="P1162" i="4"/>
  <c r="P1221" i="4"/>
  <c r="Q1221" i="4" s="1"/>
  <c r="P1170" i="4"/>
  <c r="Q1170" i="4" s="1"/>
  <c r="P1102" i="4"/>
  <c r="Q1102" i="4" s="1"/>
  <c r="P1179" i="4"/>
  <c r="Q1179" i="4" s="1"/>
  <c r="P1106" i="4"/>
  <c r="P1105" i="4"/>
  <c r="P1107" i="4"/>
  <c r="Q1107" i="4" s="1"/>
  <c r="P1099" i="4"/>
  <c r="P1103" i="4"/>
  <c r="P1101" i="4"/>
  <c r="Q1101" i="4" s="1"/>
  <c r="P1100" i="4"/>
  <c r="P817" i="4"/>
  <c r="Q817" i="4" s="1"/>
  <c r="P811" i="4"/>
  <c r="Q811" i="4" s="1"/>
  <c r="P819" i="4"/>
  <c r="Q819" i="4" s="1"/>
  <c r="P518" i="4"/>
  <c r="P517" i="4"/>
  <c r="P815" i="4"/>
  <c r="P814" i="4"/>
  <c r="P828" i="4"/>
  <c r="P523" i="4"/>
  <c r="Q523" i="4" s="1"/>
  <c r="P813" i="4"/>
  <c r="P822" i="4"/>
  <c r="Q822" i="4" s="1"/>
  <c r="P829" i="4"/>
  <c r="P520" i="4"/>
  <c r="P823" i="4"/>
  <c r="P830" i="4"/>
  <c r="P832" i="4"/>
  <c r="P751" i="4"/>
  <c r="Q751" i="4" s="1"/>
  <c r="P513" i="4"/>
  <c r="Q513" i="4" s="1"/>
  <c r="P821" i="4"/>
  <c r="Q821" i="4" s="1"/>
  <c r="P827" i="4"/>
  <c r="P831" i="4"/>
  <c r="Q831" i="4" s="1"/>
  <c r="P726" i="4"/>
  <c r="Q726" i="4" s="1"/>
  <c r="P526" i="4"/>
  <c r="Q526" i="4" s="1"/>
  <c r="P826" i="4"/>
  <c r="Q826" i="4" s="1"/>
  <c r="P825" i="4"/>
  <c r="P884" i="4"/>
  <c r="Q884" i="4" s="1"/>
  <c r="M9" i="2"/>
  <c r="P727" i="4"/>
  <c r="P745" i="4"/>
  <c r="P874" i="4"/>
  <c r="Q874" i="4" s="1"/>
  <c r="P740" i="4"/>
  <c r="P753" i="4"/>
  <c r="P805" i="4"/>
  <c r="Q805" i="4" s="1"/>
  <c r="P741" i="4"/>
  <c r="P731" i="4"/>
  <c r="P734" i="4"/>
  <c r="Q734" i="4" s="1"/>
  <c r="P728" i="4"/>
  <c r="Q728" i="4" s="1"/>
  <c r="P863" i="4"/>
  <c r="P750" i="4"/>
  <c r="P733" i="4"/>
  <c r="P742" i="4"/>
  <c r="P735" i="4"/>
  <c r="Q735" i="4" s="1"/>
  <c r="P752" i="4"/>
  <c r="P747" i="4"/>
  <c r="P725" i="4"/>
  <c r="P724" i="4"/>
  <c r="Q724" i="4" s="1"/>
  <c r="P765" i="4"/>
  <c r="P766" i="4"/>
  <c r="Q766" i="4" s="1"/>
  <c r="P760" i="4"/>
  <c r="Q760" i="4" s="1"/>
  <c r="P762" i="4"/>
  <c r="P759" i="4"/>
  <c r="P756" i="4"/>
  <c r="P758" i="4"/>
  <c r="P755" i="4"/>
  <c r="Q755" i="4" s="1"/>
  <c r="P763" i="4"/>
  <c r="Q763" i="4" s="1"/>
  <c r="P764" i="4"/>
  <c r="P757" i="4"/>
  <c r="P761" i="4"/>
  <c r="Q761" i="4" s="1"/>
  <c r="P809" i="4"/>
  <c r="Q809" i="4" s="1"/>
  <c r="P781" i="4"/>
  <c r="Q781" i="4" s="1"/>
  <c r="P769" i="4"/>
  <c r="P754" i="4"/>
  <c r="P714" i="4"/>
  <c r="M12" i="2"/>
  <c r="P704" i="4"/>
  <c r="P804" i="4"/>
  <c r="P705" i="4"/>
  <c r="P808" i="4"/>
  <c r="P802" i="4"/>
  <c r="P801" i="4"/>
  <c r="P721" i="4"/>
  <c r="P715" i="4"/>
  <c r="P803" i="4"/>
  <c r="P800" i="4"/>
  <c r="Q800" i="4" s="1"/>
  <c r="P806" i="4"/>
  <c r="P810" i="4"/>
  <c r="P703" i="4"/>
  <c r="Q703" i="4" s="1"/>
  <c r="P807" i="4"/>
  <c r="P699" i="4"/>
  <c r="P785" i="4"/>
  <c r="P783" i="4"/>
  <c r="P854" i="4"/>
  <c r="Q854" i="4" s="1"/>
  <c r="P691" i="4"/>
  <c r="P858" i="4"/>
  <c r="P693" i="4"/>
  <c r="P718" i="4"/>
  <c r="P720" i="4"/>
  <c r="P698" i="4"/>
  <c r="Q698" i="4" s="1"/>
  <c r="P845" i="4"/>
  <c r="Q845" i="4" s="1"/>
  <c r="P701" i="4"/>
  <c r="P852" i="4"/>
  <c r="Q852" i="4" s="1"/>
  <c r="P231" i="4"/>
  <c r="P223" i="4"/>
  <c r="P229" i="4"/>
  <c r="Q229" i="4" s="1"/>
  <c r="P232" i="4"/>
  <c r="P242" i="4"/>
  <c r="Q242" i="4" s="1"/>
  <c r="P238" i="4"/>
  <c r="P241" i="4"/>
  <c r="P225" i="4"/>
  <c r="P245" i="4"/>
  <c r="P239" i="4"/>
  <c r="P235" i="4"/>
  <c r="P215" i="4"/>
  <c r="P230" i="4"/>
  <c r="Q230" i="4" s="1"/>
  <c r="P240" i="4"/>
  <c r="P228" i="4"/>
  <c r="P234" i="4"/>
  <c r="P237" i="4"/>
  <c r="P236" i="4"/>
  <c r="P233" i="4"/>
  <c r="Q233" i="4" s="1"/>
  <c r="P244" i="4"/>
  <c r="Q244" i="4" s="1"/>
  <c r="P243" i="4"/>
  <c r="Q243" i="4" s="1"/>
  <c r="P227" i="4"/>
  <c r="P246" i="4"/>
  <c r="P216" i="4"/>
  <c r="Q216" i="4" s="1"/>
  <c r="P247" i="4"/>
  <c r="P222" i="4"/>
  <c r="P212" i="4"/>
  <c r="P213" i="4"/>
  <c r="P887" i="4"/>
  <c r="P206" i="4"/>
  <c r="P211" i="4"/>
  <c r="Q211" i="4" s="1"/>
  <c r="P210" i="4"/>
  <c r="Q210" i="4" s="1"/>
  <c r="P226" i="4"/>
  <c r="Q226" i="4" s="1"/>
  <c r="P221" i="4"/>
  <c r="Q221" i="4" s="1"/>
  <c r="P208" i="4"/>
  <c r="Q208" i="4" s="1"/>
  <c r="P890" i="4"/>
  <c r="P737" i="4"/>
  <c r="Q737" i="4" s="1"/>
  <c r="P217" i="4"/>
  <c r="P220" i="4"/>
  <c r="P722" i="4"/>
  <c r="P224" i="4"/>
  <c r="P218" i="4"/>
  <c r="P214" i="4"/>
  <c r="P738" i="4"/>
  <c r="P209" i="4"/>
  <c r="Q209" i="4" s="1"/>
  <c r="P219" i="4"/>
  <c r="Q219" i="4" s="1"/>
  <c r="P207" i="4"/>
  <c r="Q207" i="4" s="1"/>
  <c r="P842" i="4"/>
  <c r="P840" i="4"/>
  <c r="Q840" i="4" s="1"/>
  <c r="P838" i="4"/>
  <c r="Q838" i="4" s="1"/>
  <c r="P847" i="4"/>
  <c r="P850" i="4"/>
  <c r="P849" i="4"/>
  <c r="Q849" i="4" s="1"/>
  <c r="P855" i="4"/>
  <c r="P719" i="4"/>
  <c r="Q719" i="4" s="1"/>
  <c r="P857" i="4"/>
  <c r="P848" i="4"/>
  <c r="P1270" i="4"/>
  <c r="P1296" i="4"/>
  <c r="P1279" i="4"/>
  <c r="P1278" i="4"/>
  <c r="Q1278" i="4" s="1"/>
  <c r="P1066" i="4"/>
  <c r="P544" i="4"/>
  <c r="P1211" i="4"/>
  <c r="P1191" i="4"/>
  <c r="P1195" i="4"/>
  <c r="P883" i="4"/>
  <c r="P786" i="4"/>
  <c r="P739" i="4"/>
  <c r="P1271" i="4"/>
  <c r="P1297" i="4"/>
  <c r="P1076" i="4"/>
  <c r="P1086" i="4"/>
  <c r="Q1086" i="4" s="1"/>
  <c r="P1098" i="4"/>
  <c r="P1193" i="4"/>
  <c r="Q1193" i="4" s="1"/>
  <c r="P1159" i="4"/>
  <c r="Q1159" i="4" s="1"/>
  <c r="P780" i="4"/>
  <c r="P1068" i="4"/>
  <c r="P51" i="4"/>
  <c r="P1176" i="4"/>
  <c r="P1155" i="4"/>
  <c r="P880" i="4"/>
  <c r="Q880" i="4" s="1"/>
  <c r="P779" i="4"/>
  <c r="P723" i="4"/>
  <c r="P1069" i="4"/>
  <c r="Q1069" i="4" s="1"/>
  <c r="P1175" i="4"/>
  <c r="P1209" i="4"/>
  <c r="P879" i="4"/>
  <c r="Q879" i="4" s="1"/>
  <c r="P787" i="4"/>
  <c r="Q787" i="4" s="1"/>
  <c r="P788" i="4"/>
  <c r="Q788" i="4" s="1"/>
  <c r="P729" i="4"/>
  <c r="Q729" i="4" s="1"/>
  <c r="P1130" i="4"/>
  <c r="P1186" i="4"/>
  <c r="P1173" i="4"/>
  <c r="P889" i="4"/>
  <c r="P782" i="4"/>
  <c r="P789" i="4"/>
  <c r="P744" i="4"/>
  <c r="P1091" i="4"/>
  <c r="P1006" i="4"/>
  <c r="Q1006" i="4" s="1"/>
  <c r="P1135" i="4"/>
  <c r="Q1135" i="4" s="1"/>
  <c r="P1188" i="4"/>
  <c r="Q1188" i="4" s="1"/>
  <c r="P784" i="4"/>
  <c r="Q784" i="4" s="1"/>
  <c r="P746" i="4"/>
  <c r="Q746" i="4" s="1"/>
  <c r="P730" i="4"/>
  <c r="Q730" i="4" s="1"/>
  <c r="P1281" i="4"/>
  <c r="P1261" i="4"/>
  <c r="P1446" i="4"/>
  <c r="P994" i="4"/>
  <c r="P359" i="4"/>
  <c r="Q359" i="4" s="1"/>
  <c r="P356" i="4"/>
  <c r="P582" i="4"/>
  <c r="Q582" i="4" s="1"/>
  <c r="P773" i="4"/>
  <c r="P1444" i="4"/>
  <c r="P777" i="4"/>
  <c r="Q777" i="4" s="1"/>
  <c r="P772" i="4"/>
  <c r="P459" i="4"/>
  <c r="P771" i="4"/>
  <c r="P468" i="4"/>
  <c r="P768" i="4"/>
  <c r="P305" i="4"/>
  <c r="P312" i="4"/>
  <c r="P778" i="4"/>
  <c r="P770" i="4"/>
  <c r="Q770" i="4" s="1"/>
  <c r="P457" i="4"/>
  <c r="Q457" i="4" s="1"/>
  <c r="P767" i="4"/>
  <c r="Q767" i="4" s="1"/>
  <c r="P456" i="4"/>
  <c r="P474" i="4"/>
  <c r="P455" i="4"/>
  <c r="P452" i="4"/>
  <c r="Q452" i="4" s="1"/>
  <c r="P458" i="4"/>
  <c r="P465" i="4"/>
  <c r="P774" i="4"/>
  <c r="P775" i="4"/>
  <c r="P460" i="4"/>
  <c r="P462" i="4"/>
  <c r="P461" i="4"/>
  <c r="P1137" i="4"/>
  <c r="P1218" i="4"/>
  <c r="P1174" i="4"/>
  <c r="Q1174" i="4" s="1"/>
  <c r="P1161" i="4"/>
  <c r="P1131" i="4"/>
  <c r="P1151" i="4"/>
  <c r="P1163" i="4"/>
  <c r="P1185" i="4"/>
  <c r="P1216" i="4"/>
  <c r="P1142" i="4"/>
  <c r="Q1142" i="4" s="1"/>
  <c r="P1206" i="4"/>
  <c r="P1207" i="4"/>
  <c r="P1205" i="4"/>
  <c r="Q1205" i="4" s="1"/>
  <c r="P1199" i="4"/>
  <c r="Q1199" i="4" s="1"/>
  <c r="P1288" i="4"/>
  <c r="P1300" i="4"/>
  <c r="P1226" i="4"/>
  <c r="P1269" i="4"/>
  <c r="P1007" i="4"/>
  <c r="Q1007" i="4" s="1"/>
  <c r="P540" i="4"/>
  <c r="Q540" i="4" s="1"/>
  <c r="P1252" i="4"/>
  <c r="Q1252" i="4" s="1"/>
  <c r="P1293" i="4"/>
  <c r="P1250" i="4"/>
  <c r="Q1250" i="4" s="1"/>
  <c r="P1230" i="4"/>
  <c r="Q1230" i="4" s="1"/>
  <c r="P625" i="4"/>
  <c r="P1244" i="4"/>
  <c r="P1266" i="4"/>
  <c r="Q1266" i="4" s="1"/>
  <c r="P1238" i="4"/>
  <c r="Q1238" i="4" s="1"/>
  <c r="P1257" i="4"/>
  <c r="P1171" i="4"/>
  <c r="P1156" i="4"/>
  <c r="P1294" i="4"/>
  <c r="P1287" i="4"/>
  <c r="P1277" i="4"/>
  <c r="P1180" i="4"/>
  <c r="Q1180" i="4" s="1"/>
  <c r="P1229" i="4"/>
  <c r="Q1229" i="4" s="1"/>
  <c r="P1295" i="4"/>
  <c r="Q1295" i="4" s="1"/>
  <c r="P1255" i="4"/>
  <c r="P1273" i="4"/>
  <c r="Q1273" i="4" s="1"/>
  <c r="P1285" i="4"/>
  <c r="Q1285" i="4" s="1"/>
  <c r="P1301" i="4"/>
  <c r="P1231" i="4"/>
  <c r="Q1231" i="4" s="1"/>
  <c r="P622" i="4"/>
  <c r="Q622" i="4" s="1"/>
  <c r="P632" i="4"/>
  <c r="Q632" i="4" s="1"/>
  <c r="P1405" i="4"/>
  <c r="P357" i="4"/>
  <c r="Q357" i="4" s="1"/>
  <c r="P1232" i="4"/>
  <c r="Q1232" i="4" s="1"/>
  <c r="P352" i="4"/>
  <c r="P382" i="4"/>
  <c r="P381" i="4"/>
  <c r="P371" i="4"/>
  <c r="P663" i="4"/>
  <c r="Q663" i="4" s="1"/>
  <c r="P313" i="4"/>
  <c r="P361" i="4"/>
  <c r="Q361" i="4" s="1"/>
  <c r="P379" i="4"/>
  <c r="P1222" i="4"/>
  <c r="P1299" i="4"/>
  <c r="P1242" i="4"/>
  <c r="Q1242" i="4" s="1"/>
  <c r="P1280" i="4"/>
  <c r="P1283" i="4"/>
  <c r="P1275" i="4"/>
  <c r="P1284" i="4"/>
  <c r="P1264" i="4"/>
  <c r="P1251" i="4"/>
  <c r="P673" i="4"/>
  <c r="Q673" i="4" s="1"/>
  <c r="P320" i="4"/>
  <c r="P893" i="4"/>
  <c r="Q893" i="4" s="1"/>
  <c r="P748" i="4"/>
  <c r="Q748" i="4" s="1"/>
  <c r="P743" i="4"/>
  <c r="P355" i="4"/>
  <c r="P1243" i="4"/>
  <c r="P1239" i="4"/>
  <c r="P1228" i="4"/>
  <c r="Q1228" i="4" s="1"/>
  <c r="P683" i="4"/>
  <c r="Q683" i="4" s="1"/>
  <c r="P328" i="4"/>
  <c r="P892" i="4"/>
  <c r="P732" i="4"/>
  <c r="P366" i="4"/>
  <c r="Q366" i="4" s="1"/>
  <c r="P1265" i="4"/>
  <c r="Q1265" i="4" s="1"/>
  <c r="P1289" i="4"/>
  <c r="P1240" i="4"/>
  <c r="P1236" i="4"/>
  <c r="P1274" i="4"/>
  <c r="P1233" i="4"/>
  <c r="P1248" i="4"/>
  <c r="P1282" i="4"/>
  <c r="Q1282" i="4" s="1"/>
  <c r="P891" i="4"/>
  <c r="P736" i="4"/>
  <c r="P377" i="4"/>
  <c r="P1249" i="4"/>
  <c r="P351" i="4"/>
  <c r="P368" i="4"/>
  <c r="P380" i="4"/>
  <c r="Q380" i="4" s="1"/>
  <c r="P374" i="4"/>
  <c r="Q374" i="4" s="1"/>
  <c r="P387" i="4"/>
  <c r="P369" i="4"/>
  <c r="P1060" i="4"/>
  <c r="P681" i="4"/>
  <c r="Q681" i="4" s="1"/>
  <c r="P882" i="4"/>
  <c r="P881" i="4"/>
  <c r="P353" i="4"/>
  <c r="Q353" i="4" s="1"/>
  <c r="P373" i="4"/>
  <c r="P372" i="4"/>
  <c r="Q372" i="4" s="1"/>
  <c r="P1241" i="4"/>
  <c r="Q1241" i="4" s="1"/>
  <c r="P1223" i="4"/>
  <c r="Q1223" i="4" s="1"/>
  <c r="P1267" i="4"/>
  <c r="P631" i="4"/>
  <c r="P639" i="4"/>
  <c r="P647" i="4"/>
  <c r="P654" i="4"/>
  <c r="P664" i="4"/>
  <c r="P672" i="4"/>
  <c r="P680" i="4"/>
  <c r="P669" i="4"/>
  <c r="P633" i="4"/>
  <c r="P641" i="4"/>
  <c r="P649" i="4"/>
  <c r="P657" i="4"/>
  <c r="P665" i="4"/>
  <c r="P674" i="4"/>
  <c r="P682" i="4"/>
  <c r="P273" i="4"/>
  <c r="P290" i="4"/>
  <c r="P299" i="4"/>
  <c r="Q299" i="4" s="1"/>
  <c r="P339" i="4"/>
  <c r="Q339" i="4" s="1"/>
  <c r="P1410" i="4"/>
  <c r="P1407" i="4"/>
  <c r="P626" i="4"/>
  <c r="P634" i="4"/>
  <c r="P643" i="4"/>
  <c r="Q643" i="4" s="1"/>
  <c r="P650" i="4"/>
  <c r="P658" i="4"/>
  <c r="P666" i="4"/>
  <c r="P675" i="4"/>
  <c r="P684" i="4"/>
  <c r="P298" i="4"/>
  <c r="P315" i="4"/>
  <c r="P323" i="4"/>
  <c r="P1414" i="4"/>
  <c r="P1413" i="4"/>
  <c r="P627" i="4"/>
  <c r="P635" i="4"/>
  <c r="P642" i="4"/>
  <c r="P651" i="4"/>
  <c r="P659" i="4"/>
  <c r="P668" i="4"/>
  <c r="P676" i="4"/>
  <c r="P688" i="4"/>
  <c r="P275" i="4"/>
  <c r="P284" i="4"/>
  <c r="P324" i="4"/>
  <c r="P342" i="4"/>
  <c r="P628" i="4"/>
  <c r="P636" i="4"/>
  <c r="P644" i="4"/>
  <c r="P653" i="4"/>
  <c r="P660" i="4"/>
  <c r="P667" i="4"/>
  <c r="P677" i="4"/>
  <c r="P685" i="4"/>
  <c r="P268" i="4"/>
  <c r="P310" i="4"/>
  <c r="P327" i="4"/>
  <c r="P334" i="4"/>
  <c r="P1403" i="4"/>
  <c r="P1409" i="4"/>
  <c r="P886" i="4"/>
  <c r="Q886" i="4" s="1"/>
  <c r="P885" i="4"/>
  <c r="Q885" i="4" s="1"/>
  <c r="P365" i="4"/>
  <c r="Q365" i="4" s="1"/>
  <c r="P350" i="4"/>
  <c r="Q350" i="4" s="1"/>
  <c r="P360" i="4"/>
  <c r="Q360" i="4" s="1"/>
  <c r="P367" i="4"/>
  <c r="Q367" i="4" s="1"/>
  <c r="P629" i="4"/>
  <c r="Q629" i="4" s="1"/>
  <c r="P637" i="4"/>
  <c r="Q637" i="4" s="1"/>
  <c r="P645" i="4"/>
  <c r="Q645" i="4" s="1"/>
  <c r="P652" i="4"/>
  <c r="Q652" i="4" s="1"/>
  <c r="P661" i="4"/>
  <c r="Q661" i="4" s="1"/>
  <c r="P670" i="4"/>
  <c r="Q670" i="4" s="1"/>
  <c r="P678" i="4"/>
  <c r="Q678" i="4" s="1"/>
  <c r="P686" i="4"/>
  <c r="Q686" i="4" s="1"/>
  <c r="P293" i="4"/>
  <c r="P309" i="4"/>
  <c r="P317" i="4"/>
  <c r="P1406" i="4"/>
  <c r="Q1406" i="4" s="1"/>
  <c r="P1412" i="4"/>
  <c r="Q1412" i="4" s="1"/>
  <c r="P878" i="4"/>
  <c r="P877" i="4"/>
  <c r="P749" i="4"/>
  <c r="P362" i="4"/>
  <c r="P386" i="4"/>
  <c r="Q386" i="4" s="1"/>
  <c r="P370" i="4"/>
  <c r="P358" i="4"/>
  <c r="P1286" i="4"/>
  <c r="Q1286" i="4" s="1"/>
  <c r="P1298" i="4"/>
  <c r="P1272" i="4"/>
  <c r="Q1272" i="4" s="1"/>
  <c r="P1227" i="4"/>
  <c r="P1290" i="4"/>
  <c r="Q1290" i="4" s="1"/>
  <c r="P1262" i="4"/>
  <c r="P630" i="4"/>
  <c r="P640" i="4"/>
  <c r="P646" i="4"/>
  <c r="P655" i="4"/>
  <c r="P662" i="4"/>
  <c r="P671" i="4"/>
  <c r="P679" i="4"/>
  <c r="P287" i="4"/>
  <c r="Q287" i="4" s="1"/>
  <c r="P303" i="4"/>
  <c r="Q303" i="4" s="1"/>
  <c r="P311" i="4"/>
  <c r="Q311" i="4" s="1"/>
  <c r="P888" i="4"/>
  <c r="Q888" i="4" s="1"/>
  <c r="P894" i="4"/>
  <c r="Q894" i="4" s="1"/>
  <c r="P384" i="4"/>
  <c r="P388" i="4"/>
  <c r="P385" i="4"/>
  <c r="Q385" i="4" s="1"/>
  <c r="P905" i="4"/>
  <c r="P430" i="4"/>
  <c r="Q430" i="4" s="1"/>
  <c r="P11" i="4"/>
  <c r="P914" i="4"/>
  <c r="P415" i="4"/>
  <c r="Q415" i="4" s="1"/>
  <c r="P961" i="4"/>
  <c r="P954" i="4"/>
  <c r="P933" i="4"/>
  <c r="Q933" i="4" s="1"/>
  <c r="P953" i="4"/>
  <c r="P14" i="4"/>
  <c r="P414" i="4"/>
  <c r="P949" i="4"/>
  <c r="P945" i="4"/>
  <c r="Q945" i="4" s="1"/>
  <c r="P957" i="4"/>
  <c r="Q957" i="4" s="1"/>
  <c r="P942" i="4"/>
  <c r="Q942" i="4" s="1"/>
  <c r="P363" i="4"/>
  <c r="P909" i="4"/>
  <c r="P906" i="4"/>
  <c r="P899" i="4"/>
  <c r="P446" i="4"/>
  <c r="P434" i="4"/>
  <c r="P441" i="4"/>
  <c r="P1436" i="4"/>
  <c r="P903" i="4"/>
  <c r="Q903" i="4" s="1"/>
  <c r="P895" i="4"/>
  <c r="Q895" i="4" s="1"/>
  <c r="P912" i="4"/>
  <c r="Q912" i="4" s="1"/>
  <c r="P444" i="4"/>
  <c r="P447" i="4"/>
  <c r="P428" i="4"/>
  <c r="P1440" i="4"/>
  <c r="P904" i="4"/>
  <c r="P913" i="4"/>
  <c r="P897" i="4"/>
  <c r="Q897" i="4" s="1"/>
  <c r="P424" i="4"/>
  <c r="P436" i="4"/>
  <c r="P449" i="4"/>
  <c r="P416" i="4"/>
  <c r="Q416" i="4" s="1"/>
  <c r="P901" i="4"/>
  <c r="P896" i="4"/>
  <c r="P915" i="4"/>
  <c r="P421" i="4"/>
  <c r="P445" i="4"/>
  <c r="P425" i="4"/>
  <c r="P907" i="4"/>
  <c r="Q907" i="4" s="1"/>
  <c r="P902" i="4"/>
  <c r="Q902" i="4" s="1"/>
  <c r="P408" i="4"/>
  <c r="P407" i="4"/>
  <c r="P429" i="4"/>
  <c r="P898" i="4"/>
  <c r="P911" i="4"/>
  <c r="P438" i="4"/>
  <c r="Q438" i="4" s="1"/>
  <c r="P420" i="4"/>
  <c r="Q420" i="4" s="1"/>
  <c r="P422" i="4"/>
  <c r="P910" i="4"/>
  <c r="P900" i="4"/>
  <c r="P433" i="4"/>
  <c r="P440" i="4"/>
  <c r="Q440" i="4" s="1"/>
  <c r="P618" i="4"/>
  <c r="Q618" i="4" s="1"/>
  <c r="P354" i="4"/>
  <c r="P349" i="4"/>
  <c r="P376" i="4"/>
  <c r="P375" i="4"/>
  <c r="P364" i="4"/>
  <c r="Q364" i="4" s="1"/>
  <c r="P378" i="4"/>
  <c r="P383" i="4"/>
  <c r="P1009" i="4"/>
  <c r="P1021" i="4"/>
  <c r="P995" i="4"/>
  <c r="P1000" i="4"/>
  <c r="P521" i="4"/>
  <c r="P529" i="4"/>
  <c r="P514" i="4"/>
  <c r="P1010" i="4"/>
  <c r="P1019" i="4"/>
  <c r="P1002" i="4"/>
  <c r="P1001" i="4"/>
  <c r="Q1001" i="4" s="1"/>
  <c r="P1017" i="4"/>
  <c r="Q1017" i="4" s="1"/>
  <c r="P1011" i="4"/>
  <c r="P1016" i="4"/>
  <c r="P1008" i="4"/>
  <c r="P1014" i="4"/>
  <c r="P1023" i="4"/>
  <c r="P528" i="4"/>
  <c r="P510" i="4"/>
  <c r="P525" i="4"/>
  <c r="P993" i="4"/>
  <c r="Q993" i="4" s="1"/>
  <c r="P1012" i="4"/>
  <c r="Q1012" i="4" s="1"/>
  <c r="P999" i="4"/>
  <c r="Q999" i="4" s="1"/>
  <c r="P992" i="4"/>
  <c r="Q992" i="4" s="1"/>
  <c r="P996" i="4"/>
  <c r="Q996" i="4" s="1"/>
  <c r="P1015" i="4"/>
  <c r="P997" i="4"/>
  <c r="P1018" i="4"/>
  <c r="P1013" i="4"/>
  <c r="P991" i="4"/>
  <c r="P543" i="4"/>
  <c r="P1141" i="4"/>
  <c r="Q1141" i="4" s="1"/>
  <c r="P1153" i="4"/>
  <c r="P512" i="4"/>
  <c r="P516" i="4"/>
  <c r="P527" i="4"/>
  <c r="P998" i="4"/>
  <c r="P1020" i="4"/>
  <c r="P1005" i="4"/>
  <c r="P1022" i="4"/>
  <c r="P536" i="4"/>
  <c r="P1201" i="4"/>
  <c r="P522" i="4"/>
  <c r="P511" i="4"/>
  <c r="P524" i="4"/>
  <c r="P1003" i="4"/>
  <c r="Q1003" i="4" s="1"/>
  <c r="P1004" i="4"/>
  <c r="P1025" i="4"/>
  <c r="Q1025" i="4" s="1"/>
  <c r="P534" i="4"/>
  <c r="Q534" i="4" s="1"/>
  <c r="P515" i="4"/>
  <c r="Q515" i="4" s="1"/>
  <c r="P530" i="4"/>
  <c r="Q530" i="4" s="1"/>
  <c r="Q2026" i="4"/>
  <c r="P2007" i="4"/>
  <c r="Q2007" i="4" s="1"/>
  <c r="P1933" i="4"/>
  <c r="Q1933" i="4" s="1"/>
  <c r="P1940" i="4"/>
  <c r="Q1940" i="4" s="1"/>
  <c r="P1977" i="4"/>
  <c r="P1999" i="4"/>
  <c r="Q1999" i="4" s="1"/>
  <c r="P1921" i="4"/>
  <c r="P1959" i="4"/>
  <c r="P1964" i="4"/>
  <c r="P2004" i="4"/>
  <c r="Q2004" i="4" s="1"/>
  <c r="P1909" i="4"/>
  <c r="P2202" i="4"/>
  <c r="P2168" i="4"/>
  <c r="Q2168" i="4" s="1"/>
  <c r="P2146" i="4"/>
  <c r="Q2146" i="4" s="1"/>
  <c r="P2213" i="4"/>
  <c r="P2195" i="4"/>
  <c r="Q2195" i="4" s="1"/>
  <c r="P2169" i="4"/>
  <c r="P2142" i="4"/>
  <c r="Q2142" i="4" s="1"/>
  <c r="P2194" i="4"/>
  <c r="P2143" i="4"/>
  <c r="P2151" i="4"/>
  <c r="Q2151" i="4" s="1"/>
  <c r="P2173" i="4"/>
  <c r="P2166" i="4"/>
  <c r="Q2166" i="4" s="1"/>
  <c r="P2122" i="4"/>
  <c r="P2119" i="4"/>
  <c r="Q2119" i="4" s="1"/>
  <c r="P2133" i="4"/>
  <c r="Q2133" i="4" s="1"/>
  <c r="P2141" i="4"/>
  <c r="Q2141" i="4" s="1"/>
  <c r="P2140" i="4"/>
  <c r="P2113" i="4"/>
  <c r="Q2113" i="4" s="1"/>
  <c r="P2065" i="4"/>
  <c r="P2071" i="4"/>
  <c r="Q2071" i="4" s="1"/>
  <c r="P2074" i="4"/>
  <c r="Q2074" i="4" s="1"/>
  <c r="P2075" i="4"/>
  <c r="P2069" i="4"/>
  <c r="Q2069" i="4" s="1"/>
  <c r="P2077" i="4"/>
  <c r="P2020" i="4"/>
  <c r="Q2020" i="4" s="1"/>
  <c r="P2097" i="4"/>
  <c r="Q2097" i="4" s="1"/>
  <c r="P2085" i="4"/>
  <c r="Q2085" i="4" s="1"/>
  <c r="P2072" i="4"/>
  <c r="P2088" i="4"/>
  <c r="P2084" i="4"/>
  <c r="Q2084" i="4" s="1"/>
  <c r="P2045" i="4"/>
  <c r="Q2045" i="4" s="1"/>
  <c r="P2014" i="4"/>
  <c r="P1918" i="4"/>
  <c r="Q1918" i="4" s="1"/>
  <c r="P1991" i="4"/>
  <c r="P1988" i="4"/>
  <c r="Q1988" i="4" s="1"/>
  <c r="P1946" i="4"/>
  <c r="P1972" i="4"/>
  <c r="Q1972" i="4" s="1"/>
  <c r="P1937" i="4"/>
  <c r="Q1937" i="4" s="1"/>
  <c r="P1958" i="4"/>
  <c r="Q1958" i="4" s="1"/>
  <c r="P1932" i="4"/>
  <c r="P1927" i="4"/>
  <c r="Q1927" i="4" s="1"/>
  <c r="P1969" i="4"/>
  <c r="Q1969" i="4" s="1"/>
  <c r="P1956" i="4"/>
  <c r="Q1956" i="4" s="1"/>
  <c r="P1993" i="4"/>
  <c r="P1931" i="4"/>
  <c r="Q1931" i="4" s="1"/>
  <c r="P1985" i="4"/>
  <c r="Q1985" i="4" s="1"/>
  <c r="P1913" i="4"/>
  <c r="Q1913" i="4" s="1"/>
  <c r="P2206" i="4"/>
  <c r="Q2206" i="4" s="1"/>
  <c r="P2212" i="4"/>
  <c r="P2163" i="4"/>
  <c r="Q2163" i="4" s="1"/>
  <c r="P2162" i="4"/>
  <c r="Q2162" i="4" s="1"/>
  <c r="P2150" i="4"/>
  <c r="Q2150" i="4" s="1"/>
  <c r="P2187" i="4"/>
  <c r="Q2187" i="4" s="1"/>
  <c r="P2130" i="4"/>
  <c r="P2138" i="4"/>
  <c r="P2098" i="4"/>
  <c r="P2022" i="4"/>
  <c r="P2056" i="4"/>
  <c r="P2051" i="4"/>
  <c r="P2036" i="4"/>
  <c r="Q2036" i="4" s="1"/>
  <c r="P2061" i="4"/>
  <c r="P2042" i="4"/>
  <c r="P2094" i="4"/>
  <c r="Q2094" i="4" s="1"/>
  <c r="P2086" i="4"/>
  <c r="P2048" i="4"/>
  <c r="Q2048" i="4" s="1"/>
  <c r="P2015" i="4"/>
  <c r="Q2015" i="4" s="1"/>
  <c r="P1989" i="4"/>
  <c r="Q1989" i="4" s="1"/>
  <c r="P1951" i="4"/>
  <c r="P1950" i="4"/>
  <c r="P1981" i="4"/>
  <c r="Q1981" i="4" s="1"/>
  <c r="P1980" i="4"/>
  <c r="P1975" i="4"/>
  <c r="Q1975" i="4" s="1"/>
  <c r="P2003" i="4"/>
  <c r="P1928" i="4"/>
  <c r="P1925" i="4"/>
  <c r="Q1925" i="4" s="1"/>
  <c r="P1957" i="4"/>
  <c r="P1939" i="4"/>
  <c r="Q1939" i="4" s="1"/>
  <c r="P1905" i="4"/>
  <c r="P1910" i="4"/>
  <c r="P2196" i="4"/>
  <c r="P2165" i="4"/>
  <c r="P2186" i="4"/>
  <c r="Q2186" i="4" s="1"/>
  <c r="P2175" i="4"/>
  <c r="P2216" i="4"/>
  <c r="Q2216" i="4" s="1"/>
  <c r="P2199" i="4"/>
  <c r="P2215" i="4"/>
  <c r="P2190" i="4"/>
  <c r="Q2190" i="4" s="1"/>
  <c r="P2178" i="4"/>
  <c r="P2200" i="4"/>
  <c r="Q2200" i="4" s="1"/>
  <c r="P2149" i="4"/>
  <c r="Q2149" i="4" s="1"/>
  <c r="P2159" i="4"/>
  <c r="P2156" i="4"/>
  <c r="Q2156" i="4" s="1"/>
  <c r="P2127" i="4"/>
  <c r="P2135" i="4"/>
  <c r="P2125" i="4"/>
  <c r="Q2125" i="4" s="1"/>
  <c r="P2131" i="4"/>
  <c r="Q2131" i="4" s="1"/>
  <c r="P2129" i="4"/>
  <c r="Q2129" i="4" s="1"/>
  <c r="P2109" i="4"/>
  <c r="Q2109" i="4" s="1"/>
  <c r="P2108" i="4"/>
  <c r="P2064" i="4"/>
  <c r="Q2064" i="4" s="1"/>
  <c r="P2095" i="4"/>
  <c r="P2080" i="4"/>
  <c r="P2017" i="4"/>
  <c r="Q2017" i="4" s="1"/>
  <c r="P2028" i="4"/>
  <c r="P2027" i="4"/>
  <c r="P2054" i="4"/>
  <c r="Q2054" i="4" s="1"/>
  <c r="P2055" i="4"/>
  <c r="P2070" i="4"/>
  <c r="Q2070" i="4" s="1"/>
  <c r="P2082" i="4"/>
  <c r="Q2082" i="4" s="1"/>
  <c r="P2049" i="4"/>
  <c r="P2091" i="4"/>
  <c r="Q2091" i="4" s="1"/>
  <c r="P2016" i="4"/>
  <c r="P2010" i="4"/>
  <c r="P1952" i="4"/>
  <c r="Q1952" i="4" s="1"/>
  <c r="P1968" i="4"/>
  <c r="Q1968" i="4" s="1"/>
  <c r="P1961" i="4"/>
  <c r="Q1961" i="4" s="1"/>
  <c r="P1962" i="4"/>
  <c r="P1965" i="4"/>
  <c r="Q1965" i="4" s="1"/>
  <c r="P1974" i="4"/>
  <c r="P1920" i="4"/>
  <c r="Q1920" i="4" s="1"/>
  <c r="P1934" i="4"/>
  <c r="Q1934" i="4" s="1"/>
  <c r="P1948" i="4"/>
  <c r="Q1948" i="4" s="1"/>
  <c r="P1954" i="4"/>
  <c r="Q1954" i="4" s="1"/>
  <c r="P1929" i="4"/>
  <c r="Q1929" i="4" s="1"/>
  <c r="P1916" i="4"/>
  <c r="P1908" i="4"/>
  <c r="Q1908" i="4" s="1"/>
  <c r="P2203" i="4"/>
  <c r="Q2203" i="4" s="1"/>
  <c r="P2210" i="4"/>
  <c r="P2158" i="4"/>
  <c r="Q2158" i="4" s="1"/>
  <c r="P2176" i="4"/>
  <c r="P2184" i="4"/>
  <c r="Q2184" i="4" s="1"/>
  <c r="P2153" i="4"/>
  <c r="Q2153" i="4" s="1"/>
  <c r="P2148" i="4"/>
  <c r="P2145" i="4"/>
  <c r="Q2145" i="4" s="1"/>
  <c r="P2132" i="4"/>
  <c r="P2115" i="4"/>
  <c r="P2079" i="4"/>
  <c r="Q2079" i="4" s="1"/>
  <c r="P2031" i="4"/>
  <c r="P2035" i="4"/>
  <c r="P2068" i="4"/>
  <c r="P2044" i="4"/>
  <c r="Q2044" i="4" s="1"/>
  <c r="P2096" i="4"/>
  <c r="Q2096" i="4" s="1"/>
  <c r="P2047" i="4"/>
  <c r="Q2047" i="4" s="1"/>
  <c r="P2076" i="4"/>
  <c r="Q2076" i="4" s="1"/>
  <c r="P2018" i="4"/>
  <c r="P2081" i="4"/>
  <c r="P2013" i="4"/>
  <c r="P1984" i="4"/>
  <c r="P1963" i="4"/>
  <c r="Q1963" i="4" s="1"/>
  <c r="P1945" i="4"/>
  <c r="Q1945" i="4" s="1"/>
  <c r="P1986" i="4"/>
  <c r="P1922" i="4"/>
  <c r="P1953" i="4"/>
  <c r="Q1953" i="4" s="1"/>
  <c r="P1970" i="4"/>
  <c r="Q1970" i="4" s="1"/>
  <c r="P2005" i="4"/>
  <c r="Q2005" i="4" s="1"/>
  <c r="P2000" i="4"/>
  <c r="Q2000" i="4" s="1"/>
  <c r="P1995" i="4"/>
  <c r="P1971" i="4"/>
  <c r="P1944" i="4"/>
  <c r="P1911" i="4"/>
  <c r="P2207" i="4"/>
  <c r="Q2207" i="4" s="1"/>
  <c r="P2180" i="4"/>
  <c r="P2154" i="4"/>
  <c r="Q2154" i="4" s="1"/>
  <c r="P2161" i="4"/>
  <c r="P2157" i="4"/>
  <c r="P2188" i="4"/>
  <c r="P2201" i="4"/>
  <c r="Q2201" i="4" s="1"/>
  <c r="P2192" i="4"/>
  <c r="Q2192" i="4" s="1"/>
  <c r="P2117" i="4"/>
  <c r="P2136" i="4"/>
  <c r="P2120" i="4"/>
  <c r="Q2120" i="4" s="1"/>
  <c r="P2124" i="4"/>
  <c r="Q2124" i="4" s="1"/>
  <c r="P2137" i="4"/>
  <c r="P2139" i="4"/>
  <c r="Q2139" i="4" s="1"/>
  <c r="P2114" i="4"/>
  <c r="Q2114" i="4" s="1"/>
  <c r="P2050" i="4"/>
  <c r="Q2050" i="4" s="1"/>
  <c r="P2100" i="4"/>
  <c r="P2032" i="4"/>
  <c r="P2052" i="4"/>
  <c r="Q2052" i="4" s="1"/>
  <c r="P2062" i="4"/>
  <c r="P2041" i="4"/>
  <c r="Q2041" i="4" s="1"/>
  <c r="P2078" i="4"/>
  <c r="Q2078" i="4" s="1"/>
  <c r="P2043" i="4"/>
  <c r="P2104" i="4"/>
  <c r="P2025" i="4"/>
  <c r="P2023" i="4"/>
  <c r="Q2023" i="4" s="1"/>
  <c r="P2038" i="4"/>
  <c r="Q2038" i="4" s="1"/>
  <c r="P2099" i="4"/>
  <c r="Q2099" i="4" s="1"/>
  <c r="P1992" i="4"/>
  <c r="Q1992" i="4" s="1"/>
  <c r="P1997" i="4"/>
  <c r="Q1997" i="4" s="1"/>
  <c r="P1982" i="4"/>
  <c r="Q1982" i="4" s="1"/>
  <c r="P1919" i="4"/>
  <c r="P1976" i="4"/>
  <c r="Q1976" i="4" s="1"/>
  <c r="P1926" i="4"/>
  <c r="P1938" i="4"/>
  <c r="P1935" i="4"/>
  <c r="P2008" i="4"/>
  <c r="P1917" i="4"/>
  <c r="Q1917" i="4" s="1"/>
  <c r="P1978" i="4"/>
  <c r="P1907" i="4"/>
  <c r="Q1907" i="4" s="1"/>
  <c r="P1906" i="4"/>
  <c r="Q1906" i="4" s="1"/>
  <c r="P1912" i="4"/>
  <c r="P2167" i="4"/>
  <c r="Q2167" i="4" s="1"/>
  <c r="P2204" i="4"/>
  <c r="P2205" i="4"/>
  <c r="Q2205" i="4" s="1"/>
  <c r="P2183" i="4"/>
  <c r="P2214" i="4"/>
  <c r="Q2214" i="4" s="1"/>
  <c r="P2152" i="4"/>
  <c r="P2177" i="4"/>
  <c r="P2160" i="4"/>
  <c r="Q2160" i="4" s="1"/>
  <c r="P2147" i="4"/>
  <c r="P2197" i="4"/>
  <c r="Q2197" i="4" s="1"/>
  <c r="P2193" i="4"/>
  <c r="P2128" i="4"/>
  <c r="P2110" i="4"/>
  <c r="P2040" i="4"/>
  <c r="P2030" i="4"/>
  <c r="Q2030" i="4" s="1"/>
  <c r="P2057" i="4"/>
  <c r="P2060" i="4"/>
  <c r="Q2060" i="4" s="1"/>
  <c r="P2037" i="4"/>
  <c r="Q2037" i="4" s="1"/>
  <c r="P2092" i="4"/>
  <c r="Q2092" i="4" s="1"/>
  <c r="P2101" i="4"/>
  <c r="Q2101" i="4" s="1"/>
  <c r="P2046" i="4"/>
  <c r="P2066" i="4"/>
  <c r="P2102" i="4"/>
  <c r="P2012" i="4"/>
  <c r="P1994" i="4"/>
  <c r="Q1994" i="4" s="1"/>
  <c r="P1987" i="4"/>
  <c r="P1947" i="4"/>
  <c r="Q1947" i="4" s="1"/>
  <c r="P1998" i="4"/>
  <c r="Q1998" i="4" s="1"/>
  <c r="P2001" i="4"/>
  <c r="Q2001" i="4" s="1"/>
  <c r="P1966" i="4"/>
  <c r="P1996" i="4"/>
  <c r="Q1996" i="4" s="1"/>
  <c r="P1973" i="4"/>
  <c r="P2006" i="4"/>
  <c r="Q2006" i="4" s="1"/>
  <c r="P1979" i="4"/>
  <c r="P1990" i="4"/>
  <c r="Q1990" i="4" s="1"/>
  <c r="P1924" i="4"/>
  <c r="P2170" i="4"/>
  <c r="P2198" i="4"/>
  <c r="Q2198" i="4" s="1"/>
  <c r="P2164" i="4"/>
  <c r="P2208" i="4"/>
  <c r="Q2208" i="4" s="1"/>
  <c r="P2189" i="4"/>
  <c r="P2211" i="4"/>
  <c r="Q2211" i="4" s="1"/>
  <c r="P2209" i="4"/>
  <c r="P2172" i="4"/>
  <c r="Q2172" i="4" s="1"/>
  <c r="P2134" i="4"/>
  <c r="Q2134" i="4" s="1"/>
  <c r="P2121" i="4"/>
  <c r="Q2121" i="4" s="1"/>
  <c r="P2116" i="4"/>
  <c r="P2118" i="4"/>
  <c r="Q2118" i="4" s="1"/>
  <c r="P2111" i="4"/>
  <c r="P2112" i="4"/>
  <c r="Q2112" i="4" s="1"/>
  <c r="P2021" i="4"/>
  <c r="Q2021" i="4" s="1"/>
  <c r="P2067" i="4"/>
  <c r="P2039" i="4"/>
  <c r="Q2039" i="4" s="1"/>
  <c r="P2034" i="4"/>
  <c r="P2083" i="4"/>
  <c r="Q2083" i="4" s="1"/>
  <c r="P2058" i="4"/>
  <c r="Q2058" i="4" s="1"/>
  <c r="P2087" i="4"/>
  <c r="Q2087" i="4" s="1"/>
  <c r="P2073" i="4"/>
  <c r="P2059" i="4"/>
  <c r="Q2059" i="4" s="1"/>
  <c r="P2105" i="4"/>
  <c r="P2024" i="4"/>
  <c r="P2033" i="4"/>
  <c r="Q2033" i="4" s="1"/>
  <c r="P2090" i="4"/>
  <c r="Q2090" i="4" s="1"/>
  <c r="P1983" i="4"/>
  <c r="Q1983" i="4" s="1"/>
  <c r="P1923" i="4"/>
  <c r="P1942" i="4"/>
  <c r="P1967" i="4"/>
  <c r="Q1967" i="4" s="1"/>
  <c r="P2002" i="4"/>
  <c r="P1941" i="4"/>
  <c r="P1949" i="4"/>
  <c r="P1930" i="4"/>
  <c r="Q1930" i="4" s="1"/>
  <c r="P1955" i="4"/>
  <c r="P1960" i="4"/>
  <c r="P1936" i="4"/>
  <c r="P2009" i="4"/>
  <c r="Q2009" i="4" s="1"/>
  <c r="P1943" i="4"/>
  <c r="Q1943" i="4" s="1"/>
  <c r="P1914" i="4"/>
  <c r="Q1914" i="4" s="1"/>
  <c r="P1904" i="4"/>
  <c r="P1915" i="4"/>
  <c r="Q1915" i="4" s="1"/>
  <c r="P977" i="4"/>
  <c r="P989" i="4"/>
  <c r="P980" i="4"/>
  <c r="P965" i="4"/>
  <c r="P1470" i="4"/>
  <c r="P1477" i="4"/>
  <c r="P986" i="4"/>
  <c r="P261" i="4"/>
  <c r="P505" i="4"/>
  <c r="P267" i="4"/>
  <c r="AP61" i="5"/>
  <c r="AO68" i="5"/>
  <c r="AO61" i="5"/>
  <c r="P862" i="4"/>
  <c r="P861" i="4"/>
  <c r="Q861" i="4" s="1"/>
  <c r="P63" i="4"/>
  <c r="P140" i="4"/>
  <c r="P92" i="4"/>
  <c r="P108" i="4"/>
  <c r="M6" i="2"/>
  <c r="P73" i="4"/>
  <c r="P75" i="4"/>
  <c r="P69" i="4"/>
  <c r="P1837" i="4"/>
  <c r="Q1837" i="4" s="1"/>
  <c r="P123" i="4"/>
  <c r="P122" i="4"/>
  <c r="P65" i="4"/>
  <c r="P83" i="4"/>
  <c r="P871" i="4"/>
  <c r="P64" i="4"/>
  <c r="P119" i="4"/>
  <c r="P128" i="4"/>
  <c r="P87" i="4"/>
  <c r="Q87" i="4" s="1"/>
  <c r="P81" i="4"/>
  <c r="P109" i="4"/>
  <c r="P98" i="4"/>
  <c r="Q422" i="4"/>
  <c r="P74" i="4"/>
  <c r="Q74" i="4" s="1"/>
  <c r="P867" i="4"/>
  <c r="P1310" i="4"/>
  <c r="Q1310" i="4" s="1"/>
  <c r="P143" i="4"/>
  <c r="P68" i="4"/>
  <c r="P114" i="4"/>
  <c r="P100" i="4"/>
  <c r="Q100" i="4" s="1"/>
  <c r="P127" i="4"/>
  <c r="Q127" i="4" s="1"/>
  <c r="P133" i="4"/>
  <c r="Q704" i="4"/>
  <c r="P101" i="4"/>
  <c r="P84" i="4"/>
  <c r="P860" i="4"/>
  <c r="P121" i="4"/>
  <c r="P141" i="4"/>
  <c r="Q141" i="4" s="1"/>
  <c r="P62" i="4"/>
  <c r="Q62" i="4" s="1"/>
  <c r="P90" i="4"/>
  <c r="P1355" i="4"/>
  <c r="P61" i="4"/>
  <c r="P120" i="4"/>
  <c r="P104" i="4"/>
  <c r="P86" i="4"/>
  <c r="Q86" i="4" s="1"/>
  <c r="P129" i="4"/>
  <c r="P865" i="4"/>
  <c r="P869" i="4"/>
  <c r="P71" i="4"/>
  <c r="P66" i="4"/>
  <c r="Q66" i="4" s="1"/>
  <c r="P77" i="4"/>
  <c r="P94" i="4"/>
  <c r="P875" i="4"/>
  <c r="P868" i="4"/>
  <c r="P859" i="4"/>
  <c r="P88" i="4"/>
  <c r="P870" i="4"/>
  <c r="Q870" i="4" s="1"/>
  <c r="P1378" i="4"/>
  <c r="P76" i="4"/>
  <c r="P131" i="4"/>
  <c r="P132" i="4"/>
  <c r="P105" i="4"/>
  <c r="P79" i="4"/>
  <c r="P113" i="4"/>
  <c r="Q113" i="4" s="1"/>
  <c r="P125" i="4"/>
  <c r="Q125" i="4" s="1"/>
  <c r="P124" i="4"/>
  <c r="Q124" i="4" s="1"/>
  <c r="P876" i="4"/>
  <c r="Q876" i="4" s="1"/>
  <c r="P873" i="4"/>
  <c r="Q873" i="4" s="1"/>
  <c r="P72" i="4"/>
  <c r="P137" i="4"/>
  <c r="P91" i="4"/>
  <c r="P96" i="4"/>
  <c r="P78" i="4"/>
  <c r="P93" i="4"/>
  <c r="Q93" i="4" s="1"/>
  <c r="P135" i="4"/>
  <c r="P134" i="4"/>
  <c r="P866" i="4"/>
  <c r="Q866" i="4" s="1"/>
  <c r="P1370" i="4"/>
  <c r="P102" i="4"/>
  <c r="P80" i="4"/>
  <c r="P106" i="4"/>
  <c r="P112" i="4"/>
  <c r="P118" i="4"/>
  <c r="P126" i="4"/>
  <c r="Q126" i="4" s="1"/>
  <c r="P97" i="4"/>
  <c r="P67" i="4"/>
  <c r="P864" i="4"/>
  <c r="P1345" i="4"/>
  <c r="P139" i="4"/>
  <c r="P115" i="4"/>
  <c r="Q115" i="4" s="1"/>
  <c r="P142" i="4"/>
  <c r="Q142" i="4" s="1"/>
  <c r="P70" i="4"/>
  <c r="Q70" i="4" s="1"/>
  <c r="P111" i="4"/>
  <c r="Q111" i="4" s="1"/>
  <c r="P95" i="4"/>
  <c r="Q95" i="4" s="1"/>
  <c r="P136" i="4"/>
  <c r="P130" i="4"/>
  <c r="P138" i="4"/>
  <c r="P1465" i="4"/>
  <c r="P1469" i="4"/>
  <c r="P1455" i="4"/>
  <c r="P1457" i="4"/>
  <c r="P1456" i="4"/>
  <c r="Q1456" i="4" s="1"/>
  <c r="P1458" i="4"/>
  <c r="P1468" i="4"/>
  <c r="P1474" i="4"/>
  <c r="P1454" i="4"/>
  <c r="M59" i="2"/>
  <c r="P1475" i="4"/>
  <c r="P1451" i="4"/>
  <c r="P1461" i="4"/>
  <c r="P1453" i="4"/>
  <c r="P1466" i="4"/>
  <c r="P1471" i="4"/>
  <c r="P1449" i="4"/>
  <c r="P1452" i="4"/>
  <c r="P1687" i="4"/>
  <c r="P1701" i="4"/>
  <c r="P1708" i="4"/>
  <c r="P1692" i="4"/>
  <c r="P1698" i="4"/>
  <c r="Q1698" i="4" s="1"/>
  <c r="P1695" i="4"/>
  <c r="Q1695" i="4" s="1"/>
  <c r="P1694" i="4"/>
  <c r="P1703" i="4"/>
  <c r="P1699" i="4"/>
  <c r="P1707" i="4"/>
  <c r="Q1707" i="4" s="1"/>
  <c r="P1690" i="4"/>
  <c r="Q1690" i="4" s="1"/>
  <c r="P1697" i="4"/>
  <c r="Q1697" i="4" s="1"/>
  <c r="M72" i="2"/>
  <c r="P1696" i="4"/>
  <c r="P1688" i="4"/>
  <c r="Q1688" i="4" s="1"/>
  <c r="P1704" i="4"/>
  <c r="P1706" i="4"/>
  <c r="P1702" i="4"/>
  <c r="M64" i="2"/>
  <c r="P1553" i="4"/>
  <c r="P1554" i="4"/>
  <c r="Q1554" i="4" s="1"/>
  <c r="P1552" i="4"/>
  <c r="P1551" i="4"/>
  <c r="P1555" i="4"/>
  <c r="P1557" i="4"/>
  <c r="Q1557" i="4" s="1"/>
  <c r="P1556" i="4"/>
  <c r="Q1556" i="4" s="1"/>
  <c r="P1560" i="4"/>
  <c r="Q1560" i="4" s="1"/>
  <c r="M79" i="2"/>
  <c r="P1860" i="4"/>
  <c r="Q1860" i="4" s="1"/>
  <c r="P793" i="4"/>
  <c r="P1463" i="4"/>
  <c r="P1460" i="4"/>
  <c r="P262" i="4"/>
  <c r="P1689" i="4"/>
  <c r="Q1689" i="4" s="1"/>
  <c r="P1473" i="4"/>
  <c r="Q1473" i="4" s="1"/>
  <c r="P981" i="4"/>
  <c r="P967" i="4"/>
  <c r="P963" i="4"/>
  <c r="Q963" i="4" s="1"/>
  <c r="P976" i="4"/>
  <c r="Q976" i="4" s="1"/>
  <c r="P985" i="4"/>
  <c r="P979" i="4"/>
  <c r="P962" i="4"/>
  <c r="Q962" i="4" s="1"/>
  <c r="P968" i="4"/>
  <c r="P984" i="4"/>
  <c r="Q984" i="4" s="1"/>
  <c r="P964" i="4"/>
  <c r="P983" i="4"/>
  <c r="P988" i="4"/>
  <c r="Q988" i="4" s="1"/>
  <c r="P973" i="4"/>
  <c r="P969" i="4"/>
  <c r="P966" i="4"/>
  <c r="P508" i="4"/>
  <c r="P974" i="4"/>
  <c r="Q974" i="4" s="1"/>
  <c r="P490" i="4"/>
  <c r="Q490" i="4" s="1"/>
  <c r="P1309" i="4"/>
  <c r="P1472" i="4"/>
  <c r="P1353" i="4"/>
  <c r="Q1353" i="4" s="1"/>
  <c r="P1700" i="4"/>
  <c r="Q1700" i="4" s="1"/>
  <c r="P1325" i="4"/>
  <c r="P17" i="4"/>
  <c r="Q17" i="4" s="1"/>
  <c r="P5" i="4"/>
  <c r="P3" i="4"/>
  <c r="Q3" i="4" s="1"/>
  <c r="P18" i="4"/>
  <c r="P2" i="4"/>
  <c r="Q2" i="4" s="1"/>
  <c r="M2" i="2"/>
  <c r="P19" i="4"/>
  <c r="P16" i="4"/>
  <c r="Q16" i="4" s="1"/>
  <c r="P13" i="4"/>
  <c r="P4" i="4"/>
  <c r="Q4" i="4" s="1"/>
  <c r="P20" i="4"/>
  <c r="M34" i="2"/>
  <c r="P794" i="4"/>
  <c r="P799" i="4"/>
  <c r="P796" i="4"/>
  <c r="Q796" i="4" s="1"/>
  <c r="P795" i="4"/>
  <c r="Q795" i="4" s="1"/>
  <c r="P791" i="4"/>
  <c r="P498" i="4"/>
  <c r="Q498" i="4" s="1"/>
  <c r="P972" i="4"/>
  <c r="P978" i="4"/>
  <c r="P797" i="4"/>
  <c r="P495" i="4"/>
  <c r="Q495" i="4" s="1"/>
  <c r="P1705" i="4"/>
  <c r="P1467" i="4"/>
  <c r="P1476" i="4"/>
  <c r="P10" i="4"/>
  <c r="P1324" i="4"/>
  <c r="P1346" i="4"/>
  <c r="P1375" i="4"/>
  <c r="P1367" i="4"/>
  <c r="Q1367" i="4" s="1"/>
  <c r="P1342" i="4"/>
  <c r="P1314" i="4"/>
  <c r="Q1314" i="4" s="1"/>
  <c r="P1376" i="4"/>
  <c r="P1320" i="4"/>
  <c r="M51" i="2"/>
  <c r="P1319" i="4"/>
  <c r="P1332" i="4"/>
  <c r="P1328" i="4"/>
  <c r="Q1328" i="4" s="1"/>
  <c r="P1344" i="4"/>
  <c r="P1354" i="4"/>
  <c r="P1351" i="4"/>
  <c r="P1348" i="4"/>
  <c r="P1317" i="4"/>
  <c r="P1329" i="4"/>
  <c r="P1362" i="4"/>
  <c r="P1379" i="4"/>
  <c r="P1316" i="4"/>
  <c r="P1368" i="4"/>
  <c r="P1341" i="4"/>
  <c r="P1373" i="4"/>
  <c r="P1302" i="4"/>
  <c r="P1327" i="4"/>
  <c r="P1323" i="4"/>
  <c r="P1358" i="4"/>
  <c r="P1313" i="4"/>
  <c r="P1359" i="4"/>
  <c r="P1331" i="4"/>
  <c r="P1371" i="4"/>
  <c r="P1356" i="4"/>
  <c r="P1335" i="4"/>
  <c r="P1372" i="4"/>
  <c r="P1311" i="4"/>
  <c r="P1318" i="4"/>
  <c r="Q1318" i="4" s="1"/>
  <c r="P1306" i="4"/>
  <c r="P1364" i="4"/>
  <c r="P1315" i="4"/>
  <c r="P1305" i="4"/>
  <c r="P1369" i="4"/>
  <c r="P1347" i="4"/>
  <c r="P1334" i="4"/>
  <c r="P1365" i="4"/>
  <c r="Q1365" i="4" s="1"/>
  <c r="P1357" i="4"/>
  <c r="P1307" i="4"/>
  <c r="P1360" i="4"/>
  <c r="P1339" i="4"/>
  <c r="P1333" i="4"/>
  <c r="P1321" i="4"/>
  <c r="P1343" i="4"/>
  <c r="P1326" i="4"/>
  <c r="P1308" i="4"/>
  <c r="P1361" i="4"/>
  <c r="P1377" i="4"/>
  <c r="P1322" i="4"/>
  <c r="P509" i="4"/>
  <c r="P256" i="4"/>
  <c r="P982" i="4"/>
  <c r="P1450" i="4"/>
  <c r="Q1450" i="4" s="1"/>
  <c r="P1549" i="4"/>
  <c r="Q1549" i="4" s="1"/>
  <c r="P1686" i="4"/>
  <c r="Q1686" i="4" s="1"/>
  <c r="P1337" i="4"/>
  <c r="P253" i="4"/>
  <c r="Q253" i="4" s="1"/>
  <c r="P265" i="4"/>
  <c r="Q265" i="4" s="1"/>
  <c r="P254" i="4"/>
  <c r="Q254" i="4" s="1"/>
  <c r="P251" i="4"/>
  <c r="Q251" i="4" s="1"/>
  <c r="P264" i="4"/>
  <c r="P249" i="4"/>
  <c r="Q249" i="4" s="1"/>
  <c r="M10" i="2"/>
  <c r="P258" i="4"/>
  <c r="P255" i="4"/>
  <c r="P250" i="4"/>
  <c r="P260" i="4"/>
  <c r="Q260" i="4" s="1"/>
  <c r="P248" i="4"/>
  <c r="P257" i="4"/>
  <c r="P259" i="4"/>
  <c r="P619" i="4"/>
  <c r="M26" i="2"/>
  <c r="P620" i="4"/>
  <c r="Q620" i="4" s="1"/>
  <c r="P9" i="4"/>
  <c r="Q9" i="4" s="1"/>
  <c r="P7" i="4"/>
  <c r="P263" i="4"/>
  <c r="P971" i="4"/>
  <c r="P1464" i="4"/>
  <c r="P1312" i="4"/>
  <c r="Q1312" i="4" s="1"/>
  <c r="P266" i="4"/>
  <c r="P1559" i="4"/>
  <c r="P1691" i="4"/>
  <c r="Q1691" i="4" s="1"/>
  <c r="M18" i="2"/>
  <c r="P506" i="4"/>
  <c r="P491" i="4"/>
  <c r="P502" i="4"/>
  <c r="P504" i="4"/>
  <c r="Q504" i="4" s="1"/>
  <c r="P496" i="4"/>
  <c r="Q496" i="4" s="1"/>
  <c r="P503" i="4"/>
  <c r="Q503" i="4" s="1"/>
  <c r="P494" i="4"/>
  <c r="P492" i="4"/>
  <c r="P497" i="4"/>
  <c r="Q497" i="4" s="1"/>
  <c r="P500" i="4"/>
  <c r="P507" i="4"/>
  <c r="P499" i="4"/>
  <c r="P493" i="4"/>
  <c r="P8" i="4"/>
  <c r="Q8" i="4" s="1"/>
  <c r="P15" i="4"/>
  <c r="P6" i="4"/>
  <c r="P987" i="4"/>
  <c r="P975" i="4"/>
  <c r="P798" i="4"/>
  <c r="Q810" i="4"/>
  <c r="P1374" i="4"/>
  <c r="P1462" i="4"/>
  <c r="P1350" i="4"/>
  <c r="P1558" i="4"/>
  <c r="P1363" i="4"/>
  <c r="P295" i="4"/>
  <c r="Q295" i="4" s="1"/>
  <c r="P302" i="4"/>
  <c r="P316" i="4"/>
  <c r="P333" i="4"/>
  <c r="P294" i="4"/>
  <c r="P307" i="4"/>
  <c r="P347" i="4"/>
  <c r="Q347" i="4" s="1"/>
  <c r="P281" i="4"/>
  <c r="Q281" i="4" s="1"/>
  <c r="P286" i="4"/>
  <c r="P279" i="4"/>
  <c r="P1392" i="4"/>
  <c r="P1395" i="4"/>
  <c r="P1390" i="4"/>
  <c r="Q1390" i="4" s="1"/>
  <c r="M11" i="2"/>
  <c r="P278" i="4"/>
  <c r="Q278" i="4" s="1"/>
  <c r="P285" i="4"/>
  <c r="P301" i="4"/>
  <c r="P318" i="4"/>
  <c r="Q318" i="4" s="1"/>
  <c r="P289" i="4"/>
  <c r="P329" i="4"/>
  <c r="Q329" i="4" s="1"/>
  <c r="P344" i="4"/>
  <c r="P330" i="4"/>
  <c r="P280" i="4"/>
  <c r="P338" i="4"/>
  <c r="M3" i="2"/>
  <c r="P1024" i="4"/>
  <c r="Q1024" i="4" s="1"/>
  <c r="P1391" i="4"/>
  <c r="P1384" i="4"/>
  <c r="P1380" i="4"/>
  <c r="Q1380" i="4" s="1"/>
  <c r="P336" i="4"/>
  <c r="Q336" i="4" s="1"/>
  <c r="P269" i="4"/>
  <c r="Q269" i="4" s="1"/>
  <c r="P343" i="4"/>
  <c r="P277" i="4"/>
  <c r="P291" i="4"/>
  <c r="P308" i="4"/>
  <c r="P346" i="4"/>
  <c r="P282" i="4"/>
  <c r="P321" i="4"/>
  <c r="Q321" i="4" s="1"/>
  <c r="P337" i="4"/>
  <c r="P322" i="4"/>
  <c r="P296" i="4"/>
  <c r="P297" i="4"/>
  <c r="P348" i="4"/>
  <c r="Q348" i="4" s="1"/>
  <c r="P1397" i="4"/>
  <c r="P1385" i="4"/>
  <c r="P1393" i="4"/>
  <c r="P325" i="4"/>
  <c r="Q325" i="4" s="1"/>
  <c r="P335" i="4"/>
  <c r="P270" i="4"/>
  <c r="P283" i="4"/>
  <c r="P300" i="4"/>
  <c r="P340" i="4"/>
  <c r="P274" i="4"/>
  <c r="P314" i="4"/>
  <c r="Q314" i="4" s="1"/>
  <c r="P288" i="4"/>
  <c r="P1396" i="4"/>
  <c r="P1399" i="4"/>
  <c r="P1381" i="4"/>
  <c r="P1388" i="4"/>
  <c r="P319" i="4"/>
  <c r="Q319" i="4" s="1"/>
  <c r="P326" i="4"/>
  <c r="P341" i="4"/>
  <c r="P276" i="4"/>
  <c r="P292" i="4"/>
  <c r="P332" i="4"/>
  <c r="P331" i="4"/>
  <c r="P306" i="4"/>
  <c r="Q306" i="4" s="1"/>
  <c r="P271" i="4"/>
  <c r="P1387" i="4"/>
  <c r="P1389" i="4"/>
  <c r="P304" i="4"/>
  <c r="Q435" i="4"/>
  <c r="P1863" i="4"/>
  <c r="P47" i="4"/>
  <c r="Q47" i="4" s="1"/>
  <c r="P432" i="4"/>
  <c r="P442" i="4"/>
  <c r="Q442" i="4" s="1"/>
  <c r="P439" i="4"/>
  <c r="P426" i="4"/>
  <c r="P419" i="4"/>
  <c r="P423" i="4"/>
  <c r="P411" i="4"/>
  <c r="Q411" i="4" s="1"/>
  <c r="P52" i="4"/>
  <c r="P54" i="4"/>
  <c r="Q54" i="4" s="1"/>
  <c r="P32" i="4"/>
  <c r="P1061" i="4"/>
  <c r="P26" i="4"/>
  <c r="P1059" i="4"/>
  <c r="P59" i="4"/>
  <c r="P46" i="4"/>
  <c r="P702" i="4"/>
  <c r="Q702" i="4" s="1"/>
  <c r="P836" i="4"/>
  <c r="Q836" i="4" s="1"/>
  <c r="P700" i="4"/>
  <c r="P707" i="4"/>
  <c r="P856" i="4"/>
  <c r="Q856" i="4" s="1"/>
  <c r="P710" i="4"/>
  <c r="P689" i="4"/>
  <c r="P716" i="4"/>
  <c r="Q716" i="4" s="1"/>
  <c r="P1097" i="4"/>
  <c r="P1063" i="4"/>
  <c r="P50" i="4"/>
  <c r="P1649" i="4"/>
  <c r="Q1649" i="4" s="1"/>
  <c r="P1812" i="4"/>
  <c r="Q1812" i="4" s="1"/>
  <c r="P1816" i="4"/>
  <c r="P1834" i="4"/>
  <c r="P1824" i="4"/>
  <c r="M5" i="2"/>
  <c r="P1422" i="4"/>
  <c r="P413" i="4"/>
  <c r="P431" i="4"/>
  <c r="P1096" i="4"/>
  <c r="Q1096" i="4" s="1"/>
  <c r="P43" i="4"/>
  <c r="P696" i="4"/>
  <c r="Q696" i="4" s="1"/>
  <c r="P1065" i="4"/>
  <c r="Q1065" i="4" s="1"/>
  <c r="P406" i="4"/>
  <c r="P1085" i="4"/>
  <c r="P1067" i="4"/>
  <c r="P1094" i="4"/>
  <c r="Q1094" i="4" s="1"/>
  <c r="P695" i="4"/>
  <c r="P709" i="4"/>
  <c r="P443" i="4"/>
  <c r="P417" i="4"/>
  <c r="Q417" i="4" s="1"/>
  <c r="P427" i="4"/>
  <c r="P412" i="4"/>
  <c r="Q412" i="4" s="1"/>
  <c r="P1077" i="4"/>
  <c r="P1073" i="4"/>
  <c r="Q1073" i="4" s="1"/>
  <c r="P1088" i="4"/>
  <c r="P1087" i="4"/>
  <c r="P35" i="4"/>
  <c r="P1083" i="4"/>
  <c r="P835" i="4"/>
  <c r="Q835" i="4" s="1"/>
  <c r="P853" i="4"/>
  <c r="P841" i="4"/>
  <c r="P708" i="4"/>
  <c r="Q708" i="4" s="1"/>
  <c r="P712" i="4"/>
  <c r="Q712" i="4" s="1"/>
  <c r="P692" i="4"/>
  <c r="P713" i="4"/>
  <c r="P706" i="4"/>
  <c r="P1081" i="4"/>
  <c r="Q1081" i="4" s="1"/>
  <c r="P44" i="4"/>
  <c r="P40" i="4"/>
  <c r="P1653" i="4"/>
  <c r="P1828" i="4"/>
  <c r="P1836" i="4"/>
  <c r="P1823" i="4"/>
  <c r="Q1823" i="4" s="1"/>
  <c r="P1822" i="4"/>
  <c r="P1416" i="4"/>
  <c r="P1415" i="4"/>
  <c r="P1082" i="4"/>
  <c r="P1095" i="4"/>
  <c r="P844" i="4"/>
  <c r="Q844" i="4" s="1"/>
  <c r="P851" i="4"/>
  <c r="P694" i="4"/>
  <c r="Q694" i="4" s="1"/>
  <c r="P843" i="4"/>
  <c r="P1084" i="4"/>
  <c r="Q1084" i="4" s="1"/>
  <c r="P23" i="4"/>
  <c r="Q23" i="4" s="1"/>
  <c r="P448" i="4"/>
  <c r="P410" i="4"/>
  <c r="Q410" i="4" s="1"/>
  <c r="P409" i="4"/>
  <c r="P418" i="4"/>
  <c r="P437" i="4"/>
  <c r="P1070" i="4"/>
  <c r="P29" i="4"/>
  <c r="P1064" i="4"/>
  <c r="P30" i="4"/>
  <c r="Q30" i="4" s="1"/>
  <c r="P1080" i="4"/>
  <c r="P33" i="4"/>
  <c r="P1078" i="4"/>
  <c r="Q1078" i="4" s="1"/>
  <c r="P45" i="4"/>
  <c r="P56" i="4"/>
  <c r="P1075" i="4"/>
  <c r="Q1075" i="4" s="1"/>
  <c r="P839" i="4"/>
  <c r="Q839" i="4" s="1"/>
  <c r="P846" i="4"/>
  <c r="Q846" i="4" s="1"/>
  <c r="P837" i="4"/>
  <c r="P717" i="4"/>
  <c r="P697" i="4"/>
  <c r="Q697" i="4" s="1"/>
  <c r="P690" i="4"/>
  <c r="P711" i="4"/>
  <c r="P48" i="4"/>
  <c r="Q48" i="4" s="1"/>
  <c r="P1805" i="4"/>
  <c r="Q1805" i="4" s="1"/>
  <c r="P1807" i="4"/>
  <c r="P1829" i="4"/>
  <c r="Q1829" i="4" s="1"/>
  <c r="P27" i="4"/>
  <c r="Q27" i="4" s="1"/>
  <c r="P1424" i="4"/>
  <c r="P1417" i="4"/>
  <c r="Q531" i="4"/>
  <c r="P1874" i="4"/>
  <c r="P1887" i="4"/>
  <c r="P1848" i="4"/>
  <c r="Q1848" i="4" s="1"/>
  <c r="P1847" i="4"/>
  <c r="P1883" i="4"/>
  <c r="P1862" i="4"/>
  <c r="Q1862" i="4" s="1"/>
  <c r="P1878" i="4"/>
  <c r="Q1878" i="4" s="1"/>
  <c r="P1892" i="4"/>
  <c r="Q1892" i="4" s="1"/>
  <c r="P1859" i="4"/>
  <c r="Q1859" i="4" s="1"/>
  <c r="P1857" i="4"/>
  <c r="Q952" i="4"/>
  <c r="P1868" i="4"/>
  <c r="Q1868" i="4" s="1"/>
  <c r="P1852" i="4"/>
  <c r="Q1852" i="4" s="1"/>
  <c r="M62" i="2"/>
  <c r="P1846" i="4"/>
  <c r="P1854" i="4"/>
  <c r="P1903" i="4"/>
  <c r="Q1903" i="4" s="1"/>
  <c r="P1897" i="4"/>
  <c r="P1901" i="4"/>
  <c r="P1896" i="4"/>
  <c r="Q1896" i="4" s="1"/>
  <c r="P1890" i="4"/>
  <c r="P1882" i="4"/>
  <c r="Q1882" i="4" s="1"/>
  <c r="P1866" i="4"/>
  <c r="P1871" i="4"/>
  <c r="Q1871" i="4" s="1"/>
  <c r="P1851" i="4"/>
  <c r="P1853" i="4"/>
  <c r="Q1853" i="4" s="1"/>
  <c r="P1856" i="4"/>
  <c r="P1843" i="4"/>
  <c r="Q1843" i="4" s="1"/>
  <c r="P1894" i="4"/>
  <c r="P1870" i="4"/>
  <c r="Q1870" i="4" s="1"/>
  <c r="P1888" i="4"/>
  <c r="P1886" i="4"/>
  <c r="Q1886" i="4" s="1"/>
  <c r="P1880" i="4"/>
  <c r="P1839" i="4"/>
  <c r="Q1839" i="4" s="1"/>
  <c r="Q518" i="4"/>
  <c r="P1902" i="4"/>
  <c r="P1899" i="4"/>
  <c r="Q1899" i="4" s="1"/>
  <c r="P1842" i="4"/>
  <c r="P1845" i="4"/>
  <c r="Q1845" i="4" s="1"/>
  <c r="P1869" i="4"/>
  <c r="P1872" i="4"/>
  <c r="Q1872" i="4" s="1"/>
  <c r="P1895" i="4"/>
  <c r="P1889" i="4"/>
  <c r="Q1889" i="4" s="1"/>
  <c r="P1881" i="4"/>
  <c r="P1879" i="4"/>
  <c r="Q1879" i="4" s="1"/>
  <c r="P1867" i="4"/>
  <c r="P1855" i="4"/>
  <c r="Q1855" i="4" s="1"/>
  <c r="P1884" i="4"/>
  <c r="P1873" i="4"/>
  <c r="Q1873" i="4" s="1"/>
  <c r="P1865" i="4"/>
  <c r="P1838" i="4"/>
  <c r="Q1838" i="4" s="1"/>
  <c r="P1900" i="4"/>
  <c r="Q1900" i="4" s="1"/>
  <c r="P1898" i="4"/>
  <c r="P1877" i="4"/>
  <c r="Q1877" i="4" s="1"/>
  <c r="P1885" i="4"/>
  <c r="P1861" i="4"/>
  <c r="Q1861" i="4" s="1"/>
  <c r="P1850" i="4"/>
  <c r="P1841" i="4"/>
  <c r="Q1841" i="4" s="1"/>
  <c r="P1849" i="4"/>
  <c r="P1858" i="4"/>
  <c r="Q1858" i="4" s="1"/>
  <c r="P1844" i="4"/>
  <c r="P1891" i="4"/>
  <c r="Q1891" i="4" s="1"/>
  <c r="P1876" i="4"/>
  <c r="P1893" i="4"/>
  <c r="Q1893" i="4" s="1"/>
  <c r="P1875" i="4"/>
  <c r="P1864" i="4"/>
  <c r="Q1864" i="4" s="1"/>
  <c r="P1840" i="4"/>
  <c r="Q872" i="4"/>
  <c r="Q1519" i="4"/>
  <c r="G45" i="1" l="1"/>
  <c r="G94" i="1"/>
  <c r="G70" i="1"/>
  <c r="G36" i="1"/>
  <c r="Q431" i="4"/>
  <c r="G86" i="1"/>
  <c r="G111" i="1"/>
  <c r="G182" i="1"/>
  <c r="Q291" i="4"/>
  <c r="Q97" i="4"/>
  <c r="Q283" i="4"/>
  <c r="Q1005" i="4"/>
  <c r="Q915" i="4"/>
  <c r="Q647" i="4"/>
  <c r="Q313" i="4"/>
  <c r="Q1061" i="4"/>
  <c r="Q64" i="4"/>
  <c r="Q75" i="4"/>
  <c r="Q862" i="4"/>
  <c r="Q327" i="4"/>
  <c r="Q371" i="4"/>
  <c r="Q1130" i="4"/>
  <c r="Q1279" i="4"/>
  <c r="Q232" i="4"/>
  <c r="Q740" i="4"/>
  <c r="Q197" i="4"/>
  <c r="Q1718" i="4"/>
  <c r="Q1629" i="4"/>
  <c r="Q1796" i="4"/>
  <c r="Q1666" i="4"/>
  <c r="G95" i="1"/>
  <c r="G85" i="1"/>
  <c r="G185" i="1"/>
  <c r="Q262" i="4"/>
  <c r="Q276" i="4"/>
  <c r="Q317" i="4"/>
  <c r="Q33" i="4"/>
  <c r="Q26" i="4"/>
  <c r="Q426" i="4"/>
  <c r="Q341" i="4"/>
  <c r="Q494" i="4"/>
  <c r="Q905" i="4"/>
  <c r="Q1587" i="4"/>
  <c r="Q1627" i="4"/>
  <c r="G150" i="1"/>
  <c r="G139" i="1"/>
  <c r="G192" i="1"/>
  <c r="Q739" i="4"/>
  <c r="Q887" i="4"/>
  <c r="Q1100" i="4"/>
  <c r="Q833" i="4"/>
  <c r="Q1576" i="4"/>
  <c r="Q1793" i="4"/>
  <c r="Q1741" i="4"/>
  <c r="Q1655" i="4"/>
  <c r="Q614" i="4"/>
  <c r="Q1382" i="4"/>
  <c r="Q1522" i="4"/>
  <c r="Q21" i="4"/>
  <c r="G10" i="1"/>
  <c r="G186" i="1"/>
  <c r="Q606" i="4"/>
  <c r="Q1499" i="4"/>
  <c r="Q616" i="4"/>
  <c r="Q196" i="4"/>
  <c r="Q300" i="4"/>
  <c r="Q308" i="4"/>
  <c r="Q910" i="4"/>
  <c r="Q1414" i="4"/>
  <c r="Q650" i="4"/>
  <c r="Q994" i="4"/>
  <c r="Q264" i="4"/>
  <c r="Q132" i="4"/>
  <c r="Q129" i="4"/>
  <c r="Q83" i="4"/>
  <c r="Q449" i="4"/>
  <c r="Q949" i="4"/>
  <c r="Q634" i="4"/>
  <c r="Q1244" i="4"/>
  <c r="Q1091" i="4"/>
  <c r="Q1204" i="4"/>
  <c r="Q85" i="4"/>
  <c r="Q45" i="4"/>
  <c r="Q59" i="4"/>
  <c r="Q292" i="4"/>
  <c r="Q987" i="4"/>
  <c r="Q969" i="4"/>
  <c r="Q131" i="4"/>
  <c r="Q108" i="4"/>
  <c r="Q436" i="4"/>
  <c r="Q342" i="4"/>
  <c r="Q626" i="4"/>
  <c r="Q1301" i="4"/>
  <c r="Q625" i="4"/>
  <c r="Q1183" i="4"/>
  <c r="Q1145" i="4"/>
  <c r="Q1263" i="4"/>
  <c r="Q590" i="4"/>
  <c r="Q35" i="4"/>
  <c r="Q43" i="4"/>
  <c r="Q1059" i="4"/>
  <c r="Q81" i="4"/>
  <c r="Q267" i="4"/>
  <c r="Q424" i="4"/>
  <c r="Q324" i="4"/>
  <c r="Q684" i="4"/>
  <c r="Q580" i="4"/>
  <c r="Q172" i="4"/>
  <c r="Q203" i="4"/>
  <c r="Q419" i="4"/>
  <c r="Q977" i="4"/>
  <c r="Q284" i="4"/>
  <c r="Q675" i="4"/>
  <c r="Q1157" i="4"/>
  <c r="Q1123" i="4"/>
  <c r="Q1133" i="4"/>
  <c r="Q572" i="4"/>
  <c r="Q180" i="4"/>
  <c r="Q188" i="4"/>
  <c r="Q294" i="4"/>
  <c r="Q128" i="4"/>
  <c r="Q275" i="4"/>
  <c r="Q666" i="4"/>
  <c r="Q1255" i="4"/>
  <c r="Q1293" i="4"/>
  <c r="Q460" i="4"/>
  <c r="Q1209" i="4"/>
  <c r="Q538" i="4"/>
  <c r="Q990" i="4"/>
  <c r="Q565" i="4"/>
  <c r="Q1067" i="4"/>
  <c r="Q333" i="4"/>
  <c r="Q964" i="4"/>
  <c r="Q130" i="4"/>
  <c r="Q119" i="4"/>
  <c r="Q900" i="4"/>
  <c r="Q1413" i="4"/>
  <c r="Q658" i="4"/>
  <c r="Q1257" i="4"/>
  <c r="Q1175" i="4"/>
  <c r="Q1212" i="4"/>
  <c r="Q156" i="4"/>
  <c r="Q164" i="4"/>
  <c r="Q551" i="4"/>
  <c r="Q820" i="4"/>
  <c r="Q923" i="4"/>
  <c r="Q1536" i="4"/>
  <c r="Q1496" i="4"/>
  <c r="Q916" i="4"/>
  <c r="Q1538" i="4"/>
  <c r="Q1111" i="4"/>
  <c r="Q1225" i="4"/>
  <c r="Q1404" i="4"/>
  <c r="Q1531" i="4"/>
  <c r="Q1419" i="4"/>
  <c r="Q323" i="4"/>
  <c r="Q669" i="4"/>
  <c r="Q465" i="4"/>
  <c r="Q765" i="4"/>
  <c r="Q1702" i="4"/>
  <c r="Q995" i="4"/>
  <c r="Q447" i="4"/>
  <c r="Q982" i="4"/>
  <c r="Q65" i="4"/>
  <c r="Q1021" i="4"/>
  <c r="Q68" i="4"/>
  <c r="Q15" i="4"/>
  <c r="Q77" i="4"/>
  <c r="Q1090" i="4"/>
  <c r="Q2164" i="4"/>
  <c r="Q2177" i="4"/>
  <c r="Q2018" i="4"/>
  <c r="Q2003" i="4"/>
  <c r="Q2143" i="4"/>
  <c r="Q2202" i="4"/>
  <c r="Q484" i="4"/>
  <c r="Q1448" i="4"/>
  <c r="Q1394" i="4"/>
  <c r="G123" i="1"/>
  <c r="G49" i="1"/>
  <c r="G107" i="1"/>
  <c r="G113" i="1"/>
  <c r="G35" i="1"/>
  <c r="G133" i="1"/>
  <c r="G34" i="1"/>
  <c r="G33" i="1"/>
  <c r="G11" i="1"/>
  <c r="G23" i="1"/>
  <c r="G63" i="1"/>
  <c r="G78" i="1"/>
  <c r="G90" i="1"/>
  <c r="G124" i="1"/>
  <c r="G112" i="1"/>
  <c r="G134" i="1"/>
  <c r="G174" i="1"/>
  <c r="G114" i="1"/>
  <c r="G128" i="1"/>
  <c r="G20" i="1"/>
  <c r="G141" i="1"/>
  <c r="G135" i="1"/>
  <c r="G92" i="1"/>
  <c r="G119" i="1"/>
  <c r="G53" i="1"/>
  <c r="G73" i="1"/>
  <c r="G69" i="1"/>
  <c r="G110" i="1"/>
  <c r="G50" i="1"/>
  <c r="G102" i="1"/>
  <c r="G118" i="1"/>
  <c r="G48" i="1"/>
  <c r="G15" i="1"/>
  <c r="G181" i="1"/>
  <c r="G153" i="1"/>
  <c r="G176" i="1"/>
  <c r="G18" i="1"/>
  <c r="G27" i="1"/>
  <c r="G43" i="1"/>
  <c r="G127" i="1"/>
  <c r="G38" i="1"/>
  <c r="G37" i="1"/>
  <c r="G88" i="1"/>
  <c r="G104" i="1"/>
  <c r="G26" i="1"/>
  <c r="G60" i="1"/>
  <c r="G30" i="1"/>
  <c r="G97" i="1"/>
  <c r="G99" i="1"/>
  <c r="G96" i="1"/>
  <c r="G157" i="1"/>
  <c r="G14" i="1"/>
  <c r="G155" i="1"/>
  <c r="G191" i="1"/>
  <c r="G8" i="1"/>
  <c r="G130" i="1"/>
  <c r="G152" i="1"/>
  <c r="G125" i="1"/>
  <c r="G121" i="1"/>
  <c r="G117" i="1"/>
  <c r="G71" i="1"/>
  <c r="G138" i="1"/>
  <c r="G75" i="1"/>
  <c r="G54" i="1"/>
  <c r="G21" i="1"/>
  <c r="G83" i="1"/>
  <c r="G51" i="1"/>
  <c r="G160" i="1"/>
  <c r="G41" i="1"/>
  <c r="G154" i="1"/>
  <c r="G91" i="1"/>
  <c r="G7" i="1"/>
  <c r="G87" i="1"/>
  <c r="G136" i="1"/>
  <c r="G142" i="1"/>
  <c r="G76" i="1"/>
  <c r="G58" i="1"/>
  <c r="G82" i="1"/>
  <c r="G122" i="1"/>
  <c r="G140" i="1"/>
  <c r="G55" i="1"/>
  <c r="G65" i="1"/>
  <c r="G74" i="1"/>
  <c r="G98" i="1"/>
  <c r="G25" i="1"/>
  <c r="G77" i="1"/>
  <c r="G19" i="1"/>
  <c r="G156" i="1"/>
  <c r="G183" i="1"/>
  <c r="G162" i="1"/>
  <c r="G148" i="1"/>
  <c r="G146" i="1"/>
  <c r="G56" i="1"/>
  <c r="G39" i="1"/>
  <c r="G40" i="1"/>
  <c r="G81" i="1"/>
  <c r="G68" i="1"/>
  <c r="G12" i="1"/>
  <c r="G100" i="1"/>
  <c r="G57" i="1"/>
  <c r="G64" i="1"/>
  <c r="G84" i="1"/>
  <c r="G9" i="1"/>
  <c r="G143" i="1"/>
  <c r="G193" i="1"/>
  <c r="Q1815" i="4"/>
  <c r="G46" i="1"/>
  <c r="G29" i="1"/>
  <c r="G147" i="1"/>
  <c r="G149" i="1"/>
  <c r="G158" i="1"/>
  <c r="G151" i="1"/>
  <c r="G109" i="1"/>
  <c r="G103" i="1"/>
  <c r="G66" i="1"/>
  <c r="G13" i="1"/>
  <c r="G42" i="1"/>
  <c r="G126" i="1"/>
  <c r="G59" i="1"/>
  <c r="G120" i="1"/>
  <c r="G105" i="1"/>
  <c r="G31" i="1"/>
  <c r="G106" i="1"/>
  <c r="G52" i="1"/>
  <c r="G144" i="1"/>
  <c r="G161" i="1"/>
  <c r="G190" i="1"/>
  <c r="G137" i="1"/>
  <c r="G159" i="1"/>
  <c r="G145" i="1"/>
  <c r="G163" i="1"/>
  <c r="G28" i="1"/>
  <c r="G47" i="1"/>
  <c r="G101" i="1"/>
  <c r="G24" i="1"/>
  <c r="G116" i="1"/>
  <c r="G115" i="1"/>
  <c r="G79" i="1"/>
  <c r="G67" i="1"/>
  <c r="G44" i="1"/>
  <c r="G184" i="1"/>
  <c r="Q316" i="4"/>
  <c r="Q258" i="4"/>
  <c r="Q798" i="4"/>
  <c r="Q94" i="4"/>
  <c r="Q1019" i="4"/>
  <c r="Q642" i="4"/>
  <c r="Q461" i="4"/>
  <c r="Q247" i="4"/>
  <c r="Q1182" i="4"/>
  <c r="Q1187" i="4"/>
  <c r="Q1811" i="4"/>
  <c r="Q843" i="4"/>
  <c r="Q1083" i="4"/>
  <c r="Q500" i="4"/>
  <c r="Q20" i="4"/>
  <c r="Q1552" i="4"/>
  <c r="Q138" i="4"/>
  <c r="Q84" i="4"/>
  <c r="Q123" i="4"/>
  <c r="Q421" i="4"/>
  <c r="Q909" i="4"/>
  <c r="Q355" i="4"/>
  <c r="Q462" i="4"/>
  <c r="Q782" i="4"/>
  <c r="Q1076" i="4"/>
  <c r="Q857" i="4"/>
  <c r="Q928" i="4"/>
  <c r="Q1258" i="4"/>
  <c r="Q591" i="4"/>
  <c r="Q149" i="4"/>
  <c r="Q1715" i="4"/>
  <c r="Q1573" i="4"/>
  <c r="Q1621" i="4"/>
  <c r="Q1661" i="4"/>
  <c r="Q1043" i="4"/>
  <c r="Q750" i="4"/>
  <c r="Q257" i="4"/>
  <c r="Q889" i="4"/>
  <c r="Q51" i="4"/>
  <c r="Q804" i="4"/>
  <c r="Q762" i="4"/>
  <c r="Q935" i="4"/>
  <c r="Q165" i="4"/>
  <c r="Q1780" i="4"/>
  <c r="Q1758" i="4"/>
  <c r="Q689" i="4"/>
  <c r="Q1393" i="4"/>
  <c r="Q506" i="4"/>
  <c r="Q220" i="4"/>
  <c r="Q1203" i="4"/>
  <c r="Q418" i="4"/>
  <c r="Q1836" i="4"/>
  <c r="Q6" i="4"/>
  <c r="Q1326" i="4"/>
  <c r="Q1316" i="4"/>
  <c r="Q1705" i="4"/>
  <c r="Q71" i="4"/>
  <c r="Q688" i="4"/>
  <c r="Q1146" i="4"/>
  <c r="Q453" i="4"/>
  <c r="Q1426" i="4"/>
  <c r="Q403" i="4"/>
  <c r="Q555" i="4"/>
  <c r="Q155" i="4"/>
  <c r="Q1122" i="4"/>
  <c r="Q2281" i="4"/>
  <c r="Q301" i="4"/>
  <c r="Q1002" i="4"/>
  <c r="Q899" i="4"/>
  <c r="Q11" i="4"/>
  <c r="Q651" i="4"/>
  <c r="Q693" i="4"/>
  <c r="Q1411" i="4"/>
  <c r="Q204" i="4"/>
  <c r="Q1681" i="4"/>
  <c r="Q1119" i="4"/>
  <c r="Q980" i="4"/>
  <c r="Q425" i="4"/>
  <c r="Q1465" i="4"/>
  <c r="Q122" i="4"/>
  <c r="Q989" i="4"/>
  <c r="Q1763" i="4"/>
  <c r="Q1530" i="4"/>
  <c r="Q271" i="4"/>
  <c r="Q2191" i="4"/>
  <c r="Q485" i="4"/>
  <c r="Q569" i="4"/>
  <c r="Q345" i="4"/>
  <c r="Q22" i="4"/>
  <c r="Q792" i="4"/>
  <c r="Q621" i="4"/>
  <c r="Q537" i="4"/>
  <c r="Q690" i="4"/>
  <c r="Q338" i="4"/>
  <c r="Q1867" i="4"/>
  <c r="Q1842" i="4"/>
  <c r="Q695" i="4"/>
  <c r="Q1558" i="4"/>
  <c r="Q492" i="4"/>
  <c r="Q791" i="4"/>
  <c r="Q508" i="4"/>
  <c r="Q1692" i="4"/>
  <c r="Q80" i="4"/>
  <c r="Q101" i="4"/>
  <c r="Q2116" i="4"/>
  <c r="Q2102" i="4"/>
  <c r="Q2025" i="4"/>
  <c r="Q2100" i="4"/>
  <c r="Q2117" i="4"/>
  <c r="Q2022" i="4"/>
  <c r="Q2212" i="4"/>
  <c r="Q2140" i="4"/>
  <c r="Q1022" i="4"/>
  <c r="Q953" i="4"/>
  <c r="Q654" i="4"/>
  <c r="Q474" i="4"/>
  <c r="Q768" i="4"/>
  <c r="Q1211" i="4"/>
  <c r="Q752" i="4"/>
  <c r="Q1105" i="4"/>
  <c r="Q89" i="4"/>
  <c r="Q1773" i="4"/>
  <c r="Q107" i="4"/>
  <c r="Q1881" i="4"/>
  <c r="Q1902" i="4"/>
  <c r="Q700" i="4"/>
  <c r="Q979" i="4"/>
  <c r="Q1370" i="4"/>
  <c r="Q1941" i="4"/>
  <c r="Q2170" i="4"/>
  <c r="Q1944" i="4"/>
  <c r="Q1986" i="4"/>
  <c r="Q896" i="4"/>
  <c r="Q1436" i="4"/>
  <c r="Q954" i="4"/>
  <c r="Q388" i="4"/>
  <c r="Q639" i="4"/>
  <c r="Q881" i="4"/>
  <c r="Q1131" i="4"/>
  <c r="Q771" i="4"/>
  <c r="Q1271" i="4"/>
  <c r="Q803" i="4"/>
  <c r="Q757" i="4"/>
  <c r="Q1127" i="4"/>
  <c r="Q1217" i="4"/>
  <c r="Q1711" i="4"/>
  <c r="Q1590" i="4"/>
  <c r="Q1631" i="4"/>
  <c r="Q1566" i="4"/>
  <c r="Q1776" i="4"/>
  <c r="Q1825" i="4"/>
  <c r="Q1819" i="4"/>
  <c r="Q29" i="4"/>
  <c r="Q853" i="4"/>
  <c r="Q297" i="4"/>
  <c r="Q255" i="4"/>
  <c r="Q2183" i="4"/>
  <c r="Q2188" i="4"/>
  <c r="Q2215" i="4"/>
  <c r="Q2042" i="4"/>
  <c r="Q2130" i="4"/>
  <c r="Q524" i="4"/>
  <c r="Q998" i="4"/>
  <c r="Q901" i="4"/>
  <c r="Q441" i="4"/>
  <c r="Q961" i="4"/>
  <c r="Q384" i="4"/>
  <c r="Q631" i="4"/>
  <c r="Q1161" i="4"/>
  <c r="Q832" i="4"/>
  <c r="Q1167" i="4"/>
  <c r="Q1693" i="4"/>
  <c r="Q1562" i="4"/>
  <c r="Q1607" i="4"/>
  <c r="Q1598" i="4"/>
  <c r="Q1794" i="4"/>
  <c r="Q1651" i="4"/>
  <c r="Q1672" i="4"/>
  <c r="Q1865" i="4"/>
  <c r="Q1895" i="4"/>
  <c r="Q1822" i="4"/>
  <c r="Q427" i="4"/>
  <c r="Q52" i="4"/>
  <c r="Q1703" i="4"/>
  <c r="Q98" i="4"/>
  <c r="Q965" i="4"/>
  <c r="Q1916" i="4"/>
  <c r="Q2061" i="4"/>
  <c r="Q1959" i="4"/>
  <c r="Q511" i="4"/>
  <c r="Q434" i="4"/>
  <c r="Q786" i="4"/>
  <c r="Q213" i="4"/>
  <c r="Q830" i="4"/>
  <c r="Q1725" i="4"/>
  <c r="Q1609" i="4"/>
  <c r="Q1774" i="4"/>
  <c r="Q1663" i="4"/>
  <c r="Q1545" i="4"/>
  <c r="Q2305" i="4"/>
  <c r="Q288" i="4"/>
  <c r="Q118" i="4"/>
  <c r="Q1936" i="4"/>
  <c r="Q1984" i="4"/>
  <c r="Q1993" i="4"/>
  <c r="Q522" i="4"/>
  <c r="Q349" i="4"/>
  <c r="Q446" i="4"/>
  <c r="Q680" i="4"/>
  <c r="Q847" i="4"/>
  <c r="Q235" i="4"/>
  <c r="Q823" i="4"/>
  <c r="Q1126" i="4"/>
  <c r="Q1143" i="4"/>
  <c r="Q1580" i="4"/>
  <c r="Q1790" i="4"/>
  <c r="Q437" i="4"/>
  <c r="Q1884" i="4"/>
  <c r="Q1869" i="4"/>
  <c r="Q713" i="4"/>
  <c r="Q280" i="4"/>
  <c r="Q975" i="4"/>
  <c r="Q967" i="4"/>
  <c r="Q104" i="4"/>
  <c r="Q860" i="4"/>
  <c r="Q1960" i="4"/>
  <c r="Q1938" i="4"/>
  <c r="Q2108" i="4"/>
  <c r="Q2159" i="4"/>
  <c r="Q1201" i="4"/>
  <c r="Q354" i="4"/>
  <c r="Q672" i="4"/>
  <c r="Q736" i="4"/>
  <c r="Q1289" i="4"/>
  <c r="Q1222" i="4"/>
  <c r="Q1195" i="4"/>
  <c r="Q222" i="4"/>
  <c r="Q239" i="4"/>
  <c r="Q223" i="4"/>
  <c r="Q1585" i="4"/>
  <c r="Q1611" i="4"/>
  <c r="Q1614" i="4"/>
  <c r="Q1679" i="4"/>
  <c r="Q1682" i="4"/>
  <c r="Q322" i="4"/>
  <c r="Q18" i="4"/>
  <c r="Q135" i="4"/>
  <c r="Q1942" i="4"/>
  <c r="Q692" i="4"/>
  <c r="Q304" i="4"/>
  <c r="Q330" i="4"/>
  <c r="Q106" i="4"/>
  <c r="Q78" i="4"/>
  <c r="Q120" i="4"/>
  <c r="Q1912" i="4"/>
  <c r="Q2031" i="4"/>
  <c r="Q2176" i="4"/>
  <c r="Q536" i="4"/>
  <c r="Q664" i="4"/>
  <c r="Q891" i="4"/>
  <c r="Q1185" i="4"/>
  <c r="Q455" i="4"/>
  <c r="Q1191" i="4"/>
  <c r="Q245" i="4"/>
  <c r="Q747" i="4"/>
  <c r="Q1778" i="4"/>
  <c r="Q1800" i="4"/>
  <c r="Q1813" i="4"/>
  <c r="Q567" i="4"/>
  <c r="Q1485" i="4"/>
  <c r="Q398" i="4"/>
  <c r="Q1026" i="4"/>
  <c r="Q656" i="4"/>
  <c r="Q2123" i="4"/>
  <c r="Q2053" i="4"/>
  <c r="Q2093" i="4"/>
  <c r="Q2299" i="4"/>
  <c r="Q2316" i="4"/>
  <c r="Q941" i="4"/>
  <c r="Q1479" i="4"/>
  <c r="Q145" i="4"/>
  <c r="Q185" i="4"/>
  <c r="Q603" i="4"/>
  <c r="Q610" i="4"/>
  <c r="Q153" i="4"/>
  <c r="Q623" i="4"/>
  <c r="Q587" i="4"/>
  <c r="Q562" i="4"/>
  <c r="Q193" i="4"/>
  <c r="Q272" i="4"/>
  <c r="Q161" i="4"/>
  <c r="Q201" i="4"/>
  <c r="Q578" i="4"/>
  <c r="Q1863" i="4"/>
  <c r="Q709" i="4"/>
  <c r="Q2002" i="4"/>
  <c r="Q1971" i="4"/>
  <c r="Q2049" i="4"/>
  <c r="Q2080" i="4"/>
  <c r="Q2135" i="4"/>
  <c r="Q1696" i="4"/>
  <c r="Q76" i="4"/>
  <c r="Q1385" i="4"/>
  <c r="Q1274" i="4"/>
  <c r="Q640" i="4"/>
  <c r="Q655" i="4"/>
  <c r="Q662" i="4"/>
  <c r="Q671" i="4"/>
  <c r="Q152" i="4"/>
  <c r="Q110" i="4"/>
  <c r="Q1402" i="4"/>
  <c r="Q1158" i="4"/>
  <c r="Q1154" i="4"/>
  <c r="Q829" i="4"/>
  <c r="Q778" i="4"/>
  <c r="Q527" i="4"/>
  <c r="Q358" i="4"/>
  <c r="Q1361" i="4"/>
  <c r="Q1364" i="4"/>
  <c r="Q1474" i="4"/>
  <c r="Q2450" i="4"/>
  <c r="Q2402" i="4"/>
  <c r="Q1844" i="4"/>
  <c r="Q1898" i="4"/>
  <c r="Q1816" i="4"/>
  <c r="Q432" i="4"/>
  <c r="Q344" i="4"/>
  <c r="Q1357" i="4"/>
  <c r="Q1368" i="4"/>
  <c r="Q1467" i="4"/>
  <c r="Q981" i="4"/>
  <c r="Q139" i="4"/>
  <c r="Q2193" i="4"/>
  <c r="Q2157" i="4"/>
  <c r="Q543" i="4"/>
  <c r="Q433" i="4"/>
  <c r="Q913" i="4"/>
  <c r="Q679" i="4"/>
  <c r="Q362" i="4"/>
  <c r="Q1248" i="4"/>
  <c r="Q732" i="4"/>
  <c r="Q743" i="4"/>
  <c r="Q1151" i="4"/>
  <c r="Q456" i="4"/>
  <c r="Q1297" i="4"/>
  <c r="Q544" i="4"/>
  <c r="Q241" i="4"/>
  <c r="Q701" i="4"/>
  <c r="Q813" i="4"/>
  <c r="Q1106" i="4"/>
  <c r="Q1219" i="4"/>
  <c r="Q1178" i="4"/>
  <c r="Q184" i="4"/>
  <c r="Q1721" i="4"/>
  <c r="Q1591" i="4"/>
  <c r="Q1632" i="4"/>
  <c r="Q1759" i="4"/>
  <c r="Q1804" i="4"/>
  <c r="Q1659" i="4"/>
  <c r="Q1384" i="4"/>
  <c r="Q13" i="4"/>
  <c r="Q1553" i="4"/>
  <c r="Q61" i="4"/>
  <c r="Q2073" i="4"/>
  <c r="Q2062" i="4"/>
  <c r="Q1957" i="4"/>
  <c r="Q1921" i="4"/>
  <c r="Q991" i="4"/>
  <c r="Q904" i="4"/>
  <c r="Q1233" i="4"/>
  <c r="Q892" i="4"/>
  <c r="Q238" i="4"/>
  <c r="Q742" i="4"/>
  <c r="Q932" i="4"/>
  <c r="Q1071" i="4"/>
  <c r="Q176" i="4"/>
  <c r="Q1645" i="4"/>
  <c r="Q1747" i="4"/>
  <c r="Q1810" i="4"/>
  <c r="Q1840" i="4"/>
  <c r="Q1849" i="4"/>
  <c r="Q837" i="4"/>
  <c r="Q1080" i="4"/>
  <c r="Q1653" i="4"/>
  <c r="Q1379" i="4"/>
  <c r="Q1325" i="4"/>
  <c r="Q102" i="4"/>
  <c r="Q88" i="4"/>
  <c r="Q1923" i="4"/>
  <c r="Q2189" i="4"/>
  <c r="Q2013" i="4"/>
  <c r="Q2051" i="4"/>
  <c r="Q1013" i="4"/>
  <c r="Q328" i="4"/>
  <c r="Q715" i="4"/>
  <c r="Q764" i="4"/>
  <c r="Q733" i="4"/>
  <c r="Q1190" i="4"/>
  <c r="Q956" i="4"/>
  <c r="Q687" i="4"/>
  <c r="Q570" i="4"/>
  <c r="Q168" i="4"/>
  <c r="Q1730" i="4"/>
  <c r="Q1644" i="4"/>
  <c r="Q1678" i="4"/>
  <c r="Q577" i="4"/>
  <c r="Q448" i="4"/>
  <c r="Q1087" i="4"/>
  <c r="Q413" i="4"/>
  <c r="Q296" i="4"/>
  <c r="Q250" i="4"/>
  <c r="Q797" i="4"/>
  <c r="Q19" i="4"/>
  <c r="Q1701" i="4"/>
  <c r="Q867" i="4"/>
  <c r="Q63" i="4"/>
  <c r="Q1973" i="4"/>
  <c r="Q1926" i="4"/>
  <c r="Q2180" i="4"/>
  <c r="Q1928" i="4"/>
  <c r="Q2056" i="4"/>
  <c r="Q1018" i="4"/>
  <c r="Q1267" i="4"/>
  <c r="Q1236" i="4"/>
  <c r="Q320" i="4"/>
  <c r="Q772" i="4"/>
  <c r="Q1446" i="4"/>
  <c r="Q215" i="4"/>
  <c r="Q721" i="4"/>
  <c r="Q1198" i="4"/>
  <c r="Q1148" i="4"/>
  <c r="Q159" i="4"/>
  <c r="Q1727" i="4"/>
  <c r="Q1743" i="4"/>
  <c r="Q594" i="4"/>
  <c r="Q1875" i="4"/>
  <c r="Q1850" i="4"/>
  <c r="Q40" i="4"/>
  <c r="Q443" i="4"/>
  <c r="Q50" i="4"/>
  <c r="Q509" i="4"/>
  <c r="Q1333" i="4"/>
  <c r="Q1346" i="4"/>
  <c r="Q985" i="4"/>
  <c r="Q1699" i="4"/>
  <c r="Q72" i="4"/>
  <c r="Q261" i="4"/>
  <c r="Q2027" i="4"/>
  <c r="Q2165" i="4"/>
  <c r="Q516" i="4"/>
  <c r="Q997" i="4"/>
  <c r="Q646" i="4"/>
  <c r="Q1240" i="4"/>
  <c r="Q1218" i="4"/>
  <c r="Q212" i="4"/>
  <c r="Q801" i="4"/>
  <c r="Q959" i="4"/>
  <c r="Q1571" i="4"/>
  <c r="Q1601" i="4"/>
  <c r="Q1802" i="4"/>
  <c r="Q1673" i="4"/>
  <c r="Q1416" i="4"/>
  <c r="Q279" i="4"/>
  <c r="Q986" i="4"/>
  <c r="Q2152" i="4"/>
  <c r="Q2014" i="4"/>
  <c r="Q512" i="4"/>
  <c r="Q1015" i="4"/>
  <c r="Q369" i="4"/>
  <c r="Q1239" i="4"/>
  <c r="Q312" i="4"/>
  <c r="Q1444" i="4"/>
  <c r="Q1281" i="4"/>
  <c r="Q1098" i="4"/>
  <c r="Q802" i="4"/>
  <c r="Q1192" i="4"/>
  <c r="Q612" i="4"/>
  <c r="Q57" i="4"/>
  <c r="Q144" i="4"/>
  <c r="Q1789" i="4"/>
  <c r="Q1831" i="4"/>
  <c r="Q1832" i="4"/>
  <c r="Q1525" i="4"/>
  <c r="Q602" i="4"/>
  <c r="Q44" i="4"/>
  <c r="Q1063" i="4"/>
  <c r="Q337" i="4"/>
  <c r="Q502" i="4"/>
  <c r="Q1555" i="4"/>
  <c r="Q1469" i="4"/>
  <c r="Q1904" i="4"/>
  <c r="Q2066" i="4"/>
  <c r="Q2040" i="4"/>
  <c r="Q2104" i="4"/>
  <c r="Q2115" i="4"/>
  <c r="Q1876" i="4"/>
  <c r="Q1885" i="4"/>
  <c r="Q286" i="4"/>
  <c r="Q491" i="4"/>
  <c r="Q1315" i="4"/>
  <c r="Q875" i="4"/>
  <c r="Q121" i="4"/>
  <c r="Q1978" i="4"/>
  <c r="Q2043" i="4"/>
  <c r="Q1974" i="4"/>
  <c r="Q1980" i="4"/>
  <c r="Q2138" i="4"/>
  <c r="Q1153" i="4"/>
  <c r="Q630" i="4"/>
  <c r="Q370" i="4"/>
  <c r="Q305" i="4"/>
  <c r="Q858" i="4"/>
  <c r="Q1140" i="4"/>
  <c r="Q1581" i="4"/>
  <c r="Q1603" i="4"/>
  <c r="Q1750" i="4"/>
  <c r="Q1675" i="4"/>
  <c r="Q557" i="4"/>
  <c r="Q396" i="4"/>
  <c r="Q1112" i="4"/>
  <c r="Q1541" i="4"/>
  <c r="Q1501" i="4"/>
  <c r="Q1508" i="4"/>
  <c r="Q1518" i="4"/>
  <c r="Q1478" i="4"/>
  <c r="Q1113" i="4"/>
  <c r="Q926" i="4"/>
  <c r="Q1431" i="4"/>
  <c r="Q1520" i="4"/>
  <c r="Q1503" i="4"/>
  <c r="Q617" i="4"/>
  <c r="Q1401" i="4"/>
  <c r="Q1433" i="4"/>
  <c r="Q1523" i="4"/>
  <c r="Q924" i="4"/>
  <c r="Q546" i="4"/>
  <c r="Q1449" i="4"/>
  <c r="Q476" i="4"/>
  <c r="Q393" i="4"/>
  <c r="Q1527" i="4"/>
  <c r="Q1109" i="4"/>
  <c r="Q1305" i="4"/>
  <c r="Q1455" i="4"/>
  <c r="Q1417" i="4"/>
  <c r="Q1507" i="4"/>
  <c r="Q917" i="4"/>
  <c r="Q488" i="4"/>
  <c r="Q1121" i="4"/>
  <c r="Q1276" i="4"/>
  <c r="Q1235" i="4"/>
  <c r="Q1074" i="4"/>
  <c r="Q1000" i="4"/>
  <c r="Q911" i="4"/>
  <c r="Q633" i="4"/>
  <c r="Q641" i="4"/>
  <c r="Q665" i="4"/>
  <c r="Q624" i="4"/>
  <c r="Q573" i="4"/>
  <c r="Q535" i="4"/>
  <c r="Q1440" i="4"/>
  <c r="Q1176" i="4"/>
  <c r="Q1164" i="4"/>
  <c r="Q1220" i="4"/>
  <c r="Q1099" i="4"/>
  <c r="Q937" i="4"/>
  <c r="Q877" i="4"/>
  <c r="Q855" i="4"/>
  <c r="Q825" i="4"/>
  <c r="Q779" i="4"/>
  <c r="Q774" i="4"/>
  <c r="Q749" i="4"/>
  <c r="Q691" i="4"/>
  <c r="Q376" i="4"/>
  <c r="Q351" i="4"/>
  <c r="Q382" i="4"/>
  <c r="Q234" i="4"/>
  <c r="Q225" i="4"/>
  <c r="Q252" i="4"/>
  <c r="Q1079" i="4"/>
  <c r="Q776" i="4"/>
  <c r="Q1652" i="4"/>
  <c r="Q2452" i="4"/>
  <c r="Q2420" i="4"/>
  <c r="Q1356" i="4"/>
  <c r="Q1387" i="4"/>
  <c r="Q1341" i="4"/>
  <c r="Q1269" i="4"/>
  <c r="Q2329" i="4"/>
  <c r="Q1287" i="4"/>
  <c r="Q1064" i="4"/>
  <c r="Q1095" i="4"/>
  <c r="Q1395" i="4"/>
  <c r="Q1470" i="4"/>
  <c r="Q1245" i="4"/>
  <c r="Q1432" i="4"/>
  <c r="Q402" i="4"/>
  <c r="Q1505" i="4"/>
  <c r="Q12" i="4"/>
  <c r="Q1088" i="4"/>
  <c r="Q1288" i="4"/>
  <c r="Q1256" i="4"/>
  <c r="Q1254" i="4"/>
  <c r="Q1027" i="4"/>
  <c r="Q1511" i="4"/>
  <c r="Q1020" i="4"/>
  <c r="Q2077" i="4"/>
  <c r="Q444" i="4"/>
  <c r="Q315" i="4"/>
  <c r="Q682" i="4"/>
  <c r="Q1277" i="4"/>
  <c r="Q458" i="4"/>
  <c r="Q850" i="4"/>
  <c r="Q699" i="4"/>
  <c r="Q955" i="4"/>
  <c r="Q1055" i="4"/>
  <c r="Q1577" i="4"/>
  <c r="Q1628" i="4"/>
  <c r="Q1594" i="4"/>
  <c r="Q1604" i="4"/>
  <c r="Q1817" i="4"/>
  <c r="Q1662" i="4"/>
  <c r="Q170" i="4"/>
  <c r="Q1459" i="4"/>
  <c r="Q2473" i="4"/>
  <c r="Q2441" i="4"/>
  <c r="Q2409" i="4"/>
  <c r="Q2405" i="4"/>
  <c r="Q2385" i="4"/>
  <c r="Q2369" i="4"/>
  <c r="Q2361" i="4"/>
  <c r="Q2345" i="4"/>
  <c r="Q2341" i="4"/>
  <c r="Q91" i="4"/>
  <c r="Q143" i="4"/>
  <c r="Q377" i="4"/>
  <c r="Q1846" i="4"/>
  <c r="Q423" i="4"/>
  <c r="Q331" i="4"/>
  <c r="Q971" i="4"/>
  <c r="Q1452" i="4"/>
  <c r="Q137" i="4"/>
  <c r="Q1355" i="4"/>
  <c r="Q2024" i="4"/>
  <c r="Q2110" i="4"/>
  <c r="Q2132" i="4"/>
  <c r="Q1910" i="4"/>
  <c r="Q1009" i="4"/>
  <c r="Q298" i="4"/>
  <c r="Q674" i="4"/>
  <c r="Q807" i="4"/>
  <c r="Q754" i="4"/>
  <c r="Q1103" i="4"/>
  <c r="Q960" i="4"/>
  <c r="Q1224" i="4"/>
  <c r="Q1564" i="4"/>
  <c r="Q1797" i="4"/>
  <c r="Q202" i="4"/>
  <c r="Q2034" i="4"/>
  <c r="Q2098" i="4"/>
  <c r="Q406" i="4"/>
  <c r="Q332" i="4"/>
  <c r="Q1559" i="4"/>
  <c r="Q619" i="4"/>
  <c r="Q1694" i="4"/>
  <c r="Q2105" i="4"/>
  <c r="Q1924" i="4"/>
  <c r="Q2169" i="4"/>
  <c r="Q898" i="4"/>
  <c r="Q1262" i="4"/>
  <c r="Q1407" i="4"/>
  <c r="Q1300" i="4"/>
  <c r="Q236" i="4"/>
  <c r="Q745" i="4"/>
  <c r="Q1147" i="4"/>
  <c r="Q950" i="4"/>
  <c r="Q1291" i="4"/>
  <c r="Q1040" i="4"/>
  <c r="Q1597" i="4"/>
  <c r="Q1638" i="4"/>
  <c r="Q1799" i="4"/>
  <c r="Q1660" i="4"/>
  <c r="Q919" i="4"/>
  <c r="Q1515" i="4"/>
  <c r="Q1491" i="4"/>
  <c r="Q1251" i="4"/>
  <c r="Q636" i="4"/>
  <c r="Q158" i="4"/>
  <c r="Q200" i="4"/>
  <c r="Q1152" i="4"/>
  <c r="Q501" i="4"/>
  <c r="Q2309" i="4"/>
  <c r="Q2292" i="4"/>
  <c r="Q717" i="4"/>
  <c r="Q793" i="4"/>
  <c r="Q1922" i="4"/>
  <c r="Q2016" i="4"/>
  <c r="Q2086" i="4"/>
  <c r="Q282" i="4"/>
  <c r="Q493" i="4"/>
  <c r="Q266" i="4"/>
  <c r="Q1327" i="4"/>
  <c r="Q865" i="4"/>
  <c r="Q2209" i="4"/>
  <c r="Q1995" i="4"/>
  <c r="Q2148" i="4"/>
  <c r="Q2199" i="4"/>
  <c r="Q2088" i="4"/>
  <c r="Q2122" i="4"/>
  <c r="Q514" i="4"/>
  <c r="Q1410" i="4"/>
  <c r="Q657" i="4"/>
  <c r="Q1156" i="4"/>
  <c r="Q1155" i="4"/>
  <c r="Q237" i="4"/>
  <c r="Q727" i="4"/>
  <c r="Q1138" i="4"/>
  <c r="Q564" i="4"/>
  <c r="Q1803" i="4"/>
  <c r="Q1762" i="4"/>
  <c r="Q539" i="4"/>
  <c r="Q710" i="4"/>
  <c r="Q1687" i="4"/>
  <c r="Q1949" i="4"/>
  <c r="Q2210" i="4"/>
  <c r="Q1897" i="4"/>
  <c r="Q1828" i="4"/>
  <c r="Q1097" i="4"/>
  <c r="Q1834" i="4"/>
  <c r="Q346" i="4"/>
  <c r="Q307" i="4"/>
  <c r="Q868" i="4"/>
  <c r="Q69" i="4"/>
  <c r="Q1979" i="4"/>
  <c r="Q1935" i="4"/>
  <c r="Q2068" i="4"/>
  <c r="Q1946" i="4"/>
  <c r="Q529" i="4"/>
  <c r="Q1227" i="4"/>
  <c r="Q649" i="4"/>
  <c r="Q1171" i="4"/>
  <c r="Q1194" i="4"/>
  <c r="Q1039" i="4"/>
  <c r="Q163" i="4"/>
  <c r="Q1735" i="4"/>
  <c r="Q1620" i="4"/>
  <c r="Q1608" i="4"/>
  <c r="Q1524" i="4"/>
  <c r="Q2463" i="4"/>
  <c r="Q2455" i="4"/>
  <c r="Q2447" i="4"/>
  <c r="Q2407" i="4"/>
  <c r="Q2363" i="4"/>
  <c r="Q2343" i="4"/>
  <c r="Q289" i="4"/>
  <c r="Q1857" i="4"/>
  <c r="Q1883" i="4"/>
  <c r="Q1887" i="4"/>
  <c r="Q1082" i="4"/>
  <c r="Q274" i="4"/>
  <c r="Q507" i="4"/>
  <c r="Q248" i="4"/>
  <c r="Q1348" i="4"/>
  <c r="Q799" i="4"/>
  <c r="Q112" i="4"/>
  <c r="Q2035" i="4"/>
  <c r="Q521" i="4"/>
  <c r="Q375" i="4"/>
  <c r="Q775" i="4"/>
  <c r="Q605" i="4"/>
  <c r="Q1756" i="4"/>
  <c r="Q1745" i="4"/>
  <c r="Q179" i="4"/>
  <c r="Q1680" i="4"/>
  <c r="Q1854" i="4"/>
  <c r="Q109" i="4"/>
  <c r="Q1909" i="4"/>
  <c r="Q1847" i="4"/>
  <c r="Q1874" i="4"/>
  <c r="Q56" i="4"/>
  <c r="Q46" i="4"/>
  <c r="Q340" i="4"/>
  <c r="Q7" i="4"/>
  <c r="Q1376" i="4"/>
  <c r="Q978" i="4"/>
  <c r="Q973" i="4"/>
  <c r="Q114" i="4"/>
  <c r="Q1955" i="4"/>
  <c r="Q2012" i="4"/>
  <c r="Q2032" i="4"/>
  <c r="Q2136" i="4"/>
  <c r="Q1991" i="4"/>
  <c r="Q428" i="4"/>
  <c r="Q1298" i="4"/>
  <c r="Q878" i="4"/>
  <c r="Q1066" i="4"/>
  <c r="Q206" i="4"/>
  <c r="Q1136" i="4"/>
  <c r="Q581" i="4"/>
  <c r="Q1714" i="4"/>
  <c r="Q1569" i="4"/>
  <c r="Q1596" i="4"/>
  <c r="Q597" i="4"/>
  <c r="Q613" i="4"/>
  <c r="Q2516" i="4"/>
  <c r="Q2512" i="4"/>
  <c r="Q2500" i="4"/>
  <c r="Q2496" i="4"/>
  <c r="Q2492" i="4"/>
  <c r="Q2488" i="4"/>
  <c r="Q2476" i="4"/>
  <c r="Q2380" i="4"/>
  <c r="Q1962" i="4"/>
  <c r="Q1647" i="4"/>
  <c r="Q1656" i="4"/>
  <c r="Q2393" i="4"/>
  <c r="Q1856" i="4"/>
  <c r="Q1901" i="4"/>
  <c r="Q302" i="4"/>
  <c r="Q2147" i="4"/>
  <c r="Q2161" i="4"/>
  <c r="Q1016" i="4"/>
  <c r="Q407" i="4"/>
  <c r="Q1788" i="4"/>
  <c r="Q2523" i="4"/>
  <c r="Q2515" i="4"/>
  <c r="Q2503" i="4"/>
  <c r="Q2495" i="4"/>
  <c r="Q2491" i="4"/>
  <c r="Q2487" i="4"/>
  <c r="Q2483" i="4"/>
  <c r="Q2321" i="4"/>
  <c r="Q841" i="4"/>
  <c r="Q1447" i="4"/>
  <c r="Q1563" i="4"/>
  <c r="Q1737" i="4"/>
  <c r="Q1717" i="4"/>
  <c r="Q1630" i="4"/>
  <c r="Q1625" i="4"/>
  <c r="Q2338" i="4"/>
  <c r="Q851" i="4"/>
  <c r="Q785" i="4"/>
  <c r="Q828" i="4"/>
  <c r="Q1124" i="4"/>
  <c r="Q1200" i="4"/>
  <c r="Q2375" i="4"/>
  <c r="Q2335" i="4"/>
  <c r="Q277" i="4"/>
  <c r="Q1335" i="4"/>
  <c r="Q1932" i="4"/>
  <c r="Q1060" i="4"/>
  <c r="Q1299" i="4"/>
  <c r="Q381" i="4"/>
  <c r="Q738" i="4"/>
  <c r="Q890" i="4"/>
  <c r="Q2521" i="4"/>
  <c r="Q2513" i="4"/>
  <c r="Q2501" i="4"/>
  <c r="Q2497" i="4"/>
  <c r="Q2493" i="4"/>
  <c r="Q2481" i="4"/>
  <c r="Q2404" i="4"/>
  <c r="Q2396" i="4"/>
  <c r="Q2388" i="4"/>
  <c r="Q2319" i="4"/>
  <c r="Q134" i="4"/>
  <c r="Q105" i="4"/>
  <c r="Q859" i="4"/>
  <c r="Q685" i="4"/>
  <c r="Q2364" i="4"/>
  <c r="Q2360" i="4"/>
  <c r="Q2344" i="4"/>
  <c r="Q2332" i="4"/>
  <c r="Q1544" i="4"/>
  <c r="Q486" i="4"/>
  <c r="Q1354" i="4"/>
  <c r="Q404" i="4"/>
  <c r="Q1280" i="4"/>
  <c r="Q1275" i="4"/>
  <c r="Q1264" i="4"/>
  <c r="Q1092" i="4"/>
  <c r="Q628" i="4"/>
  <c r="Q644" i="4"/>
  <c r="Q667" i="4"/>
  <c r="Q677" i="4"/>
  <c r="Q575" i="4"/>
  <c r="Q593" i="4"/>
  <c r="Q600" i="4"/>
  <c r="Q608" i="4"/>
  <c r="Q533" i="4"/>
  <c r="Q459" i="4"/>
  <c r="Q475" i="4"/>
  <c r="Q293" i="4"/>
  <c r="Q309" i="4"/>
  <c r="Q174" i="4"/>
  <c r="Q1403" i="4"/>
  <c r="Q1206" i="4"/>
  <c r="Q1181" i="4"/>
  <c r="Q1149" i="4"/>
  <c r="Q1129" i="4"/>
  <c r="Q934" i="4"/>
  <c r="Q931" i="4"/>
  <c r="Q944" i="4"/>
  <c r="Q882" i="4"/>
  <c r="Q842" i="4"/>
  <c r="Q808" i="4"/>
  <c r="Q756" i="4"/>
  <c r="Q758" i="4"/>
  <c r="Q731" i="4"/>
  <c r="Q528" i="4"/>
  <c r="Q510" i="4"/>
  <c r="Q505" i="4"/>
  <c r="Q368" i="4"/>
  <c r="Q379" i="4"/>
  <c r="Q246" i="4"/>
  <c r="Q586" i="4"/>
  <c r="Q199" i="4"/>
  <c r="Q1352" i="4"/>
  <c r="Q1670" i="4"/>
  <c r="Q1634" i="4"/>
  <c r="Q1583" i="4"/>
  <c r="Q2126" i="4"/>
  <c r="Q2106" i="4"/>
  <c r="Q2081" i="4"/>
  <c r="Q2011" i="4"/>
  <c r="Q2277" i="4"/>
  <c r="Q2465" i="4"/>
  <c r="Q2439" i="4"/>
  <c r="Q2415" i="4"/>
  <c r="Q2399" i="4"/>
  <c r="Q2395" i="4"/>
  <c r="Q2374" i="4"/>
  <c r="Q2308" i="4"/>
  <c r="Q2295" i="4"/>
  <c r="Q2287" i="4"/>
  <c r="Q2518" i="4"/>
  <c r="Q2514" i="4"/>
  <c r="Q2486" i="4"/>
  <c r="Q2478" i="4"/>
  <c r="Q2457" i="4"/>
  <c r="Q2444" i="4"/>
  <c r="Q2383" i="4"/>
  <c r="Q2300" i="4"/>
  <c r="Q2296" i="4"/>
  <c r="Q2280" i="4"/>
  <c r="Q2449" i="4"/>
  <c r="Q2425" i="4"/>
  <c r="Q2372" i="4"/>
  <c r="Q2359" i="4"/>
  <c r="Q2351" i="4"/>
  <c r="Q2310" i="4"/>
  <c r="Q2508" i="4"/>
  <c r="Q2468" i="4"/>
  <c r="Q2464" i="4"/>
  <c r="Q2426" i="4"/>
  <c r="Q2418" i="4"/>
  <c r="Q2373" i="4"/>
  <c r="Q2356" i="4"/>
  <c r="Q2340" i="4"/>
  <c r="Q2324" i="4"/>
  <c r="Q2311" i="4"/>
  <c r="Q1807" i="4"/>
  <c r="Q711" i="4"/>
  <c r="Q1077" i="4"/>
  <c r="Q343" i="4"/>
  <c r="Q1463" i="4"/>
  <c r="Q1708" i="4"/>
  <c r="Q1461" i="4"/>
  <c r="Q133" i="4"/>
  <c r="Q92" i="4"/>
  <c r="Q2057" i="4"/>
  <c r="Q2095" i="4"/>
  <c r="Q1905" i="4"/>
  <c r="Q2194" i="4"/>
  <c r="Q1011" i="4"/>
  <c r="Q408" i="4"/>
  <c r="Q1409" i="4"/>
  <c r="Q1137" i="4"/>
  <c r="Q1296" i="4"/>
  <c r="Q214" i="4"/>
  <c r="Q720" i="4"/>
  <c r="Q814" i="4"/>
  <c r="Q940" i="4"/>
  <c r="Q1030" i="4"/>
  <c r="Q103" i="4"/>
  <c r="Q1709" i="4"/>
  <c r="Q1814" i="4"/>
  <c r="Q2522" i="4"/>
  <c r="Q2505" i="4"/>
  <c r="Q2484" i="4"/>
  <c r="Q2459" i="4"/>
  <c r="Q2436" i="4"/>
  <c r="Q2432" i="4"/>
  <c r="Q2428" i="4"/>
  <c r="Q2424" i="4"/>
  <c r="Q2412" i="4"/>
  <c r="Q2367" i="4"/>
  <c r="Q2362" i="4"/>
  <c r="Q2358" i="4"/>
  <c r="Q2350" i="4"/>
  <c r="Q2337" i="4"/>
  <c r="Q2301" i="4"/>
  <c r="Q2284" i="4"/>
  <c r="Q1851" i="4"/>
  <c r="Q1396" i="4"/>
  <c r="Q5" i="4"/>
  <c r="Q983" i="4"/>
  <c r="Q140" i="4"/>
  <c r="Q1966" i="4"/>
  <c r="Q2055" i="4"/>
  <c r="Q2127" i="4"/>
  <c r="Q1950" i="4"/>
  <c r="Q2075" i="4"/>
  <c r="Q525" i="4"/>
  <c r="Q218" i="4"/>
  <c r="Q815" i="4"/>
  <c r="Q549" i="4"/>
  <c r="Q1782" i="4"/>
  <c r="Q1751" i="4"/>
  <c r="Q166" i="4"/>
  <c r="Q1880" i="4"/>
  <c r="Q706" i="4"/>
  <c r="Q256" i="4"/>
  <c r="Q1331" i="4"/>
  <c r="Q1706" i="4"/>
  <c r="Q2046" i="4"/>
  <c r="Q1951" i="4"/>
  <c r="Q1964" i="4"/>
  <c r="Q660" i="4"/>
  <c r="Q373" i="4"/>
  <c r="Q1284" i="4"/>
  <c r="Q773" i="4"/>
  <c r="Q224" i="4"/>
  <c r="Q190" i="4"/>
  <c r="Q1619" i="4"/>
  <c r="Q1636" i="4"/>
  <c r="Q1657" i="4"/>
  <c r="Q615" i="4"/>
  <c r="Q2489" i="4"/>
  <c r="Q2469" i="4"/>
  <c r="Q2460" i="4"/>
  <c r="Q2437" i="4"/>
  <c r="Q2433" i="4"/>
  <c r="Q2429" i="4"/>
  <c r="Q2417" i="4"/>
  <c r="Q2400" i="4"/>
  <c r="Q2391" i="4"/>
  <c r="Q2386" i="4"/>
  <c r="Q2377" i="4"/>
  <c r="Q2368" i="4"/>
  <c r="Q2355" i="4"/>
  <c r="Q2325" i="4"/>
  <c r="Q2320" i="4"/>
  <c r="Q2315" i="4"/>
  <c r="Q2297" i="4"/>
  <c r="Q2289" i="4"/>
  <c r="Q2285" i="4"/>
  <c r="Q1888" i="4"/>
  <c r="Q1866" i="4"/>
  <c r="Q1070" i="4"/>
  <c r="Q1824" i="4"/>
  <c r="Q707" i="4"/>
  <c r="Q270" i="4"/>
  <c r="Q499" i="4"/>
  <c r="Q263" i="4"/>
  <c r="Q10" i="4"/>
  <c r="Q1704" i="4"/>
  <c r="Q136" i="4"/>
  <c r="Q864" i="4"/>
  <c r="Q2067" i="4"/>
  <c r="Q1919" i="4"/>
  <c r="Q1911" i="4"/>
  <c r="Q2010" i="4"/>
  <c r="Q2175" i="4"/>
  <c r="Q2072" i="4"/>
  <c r="Q653" i="4"/>
  <c r="Q722" i="4"/>
  <c r="Q1134" i="4"/>
  <c r="Q584" i="4"/>
  <c r="Q1770" i="4"/>
  <c r="Q1752" i="4"/>
  <c r="Q1534" i="4"/>
  <c r="Q183" i="4"/>
  <c r="Q918" i="4"/>
  <c r="Q489" i="4"/>
  <c r="Q1506" i="4"/>
  <c r="Q1117" i="4"/>
  <c r="Q326" i="4"/>
  <c r="Q335" i="4"/>
  <c r="Q1350" i="4"/>
  <c r="Q259" i="4"/>
  <c r="Q968" i="4"/>
  <c r="Q1551" i="4"/>
  <c r="Q2128" i="4"/>
  <c r="Q2065" i="4"/>
  <c r="Q2213" i="4"/>
  <c r="Q1023" i="4"/>
  <c r="Q914" i="4"/>
  <c r="Q1283" i="4"/>
  <c r="Q468" i="4"/>
  <c r="Q1617" i="4"/>
  <c r="Q1639" i="4"/>
  <c r="Q1775" i="4"/>
  <c r="Q1833" i="4"/>
  <c r="Q1526" i="4"/>
  <c r="Q1487" i="4"/>
  <c r="Q2519" i="4"/>
  <c r="Q2511" i="4"/>
  <c r="Q2507" i="4"/>
  <c r="Q2490" i="4"/>
  <c r="Q2482" i="4"/>
  <c r="Q2438" i="4"/>
  <c r="Q2422" i="4"/>
  <c r="Q2414" i="4"/>
  <c r="Q2401" i="4"/>
  <c r="Q2365" i="4"/>
  <c r="Q2348" i="4"/>
  <c r="Q2303" i="4"/>
  <c r="Q2294" i="4"/>
  <c r="Q2286" i="4"/>
  <c r="Q2282" i="4"/>
  <c r="Q32" i="4"/>
  <c r="Q1894" i="4"/>
  <c r="Q1890" i="4"/>
  <c r="Q1334" i="4"/>
  <c r="Q1342" i="4"/>
  <c r="Q972" i="4"/>
  <c r="Q794" i="4"/>
  <c r="Q67" i="4"/>
  <c r="Q73" i="4"/>
  <c r="Q1987" i="4"/>
  <c r="Q2028" i="4"/>
  <c r="Q2173" i="4"/>
  <c r="Q1014" i="4"/>
  <c r="Q383" i="4"/>
  <c r="Q227" i="4"/>
  <c r="Q741" i="4"/>
  <c r="Q1196" i="4"/>
  <c r="Q1208" i="4"/>
  <c r="Q559" i="4"/>
  <c r="Q1588" i="4"/>
  <c r="Q1749" i="4"/>
  <c r="Q1781" i="4"/>
  <c r="Q1532" i="4"/>
  <c r="Q1542" i="4"/>
  <c r="Q409" i="4"/>
  <c r="Q1085" i="4"/>
  <c r="Q439" i="4"/>
  <c r="Q1388" i="4"/>
  <c r="Q285" i="4"/>
  <c r="Q1321" i="4"/>
  <c r="Q79" i="4"/>
  <c r="Q869" i="4"/>
  <c r="Q90" i="4"/>
  <c r="Q2111" i="4"/>
  <c r="Q2204" i="4"/>
  <c r="Q2008" i="4"/>
  <c r="Q2137" i="4"/>
  <c r="Q2178" i="4"/>
  <c r="Q2196" i="4"/>
  <c r="Q1977" i="4"/>
  <c r="Q1008" i="4"/>
  <c r="Q429" i="4"/>
  <c r="Q1249" i="4"/>
  <c r="Q783" i="4"/>
  <c r="Q1169" i="4"/>
  <c r="Q1733" i="4"/>
  <c r="Q1642" i="4"/>
  <c r="Q1685" i="4"/>
  <c r="Q483" i="4"/>
  <c r="Q2479" i="4"/>
  <c r="Q2471" i="4"/>
  <c r="Q2466" i="4"/>
  <c r="Q2431" i="4"/>
  <c r="Q2427" i="4"/>
  <c r="Q2423" i="4"/>
  <c r="Q2419" i="4"/>
  <c r="Q2389" i="4"/>
  <c r="Q2384" i="4"/>
  <c r="Q2379" i="4"/>
  <c r="Q2353" i="4"/>
  <c r="Q2349" i="4"/>
  <c r="Q2336" i="4"/>
  <c r="Q2327" i="4"/>
  <c r="Q2322" i="4"/>
  <c r="Q2313" i="4"/>
  <c r="Q2304" i="4"/>
  <c r="Q2291" i="4"/>
  <c r="Q1484" i="4"/>
  <c r="Q173" i="4"/>
  <c r="Q2520" i="4"/>
  <c r="Q2510" i="4"/>
  <c r="Q2461" i="4"/>
  <c r="Q2456" i="4"/>
  <c r="Q2451" i="4"/>
  <c r="Q2446" i="4"/>
  <c r="Q2397" i="4"/>
  <c r="Q2392" i="4"/>
  <c r="Q2387" i="4"/>
  <c r="Q2382" i="4"/>
  <c r="Q2333" i="4"/>
  <c r="Q2328" i="4"/>
  <c r="Q2323" i="4"/>
  <c r="Q2318" i="4"/>
  <c r="Q1427" i="4"/>
  <c r="Q1510" i="4"/>
  <c r="Q1502" i="4"/>
  <c r="Q1509" i="4"/>
  <c r="Q2242" i="4"/>
  <c r="Q2517" i="4"/>
  <c r="Q2506" i="4"/>
  <c r="Q2477" i="4"/>
  <c r="Q2472" i="4"/>
  <c r="Q2467" i="4"/>
  <c r="Q2462" i="4"/>
  <c r="Q2442" i="4"/>
  <c r="Q2413" i="4"/>
  <c r="Q2408" i="4"/>
  <c r="Q2403" i="4"/>
  <c r="Q2398" i="4"/>
  <c r="Q2378" i="4"/>
  <c r="Q2339" i="4"/>
  <c r="Q2334" i="4"/>
  <c r="Q2314" i="4"/>
  <c r="Q24" i="4"/>
  <c r="Q2502" i="4"/>
  <c r="Q2453" i="4"/>
  <c r="Q2448" i="4"/>
  <c r="Q2443" i="4"/>
  <c r="Q2354" i="4"/>
  <c r="Q2290" i="4"/>
  <c r="Q1415" i="4"/>
  <c r="Q2458" i="4"/>
  <c r="Q2394" i="4"/>
  <c r="Q2330" i="4"/>
  <c r="Q563" i="4"/>
  <c r="Q2248" i="4"/>
  <c r="Q2498" i="4"/>
  <c r="Q2454" i="4"/>
  <c r="Q2434" i="4"/>
  <c r="Q2390" i="4"/>
  <c r="Q2370" i="4"/>
  <c r="Q2331" i="4"/>
  <c r="Q2326" i="4"/>
  <c r="Q2306" i="4"/>
  <c r="Q1110" i="4"/>
  <c r="Q1539" i="4"/>
  <c r="Q1115" i="4"/>
  <c r="Q2260" i="4"/>
  <c r="Q2509" i="4"/>
  <c r="Q2504" i="4"/>
  <c r="Q2499" i="4"/>
  <c r="Q2494" i="4"/>
  <c r="Q2474" i="4"/>
  <c r="Q2445" i="4"/>
  <c r="Q2440" i="4"/>
  <c r="Q2435" i="4"/>
  <c r="Q2430" i="4"/>
  <c r="Q2410" i="4"/>
  <c r="Q2381" i="4"/>
  <c r="Q2376" i="4"/>
  <c r="Q2371" i="4"/>
  <c r="Q2366" i="4"/>
  <c r="Q2346" i="4"/>
  <c r="Q2317" i="4"/>
  <c r="Q2312" i="4"/>
  <c r="Q2307" i="4"/>
  <c r="Q2302" i="4"/>
  <c r="Q1497" i="4"/>
  <c r="Q2485" i="4"/>
  <c r="Q2480" i="4"/>
  <c r="Q2475" i="4"/>
  <c r="Q2470" i="4"/>
  <c r="Q2421" i="4"/>
  <c r="Q2416" i="4"/>
  <c r="Q2411" i="4"/>
  <c r="Q2406" i="4"/>
  <c r="Q2357" i="4"/>
  <c r="Q2352" i="4"/>
  <c r="Q2347" i="4"/>
  <c r="Q2342" i="4"/>
  <c r="Q2298" i="4"/>
  <c r="Q2293" i="4"/>
  <c r="Q2288" i="4"/>
  <c r="Q2283" i="4"/>
  <c r="P31" i="4"/>
  <c r="Q31" i="4" s="1"/>
  <c r="P37" i="4"/>
  <c r="Q37" i="4" s="1"/>
  <c r="P60" i="4"/>
  <c r="Q60" i="4" s="1"/>
  <c r="P39" i="4"/>
  <c r="Q39" i="4" s="1"/>
  <c r="P41" i="4"/>
  <c r="Q41" i="4" s="1"/>
  <c r="P49" i="4"/>
  <c r="Q49" i="4" s="1"/>
  <c r="P53" i="4"/>
  <c r="Q53" i="4" s="1"/>
  <c r="P28" i="4"/>
  <c r="Q28" i="4" s="1"/>
  <c r="P36" i="4"/>
  <c r="Q36" i="4" s="1"/>
  <c r="P34" i="4"/>
  <c r="Q34" i="4" s="1"/>
  <c r="P55" i="4"/>
  <c r="Q55" i="4" s="1"/>
  <c r="P38" i="4"/>
  <c r="Q38" i="4" s="1"/>
  <c r="P42" i="4"/>
  <c r="Q42" i="4" s="1"/>
  <c r="P25" i="4"/>
  <c r="Q25" i="4" s="1"/>
  <c r="P58" i="4"/>
  <c r="Q58" i="4" s="1"/>
  <c r="M56" i="2"/>
  <c r="P1443" i="4"/>
  <c r="Q1443" i="4" s="1"/>
  <c r="P1437" i="4"/>
  <c r="Q1437" i="4" s="1"/>
  <c r="P1438" i="4"/>
  <c r="Q1438" i="4" s="1"/>
  <c r="P1442" i="4"/>
  <c r="Q1442" i="4" s="1"/>
  <c r="P1439" i="4"/>
  <c r="Q1439" i="4" s="1"/>
  <c r="P1445" i="4"/>
  <c r="Q1445" i="4" s="1"/>
  <c r="P1441" i="4"/>
  <c r="Q1441" i="4" s="1"/>
  <c r="Q1386" i="4"/>
  <c r="Q1004" i="4"/>
  <c r="Q1010" i="4"/>
  <c r="Q414" i="4"/>
  <c r="Q635" i="4"/>
  <c r="Q1207" i="4"/>
  <c r="P451" i="4"/>
  <c r="Q451" i="4" s="1"/>
  <c r="P454" i="4"/>
  <c r="Q454" i="4" s="1"/>
  <c r="P450" i="4"/>
  <c r="Q450" i="4" s="1"/>
  <c r="Q1173" i="4"/>
  <c r="Q723" i="4"/>
  <c r="Q1068" i="4"/>
  <c r="Q1270" i="4"/>
  <c r="Q1168" i="4"/>
  <c r="Q936" i="4"/>
  <c r="Q1089" i="4"/>
  <c r="P1050" i="4"/>
  <c r="Q1050" i="4" s="1"/>
  <c r="P1056" i="4"/>
  <c r="Q1056" i="4" s="1"/>
  <c r="P1038" i="4"/>
  <c r="Q1038" i="4" s="1"/>
  <c r="P1044" i="4"/>
  <c r="Q1044" i="4" s="1"/>
  <c r="Q824" i="4"/>
  <c r="Q818" i="4"/>
  <c r="Q598" i="4"/>
  <c r="Q554" i="4"/>
  <c r="Q171" i="4"/>
  <c r="Q1540" i="4"/>
  <c r="Q1108" i="4"/>
  <c r="P2029" i="4"/>
  <c r="Q2029" i="4" s="1"/>
  <c r="P2226" i="4"/>
  <c r="Q2226" i="4" s="1"/>
  <c r="P2250" i="4"/>
  <c r="Q2250" i="4" s="1"/>
  <c r="P2239" i="4"/>
  <c r="Q2239" i="4" s="1"/>
  <c r="P1349" i="4"/>
  <c r="Q1349" i="4" s="1"/>
  <c r="P1330" i="4"/>
  <c r="Q1330" i="4" s="1"/>
  <c r="P1303" i="4"/>
  <c r="Q1303" i="4" s="1"/>
  <c r="P1336" i="4"/>
  <c r="Q1336" i="4" s="1"/>
  <c r="P1366" i="4"/>
  <c r="Q1366" i="4" s="1"/>
  <c r="P1338" i="4"/>
  <c r="Q1338" i="4" s="1"/>
  <c r="P1340" i="4"/>
  <c r="Q1340" i="4" s="1"/>
  <c r="Q966" i="4"/>
  <c r="Q96" i="4"/>
  <c r="Q871" i="4"/>
  <c r="Q378" i="4"/>
  <c r="Q906" i="4"/>
  <c r="Q14" i="4"/>
  <c r="Q334" i="4"/>
  <c r="Q627" i="4"/>
  <c r="Q387" i="4"/>
  <c r="Q1243" i="4"/>
  <c r="Q352" i="4"/>
  <c r="P471" i="4"/>
  <c r="Q471" i="4" s="1"/>
  <c r="P473" i="4"/>
  <c r="Q473" i="4" s="1"/>
  <c r="P463" i="4"/>
  <c r="Q463" i="4" s="1"/>
  <c r="Q1261" i="4"/>
  <c r="Q1186" i="4"/>
  <c r="Q780" i="4"/>
  <c r="Q848" i="4"/>
  <c r="Q718" i="4"/>
  <c r="Q714" i="4"/>
  <c r="Q753" i="4"/>
  <c r="Q1213" i="4"/>
  <c r="Q1215" i="4"/>
  <c r="P1058" i="4"/>
  <c r="Q1058" i="4" s="1"/>
  <c r="P1041" i="4"/>
  <c r="Q1041" i="4" s="1"/>
  <c r="P1045" i="4"/>
  <c r="Q1045" i="4" s="1"/>
  <c r="P1028" i="4"/>
  <c r="Q1028" i="4" s="1"/>
  <c r="Q116" i="4"/>
  <c r="Q178" i="4"/>
  <c r="Q1490" i="4"/>
  <c r="Q1533" i="4"/>
  <c r="Q477" i="4"/>
  <c r="Q482" i="4"/>
  <c r="Q1435" i="4"/>
  <c r="Q1418" i="4"/>
  <c r="Q925" i="4"/>
  <c r="Q547" i="4"/>
  <c r="Q1358" i="4"/>
  <c r="Q1351" i="4"/>
  <c r="Q1332" i="4"/>
  <c r="Q1535" i="4"/>
  <c r="Q1548" i="4"/>
  <c r="Q1486" i="4"/>
  <c r="Q1514" i="4"/>
  <c r="Q1453" i="4"/>
  <c r="Q1118" i="4"/>
  <c r="Q1114" i="4"/>
  <c r="Q389" i="4"/>
  <c r="Q401" i="4"/>
  <c r="M89" i="2"/>
  <c r="P2019" i="4"/>
  <c r="Q2019" i="4" s="1"/>
  <c r="P2263" i="4"/>
  <c r="Q2263" i="4" s="1"/>
  <c r="P2225" i="4"/>
  <c r="Q2225" i="4" s="1"/>
  <c r="P2253" i="4"/>
  <c r="Q2253" i="4" s="1"/>
  <c r="Q970" i="4"/>
  <c r="P2107" i="4"/>
  <c r="Q2107" i="4" s="1"/>
  <c r="P2259" i="4"/>
  <c r="Q2259" i="4" s="1"/>
  <c r="P2255" i="4"/>
  <c r="Q2255" i="4" s="1"/>
  <c r="P2222" i="4"/>
  <c r="Q2222" i="4" s="1"/>
  <c r="P2251" i="4"/>
  <c r="Q2251" i="4" s="1"/>
  <c r="Q445" i="4"/>
  <c r="Q363" i="4"/>
  <c r="Q676" i="4"/>
  <c r="Q1226" i="4"/>
  <c r="Q1216" i="4"/>
  <c r="P466" i="4"/>
  <c r="Q466" i="4" s="1"/>
  <c r="P469" i="4"/>
  <c r="Q469" i="4" s="1"/>
  <c r="P467" i="4"/>
  <c r="Q467" i="4" s="1"/>
  <c r="P470" i="4"/>
  <c r="Q470" i="4" s="1"/>
  <c r="Q231" i="4"/>
  <c r="Q769" i="4"/>
  <c r="Q863" i="4"/>
  <c r="Q1125" i="4"/>
  <c r="Q930" i="4"/>
  <c r="Q958" i="4"/>
  <c r="Q1247" i="4"/>
  <c r="P1037" i="4"/>
  <c r="Q1037" i="4" s="1"/>
  <c r="P1029" i="4"/>
  <c r="Q1029" i="4" s="1"/>
  <c r="P1036" i="4"/>
  <c r="Q1036" i="4" s="1"/>
  <c r="Q541" i="4"/>
  <c r="Q583" i="4"/>
  <c r="Q607" i="4"/>
  <c r="Q205" i="4"/>
  <c r="Q187" i="4"/>
  <c r="P604" i="4"/>
  <c r="Q604" i="4" s="1"/>
  <c r="P2174" i="4"/>
  <c r="Q2174" i="4" s="1"/>
  <c r="P2220" i="4"/>
  <c r="Q2220" i="4" s="1"/>
  <c r="Q310" i="4"/>
  <c r="Q668" i="4"/>
  <c r="Q290" i="4"/>
  <c r="Q1294" i="4"/>
  <c r="Q744" i="4"/>
  <c r="Q883" i="4"/>
  <c r="Q228" i="4"/>
  <c r="Q806" i="4"/>
  <c r="Q725" i="4"/>
  <c r="Q1172" i="4"/>
  <c r="Q1214" i="4"/>
  <c r="Q1259" i="4"/>
  <c r="Q946" i="4"/>
  <c r="P1052" i="4"/>
  <c r="Q1052" i="4" s="1"/>
  <c r="Q1093" i="4"/>
  <c r="P1057" i="4"/>
  <c r="Q1057" i="4" s="1"/>
  <c r="P1047" i="4"/>
  <c r="Q1047" i="4" s="1"/>
  <c r="P1054" i="4"/>
  <c r="Q1054" i="4" s="1"/>
  <c r="P1051" i="4"/>
  <c r="Q1051" i="4" s="1"/>
  <c r="Q574" i="4"/>
  <c r="P1046" i="4"/>
  <c r="Q1046" i="4" s="1"/>
  <c r="Q394" i="4"/>
  <c r="Q181" i="4"/>
  <c r="Q189" i="4"/>
  <c r="Q478" i="4"/>
  <c r="M33" i="2"/>
  <c r="P2268" i="4"/>
  <c r="Q2268" i="4" s="1"/>
  <c r="P2264" i="4"/>
  <c r="Q2264" i="4" s="1"/>
  <c r="P2254" i="4"/>
  <c r="Q2254" i="4" s="1"/>
  <c r="P2245" i="4"/>
  <c r="Q2245" i="4" s="1"/>
  <c r="P2227" i="4"/>
  <c r="Q2227" i="4" s="1"/>
  <c r="P2228" i="4"/>
  <c r="Q2228" i="4" s="1"/>
  <c r="Q268" i="4"/>
  <c r="Q659" i="4"/>
  <c r="Q273" i="4"/>
  <c r="Q1405" i="4"/>
  <c r="Q1163" i="4"/>
  <c r="P472" i="4"/>
  <c r="Q472" i="4" s="1"/>
  <c r="P464" i="4"/>
  <c r="Q464" i="4" s="1"/>
  <c r="Q356" i="4"/>
  <c r="Q789" i="4"/>
  <c r="Q217" i="4"/>
  <c r="Q240" i="4"/>
  <c r="Q705" i="4"/>
  <c r="Q759" i="4"/>
  <c r="Q827" i="4"/>
  <c r="Q520" i="4"/>
  <c r="Q517" i="4"/>
  <c r="Q1162" i="4"/>
  <c r="Q1202" i="4"/>
  <c r="Q939" i="4"/>
  <c r="P1034" i="4"/>
  <c r="Q1034" i="4" s="1"/>
  <c r="P1049" i="4"/>
  <c r="Q1049" i="4" s="1"/>
  <c r="Q1268" i="4"/>
  <c r="P1033" i="4"/>
  <c r="Q1033" i="4" s="1"/>
  <c r="Q566" i="4"/>
  <c r="Q99" i="4"/>
  <c r="Q1489" i="4"/>
  <c r="Q1429" i="4"/>
  <c r="Q920" i="4"/>
  <c r="Q922" i="4"/>
  <c r="Q556" i="4"/>
  <c r="Q1302" i="4"/>
  <c r="Q1493" i="4"/>
  <c r="Q1513" i="4"/>
  <c r="Q1116" i="4"/>
  <c r="P2271" i="4"/>
  <c r="Q2271" i="4" s="1"/>
  <c r="P2278" i="4"/>
  <c r="Q2278" i="4" s="1"/>
  <c r="P2256" i="4"/>
  <c r="Q2256" i="4" s="1"/>
  <c r="P2235" i="4"/>
  <c r="Q2235" i="4" s="1"/>
  <c r="P2243" i="4"/>
  <c r="Q2243" i="4" s="1"/>
  <c r="P2229" i="4"/>
  <c r="Q2229" i="4" s="1"/>
  <c r="Q1498" i="4"/>
  <c r="M85" i="2"/>
  <c r="P2103" i="4"/>
  <c r="Q2103" i="4" s="1"/>
  <c r="P2279" i="4"/>
  <c r="Q2279" i="4" s="1"/>
  <c r="P2258" i="4"/>
  <c r="Q2258" i="4" s="1"/>
  <c r="P2265" i="4"/>
  <c r="Q2265" i="4" s="1"/>
  <c r="Q1309" i="4"/>
  <c r="Q1482" i="4"/>
  <c r="Q1347" i="4"/>
  <c r="Q1311" i="4"/>
  <c r="Q1313" i="4"/>
  <c r="Q1308" i="4"/>
  <c r="Q1475" i="4"/>
  <c r="Q1324" i="4"/>
  <c r="Q400" i="4"/>
  <c r="Q927" i="4"/>
  <c r="Q553" i="4"/>
  <c r="Q1398" i="4"/>
  <c r="Q1483" i="4"/>
  <c r="Q1494" i="4"/>
  <c r="Q1389" i="4"/>
  <c r="Q1323" i="4"/>
  <c r="Q1451" i="4"/>
  <c r="Q1512" i="4"/>
  <c r="Q1488" i="4"/>
  <c r="Q1495" i="4"/>
  <c r="Q1392" i="4"/>
  <c r="Q1329" i="4"/>
  <c r="Q1345" i="4"/>
  <c r="Q479" i="4"/>
  <c r="Q1464" i="4"/>
  <c r="Q1377" i="4"/>
  <c r="Q1378" i="4"/>
  <c r="Q1391" i="4"/>
  <c r="Q1460" i="4"/>
  <c r="P2144" i="4"/>
  <c r="Q2144" i="4" s="1"/>
  <c r="P2089" i="4"/>
  <c r="Q2089" i="4" s="1"/>
  <c r="P2276" i="4"/>
  <c r="Q2276" i="4" s="1"/>
  <c r="P2275" i="4"/>
  <c r="Q2275" i="4" s="1"/>
  <c r="P2269" i="4"/>
  <c r="Q2269" i="4" s="1"/>
  <c r="P2266" i="4"/>
  <c r="Q2266" i="4" s="1"/>
  <c r="P2236" i="4"/>
  <c r="Q2236" i="4" s="1"/>
  <c r="P2221" i="4"/>
  <c r="Q2221" i="4" s="1"/>
  <c r="P1480" i="4"/>
  <c r="Q1480" i="4" s="1"/>
  <c r="M60" i="2"/>
  <c r="P2155" i="4"/>
  <c r="Q2155" i="4" s="1"/>
  <c r="P2171" i="4"/>
  <c r="Q2171" i="4" s="1"/>
  <c r="P2230" i="4"/>
  <c r="Q2230" i="4" s="1"/>
  <c r="P2244" i="4"/>
  <c r="Q2244" i="4" s="1"/>
  <c r="P2246" i="4"/>
  <c r="Q2246" i="4" s="1"/>
  <c r="P2223" i="4"/>
  <c r="Q2223" i="4" s="1"/>
  <c r="P2234" i="4"/>
  <c r="Q2234" i="4" s="1"/>
  <c r="P2233" i="4"/>
  <c r="Q2233" i="4" s="1"/>
  <c r="P2182" i="4"/>
  <c r="Q2182" i="4" s="1"/>
  <c r="P2181" i="4"/>
  <c r="Q2181" i="4" s="1"/>
  <c r="Q908" i="4"/>
  <c r="P2185" i="4"/>
  <c r="Q2185" i="4" s="1"/>
  <c r="P2179" i="4"/>
  <c r="Q2179" i="4" s="1"/>
  <c r="P2272" i="4"/>
  <c r="Q2272" i="4" s="1"/>
  <c r="P2262" i="4"/>
  <c r="Q2262" i="4" s="1"/>
  <c r="P2267" i="4"/>
  <c r="Q2267" i="4" s="1"/>
  <c r="P2247" i="4"/>
  <c r="Q2247" i="4" s="1"/>
  <c r="Q2237" i="4"/>
  <c r="P2218" i="4"/>
  <c r="Q2218" i="4" s="1"/>
  <c r="P2249" i="4"/>
  <c r="Q2249" i="4" s="1"/>
  <c r="P2257" i="4"/>
  <c r="Q2257" i="4" s="1"/>
  <c r="P2274" i="4"/>
  <c r="Q2274" i="4" s="1"/>
  <c r="P2241" i="4"/>
  <c r="Q2241" i="4" s="1"/>
  <c r="P2231" i="4"/>
  <c r="Q2231" i="4" s="1"/>
  <c r="P2219" i="4"/>
  <c r="Q2219" i="4" s="1"/>
  <c r="P2252" i="4"/>
  <c r="Q2252" i="4" s="1"/>
  <c r="P2240" i="4"/>
  <c r="Q2240" i="4" s="1"/>
  <c r="P2238" i="4"/>
  <c r="Q2238" i="4" s="1"/>
  <c r="P2224" i="4"/>
  <c r="Q2224" i="4" s="1"/>
  <c r="Q2063" i="4"/>
  <c r="Q2270" i="4"/>
  <c r="P2217" i="4"/>
  <c r="Q2217" i="4" s="1"/>
  <c r="Q1422" i="4"/>
  <c r="Q1363" i="4"/>
  <c r="Q1375" i="4"/>
  <c r="Q1344" i="4"/>
  <c r="Q1458" i="4"/>
  <c r="Q481" i="4"/>
  <c r="Q1424" i="4"/>
  <c r="Q929" i="4"/>
  <c r="Q552" i="4"/>
  <c r="Q487" i="4"/>
  <c r="Q1381" i="4"/>
  <c r="Q1400" i="4"/>
  <c r="Q1359" i="4"/>
  <c r="Q1319" i="4"/>
  <c r="Q1322" i="4"/>
  <c r="Q1339" i="4"/>
  <c r="Q1521" i="4"/>
  <c r="Q1500" i="4"/>
  <c r="Q1468" i="4"/>
  <c r="Q1454" i="4"/>
  <c r="Q399" i="4"/>
  <c r="Q1425" i="4"/>
  <c r="Q550" i="4"/>
  <c r="Q1320" i="4"/>
  <c r="Q1369" i="4"/>
  <c r="Q1476" i="4"/>
  <c r="Q1120" i="4"/>
  <c r="Q390" i="4"/>
  <c r="Q395" i="4"/>
  <c r="Q1434" i="4"/>
  <c r="Q391" i="4"/>
  <c r="Q2273" i="4"/>
  <c r="Q2232" i="4"/>
  <c r="Q2261" i="4"/>
  <c r="Q1428" i="4"/>
  <c r="Q921" i="4"/>
  <c r="Q1399" i="4"/>
  <c r="Q1372" i="4"/>
  <c r="Q1374" i="4"/>
  <c r="Q1307" i="4"/>
  <c r="Q1343" i="4"/>
  <c r="Q1317" i="4"/>
  <c r="Q1371" i="4"/>
  <c r="Q1516" i="4"/>
  <c r="Q1517" i="4"/>
  <c r="Q1492" i="4"/>
  <c r="Q1466" i="4"/>
  <c r="Q1472" i="4"/>
  <c r="Q392" i="4"/>
  <c r="Q405" i="4"/>
  <c r="Q1397" i="4"/>
  <c r="Q1306" i="4"/>
  <c r="Q1362" i="4"/>
  <c r="Q1360" i="4"/>
  <c r="Q1462" i="4"/>
  <c r="Q1337" i="4"/>
  <c r="Q1373" i="4"/>
  <c r="Q1457" i="4"/>
  <c r="Q1477" i="4"/>
  <c r="Q1471" i="4"/>
</calcChain>
</file>

<file path=xl/sharedStrings.xml><?xml version="1.0" encoding="utf-8"?>
<sst xmlns="http://schemas.openxmlformats.org/spreadsheetml/2006/main" count="2185" uniqueCount="885">
  <si>
    <t>NOMBRES</t>
  </si>
  <si>
    <t>APELLIDOS</t>
  </si>
  <si>
    <t>C.C</t>
  </si>
  <si>
    <t>CODIGO</t>
  </si>
  <si>
    <t>EMPRESA</t>
  </si>
  <si>
    <t>PEREZ GUAYABO</t>
  </si>
  <si>
    <t xml:space="preserve"> CRISTIAN ANDRES</t>
  </si>
  <si>
    <t>ALVAREZ GOMEZ</t>
  </si>
  <si>
    <t xml:space="preserve"> JUAN DAVID</t>
  </si>
  <si>
    <t>ALCAZAR URINA</t>
  </si>
  <si>
    <t xml:space="preserve"> ALVARO ENRIQUE</t>
  </si>
  <si>
    <t>GONZALEZ ALCAZAR</t>
  </si>
  <si>
    <t xml:space="preserve"> DEYBER ENRIQUE</t>
  </si>
  <si>
    <t>ALCAZAR ZUÑIGA</t>
  </si>
  <si>
    <t xml:space="preserve"> JEISON DAVID</t>
  </si>
  <si>
    <t>ROJAS CARLOS</t>
  </si>
  <si>
    <t xml:space="preserve"> ALBERTO</t>
  </si>
  <si>
    <t>ARIAS RODRIGUEZ</t>
  </si>
  <si>
    <t xml:space="preserve"> CARLOS FELIPE</t>
  </si>
  <si>
    <t>BAYONA GONZALEZ</t>
  </si>
  <si>
    <t xml:space="preserve"> YADY JASBLEIDY</t>
  </si>
  <si>
    <t>BELTRAN ECHEVERRY</t>
  </si>
  <si>
    <t xml:space="preserve">NUBIA ESPERANZA </t>
  </si>
  <si>
    <t>CARO MORA</t>
  </si>
  <si>
    <t xml:space="preserve"> SANDRA MARCELA </t>
  </si>
  <si>
    <t>CORTES RUIZ</t>
  </si>
  <si>
    <t xml:space="preserve"> JAIME ALBERTO </t>
  </si>
  <si>
    <t>DIAZ ARCINIEGAS</t>
  </si>
  <si>
    <t xml:space="preserve"> DAVID CAMILO</t>
  </si>
  <si>
    <t>DIAZ RUBIO</t>
  </si>
  <si>
    <t xml:space="preserve"> WILLIAM DAVID</t>
  </si>
  <si>
    <t>DUARTE MORENO</t>
  </si>
  <si>
    <t xml:space="preserve"> DEISY TATIANA</t>
  </si>
  <si>
    <t>GARCIA GONZALEZ</t>
  </si>
  <si>
    <t xml:space="preserve"> SARA </t>
  </si>
  <si>
    <t>HERNANDEZ ALVARADO</t>
  </si>
  <si>
    <t xml:space="preserve"> GEDMAN</t>
  </si>
  <si>
    <t xml:space="preserve">ORTIZ GOMEZ </t>
  </si>
  <si>
    <t>PATRICIA</t>
  </si>
  <si>
    <t xml:space="preserve">PULIDO RESTREPO </t>
  </si>
  <si>
    <t>MARIA LORENA</t>
  </si>
  <si>
    <t>RIVERA ESPINOSA</t>
  </si>
  <si>
    <t xml:space="preserve"> OMAR </t>
  </si>
  <si>
    <t>AVILA LEGUIZAMO</t>
  </si>
  <si>
    <t>MILTON ANDRÉS</t>
  </si>
  <si>
    <t>CARO PEDRAZA</t>
  </si>
  <si>
    <t>MISAEL</t>
  </si>
  <si>
    <t>RINCON</t>
  </si>
  <si>
    <t xml:space="preserve"> ANGELICA YOHANA</t>
  </si>
  <si>
    <t xml:space="preserve">MORENO SANCHEZ </t>
  </si>
  <si>
    <t>BLANCA MARINELLA</t>
  </si>
  <si>
    <t>DORYS ADRIANA</t>
  </si>
  <si>
    <t xml:space="preserve">HERNANDEZ MORENO  </t>
  </si>
  <si>
    <t>JYMMY ALEXANDER</t>
  </si>
  <si>
    <t xml:space="preserve">CESPEDES CANAS </t>
  </si>
  <si>
    <t>EMILCE</t>
  </si>
  <si>
    <t xml:space="preserve">HERNANDEZ LONDOÑO </t>
  </si>
  <si>
    <t>ADRIANA</t>
  </si>
  <si>
    <t xml:space="preserve">GUERRERO AGUILAR </t>
  </si>
  <si>
    <t>ZAMIRNA</t>
  </si>
  <si>
    <t xml:space="preserve">SANDOVAL GOLU </t>
  </si>
  <si>
    <t xml:space="preserve">VICKY JIMENA </t>
  </si>
  <si>
    <t xml:space="preserve">ROMERO BERNAL </t>
  </si>
  <si>
    <t>YUDY FERLAY</t>
  </si>
  <si>
    <t xml:space="preserve">ORTIZ </t>
  </si>
  <si>
    <t>JUAN ESTEBAN</t>
  </si>
  <si>
    <t xml:space="preserve">SUAREZ TRIVIÑO </t>
  </si>
  <si>
    <t>JOSE ALVARO</t>
  </si>
  <si>
    <t xml:space="preserve">HERNANDEZ JILGUERO </t>
  </si>
  <si>
    <t>MARINELLY</t>
  </si>
  <si>
    <t>ROJAS GARCIA</t>
  </si>
  <si>
    <t xml:space="preserve"> LAURA MARCELA</t>
  </si>
  <si>
    <t xml:space="preserve">MORENO NARVAEZ </t>
  </si>
  <si>
    <t>LILIANA ANDREA</t>
  </si>
  <si>
    <t xml:space="preserve">ROBAYO JIMENEZ </t>
  </si>
  <si>
    <t>ANA MARIA</t>
  </si>
  <si>
    <t xml:space="preserve"> ERIKA DAYANA</t>
  </si>
  <si>
    <t xml:space="preserve">CASTRO CESPEDES </t>
  </si>
  <si>
    <t>YISSY FERNANDA</t>
  </si>
  <si>
    <t xml:space="preserve">GONZALEZ </t>
  </si>
  <si>
    <t>DANNY ALEJANDRA</t>
  </si>
  <si>
    <t xml:space="preserve">SOLORZA ROJAS </t>
  </si>
  <si>
    <t>JUAN DAVID</t>
  </si>
  <si>
    <t>BUITRAGO</t>
  </si>
  <si>
    <t xml:space="preserve"> OROSMAN</t>
  </si>
  <si>
    <t>HERNANDEZ RUIZ</t>
  </si>
  <si>
    <t xml:space="preserve"> OMAR JOSE</t>
  </si>
  <si>
    <t>ROA CASTILLO</t>
  </si>
  <si>
    <t xml:space="preserve"> JUAN CARLOS</t>
  </si>
  <si>
    <t xml:space="preserve"> RODRIGO JOSE</t>
  </si>
  <si>
    <t>LOPEZ RINCON</t>
  </si>
  <si>
    <t xml:space="preserve"> WILSON</t>
  </si>
  <si>
    <t>VANEGAS ZUBIETA</t>
  </si>
  <si>
    <t xml:space="preserve"> MILVA</t>
  </si>
  <si>
    <t>ROBAYO JIMENEZ</t>
  </si>
  <si>
    <t xml:space="preserve"> ISRAEL</t>
  </si>
  <si>
    <t xml:space="preserve">JARAMILLO RODRIGUEZ </t>
  </si>
  <si>
    <t>OLGA</t>
  </si>
  <si>
    <t xml:space="preserve">VANEGAS SOLANO </t>
  </si>
  <si>
    <t>FRANCISCO</t>
  </si>
  <si>
    <t xml:space="preserve">NARVAEZ HERNANDEZ </t>
  </si>
  <si>
    <t>IVAN JAVIER</t>
  </si>
  <si>
    <t>MARTINEZ GOMEZ</t>
  </si>
  <si>
    <t xml:space="preserve">NICANOR </t>
  </si>
  <si>
    <t xml:space="preserve">PEREZ RIVERA </t>
  </si>
  <si>
    <t>GILBERTO SEGUNDO</t>
  </si>
  <si>
    <t xml:space="preserve">CARDENAS MUÑOZ </t>
  </si>
  <si>
    <t>PABLO SEGUNDO</t>
  </si>
  <si>
    <t xml:space="preserve">VANEGAS VILLALOBOS </t>
  </si>
  <si>
    <t>ALEXIS JAIR</t>
  </si>
  <si>
    <t xml:space="preserve">BELTRAN VELASQUEZ </t>
  </si>
  <si>
    <t>MARLEN YORLENY</t>
  </si>
  <si>
    <t xml:space="preserve">GARCIA GONZALEZ </t>
  </si>
  <si>
    <t>JOHN FREDY</t>
  </si>
  <si>
    <t xml:space="preserve">ROA OCHOA </t>
  </si>
  <si>
    <t>BRAYAN DAVID</t>
  </si>
  <si>
    <t xml:space="preserve">CALDERON TRENS </t>
  </si>
  <si>
    <t>CESAR ANTONIO</t>
  </si>
  <si>
    <t>ANGULO CANTILLO</t>
  </si>
  <si>
    <t xml:space="preserve"> ALEXANDER</t>
  </si>
  <si>
    <t>TOLOZA ESPINOSA</t>
  </si>
  <si>
    <t xml:space="preserve"> YEISON FAVIAN</t>
  </si>
  <si>
    <t>MURCIA JOJOA</t>
  </si>
  <si>
    <t xml:space="preserve"> OVIDIO</t>
  </si>
  <si>
    <t xml:space="preserve"> SIGUIFREDO</t>
  </si>
  <si>
    <t xml:space="preserve">HERNANDEZ SUPELANO </t>
  </si>
  <si>
    <t>WAGNER STEVEN</t>
  </si>
  <si>
    <t xml:space="preserve">ZAMORA </t>
  </si>
  <si>
    <t>FREDY</t>
  </si>
  <si>
    <t xml:space="preserve">AMAYA GONZALEZ </t>
  </si>
  <si>
    <t>JOSE MANUEL</t>
  </si>
  <si>
    <t>ROJAS ORTIZ</t>
  </si>
  <si>
    <t xml:space="preserve"> ELKIN STEVEN</t>
  </si>
  <si>
    <t>YAGAMA GAONA</t>
  </si>
  <si>
    <t xml:space="preserve"> BEATRIZ</t>
  </si>
  <si>
    <t>VELASQUEZ ROBAYO</t>
  </si>
  <si>
    <t xml:space="preserve"> HERNAN ARIEL</t>
  </si>
  <si>
    <t>TORRES GARCIA</t>
  </si>
  <si>
    <t xml:space="preserve"> MARIA YORLEY</t>
  </si>
  <si>
    <t>HERNANDEZ MORENO</t>
  </si>
  <si>
    <t xml:space="preserve"> YULIAN ANDRES</t>
  </si>
  <si>
    <t xml:space="preserve">ANDRADE SANCHEZ </t>
  </si>
  <si>
    <t>LADY JOHANA</t>
  </si>
  <si>
    <t xml:space="preserve">NARVAEZ SOACHE </t>
  </si>
  <si>
    <t xml:space="preserve">JAVIER IGNACIO </t>
  </si>
  <si>
    <t xml:space="preserve">PADILLA MORALES </t>
  </si>
  <si>
    <t>WILINTON DAVID</t>
  </si>
  <si>
    <t>HERRERA MELO</t>
  </si>
  <si>
    <t xml:space="preserve"> JOSE ANTONIO</t>
  </si>
  <si>
    <t>MARTINEZ OSPINO</t>
  </si>
  <si>
    <t xml:space="preserve"> JHANDY EMIRO</t>
  </si>
  <si>
    <t xml:space="preserve">MONTEJO PLAZAS </t>
  </si>
  <si>
    <t>ANDRES</t>
  </si>
  <si>
    <t>JULIO ANAYA</t>
  </si>
  <si>
    <t xml:space="preserve"> LUIS ALBERTO</t>
  </si>
  <si>
    <t xml:space="preserve">PALLARES ANAYA </t>
  </si>
  <si>
    <t>MANUEL FRANCISCO</t>
  </si>
  <si>
    <t>MURILLO JIMENEZ</t>
  </si>
  <si>
    <t>ALVAREZ GALINDO</t>
  </si>
  <si>
    <t xml:space="preserve"> FREDY ALEXANDER</t>
  </si>
  <si>
    <t xml:space="preserve">SAAVEDRA OCHOA </t>
  </si>
  <si>
    <t>MICHAEL ESTEBAN</t>
  </si>
  <si>
    <t xml:space="preserve">ROJAS RODRIGUEZ </t>
  </si>
  <si>
    <t>PABLO ANTONIO</t>
  </si>
  <si>
    <t>CASTRO NARVAEZ</t>
  </si>
  <si>
    <t xml:space="preserve"> LUIS JEFREY</t>
  </si>
  <si>
    <t xml:space="preserve">MANGA GUZMAN </t>
  </si>
  <si>
    <t>JOSE FERNANDO</t>
  </si>
  <si>
    <t xml:space="preserve">BLANCO ANDRADE </t>
  </si>
  <si>
    <t>DIANA SOFIA</t>
  </si>
  <si>
    <t xml:space="preserve">HERNANDEZ HERNANDEZ </t>
  </si>
  <si>
    <t>MONICA ALEJANDRA</t>
  </si>
  <si>
    <t>VARGAS OVALLE</t>
  </si>
  <si>
    <t xml:space="preserve"> MARIA EUGENIA</t>
  </si>
  <si>
    <t xml:space="preserve">JARAMILLO OVALLE </t>
  </si>
  <si>
    <t>YULIZA ANDREA</t>
  </si>
  <si>
    <t xml:space="preserve">BRAVO </t>
  </si>
  <si>
    <t>GUILLERMO ANTONIO</t>
  </si>
  <si>
    <t xml:space="preserve">RODRIGUEZ TORRES </t>
  </si>
  <si>
    <t>JORGE LUIS</t>
  </si>
  <si>
    <t xml:space="preserve">PORTILLA PALACIOS </t>
  </si>
  <si>
    <t>DANNY JAMER</t>
  </si>
  <si>
    <t xml:space="preserve">BELTRAN MORENO </t>
  </si>
  <si>
    <t>SARA DANIELA</t>
  </si>
  <si>
    <t xml:space="preserve">GARCIA MORENO </t>
  </si>
  <si>
    <t>MIGUEL ANGEL</t>
  </si>
  <si>
    <t xml:space="preserve">GIL LARA </t>
  </si>
  <si>
    <t>GEINER ANTONIO</t>
  </si>
  <si>
    <t>SANTANA MORALES</t>
  </si>
  <si>
    <t xml:space="preserve"> JOHN ALEXANDER</t>
  </si>
  <si>
    <t xml:space="preserve">GONZALEZ RAMIREZ </t>
  </si>
  <si>
    <t>ANA MARYELY</t>
  </si>
  <si>
    <t>ALDANA RINCON</t>
  </si>
  <si>
    <t>BENJAMIN</t>
  </si>
  <si>
    <t>DIAZ BERNAL</t>
  </si>
  <si>
    <t>WILSON</t>
  </si>
  <si>
    <t>WILSON ANDRES</t>
  </si>
  <si>
    <t>GARCIA LADINO</t>
  </si>
  <si>
    <t>GONZALEZ POVEDA</t>
  </si>
  <si>
    <t>FERNANDO</t>
  </si>
  <si>
    <t>GUTIERREZ ARDILA</t>
  </si>
  <si>
    <t xml:space="preserve"> JOSE NICODEMUS</t>
  </si>
  <si>
    <t>JARAMILLO RODRIGUEZ</t>
  </si>
  <si>
    <t>OSCAR</t>
  </si>
  <si>
    <t xml:space="preserve">LARRAHONDO MARTINEZ </t>
  </si>
  <si>
    <t>ANDERSON</t>
  </si>
  <si>
    <t>LARRAHONDO SANDOVAL</t>
  </si>
  <si>
    <t>PANTALEON</t>
  </si>
  <si>
    <t>LOPEZ PEREZ</t>
  </si>
  <si>
    <t xml:space="preserve"> JHON ALEXIS</t>
  </si>
  <si>
    <t>MARROQUIN ARENAS</t>
  </si>
  <si>
    <t xml:space="preserve"> GEORGE ALEXANDERSON</t>
  </si>
  <si>
    <t>ORTIZ OSPINA</t>
  </si>
  <si>
    <t xml:space="preserve"> DIEGO FERNANDO </t>
  </si>
  <si>
    <t>ORTIZ</t>
  </si>
  <si>
    <t xml:space="preserve"> PEDRO ANTONIO </t>
  </si>
  <si>
    <t>PEÑA MOSQUERA</t>
  </si>
  <si>
    <t xml:space="preserve"> WEIMAR</t>
  </si>
  <si>
    <t>PERDOMO SON</t>
  </si>
  <si>
    <t xml:space="preserve"> EDUAR MANUEL</t>
  </si>
  <si>
    <t>VALLEJO CASTAÑEDA</t>
  </si>
  <si>
    <t xml:space="preserve"> ANDRES DAVID </t>
  </si>
  <si>
    <t>VILLEGAS</t>
  </si>
  <si>
    <t xml:space="preserve"> WILSON GIOVANNI </t>
  </si>
  <si>
    <t>BECERRA ZAMORA</t>
  </si>
  <si>
    <t xml:space="preserve"> CARLOS ALBEIRO</t>
  </si>
  <si>
    <t>WILSON ENRRIQUE</t>
  </si>
  <si>
    <t>BARRETO MARTINEZ</t>
  </si>
  <si>
    <t>WILMAN ANTONIO</t>
  </si>
  <si>
    <t>CARABALI PEREA</t>
  </si>
  <si>
    <t>VICTOR ALEXANDER</t>
  </si>
  <si>
    <t>DIAZ BALANTA</t>
  </si>
  <si>
    <t>WALTER</t>
  </si>
  <si>
    <t>OROBERLÍN S.A.S.</t>
  </si>
  <si>
    <t>PALMERAS CARARABO S.A.</t>
  </si>
  <si>
    <t>N°</t>
  </si>
  <si>
    <t>FIERRO RIVEROS</t>
  </si>
  <si>
    <t>WILLIAM ALEJANDRO</t>
  </si>
  <si>
    <t>ANA ELIZABETH</t>
  </si>
  <si>
    <t>TEMA</t>
  </si>
  <si>
    <t>DESCRIPCION</t>
  </si>
  <si>
    <t>CONFERENCISTA</t>
  </si>
  <si>
    <t>RESPONSABLE</t>
  </si>
  <si>
    <t>LUGAR</t>
  </si>
  <si>
    <t>FECHA</t>
  </si>
  <si>
    <t>COBERTURA</t>
  </si>
  <si>
    <t>N° CAPACITACIÓN</t>
  </si>
  <si>
    <t>DURACIÓN (Minutos)</t>
  </si>
  <si>
    <t>REGISTRO PLANILLA (Link)</t>
  </si>
  <si>
    <t>PERSONAL PROGRAMADO</t>
  </si>
  <si>
    <t>PERSONAL ASISTENTE</t>
  </si>
  <si>
    <t>DOCUMENTO DE IDENTIFICACIÓN</t>
  </si>
  <si>
    <t>NOMBRE</t>
  </si>
  <si>
    <t>CÓDIGO</t>
  </si>
  <si>
    <t>WILLIAM FIERRO</t>
  </si>
  <si>
    <t xml:space="preserve">MATRIZ ANUAL DE CAPACITACION Y ENTRENAMIENTO </t>
  </si>
  <si>
    <t>CRB-F-009</t>
  </si>
  <si>
    <t>Proceso</t>
  </si>
  <si>
    <t>Ambiental</t>
  </si>
  <si>
    <t>SST</t>
  </si>
  <si>
    <t xml:space="preserve">Administrativo </t>
  </si>
  <si>
    <t>AREA</t>
  </si>
  <si>
    <t>DIRIGIDO A</t>
  </si>
  <si>
    <t>CRONOGRAMA VIGENCIA 2021</t>
  </si>
  <si>
    <t>FECHA DE EJECUCION</t>
  </si>
  <si>
    <t>OBSERVACIONES</t>
  </si>
  <si>
    <t>PROCESO</t>
  </si>
  <si>
    <t>ENERO</t>
  </si>
  <si>
    <t>FEBRERO</t>
  </si>
  <si>
    <t>MARZO</t>
  </si>
  <si>
    <t>ABRIL</t>
  </si>
  <si>
    <t>MAYO</t>
  </si>
  <si>
    <t>JUNIO</t>
  </si>
  <si>
    <t>JULIO</t>
  </si>
  <si>
    <t>AGOSTO</t>
  </si>
  <si>
    <t>SEPTIEMBRE</t>
  </si>
  <si>
    <t>OCTUBRE</t>
  </si>
  <si>
    <t>NOVIEMBRE</t>
  </si>
  <si>
    <t>DICIEMBRE</t>
  </si>
  <si>
    <t>P</t>
  </si>
  <si>
    <t>R</t>
  </si>
  <si>
    <t>E</t>
  </si>
  <si>
    <t>X</t>
  </si>
  <si>
    <t>WILLIAM DIAZ</t>
  </si>
  <si>
    <t>Buenas Prácticas Agrícolas</t>
  </si>
  <si>
    <t>Manejo productos químicos, cuidados y protección necesaria para su uso,almacenamiento y reciclaje.</t>
  </si>
  <si>
    <t>Principales Plagas del Cultivo de Palma.</t>
  </si>
  <si>
    <t>Censos de Producción (Importancia y parámetros a evaluar).</t>
  </si>
  <si>
    <t>Principales enfermedades del Cultivo de Palma.</t>
  </si>
  <si>
    <t xml:space="preserve">Manejo y disposición de residuos sólidos </t>
  </si>
  <si>
    <t>Manejo y disposición de residuos sólidos peligrosos</t>
  </si>
  <si>
    <t>Ahorro y uso eficiente de la energia</t>
  </si>
  <si>
    <t>Ahorro y uso eficiente del agua</t>
  </si>
  <si>
    <t>Altos valores de conservación</t>
  </si>
  <si>
    <t>Plan de saneamiento básico - cocina</t>
  </si>
  <si>
    <t>Personal que habita el casino</t>
  </si>
  <si>
    <t>FELIPE ARIAS</t>
  </si>
  <si>
    <t xml:space="preserve">Personal directo </t>
  </si>
  <si>
    <t>Riesgo Biomecánico (Manipulación de herramientas manuales y mecánicas, proyección de partículas, partes en movimiento).</t>
  </si>
  <si>
    <t>Fenómenos naturales (Precauciones y medidas de seguridad)</t>
  </si>
  <si>
    <t>Todo el personal directo expuesto al riesgo</t>
  </si>
  <si>
    <t>Riesgo Físico (Exposición a ruido, iluminación, temperaturas extremas, radiaciones no ionizantes )</t>
  </si>
  <si>
    <t>Reporte de incidentes y accidentes de trabajo</t>
  </si>
  <si>
    <t>Riesgo psicosocial</t>
  </si>
  <si>
    <t>Integrantes del COPASST</t>
  </si>
  <si>
    <t>Investigación de incidentes, accidentes y enfermedad laboral</t>
  </si>
  <si>
    <t>Personal directo</t>
  </si>
  <si>
    <t>Promocion y prevencion ( Coronavirus )</t>
  </si>
  <si>
    <t>Integrantes del COCOLAB</t>
  </si>
  <si>
    <t>Resolución 1010 de 2006 (Acoso laboral)</t>
  </si>
  <si>
    <t>Plan de emergencias ( Simulacro )</t>
  </si>
  <si>
    <t>Entrenamiento de brigadas de emergencias (Primeros  auxilios, contraincendios y evacuación)</t>
  </si>
  <si>
    <t>Jornada de tamizaje Cardiovascular</t>
  </si>
  <si>
    <t>Riesgo Quimico y uso de epps</t>
  </si>
  <si>
    <t>Trabajadores que manipulan químicos directos y contratistas</t>
  </si>
  <si>
    <t xml:space="preserve">Capacitacion Agroquimicos del SENA </t>
  </si>
  <si>
    <t>Riesgo de transito (Precauciones al conducir y accidentes de transito)</t>
  </si>
  <si>
    <t>Manejo defensivo (Vehículos)</t>
  </si>
  <si>
    <t>Uso de EPP , Matriz de EPPS.( Selección, uso adecuado y mantenimiento)</t>
  </si>
  <si>
    <t>PATRICIA ORTIZ</t>
  </si>
  <si>
    <t>Excel Basico</t>
  </si>
  <si>
    <t>Reglamento interno de trabajo</t>
  </si>
  <si>
    <t>Liderazgo personal</t>
  </si>
  <si>
    <t>Charla pensiones obligatoria y cesantias</t>
  </si>
  <si>
    <t>Codigo conducta etica</t>
  </si>
  <si>
    <t>Normas basicas de ortografia</t>
  </si>
  <si>
    <t>Politicas RSPO</t>
  </si>
  <si>
    <t>Personal Directo</t>
  </si>
  <si>
    <t>Tips manejo estrés</t>
  </si>
  <si>
    <t>Procedimiento comunicaciones</t>
  </si>
  <si>
    <t>EDWIN TRIANA</t>
  </si>
  <si>
    <t>Reinducciones a labores y entrega de maquinaria</t>
  </si>
  <si>
    <t>Manejo defensivo</t>
  </si>
  <si>
    <t xml:space="preserve">TOTAL CAPACITACIONES </t>
  </si>
  <si>
    <t>CUMPLIMIENTO DE CAPACITACIONES POR ÁREA AÑO 2019</t>
  </si>
  <si>
    <t>TOTAL PROGRAMADAS AÑO 2021</t>
  </si>
  <si>
    <t>TOTAL EJECUTADAS AÑO 2021</t>
  </si>
  <si>
    <t>AMBIENTAL</t>
  </si>
  <si>
    <t>ADMINISTRATIVO</t>
  </si>
  <si>
    <t>1. CUMPLIMIENTO TOTAL DE LA MATRIZ</t>
  </si>
  <si>
    <t xml:space="preserve"> Numero de Actividades Programadas en el Mes</t>
  </si>
  <si>
    <t>Numero de Actividades  Reprogramadas en el  Mes.</t>
  </si>
  <si>
    <t>Numero de Actividades Ejecutadas  en el Mes</t>
  </si>
  <si>
    <t xml:space="preserve">% Ejecucion Mensual del Plan de Capacitaciones </t>
  </si>
  <si>
    <t>% Meta en el Mes</t>
  </si>
  <si>
    <r>
      <rPr>
        <b/>
        <sz val="16"/>
        <rFont val="Times New Roman"/>
        <family val="1"/>
      </rPr>
      <t>META:</t>
    </r>
    <r>
      <rPr>
        <sz val="16"/>
        <rFont val="Times New Roman"/>
        <family val="1"/>
      </rPr>
      <t xml:space="preserve"> Cumplir con el 80% de las actividades programadas en el Plan de Capacitaciones anual</t>
    </r>
  </si>
  <si>
    <r>
      <rPr>
        <b/>
        <sz val="16"/>
        <rFont val="Times New Roman"/>
        <family val="1"/>
      </rPr>
      <t xml:space="preserve">INDICADOR: </t>
    </r>
    <r>
      <rPr>
        <sz val="16"/>
        <rFont val="Times New Roman"/>
        <family val="1"/>
      </rPr>
      <t>(Nº de Actividades Ejecutadas / Nº de Actividades Programadas + acitvidades reprogramadas) x 100</t>
    </r>
  </si>
  <si>
    <t>MAQUINARIA Y EQUIPOS</t>
  </si>
  <si>
    <t>Programada</t>
  </si>
  <si>
    <t>Reprogramada</t>
  </si>
  <si>
    <t>Ejecutada</t>
  </si>
  <si>
    <t>RESPONSABLE(S)</t>
  </si>
  <si>
    <t xml:space="preserve">NOMBRE DE LA CAPACITACIÓN </t>
  </si>
  <si>
    <t>Conductores y Operarios de Maquinaria</t>
  </si>
  <si>
    <t>Auxiliares de Taller, Conductores y Operarios de Maquinaria</t>
  </si>
  <si>
    <t>CUMPLIMIENTO META 2021</t>
  </si>
  <si>
    <t>Personal contratista del casino</t>
  </si>
  <si>
    <t>Personal directo  y de contratista</t>
  </si>
  <si>
    <t>Personal de sanidad directo y de contratista</t>
  </si>
  <si>
    <t>Personal directo y de contratista</t>
  </si>
  <si>
    <t>Coordinadores de Zona, Supervisores y Auxiliares</t>
  </si>
  <si>
    <t>Mecánica basica</t>
  </si>
  <si>
    <t>REGISTRO DE CAMBIOS</t>
  </si>
  <si>
    <t>VERSIÓN</t>
  </si>
  <si>
    <t>DESCRIPCIÓN DEL CAMBIO</t>
  </si>
  <si>
    <t>Maquinaria y Equipos</t>
  </si>
  <si>
    <t>Plan de saneamiento básico - Alojamiento</t>
  </si>
  <si>
    <t>Dueños de Proceso</t>
  </si>
  <si>
    <t>Funcionario encargado o responsable de la capacitación</t>
  </si>
  <si>
    <t>Coordinadora Administrativa</t>
  </si>
  <si>
    <t>William Alejandro Fierro Riveros - Coordinador Ambiental</t>
  </si>
  <si>
    <t>Se realizó modificación del cuerpo del formato y se implementó un nuevo registro individual de capacitaciones para todo el perosnal de la emrpesa.</t>
  </si>
  <si>
    <t>ÁREA</t>
  </si>
  <si>
    <t>William Fierro</t>
  </si>
  <si>
    <t xml:space="preserve">William Fierro </t>
  </si>
  <si>
    <t xml:space="preserve">Finca El Pilar </t>
  </si>
  <si>
    <t>Finca La Palmita</t>
  </si>
  <si>
    <t xml:space="preserve">Política integral de sostenibilidad </t>
  </si>
  <si>
    <t>Finca Cararabo</t>
  </si>
  <si>
    <t xml:space="preserve">Finca el Pilar </t>
  </si>
  <si>
    <t>Manejo y disposición de residuos peligrosos</t>
  </si>
  <si>
    <t>Lorena Pulido</t>
  </si>
  <si>
    <t>Medio Ambiente</t>
  </si>
  <si>
    <t>Labor de aseo y limpieza</t>
  </si>
  <si>
    <t>PSB - Buenas prácticas de manejo personal de cocina</t>
  </si>
  <si>
    <t>EDILBERTO</t>
  </si>
  <si>
    <t xml:space="preserve">ARRIETA BAENA </t>
  </si>
  <si>
    <t>CASTILLLO SALINAS</t>
  </si>
  <si>
    <t>ELKIN ALBERTO</t>
  </si>
  <si>
    <t>DEIVIS ARTURO</t>
  </si>
  <si>
    <t xml:space="preserve">ARRIETA LOPEZ </t>
  </si>
  <si>
    <t>WILLIAM ARLEY</t>
  </si>
  <si>
    <t>GONZALEZ LONDOÑO</t>
  </si>
  <si>
    <t>LUIS GUSTAVO</t>
  </si>
  <si>
    <t>PINILLA GORDILLO</t>
  </si>
  <si>
    <t>EFREN YAMITH</t>
  </si>
  <si>
    <t>OLIVEROS HERNANDEZ</t>
  </si>
  <si>
    <t xml:space="preserve">QUIÑONEZ MUÑOZ </t>
  </si>
  <si>
    <t>JOSÉ DE JESUS</t>
  </si>
  <si>
    <t>MORALES</t>
  </si>
  <si>
    <t>YEISON</t>
  </si>
  <si>
    <t>JERSON</t>
  </si>
  <si>
    <t>GUEVARA</t>
  </si>
  <si>
    <t>DEICY MARIA</t>
  </si>
  <si>
    <t>MERCHAN HERNANDEZ</t>
  </si>
  <si>
    <t>DIANA EDELMIRA</t>
  </si>
  <si>
    <t xml:space="preserve">MARCOS JAVIER </t>
  </si>
  <si>
    <t>PEREZ BANDERA</t>
  </si>
  <si>
    <t>EDWIN ALBEIRO</t>
  </si>
  <si>
    <t>CANO</t>
  </si>
  <si>
    <t>EIDER ORLANDO</t>
  </si>
  <si>
    <t>GARCIA</t>
  </si>
  <si>
    <t>EDWIN ALEXANDER</t>
  </si>
  <si>
    <t>TRIANA VALLEJO</t>
  </si>
  <si>
    <t>OMAR</t>
  </si>
  <si>
    <t>FONTECHA</t>
  </si>
  <si>
    <t>LOPEZ</t>
  </si>
  <si>
    <t xml:space="preserve">ESTEBAN </t>
  </si>
  <si>
    <t>LUIS</t>
  </si>
  <si>
    <t>CUBILLOS</t>
  </si>
  <si>
    <t>YON JAIRO</t>
  </si>
  <si>
    <t xml:space="preserve">CARDENAS TORREGROSA </t>
  </si>
  <si>
    <t>ARQUIMEDES</t>
  </si>
  <si>
    <t>BERNAL</t>
  </si>
  <si>
    <t>RICARDO</t>
  </si>
  <si>
    <t>GONZALEZ</t>
  </si>
  <si>
    <t>ASPRILLA</t>
  </si>
  <si>
    <t>NORMAN</t>
  </si>
  <si>
    <t>TENORIO</t>
  </si>
  <si>
    <t>ABELARDO</t>
  </si>
  <si>
    <t>GARCIA HURTADO</t>
  </si>
  <si>
    <t xml:space="preserve"> AVC - Política de prohibición de caza, pesca, quema y deforestación</t>
  </si>
  <si>
    <t>Plan de Gestión Integral de Residuos Sólidos</t>
  </si>
  <si>
    <t>Procedimiento de comunicaciones</t>
  </si>
  <si>
    <t>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t>
  </si>
  <si>
    <t xml:space="preserve">Socialización de temáticas ambientales para concientizar al personal sobre la importancia del cuidado del medio ambiente, impactos ambientales con sus causas y consecuencias. </t>
  </si>
  <si>
    <t>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t>
  </si>
  <si>
    <t xml:space="preserve">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Socialización del manejo adecuado y disposición final de los envases plaguicidas generados en la empresa. </t>
  </si>
  <si>
    <t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t>
  </si>
  <si>
    <t xml:space="preserve">Socialización de los PQRS al personal activo en la empresa, para adquirir conocimiento frente al manejo de esta herramienta, sus medidas de recepción y el punto de ubicación de los buzones. </t>
  </si>
  <si>
    <t xml:space="preserve">charla con el personal contratista del casino sobre el buen manejo de los alimentos. </t>
  </si>
  <si>
    <t>CONTRATISTA</t>
  </si>
  <si>
    <t>LUCY</t>
  </si>
  <si>
    <t>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t>
  </si>
  <si>
    <t xml:space="preserve">Socialización del manual de convivencia </t>
  </si>
  <si>
    <t>Manual de convivencia y varios</t>
  </si>
  <si>
    <t>Felipe Arias</t>
  </si>
  <si>
    <t>Manejo seguro de agroquímicos</t>
  </si>
  <si>
    <t>Proceso de reporte de accidentes e incidentes de trabajo</t>
  </si>
  <si>
    <t>Identificación de riesgo y uso de EPP´S</t>
  </si>
  <si>
    <t>Inducción al SG.SST</t>
  </si>
  <si>
    <t>Tatiana Duarte</t>
  </si>
  <si>
    <t>Covid 19, Secretaria de Salud del Municipio de San Carlos de Guaroa</t>
  </si>
  <si>
    <t>Asistencia de vacunación Covid 19</t>
  </si>
  <si>
    <t>Riesgo físico, identificación de peligros, lección aprendida sobre accidentes - mes de junio</t>
  </si>
  <si>
    <t>Gimnasia laboral</t>
  </si>
  <si>
    <t>Matriz EPP</t>
  </si>
  <si>
    <t>Riesgo biológico, riesgo físico, riesgo natural</t>
  </si>
  <si>
    <t>Socialización de reglamento interno (Oro Berlin)</t>
  </si>
  <si>
    <t>Uso adecuado de EPP, herramientas y equipos</t>
  </si>
  <si>
    <t>WILSON FERNANDO</t>
  </si>
  <si>
    <t>PARRA ESCOBAR</t>
  </si>
  <si>
    <t>SEBASTIAN</t>
  </si>
  <si>
    <t>JARAMILLO VARGAS</t>
  </si>
  <si>
    <t>SEPULVEDA</t>
  </si>
  <si>
    <t>GERSON</t>
  </si>
  <si>
    <t>JORDAN STIVEN</t>
  </si>
  <si>
    <t>RIVAS RAMOS</t>
  </si>
  <si>
    <t>NEDER MANUEL</t>
  </si>
  <si>
    <t>ROMERO FLOREZ</t>
  </si>
  <si>
    <t>NELSON IGNACIO</t>
  </si>
  <si>
    <t>RINCON AGUDELO</t>
  </si>
  <si>
    <t>GEIDY</t>
  </si>
  <si>
    <t>GUZMAN RINCON</t>
  </si>
  <si>
    <t>YEIMI CAMILA</t>
  </si>
  <si>
    <t xml:space="preserve">LEON ARENAS </t>
  </si>
  <si>
    <t>ALAN</t>
  </si>
  <si>
    <t>JIMENEZ</t>
  </si>
  <si>
    <t>ENDERSON</t>
  </si>
  <si>
    <t>ALBAN</t>
  </si>
  <si>
    <t xml:space="preserve">WILFER </t>
  </si>
  <si>
    <t>PINILLA</t>
  </si>
  <si>
    <t>CARLOS</t>
  </si>
  <si>
    <t>YURY</t>
  </si>
  <si>
    <t>PANDILLO</t>
  </si>
  <si>
    <t>MENDEZ</t>
  </si>
  <si>
    <t>RAFAEL</t>
  </si>
  <si>
    <t>TACEDIA</t>
  </si>
  <si>
    <t>GERMAN</t>
  </si>
  <si>
    <t>CASTRO</t>
  </si>
  <si>
    <t>HERNAN</t>
  </si>
  <si>
    <t xml:space="preserve">LEON </t>
  </si>
  <si>
    <t>JARA</t>
  </si>
  <si>
    <t>CRISTIAN</t>
  </si>
  <si>
    <t>QUINTANA</t>
  </si>
  <si>
    <t>POMPILIO</t>
  </si>
  <si>
    <t>BETANCOUR</t>
  </si>
  <si>
    <t>DANIEL</t>
  </si>
  <si>
    <t>ROJAS CANO</t>
  </si>
  <si>
    <t>ANDREA</t>
  </si>
  <si>
    <t>RUIZ</t>
  </si>
  <si>
    <t>IDER ANDRES</t>
  </si>
  <si>
    <t>GRACIA PIRAQUIVE</t>
  </si>
  <si>
    <t xml:space="preserve">Socialización de la Política de prohibición de caza, pesca, quema y deforestación considerándose como una falta grave si se realizan dichas actividades dentro de las áreas de la empresa y se menciona los AVC. </t>
  </si>
  <si>
    <t>Cargos y perfiles</t>
  </si>
  <si>
    <t>Victor Buitrago</t>
  </si>
  <si>
    <t>RSPO</t>
  </si>
  <si>
    <t>Conocimientos básicos de lubricación y aceites</t>
  </si>
  <si>
    <t>Sandra Caro</t>
  </si>
  <si>
    <t>Incentivar el buen uso de las herramientas, reconocer las causas de los accidentes y promover el autocuidado.</t>
  </si>
  <si>
    <t>Reconocer, identificar y diferenciar cada uno de estos riesgos presentes en las labores</t>
  </si>
  <si>
    <t>Sanidad</t>
  </si>
  <si>
    <t>Omar Rivera</t>
  </si>
  <si>
    <t>Aspectos sanitarios</t>
  </si>
  <si>
    <t>Nubia Beltran</t>
  </si>
  <si>
    <t>Charla motivacional</t>
  </si>
  <si>
    <t xml:space="preserve">Se socializa los niveles donde se encuentra la plaga, el estado del tiempo para un buen manejo y control de vectores o plagas. </t>
  </si>
  <si>
    <t>William Diaz</t>
  </si>
  <si>
    <t xml:space="preserve">Plan de saneamiento básico - Manual de convivencia </t>
  </si>
  <si>
    <t>Riesgo biomecánico, locativo, identificación de riesgos y Covid 19</t>
  </si>
  <si>
    <t>Manejo seguro de herramientas, riesgo biomecánico, lección aprendida</t>
  </si>
  <si>
    <t>Riesgo mecánico, riesgo biomecánico y lecciones aprendidas</t>
  </si>
  <si>
    <t>Factores de riesgo y uso adecuado de EPP´S</t>
  </si>
  <si>
    <t>Entrega de envases vacíos de agroquímicos</t>
  </si>
  <si>
    <t xml:space="preserve">Procedimiento de entrega de envases vacíos y firmas </t>
  </si>
  <si>
    <t>Socialización de informe de auditoría interna</t>
  </si>
  <si>
    <t>Fumiga, control ML y plagas</t>
  </si>
  <si>
    <t xml:space="preserve">Socialización del ahorro y uso adecuado de la energía, buenas prácticas del manejo de la energía para minimizar su consumo y métodos para utilizar energía solar. </t>
  </si>
  <si>
    <t xml:space="preserve">Socialización del Manejo y disposición adecuado de los residuos peligrosos en específico, los residuos que se generan en la empresa. </t>
  </si>
  <si>
    <t xml:space="preserve">Se le recuerda al personal el procedimiento y manejo adecuado de los envases vacíos de agroquímicos </t>
  </si>
  <si>
    <t xml:space="preserve">Se realizó socialización sobre los resultados de la auditoría interna que se realizó el día 7 de Julio 2021. </t>
  </si>
  <si>
    <t xml:space="preserve">Se realiza capacitación con temáticas de todos los disturbios de la palma de aceite. </t>
  </si>
  <si>
    <t xml:space="preserve">Socialización del estándar del manejo de enfermedades y plagas en las plantaciones de la empresa. </t>
  </si>
  <si>
    <t>Crear espacios de motivación y trabajo en equipo</t>
  </si>
  <si>
    <t xml:space="preserve">Dar a conocer el reglamento interno de oro berlin. </t>
  </si>
  <si>
    <t>promover hábitos y estilos de vida saludables.</t>
  </si>
  <si>
    <t xml:space="preserve">Compartir la matriz de EPP con el fin de conocer loe elementos que se deben usar en cada labor </t>
  </si>
  <si>
    <t>Incentivar el buen uso y cuidado de las herramientas, equipos y elementos de protección personal.</t>
  </si>
  <si>
    <t>Capacitación sobre los cargos y perfiles del personal en las áreas de la empresa.</t>
  </si>
  <si>
    <t xml:space="preserve">Capacitación sobre el estándar RSPO de certificación de la cadena de suministro (principios y criterios). </t>
  </si>
  <si>
    <t xml:space="preserve">Se realiza descripción de la labor de aseo en las instalaciones de la empresa (oficinas y casino finca el Pilar). </t>
  </si>
  <si>
    <t xml:space="preserve">Reconocer e identificar los riesgos presentes en la labor, conocer las medidas de prevención para los mismos. </t>
  </si>
  <si>
    <t>Establecer las medidas de seguridad para el uso de agroquímicos</t>
  </si>
  <si>
    <t>Reconocer los factores de riesgo mecánico, biomecánico con el fin de prevenir accidentes.</t>
  </si>
  <si>
    <t>promover el uso adecuado y responsable de los EPP, reconocimiento de los riesgos presentes en las labores</t>
  </si>
  <si>
    <t>Dar a conocer el debido proceso a la hora de reportar una accidente o incidente de trabajo.</t>
  </si>
  <si>
    <t>Promover el uso adecuado y responsable de los EPP, reconocimiento de los riesgos presentes en las labores</t>
  </si>
  <si>
    <t>Dar a conocer las políticas de SST y las responsabilidades en cada uno de los procesos que se realiza en la empresa</t>
  </si>
  <si>
    <t>Identificar síntomas del covid 19, reconocer las medidas de prevención del contagio y la ruta a seguir si se presentan casos positivos</t>
  </si>
  <si>
    <t>Acompañamiento al personal a la jornada de vacunación COVID 19</t>
  </si>
  <si>
    <t>Identificar los riesgos físicos, analizar las causas de los accidentes del mes de junio y compartir las medidas preventivas</t>
  </si>
  <si>
    <t>Sergio Oliveros</t>
  </si>
  <si>
    <t>Edwin Triana</t>
  </si>
  <si>
    <t>Maquinaria</t>
  </si>
  <si>
    <t>Socialización de reducción de la fricción, disipación del calor y dispersión de los contaminantes.</t>
  </si>
  <si>
    <t>Agronómica</t>
  </si>
  <si>
    <t>N/A</t>
  </si>
  <si>
    <t>JOSE EDUARDO</t>
  </si>
  <si>
    <t>RIVERA RODRIGUEZ</t>
  </si>
  <si>
    <t>Socialización de MIPE,  plagas y enfermedades</t>
  </si>
  <si>
    <t>Carlos Ivan Rondón</t>
  </si>
  <si>
    <t>Casino Pajure</t>
  </si>
  <si>
    <t>AVC - Política de prohibición de caza, pesca, quema y deforestación</t>
  </si>
  <si>
    <t>Ahorro y Uso Eficiente de Agua</t>
  </si>
  <si>
    <t>Ahorro y Uso Eficiente de Energía</t>
  </si>
  <si>
    <t xml:space="preserve">Socialización de la normatividad vigente del decreto 3102 de 1997 y la ley 373 de 1997. Definición del recurso, porcentaje del agua en el planeta, ciclo del agua, hábitos diarios para el ahorro del agua. </t>
  </si>
  <si>
    <t>ACEITES MORICHAL S.A.S.</t>
  </si>
  <si>
    <t>CONTRATISTA EXTERNO</t>
  </si>
  <si>
    <t>VISITA</t>
  </si>
  <si>
    <t>YESID SANTIAGO</t>
  </si>
  <si>
    <t xml:space="preserve">Plan de Gestión Integral de Residuos Sólidos, no reuso de envases de plaguicidas </t>
  </si>
  <si>
    <t>Identificar los principios y criterios de la Interpretación Nacional del estandar de certificación RSPO 2018.</t>
  </si>
  <si>
    <t>EVIDENCIAS\CAPACITACIÓN 1.pdf</t>
  </si>
  <si>
    <t>EVIDENCIAS\CAPACITACIÓN 2.pdf</t>
  </si>
  <si>
    <t>EVIDENCIAS\CAPACITACIÓN 3.pdf</t>
  </si>
  <si>
    <t>EVIDENCIAS\CAPACITACIÓN 4.pdf</t>
  </si>
  <si>
    <t>EVIDENCIAS\CAPACITACIÓN 5.pdf</t>
  </si>
  <si>
    <t>EVIDENCIAS\CAPACITACIÓN 6.pdf</t>
  </si>
  <si>
    <t>EVIDENCIAS\CAPACITACIÓN 7.pdf</t>
  </si>
  <si>
    <t>EVIDENCIAS\CAPACITACIÓN 8.pdf</t>
  </si>
  <si>
    <t>EVIDENCIAS\CAPACITACIÓN 9.pdf</t>
  </si>
  <si>
    <t>EVIDENCIAS\CAPACITACIÓN 10.pdf</t>
  </si>
  <si>
    <t>EVIDENCIAS\CAPACITACIÓN 11.pdf</t>
  </si>
  <si>
    <t>EVIDENCIAS\CAPACITACIÓN 12.pdf</t>
  </si>
  <si>
    <t>EVIDENCIAS\CAPACITACIÓN 13.pdf</t>
  </si>
  <si>
    <t>EVIDENCIAS\CAPACITACIÓN 14.pdf</t>
  </si>
  <si>
    <t>EVIDENCIAS\CAPACITACIÓN 15.pdf</t>
  </si>
  <si>
    <t>EVIDENCIAS\CAPACITACIÓN 16.pdf</t>
  </si>
  <si>
    <t>EVIDENCIAS\CAPACITACIÓN 17.pdf</t>
  </si>
  <si>
    <t>EVIDENCIAS\CAPACITACIÓN 18.pdf</t>
  </si>
  <si>
    <t>EVIDENCIAS\CAPACITACIÓN 19.pdf</t>
  </si>
  <si>
    <t>EVIDENCIAS\CAPACITACIÓN 20.pdf</t>
  </si>
  <si>
    <t>EVIDENCIAS\CAPACITACIÓN 21.pdf</t>
  </si>
  <si>
    <t>EVIDENCIAS\CAPACITACIÓN 22.pdf</t>
  </si>
  <si>
    <t>EVIDENCIAS\CAPACITACIÓN 23.pdf</t>
  </si>
  <si>
    <t>EVIDENCIAS\CAPACITACIÓN 24.pdf</t>
  </si>
  <si>
    <t>EVIDENCIAS\CAPACITACIÓN 25.pdf</t>
  </si>
  <si>
    <t>EVIDENCIAS\CAPACITACIÓN 26.pdf</t>
  </si>
  <si>
    <t>EVIDENCIAS\CAPACITACIÓN 27.pdf</t>
  </si>
  <si>
    <t>EVIDENCIAS\CAPACITACIÓN 28.pdf</t>
  </si>
  <si>
    <t>EVIDENCIAS\CAPACITACIÓN 29.pdf</t>
  </si>
  <si>
    <t>EVIDENCIAS\CAPACITACIÓN 30.pdf</t>
  </si>
  <si>
    <t>EVIDENCIAS\CAPACITACIÓN 31.pdf</t>
  </si>
  <si>
    <t>EVIDENCIAS\CAPACITACIÓN 32.pdf</t>
  </si>
  <si>
    <t>EVIDENCIAS\CAPACITACIÓN 33.pdf</t>
  </si>
  <si>
    <t>EVIDENCIAS\CAPACITACIÓN 34.pdf</t>
  </si>
  <si>
    <t>EVIDENCIAS\CAPACITACIÓN 35.pdf</t>
  </si>
  <si>
    <t>EVIDENCIAS\CAPACITACIÓN 36.pdf</t>
  </si>
  <si>
    <t>EVIDENCIAS\CAPACITACIÓN 37.pdf</t>
  </si>
  <si>
    <t>EVIDENCIAS\CAPACITACIÓN 38.pdf</t>
  </si>
  <si>
    <t>EVIDENCIAS\CAPACITACIÓN 39.pdf</t>
  </si>
  <si>
    <t>EVIDENCIAS\CAPACITACIÓN 40.pdf</t>
  </si>
  <si>
    <t>EVIDENCIAS\CAPACITACIÓN 41.pdf</t>
  </si>
  <si>
    <t>EVIDENCIAS\CAPACITACIÓN 42.pdf</t>
  </si>
  <si>
    <t>EVIDENCIAS\CAPACITACIÓN 43.pdf</t>
  </si>
  <si>
    <t>EVIDENCIAS\CAPACITACIÓN 44.pdf</t>
  </si>
  <si>
    <t>EVIDENCIAS\CAPACITACIÓN 45.pdf</t>
  </si>
  <si>
    <t>EVIDENCIAS\CAPACITACIÓN 46.pdf</t>
  </si>
  <si>
    <t>EVIDENCIAS\CAPACITACIÓN 47.pdf</t>
  </si>
  <si>
    <t>EVIDENCIAS\CAPACITACIÓN 48.pdf</t>
  </si>
  <si>
    <t>EVIDENCIAS\CAPACITACIÓN 49.pdf</t>
  </si>
  <si>
    <t>EVIDENCIAS\CAPACITACIÓN 50.pdf</t>
  </si>
  <si>
    <t>EVIDENCIAS\CAPACITACIÓN 51.pdf</t>
  </si>
  <si>
    <t>EVIDENCIAS\CAPACITACIÓN 52.pdf</t>
  </si>
  <si>
    <t>EVIDENCIAS\CAPACITACIÓN 53.pdf</t>
  </si>
  <si>
    <t>EVIDENCIAS\CAPACITACIÓN 54.pdf</t>
  </si>
  <si>
    <t>EVIDENCIAS\CAPACITACIÓN 55.pdf</t>
  </si>
  <si>
    <t>EVIDENCIAS\CAPACITACIÓN 56.pdf</t>
  </si>
  <si>
    <t>EVIDENCIAS\CAPACITACIÓN 57.pdf</t>
  </si>
  <si>
    <t>EVIDENCIAS\CAPACITACIÓN 58.pdf</t>
  </si>
  <si>
    <t>Monitoreo de enfermedad, producción de cogollo</t>
  </si>
  <si>
    <t xml:space="preserve">Inducción a la organización </t>
  </si>
  <si>
    <t>Felipe Arias, William Fierro</t>
  </si>
  <si>
    <t xml:space="preserve">Finca el pilar </t>
  </si>
  <si>
    <t>Diferentes enfermedades de la palma de aceite</t>
  </si>
  <si>
    <t>Cosecha</t>
  </si>
  <si>
    <t>Procedimientos area productiva (cosecha, encalle, poda y recolección)</t>
  </si>
  <si>
    <t>Gedman Hernandez</t>
  </si>
  <si>
    <t xml:space="preserve">Inducción y reinducción al Sistema de Gestión Ambiental </t>
  </si>
  <si>
    <t>Reinducción a procedimientos de cosecha</t>
  </si>
  <si>
    <t>Jornada lúdica</t>
  </si>
  <si>
    <t xml:space="preserve">Yady Bayona </t>
  </si>
  <si>
    <t xml:space="preserve">Felipe Arias </t>
  </si>
  <si>
    <t xml:space="preserve">Entrega de procedmientos de labores </t>
  </si>
  <si>
    <t>Fetilización</t>
  </si>
  <si>
    <t xml:space="preserve">Comunicación asertiva y tips de manejo de estrés </t>
  </si>
  <si>
    <t>Patricia Ortiz</t>
  </si>
  <si>
    <t xml:space="preserve">Identificación de plantas nectariferas </t>
  </si>
  <si>
    <t xml:space="preserve">Cecilia Mancera </t>
  </si>
  <si>
    <t xml:space="preserve">Aspectos, impactos y recomendaciones en labores de sanidad </t>
  </si>
  <si>
    <t xml:space="preserve">Manejo de productos quimicos, cuidados y protrcción necesaria para el uso, almacenamiento y disposción </t>
  </si>
  <si>
    <t xml:space="preserve">Haideliana Cruz </t>
  </si>
  <si>
    <t xml:space="preserve">Seguridad vial </t>
  </si>
  <si>
    <t xml:space="preserve">AVC, ahorro y uso eficiente de energía y agua </t>
  </si>
  <si>
    <t>Diana Guiza</t>
  </si>
  <si>
    <t xml:space="preserve">Entrega de procedimientos de corte, cosecha y poda </t>
  </si>
  <si>
    <t>JAIME</t>
  </si>
  <si>
    <t>LOZADA</t>
  </si>
  <si>
    <t>KATERIN</t>
  </si>
  <si>
    <t>GALINDO</t>
  </si>
  <si>
    <t xml:space="preserve">SEBASTIAN DAVID </t>
  </si>
  <si>
    <t>MAHECHA MOLINA</t>
  </si>
  <si>
    <t xml:space="preserve">CARLOS FERNANDO </t>
  </si>
  <si>
    <t>MARTINEZ</t>
  </si>
  <si>
    <t>ENYI</t>
  </si>
  <si>
    <t xml:space="preserve">CESPEDES </t>
  </si>
  <si>
    <t>DIANA CAROLINA</t>
  </si>
  <si>
    <t>JOSE DAVID</t>
  </si>
  <si>
    <t>CRISMASOL</t>
  </si>
  <si>
    <t>GUZMAN MATENZO</t>
  </si>
  <si>
    <t>GÜIZA SALCEDO</t>
  </si>
  <si>
    <t xml:space="preserve">Inversiones Crismasol </t>
  </si>
  <si>
    <t>Etiquetas de columna</t>
  </si>
  <si>
    <t>Total general</t>
  </si>
  <si>
    <t>Etiquetas de fila</t>
  </si>
  <si>
    <t>Administración</t>
  </si>
  <si>
    <t>HORAS</t>
  </si>
  <si>
    <t>Cuenta de HORAS</t>
  </si>
  <si>
    <t>EVIDENCIAS\CAPACITACIÓN 59.pdf</t>
  </si>
  <si>
    <t>EVIDENCIAS\CAPACITACIÓN 60.pdf</t>
  </si>
  <si>
    <t>EVIDENCIAS\CAPACITACIÓN 61.pdf</t>
  </si>
  <si>
    <t>EVIDENCIAS\CAPACITACIÓN 62.pdf</t>
  </si>
  <si>
    <t>EVIDENCIAS\CAPACITACIÓN 63.pdf</t>
  </si>
  <si>
    <t>EVIDENCIAS\CAPACITACIÓN 64.pdf</t>
  </si>
  <si>
    <t>EVIDENCIAS\CAPACITACIÓN 65.pdf</t>
  </si>
  <si>
    <t>EVIDENCIAS\CAPACITACIÓN 66.pdf</t>
  </si>
  <si>
    <t>EVIDENCIAS\CAPACITACIÓN 67.pdf</t>
  </si>
  <si>
    <t>EVIDENCIAS\CAPACITACIÓN 68.pdf</t>
  </si>
  <si>
    <t>EVIDENCIAS\CAPACITACIÓN 69.pdf</t>
  </si>
  <si>
    <t>EVIDENCIAS\CAPACITACIÓN 70.pdf</t>
  </si>
  <si>
    <t>EVIDENCIAS\CAPACITACIÓN 71.pdf</t>
  </si>
  <si>
    <t>EVIDENCIAS\CAPACITACIÓN 72.pdf</t>
  </si>
  <si>
    <t>EVIDENCIAS\CAPACITACIÓN 73.pdf</t>
  </si>
  <si>
    <t>EVIDENCIAS\CAPACITACIÓN 74.pdf</t>
  </si>
  <si>
    <t>EVIDENCIAS\CAPACITACIÓN 75.pdf</t>
  </si>
  <si>
    <t>Se realiza inducción en aspectos de la organización, seguridad y salud en el trabajo, ambientales y a la labor que se va a desempeñar</t>
  </si>
  <si>
    <t>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t>
  </si>
  <si>
    <t>Se socializa la matriz de aspectos e impactos ambientales en las labores de sanidad, se hace recomendación en cuanto a los cuidados y prevención que deben tener para evitar impactos negativos al ambiente.</t>
  </si>
  <si>
    <t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t>
  </si>
  <si>
    <t>Censo punto a punto</t>
  </si>
  <si>
    <t>Finca Hato Viejo</t>
  </si>
  <si>
    <t xml:space="preserve">Jornada de tamizaje </t>
  </si>
  <si>
    <t>Salud Total</t>
  </si>
  <si>
    <t>JOSE EDIER</t>
  </si>
  <si>
    <t>RODRIGUEZ ARCILA</t>
  </si>
  <si>
    <t>LIUS</t>
  </si>
  <si>
    <t xml:space="preserve">RONDON </t>
  </si>
  <si>
    <t>Total Suma de DURACIÓN (Minutos)</t>
  </si>
  <si>
    <t>Suma de DURACIÓN (Minutos)</t>
  </si>
  <si>
    <t>Total Cuenta de EMPRESA</t>
  </si>
  <si>
    <t>Cuenta de EMPRESA</t>
  </si>
  <si>
    <t>EVIDENCIAS\CAPACITACIÓN 76.pdf</t>
  </si>
  <si>
    <t>EVIDENCIAS\CAPACITACIÓN 77.pdf</t>
  </si>
  <si>
    <t>EVIDENCIAS\CAPACITACIÓN 78.pdf</t>
  </si>
  <si>
    <t>EVIDENCIAS\CAPACITACIÓN 79.pdf</t>
  </si>
  <si>
    <t>EVIDENCIAS\CAPACITACIÓN 80.pdf</t>
  </si>
  <si>
    <t>EVIDENCIAS\CAPACITACIÓN 81.pdf</t>
  </si>
  <si>
    <t>Cuenta de PERSONAL ASISTENTE</t>
  </si>
  <si>
    <t>Socialización de POES de poda y cosecha</t>
  </si>
  <si>
    <t>Socialización de procedimiento de labores de cosecha</t>
  </si>
  <si>
    <t>Reinducción y socialización de procedimiento de cosecha</t>
  </si>
  <si>
    <t>Entrega de jabones y candados al personal que maneja agroquimicos</t>
  </si>
  <si>
    <t>Se realizó entrega de jabones de baño y candados al personal que manipula agroquímicos</t>
  </si>
  <si>
    <t>Residuos sólidos, orden y aseo</t>
  </si>
  <si>
    <t>Socialización dinámica acerca del adecuado manejo de los residuso sólidos peligrosos y no peligrosos, la importancia de la separación en la fuente y el orden y aseo de las áreas de trabajo.</t>
  </si>
  <si>
    <t>Juan Manuel Diaz, Sebastian Jaramillo</t>
  </si>
  <si>
    <t xml:space="preserve">Gestión de Respel, impacto ambiental y social </t>
  </si>
  <si>
    <t>Se socializó con el personal que manipula agroquímicos sobre el adecuado manejo que se le debe dar a los residuos peligrosos generados en sus labores y la importancia para prevenir impactos ambientales y sociales negativos.</t>
  </si>
  <si>
    <t>Curso de excel</t>
  </si>
  <si>
    <t>Curso de manejo seguro de plaguicidas</t>
  </si>
  <si>
    <t>Yaricel Parrado Ortega</t>
  </si>
  <si>
    <t>Código de ética, política de sostenibilidad y procedimiento PQRS</t>
  </si>
  <si>
    <t xml:space="preserve">Patricia Ortiz, Yady Bayona </t>
  </si>
  <si>
    <t xml:space="preserve">WILFREDO </t>
  </si>
  <si>
    <t>PEREZ</t>
  </si>
  <si>
    <t xml:space="preserve">WILFRIDO </t>
  </si>
  <si>
    <t>JUAN CARLOS</t>
  </si>
  <si>
    <t xml:space="preserve">MENESES </t>
  </si>
  <si>
    <t xml:space="preserve">ARMANDO </t>
  </si>
  <si>
    <t xml:space="preserve">SISNERO </t>
  </si>
  <si>
    <t xml:space="preserve">KARINA </t>
  </si>
  <si>
    <t>BELLO GUTIERREZ</t>
  </si>
  <si>
    <t xml:space="preserve">NARLY FERNANDA </t>
  </si>
  <si>
    <t xml:space="preserve">JARAMILLO BARRAGAN </t>
  </si>
  <si>
    <t xml:space="preserve">ALEJANDRO </t>
  </si>
  <si>
    <t>NIÑO</t>
  </si>
  <si>
    <t>GERARDO</t>
  </si>
  <si>
    <t>EVIDENCIAS\CAPACITACIÓN 82.pdf</t>
  </si>
  <si>
    <t>EVIDENCIAS\CAPACITACIÓN 83.pdf</t>
  </si>
  <si>
    <t>EVIDENCIAS\CAPACITACIÓN 84.pdf</t>
  </si>
  <si>
    <t>EVIDENCIAS\CAPACITACIÓN 85.pdf</t>
  </si>
  <si>
    <t>EVIDENCIAS\CAPACITACIÓN 86.pdf</t>
  </si>
  <si>
    <t>EVIDENCIAS\CAPACITACIÓN 87.pdf</t>
  </si>
  <si>
    <t>EVIDENCIAS\CAPACITACIÓN 88.pdf</t>
  </si>
  <si>
    <t>(Todas)</t>
  </si>
  <si>
    <t xml:space="preserve">Capacitación y conformación de brigadas de emergencia </t>
  </si>
  <si>
    <t xml:space="preserve">Protección de fuentes hidricas y uso eficiente del agua </t>
  </si>
  <si>
    <t>Entrega de ficha técnica de cosecha y poda</t>
  </si>
  <si>
    <t xml:space="preserve">Procedimiento de recolección de fruto suelto posconsumo </t>
  </si>
  <si>
    <t>Finca El Pilar</t>
  </si>
  <si>
    <t xml:space="preserve">entrega de ficja tecnica de fertilización </t>
  </si>
  <si>
    <t>censo de producción</t>
  </si>
  <si>
    <t>Finca Bocas de Guayuriba</t>
  </si>
  <si>
    <t>Entrega de ficha tecnica de cosecha y poda</t>
  </si>
  <si>
    <t xml:space="preserve">Entrega de ficha tecnica de poda y encalle </t>
  </si>
  <si>
    <t xml:space="preserve">Reinducción de Plateo quimico por incumplimiento de labor </t>
  </si>
  <si>
    <t>Entrega de procedimiento de cosecha y poda</t>
  </si>
  <si>
    <t xml:space="preserve">Reinducción y entrega de ficha tecnica de cosecha </t>
  </si>
  <si>
    <t xml:space="preserve">Reinducción de poda y encalle </t>
  </si>
  <si>
    <t xml:space="preserve">Procedimiento de fertilización, poda y encalle </t>
  </si>
  <si>
    <t>Reinducción de cosecha y poda</t>
  </si>
  <si>
    <t>Procedimiento de cosecha (encalle)</t>
  </si>
  <si>
    <t xml:space="preserve">Recolección de Brocilisis </t>
  </si>
  <si>
    <t>Entrega deficha tecnica de poda y encalle</t>
  </si>
  <si>
    <t>Entrega de fihca tecnica de fertilización</t>
  </si>
  <si>
    <t>Entrega de ficha tecnica de arreglo de zonas</t>
  </si>
  <si>
    <t>Fumiga de control ML</t>
  </si>
  <si>
    <t xml:space="preserve">Entrega de ficha tecnica de peso de racimos </t>
  </si>
  <si>
    <t xml:space="preserve">Censo cero </t>
  </si>
  <si>
    <t>Procedimiento de plateo quimico y calibracion de bomba</t>
  </si>
  <si>
    <t xml:space="preserve">Procedimiento de arreglo de zonas </t>
  </si>
  <si>
    <t>Erradicacion de palmas espontaneas y entrega de ficha tecnica</t>
  </si>
  <si>
    <t xml:space="preserve">Reinduccion al cargo y concepto de mecanica </t>
  </si>
  <si>
    <t xml:space="preserve">Entrega de tarros para fertilizacion y procedimiento </t>
  </si>
  <si>
    <t xml:space="preserve">Reinduccion y entrega de ficha tecnica de cosecha </t>
  </si>
  <si>
    <t>Control de arrieras</t>
  </si>
  <si>
    <t>Entrega de ficha tecnica de fertilizacion</t>
  </si>
  <si>
    <t>Erradicacion de palmas espontaneas</t>
  </si>
  <si>
    <t>Entrega de ficha tecnica de plateo quimico</t>
  </si>
  <si>
    <t>Entrega de procedimientos de peso de racimos</t>
  </si>
  <si>
    <t>Reinduccion t entrega de procedimientos de fertilizacion</t>
  </si>
  <si>
    <t>Entrega de procedimiento de arreglo de lonas</t>
  </si>
  <si>
    <t>reinduccion de procedimiento de plateo quimico</t>
  </si>
  <si>
    <t xml:space="preserve">Sara Garcia </t>
  </si>
  <si>
    <t>Entrega de procedimientos de fertilizacion</t>
  </si>
  <si>
    <t>Entrega de procedimientos de poda y encalle</t>
  </si>
  <si>
    <t xml:space="preserve">Entrega de procedimiento de plateo quimico y calibracion de bomba </t>
  </si>
  <si>
    <t>Plateo quimico de canales</t>
  </si>
  <si>
    <t>Reinduccion de procedimientos de fertilizacion</t>
  </si>
  <si>
    <t>Procedimiento de limpieza de cercas</t>
  </si>
  <si>
    <t>Procedimiento de desmontado de lotes</t>
  </si>
  <si>
    <t xml:space="preserve">Entrega de procedimiento de poda y encalle </t>
  </si>
  <si>
    <t>Entrega de procedimientos de cosecha y poda</t>
  </si>
  <si>
    <t>Misael Caro</t>
  </si>
  <si>
    <t xml:space="preserve">Reinduccion de cosecha </t>
  </si>
  <si>
    <t>Reinduccion de procedimiento de corte de racimo</t>
  </si>
  <si>
    <t>Induccion de procedimientos de poda y encalle</t>
  </si>
  <si>
    <t>ALBEIRO</t>
  </si>
  <si>
    <t>ROCHA</t>
  </si>
  <si>
    <t>EVIDENCIAS\CAPACITACIÓN 89.pdf</t>
  </si>
  <si>
    <t>EVIDENCIAS\CAPACITACIÓN 90.pdf</t>
  </si>
  <si>
    <t>EVIDENCIAS\CAPACITACIÓN 91.pdf</t>
  </si>
  <si>
    <t>EVIDENCIAS\CAPACITACIÓN 92.pdf</t>
  </si>
  <si>
    <t>EVIDENCIAS\CAPACITACIÓN 93.pdf</t>
  </si>
  <si>
    <t>EVIDENCIAS\CAPACITACIÓN 94.pdf</t>
  </si>
  <si>
    <t>EVIDENCIAS\CAPACITACIÓN 95.pdf</t>
  </si>
  <si>
    <t>EVIDENCIAS\CAPACITACIÓN 96.pdf</t>
  </si>
  <si>
    <t>EVIDENCIAS\CAPACITACIÓN 97.pdf</t>
  </si>
  <si>
    <t>EVIDENCIAS\CAPACITACIÓN 98.pdf</t>
  </si>
  <si>
    <t>EVIDENCIAS\CAPACITACIÓN 99.pdf</t>
  </si>
  <si>
    <t>EVIDENCIAS\CAPACITACIÓN 100.pdf</t>
  </si>
  <si>
    <t>EVIDENCIAS\CAPACITACIÓN 101.pdf</t>
  </si>
  <si>
    <t>EVIDENCIAS\CAPACITACIÓN 102.pdf</t>
  </si>
  <si>
    <t>EVIDENCIAS\CAPACITACIÓN 103.pdf</t>
  </si>
  <si>
    <t>EVIDENCIAS\CAPACITACIÓN 104.pdf</t>
  </si>
  <si>
    <t>EVIDENCIAS\CAPACITACIÓN 105.pdf</t>
  </si>
  <si>
    <t>EVIDENCIAS\CAPACITACIÓN 106.pdf</t>
  </si>
  <si>
    <t>EVIDENCIAS\CAPACITACIÓN 107.pdf</t>
  </si>
  <si>
    <t>EVIDENCIAS\CAPACITACIÓN 108.pdf</t>
  </si>
  <si>
    <t>EVIDENCIAS\CAPACITACIÓN 109.pdf</t>
  </si>
  <si>
    <t>EVIDENCIAS\CAPACITACIÓN 110.pdf</t>
  </si>
  <si>
    <t>Censo de producción</t>
  </si>
  <si>
    <t>EVIDENCIAS\CAPACITACIÓN 111.pdf</t>
  </si>
  <si>
    <t>EVIDENCIAS\CAPACITACIÓN 112.pdf</t>
  </si>
  <si>
    <t>EVIDENCIAS\CAPACITACIÓN 113.pdf</t>
  </si>
  <si>
    <t>EVIDENCIAS\CAPACITACIÓN 114.pdf</t>
  </si>
  <si>
    <t>EVIDENCIAS\CAPACITACIÓN 115.pdf</t>
  </si>
  <si>
    <t>EVIDENCIAS\CAPACITACIÓN 116.pdf</t>
  </si>
  <si>
    <t>EVIDENCIAS\CAPACITACIÓN 117.pdf</t>
  </si>
  <si>
    <t>EVIDENCIAS\CAPACITACIÓN 118.pdf</t>
  </si>
  <si>
    <t>EVIDENCIAS\CAPACITACIÓN 119.pdf</t>
  </si>
  <si>
    <t>EVIDENCIAS\CAPACITACIÓN 120.pdf</t>
  </si>
  <si>
    <t>EVIDENCIAS\CAPACITACIÓN 121.pdf</t>
  </si>
  <si>
    <t>EVIDENCIAS\CAPACITACIÓN 122.pdf</t>
  </si>
  <si>
    <t>EVIDENCIAS\CAPACITACIÓN 123.pdf</t>
  </si>
  <si>
    <t>EVIDENCIAS\CAPACITACIÓN 124.pdf</t>
  </si>
  <si>
    <t>EVIDENCIAS\CAPACITACIÓN 125.pdf</t>
  </si>
  <si>
    <t>EVIDENCIAS\CAPACITACIÓN 126.pdf</t>
  </si>
  <si>
    <t>EVIDENCIAS\CAPACITACIÓN 127.pdf</t>
  </si>
  <si>
    <t>EVIDENCIAS\CAPACITACIÓN 128.pdf</t>
  </si>
  <si>
    <t>EVIDENCIAS\CAPACITACIÓN 129.pdf</t>
  </si>
  <si>
    <t>EVIDENCIAS\CAPACITACIÓN 130.pdf</t>
  </si>
  <si>
    <t>EVIDENCIAS\CAPACITACIÓN 131.pdf</t>
  </si>
  <si>
    <t>EVIDENCIAS\CAPACITACIÓN 132.pdf</t>
  </si>
  <si>
    <t>EVIDENCIAS\CAPACITACIÓN 133.pdf</t>
  </si>
  <si>
    <t>EVIDENCIAS\CAPACITACIÓN 134.pdf</t>
  </si>
  <si>
    <t>EVIDENCIAS\CAPACITACIÓN 135.pdf</t>
  </si>
  <si>
    <t>EVIDENCIAS\CAPACITACIÓN 136.pdf</t>
  </si>
  <si>
    <t>EVIDENCIAS\CAPACITACIÓN 137.pdf</t>
  </si>
  <si>
    <t>EVIDENCIAS\CAPACITACIÓN 138.pdf</t>
  </si>
  <si>
    <t>EVIDENCIAS\CAPACITACIÓN 139.pdf</t>
  </si>
  <si>
    <t>EVIDENCIAS\CAPACITACIÓN 140.pdf</t>
  </si>
  <si>
    <t>EVIDENCIAS\CAPACITACIÓN 141.pdf</t>
  </si>
  <si>
    <t>EVIDENCIAS\CAPACITACIÓN 142.pdf</t>
  </si>
  <si>
    <t>EVIDENCIAS\CAPACITACIÓN 143.pdf</t>
  </si>
  <si>
    <t>EVIDENCIAS\CAPACITACIÓN 144.pdf</t>
  </si>
  <si>
    <t>EVIDENCIAS\CAPACITACIÓN 145.pdf</t>
  </si>
  <si>
    <t>EVIDENCIAS\CAPACITACIÓN 146.pdf</t>
  </si>
  <si>
    <t>EVIDENCIAS\CAPACITACIÓN 147.pdf</t>
  </si>
  <si>
    <t>EVIDENCIAS\CAPACITACIÓN 148.pdf</t>
  </si>
  <si>
    <t>EVIDENCIAS\CAPACITACIÓN 149.pdf</t>
  </si>
  <si>
    <t>EVIDENCIAS\CAPACITACIÓN 150.pdf</t>
  </si>
  <si>
    <t>EVIDENCIAS\CAPACITACIÓN 151.pdf</t>
  </si>
  <si>
    <t>EVIDENCIAS\CAPACITACIÓN 152.pdf</t>
  </si>
  <si>
    <t>EVIDENCIAS\CAPACITACIÓN 153.pdf</t>
  </si>
  <si>
    <t>EVIDENCIAS\CAPACITACIÓN 154.pdf</t>
  </si>
  <si>
    <t>EVIDENCIAS\CAPACITACIÓN 155.pdf</t>
  </si>
  <si>
    <t>EVIDENCIAS\CAPACITACIÓN 156.pdf</t>
  </si>
  <si>
    <t>Versión. 02</t>
  </si>
  <si>
    <t>Fecha: Agosto de 2021</t>
  </si>
  <si>
    <t>SISTEMA INTEGRADO DE GESTION</t>
  </si>
  <si>
    <t>Importancia del Sistema integrado de gestion</t>
  </si>
  <si>
    <t>Contexto de la organizacion</t>
  </si>
  <si>
    <t>Identificación de riesgos y oportunidades</t>
  </si>
  <si>
    <t>Re-induccion en temas de SGI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</si>
</sst>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sz val="11"/>
      <color theme="1"/>
      <name val="Calibri"/>
      <family val="2"/>
      <scheme val="minor"/>
    </font>
    <font>
      <sz val="11"/>
      <color theme="1"/>
      <name val="Times New Roman"/>
      <family val="1"/>
    </font>
    <font>
      <sz val="10"/>
      <name val="Arial"/>
      <family val="2"/>
    </font>
    <font>
      <b/>
      <sz val="11"/>
      <color theme="0"/>
      <name val="Times New Roman"/>
      <family val="1"/>
    </font>
    <font>
      <sz val="72"/>
      <color rgb="FFFF0000"/>
      <name val="Times New Roman"/>
      <family val="1"/>
    </font>
    <font>
      <b/>
      <sz val="24"/>
      <name val="Times New Roman"/>
      <family val="1"/>
    </font>
    <font>
      <sz val="18"/>
      <name val="Times New Roman"/>
      <family val="1"/>
    </font>
    <font>
      <sz val="9"/>
      <name val="Times New Roman"/>
      <family val="1"/>
    </font>
    <font>
      <sz val="16"/>
      <name val="Times New Roman"/>
      <family val="1"/>
    </font>
    <font>
      <b/>
      <sz val="16"/>
      <name val="Times New Roman"/>
      <family val="1"/>
    </font>
    <font>
      <b/>
      <sz val="18"/>
      <name val="Times New Roman"/>
      <family val="1"/>
    </font>
    <font>
      <b/>
      <sz val="14"/>
      <name val="Times New Roman"/>
      <family val="1"/>
    </font>
    <font>
      <b/>
      <sz val="12"/>
      <name val="Times New Roman"/>
      <family val="1"/>
    </font>
    <font>
      <b/>
      <sz val="20"/>
      <name val="Times New Roman"/>
      <family val="1"/>
    </font>
    <font>
      <sz val="10"/>
      <name val="Times New Roman"/>
      <family val="1"/>
    </font>
    <font>
      <sz val="14"/>
      <color theme="2" tint="-0.89999084444715716"/>
      <name val="Times New Roman"/>
      <family val="1"/>
    </font>
    <font>
      <sz val="14"/>
      <color theme="1"/>
      <name val="Times New Roman"/>
      <family val="1"/>
    </font>
    <font>
      <b/>
      <sz val="22"/>
      <color theme="1"/>
      <name val="Times New Roman"/>
      <family val="1"/>
    </font>
    <font>
      <b/>
      <sz val="20"/>
      <color theme="1"/>
      <name val="Times New Roman"/>
      <family val="1"/>
    </font>
    <font>
      <sz val="8"/>
      <name val="Times New Roman"/>
      <family val="1"/>
    </font>
    <font>
      <sz val="14"/>
      <name val="Times New Roman"/>
      <family val="1"/>
    </font>
    <font>
      <b/>
      <sz val="22"/>
      <name val="Times New Roman"/>
      <family val="1"/>
    </font>
    <font>
      <b/>
      <sz val="14"/>
      <color theme="1"/>
      <name val="Times New Roman"/>
      <family val="1"/>
    </font>
    <font>
      <sz val="16"/>
      <color theme="1"/>
      <name val="Times New Roman"/>
      <family val="1"/>
    </font>
    <font>
      <b/>
      <sz val="16"/>
      <color theme="1"/>
      <name val="Times New Roman"/>
      <family val="1"/>
    </font>
    <font>
      <b/>
      <sz val="9"/>
      <name val="Times New Roman"/>
      <family val="1"/>
    </font>
    <font>
      <sz val="20"/>
      <name val="Times New Roman"/>
      <family val="1"/>
    </font>
    <font>
      <sz val="10"/>
      <color rgb="FF000000"/>
      <name val="Times New Roman"/>
      <family val="1"/>
    </font>
    <font>
      <b/>
      <sz val="11"/>
      <color rgb="FF000000"/>
      <name val="Times New Roman"/>
      <family val="1"/>
    </font>
    <font>
      <sz val="12"/>
      <name val="Times New Roman"/>
      <family val="1"/>
    </font>
    <font>
      <b/>
      <sz val="11"/>
      <name val="Times New Roman"/>
      <family val="1"/>
    </font>
    <font>
      <sz val="11"/>
      <color rgb="FF000000"/>
      <name val="Times New Roman"/>
      <family val="1"/>
    </font>
    <font>
      <u/>
      <sz val="11"/>
      <color theme="10"/>
      <name val="Calibri"/>
      <family val="2"/>
      <scheme val="minor"/>
    </font>
  </fonts>
  <fills count="17">
    <fill>
      <patternFill patternType="none"/>
    </fill>
    <fill>
      <patternFill patternType="gray125"/>
    </fill>
    <fill>
      <patternFill patternType="solid">
        <fgColor theme="2"/>
        <bgColor indexed="64"/>
      </patternFill>
    </fill>
    <fill>
      <patternFill patternType="solid">
        <fgColor theme="9" tint="-0.49998474074526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rgb="FFFF0000"/>
        <bgColor indexed="64"/>
      </patternFill>
    </fill>
    <fill>
      <patternFill patternType="solid">
        <fgColor rgb="FFFFFF00"/>
        <bgColor indexed="64"/>
      </patternFill>
    </fill>
    <fill>
      <patternFill patternType="solid">
        <fgColor rgb="FF00FF00"/>
        <bgColor indexed="64"/>
      </patternFill>
    </fill>
    <fill>
      <patternFill patternType="solid">
        <fgColor theme="3" tint="0.39997558519241921"/>
        <bgColor indexed="64"/>
      </patternFill>
    </fill>
    <fill>
      <patternFill patternType="solid">
        <fgColor rgb="FF92D050"/>
        <bgColor indexed="64"/>
      </patternFill>
    </fill>
    <fill>
      <patternFill patternType="solid">
        <fgColor indexed="9"/>
        <bgColor indexed="64"/>
      </patternFill>
    </fill>
    <fill>
      <patternFill patternType="solid">
        <fgColor rgb="FF00B050"/>
        <bgColor indexed="64"/>
      </patternFill>
    </fill>
    <fill>
      <patternFill patternType="solid">
        <fgColor theme="9"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9" fontId="1" fillId="0" borderId="0" applyFont="0" applyFill="0" applyBorder="0" applyAlignment="0" applyProtection="0"/>
    <xf numFmtId="0" fontId="3" fillId="0" borderId="0"/>
    <xf numFmtId="0" fontId="3" fillId="0" borderId="0"/>
    <xf numFmtId="17" fontId="3" fillId="0" borderId="0"/>
    <xf numFmtId="9" fontId="3" fillId="0" borderId="0" applyFont="0" applyFill="0" applyBorder="0" applyAlignment="0" applyProtection="0"/>
    <xf numFmtId="0" fontId="33" fillId="0" borderId="0" applyNumberFormat="0" applyFill="0" applyBorder="0" applyAlignment="0" applyProtection="0"/>
  </cellStyleXfs>
  <cellXfs count="136">
    <xf numFmtId="0" fontId="0" fillId="0" borderId="0" xfId="0"/>
    <xf numFmtId="0" fontId="2" fillId="0" borderId="0" xfId="0" applyFont="1" applyAlignment="1">
      <alignment horizontal="center" wrapText="1"/>
    </xf>
    <xf numFmtId="0" fontId="2" fillId="0" borderId="1" xfId="0" applyFont="1" applyBorder="1" applyAlignment="1">
      <alignment horizontal="center" wrapText="1"/>
    </xf>
    <xf numFmtId="9" fontId="2" fillId="2" borderId="1" xfId="1" applyFont="1" applyFill="1" applyBorder="1" applyAlignment="1">
      <alignment horizontal="center" wrapText="1"/>
    </xf>
    <xf numFmtId="0" fontId="2" fillId="2" borderId="1" xfId="0" applyFont="1" applyFill="1" applyBorder="1" applyAlignment="1">
      <alignment horizontal="center" wrapText="1"/>
    </xf>
    <xf numFmtId="14" fontId="2" fillId="2" borderId="1" xfId="0" applyNumberFormat="1" applyFont="1" applyFill="1" applyBorder="1" applyAlignment="1">
      <alignment horizont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4" fillId="3" borderId="1" xfId="0" applyFont="1" applyFill="1" applyBorder="1" applyAlignment="1">
      <alignment horizontal="center" vertical="center"/>
    </xf>
    <xf numFmtId="0" fontId="7" fillId="5" borderId="1" xfId="3" applyFont="1" applyFill="1" applyBorder="1" applyAlignment="1">
      <alignment horizontal="center" vertical="center" wrapText="1"/>
    </xf>
    <xf numFmtId="0" fontId="9" fillId="6" borderId="1" xfId="3" applyFont="1" applyFill="1" applyBorder="1" applyAlignment="1">
      <alignment horizontal="center" vertical="center" wrapText="1"/>
    </xf>
    <xf numFmtId="0" fontId="9" fillId="7" borderId="1" xfId="3" applyFont="1" applyFill="1" applyBorder="1" applyAlignment="1">
      <alignment horizontal="center" vertical="center" wrapText="1"/>
    </xf>
    <xf numFmtId="0" fontId="9" fillId="8" borderId="1" xfId="3" applyFont="1" applyFill="1" applyBorder="1" applyAlignment="1">
      <alignment horizontal="center" vertical="center" wrapText="1"/>
    </xf>
    <xf numFmtId="0" fontId="1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1" fontId="18" fillId="4" borderId="1" xfId="4" applyNumberFormat="1" applyFont="1" applyFill="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10" fillId="0" borderId="1" xfId="3" applyFont="1" applyBorder="1" applyAlignment="1">
      <alignment horizontal="center" vertical="center" wrapText="1"/>
    </xf>
    <xf numFmtId="0" fontId="14" fillId="0" borderId="1" xfId="3" applyFont="1" applyBorder="1" applyAlignment="1">
      <alignment horizontal="center" vertical="center" wrapText="1"/>
    </xf>
    <xf numFmtId="0" fontId="11" fillId="0" borderId="1" xfId="3" applyFont="1" applyBorder="1" applyAlignment="1">
      <alignment horizontal="center" vertical="center" wrapText="1"/>
    </xf>
    <xf numFmtId="0" fontId="12" fillId="4" borderId="1" xfId="3" applyFont="1" applyFill="1" applyBorder="1" applyAlignment="1">
      <alignment horizontal="center" vertical="center" wrapText="1"/>
    </xf>
    <xf numFmtId="17" fontId="13" fillId="9" borderId="1" xfId="4" applyFont="1" applyFill="1" applyBorder="1" applyAlignment="1">
      <alignment horizontal="center" vertical="center" wrapText="1"/>
    </xf>
    <xf numFmtId="17" fontId="13" fillId="10" borderId="1" xfId="4" applyFont="1" applyFill="1" applyBorder="1" applyAlignment="1">
      <alignment horizontal="center" vertical="center" wrapText="1"/>
    </xf>
    <xf numFmtId="17" fontId="13" fillId="11" borderId="1" xfId="4" applyFont="1" applyFill="1" applyBorder="1" applyAlignment="1">
      <alignment horizontal="center" vertical="center" wrapText="1"/>
    </xf>
    <xf numFmtId="1" fontId="18" fillId="0" borderId="1" xfId="4" applyNumberFormat="1" applyFont="1" applyBorder="1" applyAlignment="1" applyProtection="1">
      <alignment horizontal="center" vertical="center" wrapText="1"/>
      <protection locked="0"/>
    </xf>
    <xf numFmtId="1" fontId="18" fillId="9" borderId="1" xfId="4"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1" fillId="4" borderId="1" xfId="0" applyFont="1" applyFill="1" applyBorder="1" applyAlignment="1">
      <alignment horizontal="center" vertical="center" wrapText="1"/>
    </xf>
    <xf numFmtId="1" fontId="23" fillId="13" borderId="1" xfId="4" applyNumberFormat="1" applyFont="1" applyFill="1" applyBorder="1" applyAlignment="1" applyProtection="1">
      <alignment horizontal="center" vertical="center" wrapText="1"/>
      <protection locked="0"/>
    </xf>
    <xf numFmtId="1" fontId="24" fillId="13" borderId="1" xfId="4" applyNumberFormat="1" applyFont="1" applyFill="1" applyBorder="1" applyAlignment="1" applyProtection="1">
      <alignment horizontal="center" vertical="center" wrapText="1"/>
      <protection locked="0"/>
    </xf>
    <xf numFmtId="9" fontId="19" fillId="14" borderId="1" xfId="5" applyFont="1" applyFill="1" applyBorder="1" applyAlignment="1" applyProtection="1">
      <alignment horizontal="center" vertical="center" wrapText="1"/>
      <protection locked="0"/>
    </xf>
    <xf numFmtId="0" fontId="10" fillId="0" borderId="0" xfId="3" applyFont="1" applyBorder="1" applyAlignment="1">
      <alignment horizontal="center" vertical="center" wrapText="1"/>
    </xf>
    <xf numFmtId="0" fontId="11" fillId="10" borderId="1" xfId="3" applyFont="1" applyFill="1" applyBorder="1" applyAlignment="1">
      <alignment horizontal="center" vertical="center" wrapText="1"/>
    </xf>
    <xf numFmtId="0" fontId="11" fillId="9" borderId="1" xfId="3" applyFont="1" applyFill="1" applyBorder="1" applyAlignment="1">
      <alignment horizontal="center" vertical="center" wrapText="1"/>
    </xf>
    <xf numFmtId="0" fontId="11" fillId="11" borderId="1" xfId="3" applyFont="1" applyFill="1" applyBorder="1" applyAlignment="1">
      <alignment horizontal="center" vertical="center" wrapText="1"/>
    </xf>
    <xf numFmtId="0" fontId="9" fillId="15" borderId="1" xfId="3" applyFont="1" applyFill="1" applyBorder="1" applyAlignment="1">
      <alignment horizontal="center" vertical="center" wrapText="1"/>
    </xf>
    <xf numFmtId="1" fontId="19" fillId="0" borderId="1" xfId="4" applyNumberFormat="1" applyFont="1" applyFill="1" applyBorder="1" applyAlignment="1" applyProtection="1">
      <alignment horizontal="center" vertical="center" wrapText="1"/>
      <protection locked="0"/>
    </xf>
    <xf numFmtId="14" fontId="19" fillId="0" borderId="1" xfId="4" applyNumberFormat="1" applyFont="1" applyFill="1" applyBorder="1" applyAlignment="1" applyProtection="1">
      <alignment horizontal="center" vertical="center" wrapText="1"/>
      <protection locked="0"/>
    </xf>
    <xf numFmtId="0" fontId="11" fillId="0" borderId="0" xfId="3" applyFont="1" applyBorder="1" applyAlignment="1">
      <alignment horizontal="center" vertical="center" wrapText="1"/>
    </xf>
    <xf numFmtId="0" fontId="20" fillId="0" borderId="0" xfId="3" applyFont="1" applyBorder="1" applyAlignment="1">
      <alignment horizontal="center" vertical="center" wrapText="1"/>
    </xf>
    <xf numFmtId="9" fontId="11" fillId="4" borderId="0" xfId="5" applyFont="1" applyFill="1" applyBorder="1" applyAlignment="1">
      <alignment horizontal="center" vertical="center" wrapText="1"/>
    </xf>
    <xf numFmtId="0" fontId="7" fillId="4" borderId="0" xfId="3" applyFont="1" applyFill="1" applyBorder="1" applyAlignment="1">
      <alignment horizontal="center" vertical="center" wrapText="1"/>
    </xf>
    <xf numFmtId="9" fontId="11" fillId="4" borderId="0" xfId="3" applyNumberFormat="1" applyFont="1" applyFill="1" applyBorder="1" applyAlignment="1">
      <alignment horizontal="center" vertical="center" wrapText="1"/>
    </xf>
    <xf numFmtId="0" fontId="12" fillId="4" borderId="0" xfId="3" applyFont="1" applyFill="1" applyBorder="1" applyAlignment="1">
      <alignment horizontal="center" vertical="center" wrapText="1"/>
    </xf>
    <xf numFmtId="9" fontId="19" fillId="4" borderId="0" xfId="5" applyFont="1" applyFill="1" applyBorder="1" applyAlignment="1" applyProtection="1">
      <alignment horizontal="center" vertical="center" wrapText="1"/>
      <protection locked="0"/>
    </xf>
    <xf numFmtId="0" fontId="12" fillId="4" borderId="0" xfId="3" applyFont="1" applyFill="1" applyBorder="1" applyAlignment="1">
      <alignment vertical="center" wrapText="1"/>
    </xf>
    <xf numFmtId="0" fontId="8" fillId="0" borderId="0" xfId="3" applyFont="1" applyBorder="1" applyAlignment="1">
      <alignment horizontal="center" vertical="center" wrapText="1"/>
    </xf>
    <xf numFmtId="0" fontId="26" fillId="0" borderId="0" xfId="3" applyFont="1" applyBorder="1" applyAlignment="1">
      <alignment horizontal="center" vertical="center" wrapText="1"/>
    </xf>
    <xf numFmtId="0" fontId="15" fillId="0" borderId="0" xfId="3" applyFont="1" applyBorder="1" applyAlignment="1">
      <alignment horizontal="center" vertical="center" wrapText="1"/>
    </xf>
    <xf numFmtId="0" fontId="21" fillId="0" borderId="0" xfId="3" applyFont="1" applyBorder="1" applyAlignment="1">
      <alignment horizontal="center" vertical="center" wrapText="1"/>
    </xf>
    <xf numFmtId="0" fontId="14" fillId="0" borderId="0" xfId="3" applyFont="1" applyBorder="1" applyAlignment="1">
      <alignment horizontal="center" vertical="center" wrapText="1"/>
    </xf>
    <xf numFmtId="0" fontId="9" fillId="0" borderId="0" xfId="3" applyFont="1" applyBorder="1" applyAlignment="1">
      <alignment horizontal="center" vertical="center" wrapText="1"/>
    </xf>
    <xf numFmtId="0" fontId="21" fillId="4" borderId="0" xfId="3" applyFont="1" applyFill="1" applyBorder="1" applyAlignment="1">
      <alignment horizontal="center" vertical="center" wrapText="1"/>
    </xf>
    <xf numFmtId="0" fontId="8" fillId="0" borderId="0" xfId="3" applyFont="1" applyBorder="1" applyAlignment="1">
      <alignment horizontal="center" vertical="center" textRotation="90" wrapText="1"/>
    </xf>
    <xf numFmtId="0" fontId="27" fillId="0" borderId="0" xfId="3" applyFont="1" applyBorder="1" applyAlignment="1">
      <alignment horizontal="center" vertical="center" wrapText="1"/>
    </xf>
    <xf numFmtId="0" fontId="7" fillId="0" borderId="0" xfId="3" applyFont="1" applyBorder="1" applyAlignment="1">
      <alignment horizontal="center" vertical="center" wrapText="1"/>
    </xf>
    <xf numFmtId="0" fontId="2" fillId="0" borderId="0" xfId="0" applyFont="1"/>
    <xf numFmtId="0" fontId="2" fillId="0" borderId="0" xfId="0" applyFont="1" applyAlignment="1">
      <alignment horizontal="center" vertical="center"/>
    </xf>
    <xf numFmtId="0" fontId="28" fillId="0" borderId="5" xfId="0" applyFont="1" applyBorder="1" applyAlignment="1">
      <alignment horizontal="justify" vertical="center"/>
    </xf>
    <xf numFmtId="0" fontId="2" fillId="0" borderId="5" xfId="0" applyFont="1" applyBorder="1"/>
    <xf numFmtId="0" fontId="2" fillId="0" borderId="6" xfId="0" applyFont="1" applyBorder="1"/>
    <xf numFmtId="0" fontId="29" fillId="16" borderId="1" xfId="0" applyFont="1" applyFill="1" applyBorder="1" applyAlignment="1">
      <alignment horizontal="center" vertical="center"/>
    </xf>
    <xf numFmtId="0" fontId="29" fillId="16" borderId="1" xfId="0" applyFont="1" applyFill="1" applyBorder="1" applyAlignment="1">
      <alignment horizontal="center" vertical="center" wrapText="1"/>
    </xf>
    <xf numFmtId="0" fontId="30" fillId="0" borderId="1" xfId="3" applyFont="1" applyBorder="1" applyAlignment="1">
      <alignment horizontal="center" vertical="center"/>
    </xf>
    <xf numFmtId="14" fontId="30" fillId="0" borderId="1" xfId="3" applyNumberFormat="1" applyFont="1" applyBorder="1" applyAlignment="1">
      <alignment horizontal="center" vertical="center" wrapText="1"/>
    </xf>
    <xf numFmtId="0" fontId="30" fillId="0" borderId="1" xfId="3" applyFont="1" applyBorder="1" applyAlignment="1">
      <alignment horizontal="center" vertical="center" wrapText="1"/>
    </xf>
    <xf numFmtId="0" fontId="30" fillId="0" borderId="0" xfId="3" applyFont="1" applyBorder="1" applyAlignment="1">
      <alignment vertical="center" wrapText="1"/>
    </xf>
    <xf numFmtId="0" fontId="30" fillId="0" borderId="0" xfId="3" applyFont="1" applyBorder="1" applyAlignment="1">
      <alignment horizontal="center" vertical="center" wrapText="1"/>
    </xf>
    <xf numFmtId="0" fontId="31" fillId="16" borderId="1" xfId="2" applyFont="1" applyFill="1" applyBorder="1" applyAlignment="1">
      <alignment horizontal="center" vertical="center" wrapText="1"/>
    </xf>
    <xf numFmtId="14" fontId="31" fillId="16" borderId="1" xfId="2" applyNumberFormat="1" applyFont="1" applyFill="1" applyBorder="1" applyAlignment="1">
      <alignment horizontal="center" vertical="center" wrapText="1"/>
    </xf>
    <xf numFmtId="9" fontId="31" fillId="16" borderId="1" xfId="1" applyFont="1" applyFill="1" applyBorder="1" applyAlignment="1">
      <alignment horizontal="center" vertical="center" wrapText="1"/>
    </xf>
    <xf numFmtId="17" fontId="16" fillId="16" borderId="1" xfId="4" applyFont="1" applyFill="1" applyBorder="1" applyAlignment="1" applyProtection="1">
      <alignment horizontal="center" vertical="center" wrapText="1"/>
      <protection locked="0"/>
    </xf>
    <xf numFmtId="0" fontId="17" fillId="16" borderId="1" xfId="0" applyFont="1" applyFill="1" applyBorder="1" applyAlignment="1">
      <alignment horizontal="center" vertical="center" wrapText="1"/>
    </xf>
    <xf numFmtId="0" fontId="10" fillId="16" borderId="1" xfId="3" applyFont="1"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3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33" fillId="0" borderId="1" xfId="6" applyFill="1" applyBorder="1" applyAlignment="1">
      <alignment horizontal="center" vertical="center" wrapText="1"/>
    </xf>
    <xf numFmtId="0" fontId="4" fillId="3" borderId="7"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3" borderId="1" xfId="2" applyNumberFormat="1" applyFont="1" applyFill="1" applyBorder="1" applyAlignment="1">
      <alignment horizontal="center" vertical="center" wrapText="1"/>
    </xf>
    <xf numFmtId="9" fontId="4" fillId="3"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0" borderId="1" xfId="0" applyFont="1" applyBorder="1" applyAlignment="1">
      <alignment horizontal="center" vertical="center"/>
    </xf>
    <xf numFmtId="0" fontId="0" fillId="0" borderId="0" xfId="0" pivotButton="1"/>
    <xf numFmtId="0" fontId="0" fillId="0" borderId="0" xfId="0" applyAlignment="1">
      <alignment horizontal="left"/>
    </xf>
    <xf numFmtId="0" fontId="0" fillId="0" borderId="0" xfId="0" applyNumberFormat="1"/>
    <xf numFmtId="0" fontId="33" fillId="0" borderId="1" xfId="6" applyBorder="1" applyAlignment="1">
      <alignment horizontal="center" vertical="center" wrapText="1"/>
    </xf>
    <xf numFmtId="0" fontId="33" fillId="0" borderId="0" xfId="6" applyFill="1" applyAlignment="1">
      <alignment horizontal="center" vertical="center"/>
    </xf>
    <xf numFmtId="0" fontId="2" fillId="0" borderId="1" xfId="0" applyFont="1" applyBorder="1" applyAlignment="1">
      <alignment horizontal="center"/>
    </xf>
    <xf numFmtId="2" fontId="2" fillId="2" borderId="1" xfId="0" applyNumberFormat="1" applyFont="1" applyFill="1" applyBorder="1" applyAlignment="1">
      <alignment horizontal="center" wrapText="1"/>
    </xf>
    <xf numFmtId="0" fontId="9" fillId="0" borderId="1" xfId="3" applyFont="1" applyBorder="1" applyAlignment="1">
      <alignment horizontal="center" vertical="center" wrapText="1"/>
    </xf>
    <xf numFmtId="0" fontId="11" fillId="0" borderId="1" xfId="3" applyFont="1" applyBorder="1" applyAlignment="1">
      <alignment horizontal="center" vertical="center" wrapText="1"/>
    </xf>
    <xf numFmtId="0" fontId="5" fillId="0" borderId="1" xfId="3" applyFont="1" applyBorder="1" applyAlignment="1">
      <alignment horizontal="center" vertical="center" wrapText="1"/>
    </xf>
    <xf numFmtId="0" fontId="6" fillId="16" borderId="1" xfId="3" applyFont="1" applyFill="1" applyBorder="1" applyAlignment="1">
      <alignment horizontal="center" vertical="center" wrapText="1"/>
    </xf>
    <xf numFmtId="0" fontId="11" fillId="4" borderId="1" xfId="3" applyFont="1" applyFill="1" applyBorder="1" applyAlignment="1">
      <alignment horizontal="center" vertical="center" wrapText="1"/>
    </xf>
    <xf numFmtId="0" fontId="11" fillId="16" borderId="1" xfId="3" applyFont="1" applyFill="1" applyBorder="1" applyAlignment="1">
      <alignment horizontal="center" vertical="center" wrapText="1"/>
    </xf>
    <xf numFmtId="0" fontId="7" fillId="0" borderId="1" xfId="3" applyFont="1" applyBorder="1" applyAlignment="1">
      <alignment horizontal="center" vertical="center" wrapText="1"/>
    </xf>
    <xf numFmtId="17" fontId="10" fillId="16" borderId="1" xfId="4" applyFont="1" applyFill="1" applyBorder="1" applyAlignment="1">
      <alignment horizontal="center" vertical="center" wrapText="1"/>
    </xf>
    <xf numFmtId="17" fontId="12" fillId="16" borderId="1" xfId="4" applyFont="1" applyFill="1" applyBorder="1" applyAlignment="1">
      <alignment horizontal="center" vertical="center" wrapText="1"/>
    </xf>
    <xf numFmtId="17" fontId="13" fillId="16" borderId="1" xfId="4" applyFont="1" applyFill="1" applyBorder="1" applyAlignment="1">
      <alignment horizontal="center" vertical="center" wrapText="1"/>
    </xf>
    <xf numFmtId="0" fontId="10" fillId="5" borderId="1" xfId="3" applyFont="1" applyFill="1" applyBorder="1" applyAlignment="1">
      <alignment horizontal="center" vertical="center" wrapText="1"/>
    </xf>
    <xf numFmtId="0" fontId="10" fillId="15" borderId="1" xfId="3" applyFont="1" applyFill="1" applyBorder="1" applyAlignment="1">
      <alignment horizontal="center" vertical="center" wrapText="1"/>
    </xf>
    <xf numFmtId="0" fontId="10" fillId="7" borderId="1" xfId="3" applyFont="1" applyFill="1" applyBorder="1" applyAlignment="1">
      <alignment horizontal="center" vertical="center" wrapText="1"/>
    </xf>
    <xf numFmtId="0" fontId="10" fillId="16" borderId="1" xfId="3" applyFont="1" applyFill="1" applyBorder="1" applyAlignment="1">
      <alignment horizontal="center" vertical="center" wrapText="1"/>
    </xf>
    <xf numFmtId="0" fontId="10" fillId="8" borderId="1" xfId="3" applyFont="1" applyFill="1" applyBorder="1" applyAlignment="1">
      <alignment horizontal="center" vertical="center" wrapText="1"/>
    </xf>
    <xf numFmtId="0" fontId="10" fillId="6" borderId="1" xfId="3" applyFont="1" applyFill="1" applyBorder="1" applyAlignment="1">
      <alignment horizontal="center" vertical="center" wrapText="1"/>
    </xf>
    <xf numFmtId="0" fontId="11" fillId="4" borderId="0" xfId="3" applyFont="1" applyFill="1" applyBorder="1" applyAlignment="1">
      <alignment horizontal="center" vertical="center" wrapText="1"/>
    </xf>
    <xf numFmtId="1" fontId="11" fillId="4" borderId="0" xfId="3" applyNumberFormat="1" applyFont="1" applyFill="1" applyBorder="1" applyAlignment="1">
      <alignment horizontal="center" vertical="center" wrapText="1"/>
    </xf>
    <xf numFmtId="0" fontId="10" fillId="0" borderId="1" xfId="3" applyFont="1" applyBorder="1" applyAlignment="1">
      <alignment horizontal="center" vertical="center" wrapText="1"/>
    </xf>
    <xf numFmtId="9" fontId="24" fillId="14" borderId="1" xfId="5" applyFont="1" applyFill="1" applyBorder="1" applyAlignment="1" applyProtection="1">
      <alignment horizontal="center" vertical="center" wrapText="1"/>
      <protection locked="0"/>
    </xf>
    <xf numFmtId="9" fontId="25" fillId="14" borderId="1" xfId="5" applyFont="1" applyFill="1" applyBorder="1" applyAlignment="1" applyProtection="1">
      <alignment horizontal="center" vertical="center" wrapText="1"/>
      <protection locked="0"/>
    </xf>
    <xf numFmtId="0" fontId="30" fillId="0" borderId="3" xfId="3" applyFont="1" applyBorder="1" applyAlignment="1">
      <alignment horizontal="center" vertical="center" wrapText="1"/>
    </xf>
    <xf numFmtId="0" fontId="30" fillId="0" borderId="4" xfId="3" applyFont="1" applyBorder="1" applyAlignment="1">
      <alignment horizontal="center" vertical="center" wrapText="1"/>
    </xf>
    <xf numFmtId="0" fontId="30" fillId="0" borderId="2" xfId="3" applyFont="1" applyBorder="1" applyAlignment="1">
      <alignment horizontal="center" vertical="center" wrapText="1"/>
    </xf>
    <xf numFmtId="0" fontId="7" fillId="0" borderId="4" xfId="3" applyFont="1" applyFill="1" applyBorder="1" applyAlignment="1">
      <alignment horizontal="center" vertical="center" wrapText="1"/>
    </xf>
    <xf numFmtId="0" fontId="7" fillId="0" borderId="2" xfId="3" applyFont="1" applyFill="1" applyBorder="1" applyAlignment="1">
      <alignment horizontal="center" vertical="center" wrapText="1"/>
    </xf>
    <xf numFmtId="0" fontId="12" fillId="4" borderId="1" xfId="3" applyFont="1" applyFill="1" applyBorder="1" applyAlignment="1">
      <alignment horizontal="center" vertical="center" wrapText="1"/>
    </xf>
    <xf numFmtId="0" fontId="12" fillId="16" borderId="1" xfId="3" applyFont="1" applyFill="1" applyBorder="1" applyAlignment="1">
      <alignment horizontal="center" vertical="center" wrapText="1"/>
    </xf>
    <xf numFmtId="0" fontId="10" fillId="0" borderId="0" xfId="3" applyFont="1" applyBorder="1" applyAlignment="1">
      <alignment horizontal="center" vertical="center" wrapText="1"/>
    </xf>
    <xf numFmtId="0" fontId="11" fillId="15" borderId="1" xfId="3" applyFont="1" applyFill="1" applyBorder="1" applyAlignment="1">
      <alignment horizontal="center" vertical="center" textRotation="90" wrapText="1"/>
    </xf>
    <xf numFmtId="0" fontId="11" fillId="7" borderId="1" xfId="3" applyFont="1" applyFill="1" applyBorder="1" applyAlignment="1">
      <alignment horizontal="center" vertical="center" textRotation="90" wrapText="1"/>
    </xf>
    <xf numFmtId="0" fontId="11" fillId="12" borderId="1" xfId="3" applyFont="1" applyFill="1" applyBorder="1" applyAlignment="1">
      <alignment horizontal="center" vertical="center" textRotation="90" wrapText="1"/>
    </xf>
    <xf numFmtId="0" fontId="11" fillId="6" borderId="1" xfId="3" applyFont="1" applyFill="1" applyBorder="1" applyAlignment="1">
      <alignment horizontal="center" vertical="center" textRotation="90" wrapText="1"/>
    </xf>
    <xf numFmtId="0" fontId="10" fillId="16" borderId="1" xfId="3" applyFont="1" applyFill="1" applyBorder="1" applyAlignment="1">
      <alignment horizontal="center" vertical="center" textRotation="91" wrapText="1"/>
    </xf>
    <xf numFmtId="0" fontId="11" fillId="5" borderId="1" xfId="3" applyFont="1" applyFill="1" applyBorder="1" applyAlignment="1">
      <alignment horizontal="center" vertical="center" textRotation="90" wrapText="1"/>
    </xf>
    <xf numFmtId="17" fontId="14" fillId="16" borderId="1" xfId="4" applyFont="1" applyFill="1" applyBorder="1" applyAlignment="1">
      <alignment horizontal="center" vertical="center" wrapText="1"/>
    </xf>
    <xf numFmtId="1" fontId="23" fillId="4" borderId="0" xfId="4" applyNumberFormat="1" applyFont="1" applyFill="1" applyBorder="1" applyAlignment="1" applyProtection="1">
      <alignment horizontal="center" vertical="center" wrapText="1"/>
      <protection locked="0"/>
    </xf>
    <xf numFmtId="0" fontId="14" fillId="16" borderId="1" xfId="3" applyFont="1" applyFill="1" applyBorder="1" applyAlignment="1">
      <alignment horizontal="center" vertical="center" wrapText="1"/>
    </xf>
  </cellXfs>
  <cellStyles count="7">
    <cellStyle name="Hipervínculo" xfId="6" builtinId="8"/>
    <cellStyle name="Normal" xfId="0" builtinId="0"/>
    <cellStyle name="Normal 2" xfId="3"/>
    <cellStyle name="Normal 3" xfId="2"/>
    <cellStyle name="Normal 3 2" xfId="4"/>
    <cellStyle name="Porcentaje" xfId="1" builtinId="5"/>
    <cellStyle name="Porcentaje 2" xfId="5"/>
  </cellStyles>
  <dxfs count="160">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19. CRB-F-009. MATRIZ ANUAL DE CAPACITACIONES 2021.xlsx]INDICADORES!TablaDinámica1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2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3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4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5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6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7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8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9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0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1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2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3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4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7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8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9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0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19"/>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4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22"/>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42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2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2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2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2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2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2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3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3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32"/>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433"/>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4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INDICADORES!$B$4:$B$6</c:f>
              <c:strCache>
                <c:ptCount val="1"/>
                <c:pt idx="0">
                  <c:v>PALMERAS CARARABO S.A. - Suma de DURACIÓN (Minutos)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INDICADORES!$A$7:$A$14</c:f>
              <c:strCache>
                <c:ptCount val="7"/>
                <c:pt idx="0">
                  <c:v>Agronómica</c:v>
                </c:pt>
                <c:pt idx="1">
                  <c:v>Ambiental</c:v>
                </c:pt>
                <c:pt idx="2">
                  <c:v>Cosecha</c:v>
                </c:pt>
                <c:pt idx="3">
                  <c:v>Maquinaria</c:v>
                </c:pt>
                <c:pt idx="4">
                  <c:v>Sanidad</c:v>
                </c:pt>
                <c:pt idx="5">
                  <c:v>SST</c:v>
                </c:pt>
                <c:pt idx="6">
                  <c:v>Administración</c:v>
                </c:pt>
              </c:strCache>
            </c:strRef>
          </c:cat>
          <c:val>
            <c:numRef>
              <c:f>INDICADORES!$B$7:$B$14</c:f>
              <c:numCache>
                <c:formatCode>General</c:formatCode>
                <c:ptCount val="7"/>
                <c:pt idx="0">
                  <c:v>6960</c:v>
                </c:pt>
                <c:pt idx="1">
                  <c:v>15810</c:v>
                </c:pt>
                <c:pt idx="2">
                  <c:v>510</c:v>
                </c:pt>
                <c:pt idx="3">
                  <c:v>880</c:v>
                </c:pt>
                <c:pt idx="4">
                  <c:v>2235</c:v>
                </c:pt>
                <c:pt idx="5">
                  <c:v>44460</c:v>
                </c:pt>
                <c:pt idx="6">
                  <c:v>6900</c:v>
                </c:pt>
              </c:numCache>
            </c:numRef>
          </c:val>
          <c:extLst>
            <c:ext xmlns:c16="http://schemas.microsoft.com/office/drawing/2014/chart" uri="{C3380CC4-5D6E-409C-BE32-E72D297353CC}">
              <c16:uniqueId val="{000001A6-638B-402E-A1AD-5AFD7A84B64D}"/>
            </c:ext>
          </c:extLst>
        </c:ser>
        <c:ser>
          <c:idx val="1"/>
          <c:order val="1"/>
          <c:tx>
            <c:strRef>
              <c:f>INDICADORES!$C$4:$C$6</c:f>
              <c:strCache>
                <c:ptCount val="1"/>
                <c:pt idx="0">
                  <c:v>PALMERAS CARARABO S.A. - Cuenta de EMPRESA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INDICADORES!$A$7:$A$14</c:f>
              <c:strCache>
                <c:ptCount val="7"/>
                <c:pt idx="0">
                  <c:v>Agronómica</c:v>
                </c:pt>
                <c:pt idx="1">
                  <c:v>Ambiental</c:v>
                </c:pt>
                <c:pt idx="2">
                  <c:v>Cosecha</c:v>
                </c:pt>
                <c:pt idx="3">
                  <c:v>Maquinaria</c:v>
                </c:pt>
                <c:pt idx="4">
                  <c:v>Sanidad</c:v>
                </c:pt>
                <c:pt idx="5">
                  <c:v>SST</c:v>
                </c:pt>
                <c:pt idx="6">
                  <c:v>Administración</c:v>
                </c:pt>
              </c:strCache>
            </c:strRef>
          </c:cat>
          <c:val>
            <c:numRef>
              <c:f>INDICADORES!$C$7:$C$14</c:f>
              <c:numCache>
                <c:formatCode>General</c:formatCode>
                <c:ptCount val="7"/>
                <c:pt idx="0">
                  <c:v>26</c:v>
                </c:pt>
                <c:pt idx="1">
                  <c:v>204</c:v>
                </c:pt>
                <c:pt idx="2">
                  <c:v>6</c:v>
                </c:pt>
                <c:pt idx="3">
                  <c:v>24</c:v>
                </c:pt>
                <c:pt idx="4">
                  <c:v>16</c:v>
                </c:pt>
                <c:pt idx="5">
                  <c:v>213</c:v>
                </c:pt>
                <c:pt idx="6">
                  <c:v>54</c:v>
                </c:pt>
              </c:numCache>
            </c:numRef>
          </c:val>
          <c:extLst>
            <c:ext xmlns:c16="http://schemas.microsoft.com/office/drawing/2014/chart" uri="{C3380CC4-5D6E-409C-BE32-E72D297353CC}">
              <c16:uniqueId val="{000001A7-638B-402E-A1AD-5AFD7A84B64D}"/>
            </c:ext>
          </c:extLst>
        </c:ser>
        <c:ser>
          <c:idx val="2"/>
          <c:order val="2"/>
          <c:tx>
            <c:strRef>
              <c:f>INDICADORES!$D$4:$D$6</c:f>
              <c:strCache>
                <c:ptCount val="1"/>
                <c:pt idx="0">
                  <c:v>OROBERLÍN S.A.S. - Suma de DURACIÓN (Minutos)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INDICADORES!$A$7:$A$14</c:f>
              <c:strCache>
                <c:ptCount val="7"/>
                <c:pt idx="0">
                  <c:v>Agronómica</c:v>
                </c:pt>
                <c:pt idx="1">
                  <c:v>Ambiental</c:v>
                </c:pt>
                <c:pt idx="2">
                  <c:v>Cosecha</c:v>
                </c:pt>
                <c:pt idx="3">
                  <c:v>Maquinaria</c:v>
                </c:pt>
                <c:pt idx="4">
                  <c:v>Sanidad</c:v>
                </c:pt>
                <c:pt idx="5">
                  <c:v>SST</c:v>
                </c:pt>
                <c:pt idx="6">
                  <c:v>Administración</c:v>
                </c:pt>
              </c:strCache>
            </c:strRef>
          </c:cat>
          <c:val>
            <c:numRef>
              <c:f>INDICADORES!$D$7:$D$14</c:f>
              <c:numCache>
                <c:formatCode>General</c:formatCode>
                <c:ptCount val="7"/>
                <c:pt idx="0">
                  <c:v>6360</c:v>
                </c:pt>
                <c:pt idx="1">
                  <c:v>46935</c:v>
                </c:pt>
                <c:pt idx="2">
                  <c:v>10200</c:v>
                </c:pt>
                <c:pt idx="3">
                  <c:v>180</c:v>
                </c:pt>
                <c:pt idx="4">
                  <c:v>13050</c:v>
                </c:pt>
                <c:pt idx="5">
                  <c:v>137370</c:v>
                </c:pt>
                <c:pt idx="6">
                  <c:v>6720</c:v>
                </c:pt>
              </c:numCache>
            </c:numRef>
          </c:val>
          <c:extLst>
            <c:ext xmlns:c16="http://schemas.microsoft.com/office/drawing/2014/chart" uri="{C3380CC4-5D6E-409C-BE32-E72D297353CC}">
              <c16:uniqueId val="{00000001-204A-4387-99EF-24EAFDC5A488}"/>
            </c:ext>
          </c:extLst>
        </c:ser>
        <c:ser>
          <c:idx val="3"/>
          <c:order val="3"/>
          <c:tx>
            <c:strRef>
              <c:f>INDICADORES!$E$4:$E$6</c:f>
              <c:strCache>
                <c:ptCount val="1"/>
                <c:pt idx="0">
                  <c:v>OROBERLÍN S.A.S. - Cuenta de EMPRESA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INDICADORES!$A$7:$A$14</c:f>
              <c:strCache>
                <c:ptCount val="7"/>
                <c:pt idx="0">
                  <c:v>Agronómica</c:v>
                </c:pt>
                <c:pt idx="1">
                  <c:v>Ambiental</c:v>
                </c:pt>
                <c:pt idx="2">
                  <c:v>Cosecha</c:v>
                </c:pt>
                <c:pt idx="3">
                  <c:v>Maquinaria</c:v>
                </c:pt>
                <c:pt idx="4">
                  <c:v>Sanidad</c:v>
                </c:pt>
                <c:pt idx="5">
                  <c:v>SST</c:v>
                </c:pt>
                <c:pt idx="6">
                  <c:v>Administración</c:v>
                </c:pt>
              </c:strCache>
            </c:strRef>
          </c:cat>
          <c:val>
            <c:numRef>
              <c:f>INDICADORES!$E$7:$E$14</c:f>
              <c:numCache>
                <c:formatCode>General</c:formatCode>
                <c:ptCount val="7"/>
                <c:pt idx="0">
                  <c:v>19</c:v>
                </c:pt>
                <c:pt idx="1">
                  <c:v>559</c:v>
                </c:pt>
                <c:pt idx="2">
                  <c:v>251</c:v>
                </c:pt>
                <c:pt idx="3">
                  <c:v>3</c:v>
                </c:pt>
                <c:pt idx="4">
                  <c:v>86</c:v>
                </c:pt>
                <c:pt idx="5">
                  <c:v>990</c:v>
                </c:pt>
                <c:pt idx="6">
                  <c:v>56</c:v>
                </c:pt>
              </c:numCache>
            </c:numRef>
          </c:val>
          <c:extLst>
            <c:ext xmlns:c16="http://schemas.microsoft.com/office/drawing/2014/chart" uri="{C3380CC4-5D6E-409C-BE32-E72D297353CC}">
              <c16:uniqueId val="{00000002-204A-4387-99EF-24EAFDC5A488}"/>
            </c:ext>
          </c:extLst>
        </c:ser>
        <c:dLbls>
          <c:dLblPos val="outEnd"/>
          <c:showLegendKey val="0"/>
          <c:showVal val="1"/>
          <c:showCatName val="0"/>
          <c:showSerName val="0"/>
          <c:showPercent val="0"/>
          <c:showBubbleSize val="0"/>
        </c:dLbls>
        <c:gapWidth val="219"/>
        <c:overlap val="-27"/>
        <c:axId val="348223360"/>
        <c:axId val="348210048"/>
      </c:barChart>
      <c:catAx>
        <c:axId val="348223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8210048"/>
        <c:crosses val="autoZero"/>
        <c:auto val="1"/>
        <c:lblAlgn val="ctr"/>
        <c:lblOffset val="100"/>
        <c:noMultiLvlLbl val="0"/>
      </c:catAx>
      <c:valAx>
        <c:axId val="348210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822336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19. CRB-F-009. MATRIZ ANUAL DE CAPACITACIONES 2021.xlsx]INDICADORES!TablaDinámica2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pivotFmt>
      <c:pivotFmt>
        <c:idx val="78"/>
        <c:spPr>
          <a:solidFill>
            <a:schemeClr val="accent1"/>
          </a:solidFill>
          <a:ln>
            <a:noFill/>
          </a:ln>
          <a:effectLst/>
        </c:spPr>
        <c:marker>
          <c:symbol val="none"/>
        </c:marker>
      </c:pivotFmt>
    </c:pivotFmts>
    <c:plotArea>
      <c:layout/>
      <c:barChart>
        <c:barDir val="col"/>
        <c:grouping val="clustered"/>
        <c:varyColors val="0"/>
        <c:ser>
          <c:idx val="0"/>
          <c:order val="0"/>
          <c:tx>
            <c:strRef>
              <c:f>INDICADORES!$B$37:$B$38</c:f>
              <c:strCache>
                <c:ptCount val="1"/>
                <c:pt idx="0">
                  <c:v>OROBERLÍN S.A.S.</c:v>
                </c:pt>
              </c:strCache>
            </c:strRef>
          </c:tx>
          <c:spPr>
            <a:solidFill>
              <a:schemeClr val="accent1"/>
            </a:solidFill>
            <a:ln>
              <a:noFill/>
            </a:ln>
            <a:effectLst/>
          </c:spPr>
          <c:invertIfNegative val="0"/>
          <c:cat>
            <c:strRef>
              <c:f>INDICADORES!$A$39:$A$155</c:f>
              <c:strCache>
                <c:ptCount val="116"/>
                <c:pt idx="0">
                  <c:v>0</c:v>
                </c:pt>
                <c:pt idx="1">
                  <c:v>1</c:v>
                </c:pt>
                <c:pt idx="2">
                  <c:v>2</c:v>
                </c:pt>
                <c:pt idx="3">
                  <c:v>2,5</c:v>
                </c:pt>
                <c:pt idx="4">
                  <c:v>3</c:v>
                </c:pt>
                <c:pt idx="5">
                  <c:v>3,5</c:v>
                </c:pt>
                <c:pt idx="6">
                  <c:v>4</c:v>
                </c:pt>
                <c:pt idx="7">
                  <c:v>6,5</c:v>
                </c:pt>
                <c:pt idx="8">
                  <c:v>7</c:v>
                </c:pt>
                <c:pt idx="9">
                  <c:v>7,5</c:v>
                </c:pt>
                <c:pt idx="10">
                  <c:v>8</c:v>
                </c:pt>
                <c:pt idx="11">
                  <c:v>10</c:v>
                </c:pt>
                <c:pt idx="12">
                  <c:v>10,5</c:v>
                </c:pt>
                <c:pt idx="13">
                  <c:v>11</c:v>
                </c:pt>
                <c:pt idx="14">
                  <c:v>11,5</c:v>
                </c:pt>
                <c:pt idx="15">
                  <c:v>12</c:v>
                </c:pt>
                <c:pt idx="16">
                  <c:v>12,5</c:v>
                </c:pt>
                <c:pt idx="17">
                  <c:v>13,5</c:v>
                </c:pt>
                <c:pt idx="18">
                  <c:v>15,5</c:v>
                </c:pt>
                <c:pt idx="19">
                  <c:v>16,5</c:v>
                </c:pt>
                <c:pt idx="20">
                  <c:v>18</c:v>
                </c:pt>
                <c:pt idx="21">
                  <c:v>20,5</c:v>
                </c:pt>
                <c:pt idx="22">
                  <c:v>23</c:v>
                </c:pt>
                <c:pt idx="23">
                  <c:v>23,5</c:v>
                </c:pt>
                <c:pt idx="24">
                  <c:v>24</c:v>
                </c:pt>
                <c:pt idx="25">
                  <c:v>25</c:v>
                </c:pt>
                <c:pt idx="26">
                  <c:v>25,5</c:v>
                </c:pt>
                <c:pt idx="27">
                  <c:v>26,5</c:v>
                </c:pt>
                <c:pt idx="28">
                  <c:v>27,5</c:v>
                </c:pt>
                <c:pt idx="29">
                  <c:v>29</c:v>
                </c:pt>
                <c:pt idx="30">
                  <c:v>30</c:v>
                </c:pt>
                <c:pt idx="31">
                  <c:v>30,5</c:v>
                </c:pt>
                <c:pt idx="32">
                  <c:v>31</c:v>
                </c:pt>
                <c:pt idx="33">
                  <c:v>33,5</c:v>
                </c:pt>
                <c:pt idx="34">
                  <c:v>38</c:v>
                </c:pt>
                <c:pt idx="35">
                  <c:v>40,25</c:v>
                </c:pt>
                <c:pt idx="36">
                  <c:v>43,25</c:v>
                </c:pt>
                <c:pt idx="37">
                  <c:v>43,75</c:v>
                </c:pt>
                <c:pt idx="38">
                  <c:v>44,75</c:v>
                </c:pt>
                <c:pt idx="39">
                  <c:v>47,5</c:v>
                </c:pt>
                <c:pt idx="40">
                  <c:v>52,25</c:v>
                </c:pt>
                <c:pt idx="41">
                  <c:v>40</c:v>
                </c:pt>
                <c:pt idx="42">
                  <c:v>33</c:v>
                </c:pt>
                <c:pt idx="43">
                  <c:v>57,75</c:v>
                </c:pt>
                <c:pt idx="44">
                  <c:v>34</c:v>
                </c:pt>
                <c:pt idx="45">
                  <c:v>28,5</c:v>
                </c:pt>
                <c:pt idx="46">
                  <c:v>31,5</c:v>
                </c:pt>
                <c:pt idx="47">
                  <c:v>35,5</c:v>
                </c:pt>
                <c:pt idx="48">
                  <c:v>30,25</c:v>
                </c:pt>
                <c:pt idx="49">
                  <c:v>34,5</c:v>
                </c:pt>
                <c:pt idx="50">
                  <c:v>35</c:v>
                </c:pt>
                <c:pt idx="51">
                  <c:v>13</c:v>
                </c:pt>
                <c:pt idx="52">
                  <c:v>48,5</c:v>
                </c:pt>
                <c:pt idx="53">
                  <c:v>61,5</c:v>
                </c:pt>
                <c:pt idx="54">
                  <c:v>31,75</c:v>
                </c:pt>
                <c:pt idx="55">
                  <c:v>54,75</c:v>
                </c:pt>
                <c:pt idx="56">
                  <c:v>4,5</c:v>
                </c:pt>
                <c:pt idx="57">
                  <c:v>5,5</c:v>
                </c:pt>
                <c:pt idx="58">
                  <c:v>29,5</c:v>
                </c:pt>
                <c:pt idx="59">
                  <c:v>46,25</c:v>
                </c:pt>
                <c:pt idx="60">
                  <c:v>44,5</c:v>
                </c:pt>
                <c:pt idx="61">
                  <c:v>60,5</c:v>
                </c:pt>
                <c:pt idx="62">
                  <c:v>56,5</c:v>
                </c:pt>
                <c:pt idx="63">
                  <c:v>71,5</c:v>
                </c:pt>
                <c:pt idx="64">
                  <c:v>83,25</c:v>
                </c:pt>
                <c:pt idx="65">
                  <c:v>85</c:v>
                </c:pt>
                <c:pt idx="66">
                  <c:v>66,5</c:v>
                </c:pt>
                <c:pt idx="67">
                  <c:v>93</c:v>
                </c:pt>
                <c:pt idx="68">
                  <c:v>63,25</c:v>
                </c:pt>
                <c:pt idx="69">
                  <c:v>36,25</c:v>
                </c:pt>
                <c:pt idx="70">
                  <c:v>95,75</c:v>
                </c:pt>
                <c:pt idx="71">
                  <c:v>88,75</c:v>
                </c:pt>
                <c:pt idx="72">
                  <c:v>76</c:v>
                </c:pt>
                <c:pt idx="73">
                  <c:v>15,75</c:v>
                </c:pt>
                <c:pt idx="74">
                  <c:v>22,75</c:v>
                </c:pt>
                <c:pt idx="75">
                  <c:v>35,75</c:v>
                </c:pt>
                <c:pt idx="76">
                  <c:v>22,25</c:v>
                </c:pt>
                <c:pt idx="77">
                  <c:v>1,25</c:v>
                </c:pt>
                <c:pt idx="78">
                  <c:v>38,25</c:v>
                </c:pt>
                <c:pt idx="79">
                  <c:v>42</c:v>
                </c:pt>
                <c:pt idx="80">
                  <c:v>13,75</c:v>
                </c:pt>
                <c:pt idx="81">
                  <c:v>49</c:v>
                </c:pt>
                <c:pt idx="82">
                  <c:v>87</c:v>
                </c:pt>
                <c:pt idx="83">
                  <c:v>81,25</c:v>
                </c:pt>
                <c:pt idx="84">
                  <c:v>21,25</c:v>
                </c:pt>
                <c:pt idx="85">
                  <c:v>34,75</c:v>
                </c:pt>
                <c:pt idx="86">
                  <c:v>74,75</c:v>
                </c:pt>
                <c:pt idx="87">
                  <c:v>65,75</c:v>
                </c:pt>
                <c:pt idx="88">
                  <c:v>41,25</c:v>
                </c:pt>
                <c:pt idx="89">
                  <c:v>17,25</c:v>
                </c:pt>
                <c:pt idx="90">
                  <c:v>8,25</c:v>
                </c:pt>
                <c:pt idx="91">
                  <c:v>37,75</c:v>
                </c:pt>
                <c:pt idx="92">
                  <c:v>2,25</c:v>
                </c:pt>
                <c:pt idx="93">
                  <c:v>57,5</c:v>
                </c:pt>
                <c:pt idx="94">
                  <c:v>18,25</c:v>
                </c:pt>
                <c:pt idx="95">
                  <c:v>65</c:v>
                </c:pt>
                <c:pt idx="96">
                  <c:v>77,5</c:v>
                </c:pt>
                <c:pt idx="97">
                  <c:v>78,75</c:v>
                </c:pt>
                <c:pt idx="98">
                  <c:v>2,75</c:v>
                </c:pt>
                <c:pt idx="99">
                  <c:v>77</c:v>
                </c:pt>
                <c:pt idx="100">
                  <c:v>48,75</c:v>
                </c:pt>
                <c:pt idx="101">
                  <c:v>43,8333333333333</c:v>
                </c:pt>
                <c:pt idx="102">
                  <c:v>88,3333333333333</c:v>
                </c:pt>
                <c:pt idx="103">
                  <c:v>47,8333333333333</c:v>
                </c:pt>
                <c:pt idx="104">
                  <c:v>83,0833333333333</c:v>
                </c:pt>
                <c:pt idx="105">
                  <c:v>25,8333333333333</c:v>
                </c:pt>
                <c:pt idx="106">
                  <c:v>22,8333333333333</c:v>
                </c:pt>
                <c:pt idx="107">
                  <c:v>63,8333333333333</c:v>
                </c:pt>
                <c:pt idx="108">
                  <c:v>40,8333333333333</c:v>
                </c:pt>
                <c:pt idx="109">
                  <c:v>9,33333333333333</c:v>
                </c:pt>
                <c:pt idx="110">
                  <c:v>6,83333333333333</c:v>
                </c:pt>
                <c:pt idx="111">
                  <c:v>33,8333333333333</c:v>
                </c:pt>
                <c:pt idx="112">
                  <c:v>31,5833333333333</c:v>
                </c:pt>
                <c:pt idx="113">
                  <c:v>31,8333333333333</c:v>
                </c:pt>
                <c:pt idx="114">
                  <c:v>46,5</c:v>
                </c:pt>
                <c:pt idx="115">
                  <c:v>41,8333333333333</c:v>
                </c:pt>
              </c:strCache>
            </c:strRef>
          </c:cat>
          <c:val>
            <c:numRef>
              <c:f>INDICADORES!$B$39:$B$155</c:f>
              <c:numCache>
                <c:formatCode>General</c:formatCode>
                <c:ptCount val="116"/>
                <c:pt idx="0">
                  <c:v>1</c:v>
                </c:pt>
                <c:pt idx="1">
                  <c:v>8</c:v>
                </c:pt>
                <c:pt idx="2">
                  <c:v>7</c:v>
                </c:pt>
                <c:pt idx="3">
                  <c:v>1</c:v>
                </c:pt>
                <c:pt idx="4">
                  <c:v>2</c:v>
                </c:pt>
                <c:pt idx="5">
                  <c:v>5</c:v>
                </c:pt>
                <c:pt idx="6">
                  <c:v>1</c:v>
                </c:pt>
                <c:pt idx="7">
                  <c:v>3</c:v>
                </c:pt>
                <c:pt idx="8">
                  <c:v>1</c:v>
                </c:pt>
                <c:pt idx="10">
                  <c:v>5</c:v>
                </c:pt>
                <c:pt idx="12">
                  <c:v>3</c:v>
                </c:pt>
                <c:pt idx="15">
                  <c:v>2</c:v>
                </c:pt>
                <c:pt idx="16">
                  <c:v>1</c:v>
                </c:pt>
                <c:pt idx="17">
                  <c:v>2</c:v>
                </c:pt>
                <c:pt idx="18">
                  <c:v>1</c:v>
                </c:pt>
                <c:pt idx="19">
                  <c:v>3</c:v>
                </c:pt>
                <c:pt idx="20">
                  <c:v>1</c:v>
                </c:pt>
                <c:pt idx="21">
                  <c:v>1</c:v>
                </c:pt>
                <c:pt idx="22">
                  <c:v>1</c:v>
                </c:pt>
                <c:pt idx="24">
                  <c:v>1</c:v>
                </c:pt>
                <c:pt idx="25">
                  <c:v>1</c:v>
                </c:pt>
                <c:pt idx="26">
                  <c:v>1</c:v>
                </c:pt>
                <c:pt idx="27">
                  <c:v>1</c:v>
                </c:pt>
                <c:pt idx="28">
                  <c:v>1</c:v>
                </c:pt>
                <c:pt idx="29">
                  <c:v>2</c:v>
                </c:pt>
                <c:pt idx="30">
                  <c:v>2</c:v>
                </c:pt>
                <c:pt idx="31">
                  <c:v>1</c:v>
                </c:pt>
                <c:pt idx="32">
                  <c:v>1</c:v>
                </c:pt>
                <c:pt idx="34">
                  <c:v>1</c:v>
                </c:pt>
                <c:pt idx="35">
                  <c:v>1</c:v>
                </c:pt>
                <c:pt idx="36">
                  <c:v>1</c:v>
                </c:pt>
                <c:pt idx="37">
                  <c:v>1</c:v>
                </c:pt>
                <c:pt idx="38">
                  <c:v>1</c:v>
                </c:pt>
                <c:pt idx="39">
                  <c:v>1</c:v>
                </c:pt>
                <c:pt idx="40">
                  <c:v>1</c:v>
                </c:pt>
                <c:pt idx="41">
                  <c:v>1</c:v>
                </c:pt>
                <c:pt idx="42">
                  <c:v>2</c:v>
                </c:pt>
                <c:pt idx="43">
                  <c:v>1</c:v>
                </c:pt>
                <c:pt idx="45">
                  <c:v>2</c:v>
                </c:pt>
                <c:pt idx="46">
                  <c:v>2</c:v>
                </c:pt>
                <c:pt idx="47">
                  <c:v>1</c:v>
                </c:pt>
                <c:pt idx="48">
                  <c:v>1</c:v>
                </c:pt>
                <c:pt idx="49">
                  <c:v>1</c:v>
                </c:pt>
                <c:pt idx="50">
                  <c:v>1</c:v>
                </c:pt>
                <c:pt idx="51">
                  <c:v>3</c:v>
                </c:pt>
                <c:pt idx="54">
                  <c:v>1</c:v>
                </c:pt>
                <c:pt idx="56">
                  <c:v>2</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2</c:v>
                </c:pt>
                <c:pt idx="74">
                  <c:v>1</c:v>
                </c:pt>
                <c:pt idx="75">
                  <c:v>1</c:v>
                </c:pt>
                <c:pt idx="76">
                  <c:v>1</c:v>
                </c:pt>
                <c:pt idx="77">
                  <c:v>2</c:v>
                </c:pt>
                <c:pt idx="78">
                  <c:v>1</c:v>
                </c:pt>
                <c:pt idx="79">
                  <c:v>1</c:v>
                </c:pt>
                <c:pt idx="80">
                  <c:v>1</c:v>
                </c:pt>
                <c:pt idx="81">
                  <c:v>1</c:v>
                </c:pt>
                <c:pt idx="82">
                  <c:v>1</c:v>
                </c:pt>
                <c:pt idx="83">
                  <c:v>1</c:v>
                </c:pt>
                <c:pt idx="84">
                  <c:v>1</c:v>
                </c:pt>
                <c:pt idx="85">
                  <c:v>2</c:v>
                </c:pt>
                <c:pt idx="86">
                  <c:v>1</c:v>
                </c:pt>
                <c:pt idx="87">
                  <c:v>1</c:v>
                </c:pt>
                <c:pt idx="88">
                  <c:v>1</c:v>
                </c:pt>
                <c:pt idx="89">
                  <c:v>1</c:v>
                </c:pt>
                <c:pt idx="90">
                  <c:v>1</c:v>
                </c:pt>
                <c:pt idx="91">
                  <c:v>2</c:v>
                </c:pt>
                <c:pt idx="92">
                  <c:v>1</c:v>
                </c:pt>
                <c:pt idx="93">
                  <c:v>1</c:v>
                </c:pt>
                <c:pt idx="94">
                  <c:v>1</c:v>
                </c:pt>
                <c:pt idx="95">
                  <c:v>1</c:v>
                </c:pt>
                <c:pt idx="96">
                  <c:v>1</c:v>
                </c:pt>
                <c:pt idx="97">
                  <c:v>1</c:v>
                </c:pt>
                <c:pt idx="98">
                  <c:v>1</c:v>
                </c:pt>
                <c:pt idx="99">
                  <c:v>1</c:v>
                </c:pt>
                <c:pt idx="100">
                  <c:v>1</c:v>
                </c:pt>
              </c:numCache>
            </c:numRef>
          </c:val>
          <c:extLst>
            <c:ext xmlns:c16="http://schemas.microsoft.com/office/drawing/2014/chart" uri="{C3380CC4-5D6E-409C-BE32-E72D297353CC}">
              <c16:uniqueId val="{00000001-BA49-4899-9373-6CB2E4CFAFC5}"/>
            </c:ext>
          </c:extLst>
        </c:ser>
        <c:ser>
          <c:idx val="1"/>
          <c:order val="1"/>
          <c:tx>
            <c:strRef>
              <c:f>INDICADORES!$C$37:$C$38</c:f>
              <c:strCache>
                <c:ptCount val="1"/>
                <c:pt idx="0">
                  <c:v>PALMERAS CARARABO S.A.</c:v>
                </c:pt>
              </c:strCache>
            </c:strRef>
          </c:tx>
          <c:spPr>
            <a:solidFill>
              <a:schemeClr val="accent2"/>
            </a:solidFill>
            <a:ln>
              <a:noFill/>
            </a:ln>
            <a:effectLst/>
          </c:spPr>
          <c:invertIfNegative val="0"/>
          <c:cat>
            <c:strRef>
              <c:f>INDICADORES!$A$39:$A$155</c:f>
              <c:strCache>
                <c:ptCount val="116"/>
                <c:pt idx="0">
                  <c:v>0</c:v>
                </c:pt>
                <c:pt idx="1">
                  <c:v>1</c:v>
                </c:pt>
                <c:pt idx="2">
                  <c:v>2</c:v>
                </c:pt>
                <c:pt idx="3">
                  <c:v>2,5</c:v>
                </c:pt>
                <c:pt idx="4">
                  <c:v>3</c:v>
                </c:pt>
                <c:pt idx="5">
                  <c:v>3,5</c:v>
                </c:pt>
                <c:pt idx="6">
                  <c:v>4</c:v>
                </c:pt>
                <c:pt idx="7">
                  <c:v>6,5</c:v>
                </c:pt>
                <c:pt idx="8">
                  <c:v>7</c:v>
                </c:pt>
                <c:pt idx="9">
                  <c:v>7,5</c:v>
                </c:pt>
                <c:pt idx="10">
                  <c:v>8</c:v>
                </c:pt>
                <c:pt idx="11">
                  <c:v>10</c:v>
                </c:pt>
                <c:pt idx="12">
                  <c:v>10,5</c:v>
                </c:pt>
                <c:pt idx="13">
                  <c:v>11</c:v>
                </c:pt>
                <c:pt idx="14">
                  <c:v>11,5</c:v>
                </c:pt>
                <c:pt idx="15">
                  <c:v>12</c:v>
                </c:pt>
                <c:pt idx="16">
                  <c:v>12,5</c:v>
                </c:pt>
                <c:pt idx="17">
                  <c:v>13,5</c:v>
                </c:pt>
                <c:pt idx="18">
                  <c:v>15,5</c:v>
                </c:pt>
                <c:pt idx="19">
                  <c:v>16,5</c:v>
                </c:pt>
                <c:pt idx="20">
                  <c:v>18</c:v>
                </c:pt>
                <c:pt idx="21">
                  <c:v>20,5</c:v>
                </c:pt>
                <c:pt idx="22">
                  <c:v>23</c:v>
                </c:pt>
                <c:pt idx="23">
                  <c:v>23,5</c:v>
                </c:pt>
                <c:pt idx="24">
                  <c:v>24</c:v>
                </c:pt>
                <c:pt idx="25">
                  <c:v>25</c:v>
                </c:pt>
                <c:pt idx="26">
                  <c:v>25,5</c:v>
                </c:pt>
                <c:pt idx="27">
                  <c:v>26,5</c:v>
                </c:pt>
                <c:pt idx="28">
                  <c:v>27,5</c:v>
                </c:pt>
                <c:pt idx="29">
                  <c:v>29</c:v>
                </c:pt>
                <c:pt idx="30">
                  <c:v>30</c:v>
                </c:pt>
                <c:pt idx="31">
                  <c:v>30,5</c:v>
                </c:pt>
                <c:pt idx="32">
                  <c:v>31</c:v>
                </c:pt>
                <c:pt idx="33">
                  <c:v>33,5</c:v>
                </c:pt>
                <c:pt idx="34">
                  <c:v>38</c:v>
                </c:pt>
                <c:pt idx="35">
                  <c:v>40,25</c:v>
                </c:pt>
                <c:pt idx="36">
                  <c:v>43,25</c:v>
                </c:pt>
                <c:pt idx="37">
                  <c:v>43,75</c:v>
                </c:pt>
                <c:pt idx="38">
                  <c:v>44,75</c:v>
                </c:pt>
                <c:pt idx="39">
                  <c:v>47,5</c:v>
                </c:pt>
                <c:pt idx="40">
                  <c:v>52,25</c:v>
                </c:pt>
                <c:pt idx="41">
                  <c:v>40</c:v>
                </c:pt>
                <c:pt idx="42">
                  <c:v>33</c:v>
                </c:pt>
                <c:pt idx="43">
                  <c:v>57,75</c:v>
                </c:pt>
                <c:pt idx="44">
                  <c:v>34</c:v>
                </c:pt>
                <c:pt idx="45">
                  <c:v>28,5</c:v>
                </c:pt>
                <c:pt idx="46">
                  <c:v>31,5</c:v>
                </c:pt>
                <c:pt idx="47">
                  <c:v>35,5</c:v>
                </c:pt>
                <c:pt idx="48">
                  <c:v>30,25</c:v>
                </c:pt>
                <c:pt idx="49">
                  <c:v>34,5</c:v>
                </c:pt>
                <c:pt idx="50">
                  <c:v>35</c:v>
                </c:pt>
                <c:pt idx="51">
                  <c:v>13</c:v>
                </c:pt>
                <c:pt idx="52">
                  <c:v>48,5</c:v>
                </c:pt>
                <c:pt idx="53">
                  <c:v>61,5</c:v>
                </c:pt>
                <c:pt idx="54">
                  <c:v>31,75</c:v>
                </c:pt>
                <c:pt idx="55">
                  <c:v>54,75</c:v>
                </c:pt>
                <c:pt idx="56">
                  <c:v>4,5</c:v>
                </c:pt>
                <c:pt idx="57">
                  <c:v>5,5</c:v>
                </c:pt>
                <c:pt idx="58">
                  <c:v>29,5</c:v>
                </c:pt>
                <c:pt idx="59">
                  <c:v>46,25</c:v>
                </c:pt>
                <c:pt idx="60">
                  <c:v>44,5</c:v>
                </c:pt>
                <c:pt idx="61">
                  <c:v>60,5</c:v>
                </c:pt>
                <c:pt idx="62">
                  <c:v>56,5</c:v>
                </c:pt>
                <c:pt idx="63">
                  <c:v>71,5</c:v>
                </c:pt>
                <c:pt idx="64">
                  <c:v>83,25</c:v>
                </c:pt>
                <c:pt idx="65">
                  <c:v>85</c:v>
                </c:pt>
                <c:pt idx="66">
                  <c:v>66,5</c:v>
                </c:pt>
                <c:pt idx="67">
                  <c:v>93</c:v>
                </c:pt>
                <c:pt idx="68">
                  <c:v>63,25</c:v>
                </c:pt>
                <c:pt idx="69">
                  <c:v>36,25</c:v>
                </c:pt>
                <c:pt idx="70">
                  <c:v>95,75</c:v>
                </c:pt>
                <c:pt idx="71">
                  <c:v>88,75</c:v>
                </c:pt>
                <c:pt idx="72">
                  <c:v>76</c:v>
                </c:pt>
                <c:pt idx="73">
                  <c:v>15,75</c:v>
                </c:pt>
                <c:pt idx="74">
                  <c:v>22,75</c:v>
                </c:pt>
                <c:pt idx="75">
                  <c:v>35,75</c:v>
                </c:pt>
                <c:pt idx="76">
                  <c:v>22,25</c:v>
                </c:pt>
                <c:pt idx="77">
                  <c:v>1,25</c:v>
                </c:pt>
                <c:pt idx="78">
                  <c:v>38,25</c:v>
                </c:pt>
                <c:pt idx="79">
                  <c:v>42</c:v>
                </c:pt>
                <c:pt idx="80">
                  <c:v>13,75</c:v>
                </c:pt>
                <c:pt idx="81">
                  <c:v>49</c:v>
                </c:pt>
                <c:pt idx="82">
                  <c:v>87</c:v>
                </c:pt>
                <c:pt idx="83">
                  <c:v>81,25</c:v>
                </c:pt>
                <c:pt idx="84">
                  <c:v>21,25</c:v>
                </c:pt>
                <c:pt idx="85">
                  <c:v>34,75</c:v>
                </c:pt>
                <c:pt idx="86">
                  <c:v>74,75</c:v>
                </c:pt>
                <c:pt idx="87">
                  <c:v>65,75</c:v>
                </c:pt>
                <c:pt idx="88">
                  <c:v>41,25</c:v>
                </c:pt>
                <c:pt idx="89">
                  <c:v>17,25</c:v>
                </c:pt>
                <c:pt idx="90">
                  <c:v>8,25</c:v>
                </c:pt>
                <c:pt idx="91">
                  <c:v>37,75</c:v>
                </c:pt>
                <c:pt idx="92">
                  <c:v>2,25</c:v>
                </c:pt>
                <c:pt idx="93">
                  <c:v>57,5</c:v>
                </c:pt>
                <c:pt idx="94">
                  <c:v>18,25</c:v>
                </c:pt>
                <c:pt idx="95">
                  <c:v>65</c:v>
                </c:pt>
                <c:pt idx="96">
                  <c:v>77,5</c:v>
                </c:pt>
                <c:pt idx="97">
                  <c:v>78,75</c:v>
                </c:pt>
                <c:pt idx="98">
                  <c:v>2,75</c:v>
                </c:pt>
                <c:pt idx="99">
                  <c:v>77</c:v>
                </c:pt>
                <c:pt idx="100">
                  <c:v>48,75</c:v>
                </c:pt>
                <c:pt idx="101">
                  <c:v>43,8333333333333</c:v>
                </c:pt>
                <c:pt idx="102">
                  <c:v>88,3333333333333</c:v>
                </c:pt>
                <c:pt idx="103">
                  <c:v>47,8333333333333</c:v>
                </c:pt>
                <c:pt idx="104">
                  <c:v>83,0833333333333</c:v>
                </c:pt>
                <c:pt idx="105">
                  <c:v>25,8333333333333</c:v>
                </c:pt>
                <c:pt idx="106">
                  <c:v>22,8333333333333</c:v>
                </c:pt>
                <c:pt idx="107">
                  <c:v>63,8333333333333</c:v>
                </c:pt>
                <c:pt idx="108">
                  <c:v>40,8333333333333</c:v>
                </c:pt>
                <c:pt idx="109">
                  <c:v>9,33333333333333</c:v>
                </c:pt>
                <c:pt idx="110">
                  <c:v>6,83333333333333</c:v>
                </c:pt>
                <c:pt idx="111">
                  <c:v>33,8333333333333</c:v>
                </c:pt>
                <c:pt idx="112">
                  <c:v>31,5833333333333</c:v>
                </c:pt>
                <c:pt idx="113">
                  <c:v>31,8333333333333</c:v>
                </c:pt>
                <c:pt idx="114">
                  <c:v>46,5</c:v>
                </c:pt>
                <c:pt idx="115">
                  <c:v>41,8333333333333</c:v>
                </c:pt>
              </c:strCache>
            </c:strRef>
          </c:cat>
          <c:val>
            <c:numRef>
              <c:f>INDICADORES!$C$39:$C$155</c:f>
              <c:numCache>
                <c:formatCode>General</c:formatCode>
                <c:ptCount val="116"/>
                <c:pt idx="0">
                  <c:v>1</c:v>
                </c:pt>
                <c:pt idx="1">
                  <c:v>1</c:v>
                </c:pt>
                <c:pt idx="6">
                  <c:v>2</c:v>
                </c:pt>
                <c:pt idx="8">
                  <c:v>1</c:v>
                </c:pt>
                <c:pt idx="9">
                  <c:v>1</c:v>
                </c:pt>
                <c:pt idx="10">
                  <c:v>1</c:v>
                </c:pt>
                <c:pt idx="11">
                  <c:v>1</c:v>
                </c:pt>
                <c:pt idx="13">
                  <c:v>1</c:v>
                </c:pt>
                <c:pt idx="14">
                  <c:v>1</c:v>
                </c:pt>
                <c:pt idx="18">
                  <c:v>1</c:v>
                </c:pt>
                <c:pt idx="22">
                  <c:v>2</c:v>
                </c:pt>
                <c:pt idx="23">
                  <c:v>1</c:v>
                </c:pt>
                <c:pt idx="24">
                  <c:v>1</c:v>
                </c:pt>
                <c:pt idx="31">
                  <c:v>1</c:v>
                </c:pt>
                <c:pt idx="33">
                  <c:v>1</c:v>
                </c:pt>
                <c:pt idx="39">
                  <c:v>1</c:v>
                </c:pt>
                <c:pt idx="44">
                  <c:v>1</c:v>
                </c:pt>
                <c:pt idx="46">
                  <c:v>1</c:v>
                </c:pt>
                <c:pt idx="49">
                  <c:v>1</c:v>
                </c:pt>
                <c:pt idx="52">
                  <c:v>1</c:v>
                </c:pt>
                <c:pt idx="53">
                  <c:v>1</c:v>
                </c:pt>
                <c:pt idx="55">
                  <c:v>1</c:v>
                </c:pt>
                <c:pt idx="56">
                  <c:v>1</c:v>
                </c:pt>
                <c:pt idx="57">
                  <c:v>1</c:v>
                </c:pt>
                <c:pt idx="58">
                  <c:v>1</c:v>
                </c:pt>
                <c:pt idx="60">
                  <c:v>2</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numCache>
            </c:numRef>
          </c:val>
          <c:extLst>
            <c:ext xmlns:c16="http://schemas.microsoft.com/office/drawing/2014/chart" uri="{C3380CC4-5D6E-409C-BE32-E72D297353CC}">
              <c16:uniqueId val="{00000099-BA49-4899-9373-6CB2E4CFAFC5}"/>
            </c:ext>
          </c:extLst>
        </c:ser>
        <c:dLbls>
          <c:showLegendKey val="0"/>
          <c:showVal val="0"/>
          <c:showCatName val="0"/>
          <c:showSerName val="0"/>
          <c:showPercent val="0"/>
          <c:showBubbleSize val="0"/>
        </c:dLbls>
        <c:gapWidth val="219"/>
        <c:axId val="548610272"/>
        <c:axId val="548616096"/>
      </c:barChart>
      <c:catAx>
        <c:axId val="548610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8616096"/>
        <c:crosses val="autoZero"/>
        <c:auto val="1"/>
        <c:lblAlgn val="ctr"/>
        <c:lblOffset val="100"/>
        <c:tickMarkSkip val="1"/>
        <c:noMultiLvlLbl val="0"/>
      </c:catAx>
      <c:valAx>
        <c:axId val="548616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861027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19. CRB-F-009. MATRIZ ANUAL DE CAPACITACIONES 2021.xlsx]GRÁFICOS!TablaDinámica1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s>
    <c:plotArea>
      <c:layout/>
      <c:barChart>
        <c:barDir val="col"/>
        <c:grouping val="clustered"/>
        <c:varyColors val="0"/>
        <c:ser>
          <c:idx val="0"/>
          <c:order val="0"/>
          <c:tx>
            <c:strRef>
              <c:f>GRÁFICOS!$B$3:$B$4</c:f>
              <c:strCache>
                <c:ptCount val="1"/>
                <c:pt idx="0">
                  <c:v>OROBERLÍN S.A.S.</c:v>
                </c:pt>
              </c:strCache>
            </c:strRef>
          </c:tx>
          <c:spPr>
            <a:solidFill>
              <a:schemeClr val="accent1"/>
            </a:solidFill>
            <a:ln>
              <a:noFill/>
            </a:ln>
            <a:effectLst/>
          </c:spPr>
          <c:invertIfNegative val="0"/>
          <c:cat>
            <c:strRef>
              <c:f>GRÁFICOS!$A$5:$A$12</c:f>
              <c:strCache>
                <c:ptCount val="7"/>
                <c:pt idx="0">
                  <c:v>Administración</c:v>
                </c:pt>
                <c:pt idx="1">
                  <c:v>Agronómica</c:v>
                </c:pt>
                <c:pt idx="2">
                  <c:v>Ambiental</c:v>
                </c:pt>
                <c:pt idx="3">
                  <c:v>Cosecha</c:v>
                </c:pt>
                <c:pt idx="4">
                  <c:v>Maquinaria</c:v>
                </c:pt>
                <c:pt idx="5">
                  <c:v>Sanidad</c:v>
                </c:pt>
                <c:pt idx="6">
                  <c:v>SST</c:v>
                </c:pt>
              </c:strCache>
            </c:strRef>
          </c:cat>
          <c:val>
            <c:numRef>
              <c:f>GRÁFICOS!$B$5:$B$12</c:f>
              <c:numCache>
                <c:formatCode>General</c:formatCode>
                <c:ptCount val="7"/>
                <c:pt idx="0">
                  <c:v>56</c:v>
                </c:pt>
                <c:pt idx="1">
                  <c:v>19</c:v>
                </c:pt>
                <c:pt idx="2">
                  <c:v>559</c:v>
                </c:pt>
                <c:pt idx="3">
                  <c:v>251</c:v>
                </c:pt>
                <c:pt idx="4">
                  <c:v>3</c:v>
                </c:pt>
                <c:pt idx="5">
                  <c:v>86</c:v>
                </c:pt>
                <c:pt idx="6">
                  <c:v>989</c:v>
                </c:pt>
              </c:numCache>
            </c:numRef>
          </c:val>
          <c:extLst>
            <c:ext xmlns:c16="http://schemas.microsoft.com/office/drawing/2014/chart" uri="{C3380CC4-5D6E-409C-BE32-E72D297353CC}">
              <c16:uniqueId val="{00000001-E8FE-4F08-984B-ADE98029A2FF}"/>
            </c:ext>
          </c:extLst>
        </c:ser>
        <c:ser>
          <c:idx val="1"/>
          <c:order val="1"/>
          <c:tx>
            <c:strRef>
              <c:f>GRÁFICOS!$C$3:$C$4</c:f>
              <c:strCache>
                <c:ptCount val="1"/>
                <c:pt idx="0">
                  <c:v>PALMERAS CARARABO S.A.</c:v>
                </c:pt>
              </c:strCache>
            </c:strRef>
          </c:tx>
          <c:spPr>
            <a:solidFill>
              <a:schemeClr val="accent2"/>
            </a:solidFill>
            <a:ln>
              <a:noFill/>
            </a:ln>
            <a:effectLst/>
          </c:spPr>
          <c:invertIfNegative val="0"/>
          <c:cat>
            <c:strRef>
              <c:f>GRÁFICOS!$A$5:$A$12</c:f>
              <c:strCache>
                <c:ptCount val="7"/>
                <c:pt idx="0">
                  <c:v>Administración</c:v>
                </c:pt>
                <c:pt idx="1">
                  <c:v>Agronómica</c:v>
                </c:pt>
                <c:pt idx="2">
                  <c:v>Ambiental</c:v>
                </c:pt>
                <c:pt idx="3">
                  <c:v>Cosecha</c:v>
                </c:pt>
                <c:pt idx="4">
                  <c:v>Maquinaria</c:v>
                </c:pt>
                <c:pt idx="5">
                  <c:v>Sanidad</c:v>
                </c:pt>
                <c:pt idx="6">
                  <c:v>SST</c:v>
                </c:pt>
              </c:strCache>
            </c:strRef>
          </c:cat>
          <c:val>
            <c:numRef>
              <c:f>GRÁFICOS!$C$5:$C$12</c:f>
              <c:numCache>
                <c:formatCode>General</c:formatCode>
                <c:ptCount val="7"/>
                <c:pt idx="0">
                  <c:v>54</c:v>
                </c:pt>
                <c:pt idx="1">
                  <c:v>26</c:v>
                </c:pt>
                <c:pt idx="2">
                  <c:v>204</c:v>
                </c:pt>
                <c:pt idx="3">
                  <c:v>6</c:v>
                </c:pt>
                <c:pt idx="4">
                  <c:v>24</c:v>
                </c:pt>
                <c:pt idx="5">
                  <c:v>16</c:v>
                </c:pt>
                <c:pt idx="6">
                  <c:v>213</c:v>
                </c:pt>
              </c:numCache>
            </c:numRef>
          </c:val>
          <c:extLst>
            <c:ext xmlns:c16="http://schemas.microsoft.com/office/drawing/2014/chart" uri="{C3380CC4-5D6E-409C-BE32-E72D297353CC}">
              <c16:uniqueId val="{00000002-E8FE-4F08-984B-ADE98029A2FF}"/>
            </c:ext>
          </c:extLst>
        </c:ser>
        <c:dLbls>
          <c:showLegendKey val="0"/>
          <c:showVal val="0"/>
          <c:showCatName val="0"/>
          <c:showSerName val="0"/>
          <c:showPercent val="0"/>
          <c:showBubbleSize val="0"/>
        </c:dLbls>
        <c:gapWidth val="219"/>
        <c:overlap val="-27"/>
        <c:axId val="687253984"/>
        <c:axId val="687248576"/>
      </c:barChart>
      <c:catAx>
        <c:axId val="687253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7248576"/>
        <c:crosses val="autoZero"/>
        <c:auto val="1"/>
        <c:lblAlgn val="ctr"/>
        <c:lblOffset val="100"/>
        <c:noMultiLvlLbl val="0"/>
      </c:catAx>
      <c:valAx>
        <c:axId val="687248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7253984"/>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clusteredColumn" uniqueId="{B60C241E-4A7D-4BC7-BA52-242EFC79DBD8}">
          <cx:dataLabels>
            <cx:visibility seriesName="0" categoryName="0" value="1"/>
          </cx:dataLabels>
          <cx:dataId val="0"/>
          <cx:layoutPr>
            <cx:binning intervalClosed="r"/>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492125</xdr:colOff>
      <xdr:row>0</xdr:row>
      <xdr:rowOff>269874</xdr:rowOff>
    </xdr:from>
    <xdr:to>
      <xdr:col>1</xdr:col>
      <xdr:colOff>1555750</xdr:colOff>
      <xdr:row>2</xdr:row>
      <xdr:rowOff>222249</xdr:rowOff>
    </xdr:to>
    <xdr:pic>
      <xdr:nvPicPr>
        <xdr:cNvPr id="2" name="Imagen 1" descr="C:\Users\ADMIN\Desktop\cararabo.png">
          <a:extLst>
            <a:ext uri="{FF2B5EF4-FFF2-40B4-BE49-F238E27FC236}">
              <a16:creationId xmlns:a16="http://schemas.microsoft.com/office/drawing/2014/main" id="{33E6E6BF-3936-E8D7-F2CC-FAFDBA300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125" y="269874"/>
          <a:ext cx="2143125" cy="841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695325</xdr:colOff>
      <xdr:row>15</xdr:row>
      <xdr:rowOff>159542</xdr:rowOff>
    </xdr:from>
    <xdr:to>
      <xdr:col>6</xdr:col>
      <xdr:colOff>1145381</xdr:colOff>
      <xdr:row>32</xdr:row>
      <xdr:rowOff>183355</xdr:rowOff>
    </xdr:to>
    <xdr:graphicFrame macro="">
      <xdr:nvGraphicFramePr>
        <xdr:cNvPr id="2" name="Gráfico 1">
          <a:extLst>
            <a:ext uri="{FF2B5EF4-FFF2-40B4-BE49-F238E27FC236}">
              <a16:creationId xmlns:a16="http://schemas.microsoft.com/office/drawing/2014/main" id="{1098505E-8B3A-416B-845F-11CBAB6C61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38099</xdr:colOff>
      <xdr:row>34</xdr:row>
      <xdr:rowOff>147637</xdr:rowOff>
    </xdr:from>
    <xdr:to>
      <xdr:col>23</xdr:col>
      <xdr:colOff>333373</xdr:colOff>
      <xdr:row>49</xdr:row>
      <xdr:rowOff>33337</xdr:rowOff>
    </xdr:to>
    <xdr:graphicFrame macro="">
      <xdr:nvGraphicFramePr>
        <xdr:cNvPr id="3" name="Gráfico 2">
          <a:extLst>
            <a:ext uri="{FF2B5EF4-FFF2-40B4-BE49-F238E27FC236}">
              <a16:creationId xmlns:a16="http://schemas.microsoft.com/office/drawing/2014/main" id="{A49A2D6D-9ED7-4D0F-AE64-E35F7D69DC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2199409</xdr:colOff>
      <xdr:row>2</xdr:row>
      <xdr:rowOff>866</xdr:rowOff>
    </xdr:from>
    <xdr:to>
      <xdr:col>20</xdr:col>
      <xdr:colOff>329044</xdr:colOff>
      <xdr:row>20</xdr:row>
      <xdr:rowOff>181841</xdr:rowOff>
    </xdr:to>
    <mc:AlternateContent xmlns:mc="http://schemas.openxmlformats.org/markup-compatibility/2006">
      <mc:Choice xmlns="" xmlns:cx1="http://schemas.microsoft.com/office/drawing/2015/9/8/chartex" Requires="cx1">
        <xdr:graphicFrame macro="">
          <xdr:nvGraphicFramePr>
            <xdr:cNvPr id="4" name="Gráfico 3">
              <a:extLst>
                <a:ext uri="{FF2B5EF4-FFF2-40B4-BE49-F238E27FC236}">
                  <a16:creationId xmlns:a16="http://schemas.microsoft.com/office/drawing/2014/main" id="{963A5115-1839-4472-9887-AAC2E1D2246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4" name="Rectángulo 3"/>
            <xdr:cNvSpPr>
              <a:spLocks noTextEdit="1"/>
            </xdr:cNvSpPr>
          </xdr:nvSpPr>
          <xdr:spPr>
            <a:xfrm>
              <a:off x="13242059" y="369166"/>
              <a:ext cx="6092535" cy="3495675"/>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171450</xdr:colOff>
      <xdr:row>2</xdr:row>
      <xdr:rowOff>23812</xdr:rowOff>
    </xdr:from>
    <xdr:to>
      <xdr:col>11</xdr:col>
      <xdr:colOff>1390650</xdr:colOff>
      <xdr:row>16</xdr:row>
      <xdr:rowOff>100012</xdr:rowOff>
    </xdr:to>
    <xdr:graphicFrame macro="">
      <xdr:nvGraphicFramePr>
        <xdr:cNvPr id="2" name="Gráfico 1">
          <a:extLst>
            <a:ext uri="{FF2B5EF4-FFF2-40B4-BE49-F238E27FC236}">
              <a16:creationId xmlns:a16="http://schemas.microsoft.com/office/drawing/2014/main" id="{320245AE-B7E4-429D-AFE4-701200F986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272428</xdr:colOff>
      <xdr:row>8</xdr:row>
      <xdr:rowOff>101159</xdr:rowOff>
    </xdr:from>
    <xdr:to>
      <xdr:col>1</xdr:col>
      <xdr:colOff>1712428</xdr:colOff>
      <xdr:row>13</xdr:row>
      <xdr:rowOff>12659</xdr:rowOff>
    </xdr:to>
    <xdr:sp macro="" textlink="">
      <xdr:nvSpPr>
        <xdr:cNvPr id="2" name="3 Rectángulo">
          <a:extLst>
            <a:ext uri="{FF2B5EF4-FFF2-40B4-BE49-F238E27FC236}">
              <a16:creationId xmlns:a16="http://schemas.microsoft.com/office/drawing/2014/main" id="{1B8141D9-50B1-4D08-81C4-6F19EA3D32D9}"/>
            </a:ext>
          </a:extLst>
        </xdr:cNvPr>
        <xdr:cNvSpPr>
          <a:spLocks noChangeAspect="1"/>
        </xdr:cNvSpPr>
      </xdr:nvSpPr>
      <xdr:spPr>
        <a:xfrm>
          <a:off x="566837" y="2084091"/>
          <a:ext cx="1440000" cy="864000"/>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Times New Roman" panose="02020603050405020304" pitchFamily="18" charset="0"/>
              <a:ea typeface="+mn-ea"/>
              <a:cs typeface="Times New Roman" panose="02020603050405020304" pitchFamily="18" charset="0"/>
            </a:rPr>
            <a:t> Programa de Capacitaciones </a:t>
          </a:r>
          <a:endParaRPr lang="es-CO" sz="11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282108</xdr:colOff>
      <xdr:row>2</xdr:row>
      <xdr:rowOff>162618</xdr:rowOff>
    </xdr:from>
    <xdr:to>
      <xdr:col>1</xdr:col>
      <xdr:colOff>1722108</xdr:colOff>
      <xdr:row>7</xdr:row>
      <xdr:rowOff>74118</xdr:rowOff>
    </xdr:to>
    <xdr:sp macro="" textlink="">
      <xdr:nvSpPr>
        <xdr:cNvPr id="3" name="7 Rectángulo">
          <a:extLst>
            <a:ext uri="{FF2B5EF4-FFF2-40B4-BE49-F238E27FC236}">
              <a16:creationId xmlns:a16="http://schemas.microsoft.com/office/drawing/2014/main" id="{183DB4B2-2958-488E-87E2-1D4F2E809C98}"/>
            </a:ext>
          </a:extLst>
        </xdr:cNvPr>
        <xdr:cNvSpPr>
          <a:spLocks noChangeAspect="1"/>
        </xdr:cNvSpPr>
      </xdr:nvSpPr>
      <xdr:spPr>
        <a:xfrm>
          <a:off x="573461" y="991853"/>
          <a:ext cx="1440000" cy="864000"/>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Times New Roman" panose="02020603050405020304" pitchFamily="18" charset="0"/>
              <a:ea typeface="+mn-ea"/>
              <a:cs typeface="Times New Roman" panose="02020603050405020304" pitchFamily="18" charset="0"/>
            </a:rPr>
            <a:t> Requerimientos de Capacitación y Actividades </a:t>
          </a:r>
          <a:endParaRPr lang="es-CO" sz="11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328235</xdr:colOff>
      <xdr:row>26</xdr:row>
      <xdr:rowOff>169277</xdr:rowOff>
    </xdr:from>
    <xdr:to>
      <xdr:col>2</xdr:col>
      <xdr:colOff>1768235</xdr:colOff>
      <xdr:row>31</xdr:row>
      <xdr:rowOff>80777</xdr:rowOff>
    </xdr:to>
    <xdr:sp macro="" textlink="">
      <xdr:nvSpPr>
        <xdr:cNvPr id="4" name="8 Rectángulo">
          <a:extLst>
            <a:ext uri="{FF2B5EF4-FFF2-40B4-BE49-F238E27FC236}">
              <a16:creationId xmlns:a16="http://schemas.microsoft.com/office/drawing/2014/main" id="{6BD751F6-7BEE-4DF1-8564-13A86CDEE558}"/>
            </a:ext>
          </a:extLst>
        </xdr:cNvPr>
        <xdr:cNvSpPr>
          <a:spLocks noChangeAspect="1"/>
        </xdr:cNvSpPr>
      </xdr:nvSpPr>
      <xdr:spPr>
        <a:xfrm>
          <a:off x="2640212" y="5581209"/>
          <a:ext cx="1440000" cy="864000"/>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s-CO" sz="1100">
              <a:solidFill>
                <a:schemeClr val="dk1"/>
              </a:solidFill>
              <a:effectLst/>
              <a:latin typeface="Times New Roman" panose="02020603050405020304" pitchFamily="18" charset="0"/>
              <a:ea typeface="+mn-ea"/>
              <a:cs typeface="Times New Roman" panose="02020603050405020304" pitchFamily="18" charset="0"/>
            </a:rPr>
            <a:t> Aplicación del Conocimiento en el Puesto de Trabajo </a:t>
          </a:r>
        </a:p>
      </xdr:txBody>
    </xdr:sp>
    <xdr:clientData/>
  </xdr:twoCellAnchor>
  <xdr:twoCellAnchor>
    <xdr:from>
      <xdr:col>2</xdr:col>
      <xdr:colOff>330405</xdr:colOff>
      <xdr:row>15</xdr:row>
      <xdr:rowOff>120072</xdr:rowOff>
    </xdr:from>
    <xdr:to>
      <xdr:col>2</xdr:col>
      <xdr:colOff>1770405</xdr:colOff>
      <xdr:row>20</xdr:row>
      <xdr:rowOff>31572</xdr:rowOff>
    </xdr:to>
    <xdr:sp macro="" textlink="">
      <xdr:nvSpPr>
        <xdr:cNvPr id="5" name="9 Rectángulo">
          <a:extLst>
            <a:ext uri="{FF2B5EF4-FFF2-40B4-BE49-F238E27FC236}">
              <a16:creationId xmlns:a16="http://schemas.microsoft.com/office/drawing/2014/main" id="{44D252D2-D38B-4BBD-BC23-0EE8B0A174B6}"/>
            </a:ext>
          </a:extLst>
        </xdr:cNvPr>
        <xdr:cNvSpPr>
          <a:spLocks noChangeAspect="1"/>
        </xdr:cNvSpPr>
      </xdr:nvSpPr>
      <xdr:spPr>
        <a:xfrm>
          <a:off x="2642382" y="3436504"/>
          <a:ext cx="1440000" cy="864000"/>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Times New Roman" panose="02020603050405020304" pitchFamily="18" charset="0"/>
              <a:ea typeface="+mn-ea"/>
              <a:cs typeface="Times New Roman" panose="02020603050405020304" pitchFamily="18" charset="0"/>
            </a:rPr>
            <a:t>Registro de Asistencia Actividades </a:t>
          </a:r>
          <a:endParaRPr lang="es-CO" sz="11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328235</xdr:colOff>
      <xdr:row>21</xdr:row>
      <xdr:rowOff>34657</xdr:rowOff>
    </xdr:from>
    <xdr:to>
      <xdr:col>2</xdr:col>
      <xdr:colOff>1768235</xdr:colOff>
      <xdr:row>25</xdr:row>
      <xdr:rowOff>136657</xdr:rowOff>
    </xdr:to>
    <xdr:sp macro="" textlink="">
      <xdr:nvSpPr>
        <xdr:cNvPr id="6" name="10 Rectángulo">
          <a:extLst>
            <a:ext uri="{FF2B5EF4-FFF2-40B4-BE49-F238E27FC236}">
              <a16:creationId xmlns:a16="http://schemas.microsoft.com/office/drawing/2014/main" id="{FEEC119A-0374-4D0D-BBBE-9C0C8CE5E565}"/>
            </a:ext>
          </a:extLst>
        </xdr:cNvPr>
        <xdr:cNvSpPr>
          <a:spLocks noChangeAspect="1"/>
        </xdr:cNvSpPr>
      </xdr:nvSpPr>
      <xdr:spPr>
        <a:xfrm>
          <a:off x="2640212" y="4494089"/>
          <a:ext cx="1440000" cy="864000"/>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Times New Roman" panose="02020603050405020304" pitchFamily="18" charset="0"/>
              <a:ea typeface="+mn-ea"/>
              <a:cs typeface="Times New Roman" panose="02020603050405020304" pitchFamily="18" charset="0"/>
            </a:rPr>
            <a:t>ANEXO - Evaluación de Capacitaciones</a:t>
          </a:r>
          <a:endParaRPr lang="es-CO" sz="11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321025</xdr:colOff>
      <xdr:row>6</xdr:row>
      <xdr:rowOff>61554</xdr:rowOff>
    </xdr:from>
    <xdr:to>
      <xdr:col>2</xdr:col>
      <xdr:colOff>1761025</xdr:colOff>
      <xdr:row>10</xdr:row>
      <xdr:rowOff>163554</xdr:rowOff>
    </xdr:to>
    <xdr:sp macro="" textlink="">
      <xdr:nvSpPr>
        <xdr:cNvPr id="7" name="11 Rectángulo">
          <a:extLst>
            <a:ext uri="{FF2B5EF4-FFF2-40B4-BE49-F238E27FC236}">
              <a16:creationId xmlns:a16="http://schemas.microsoft.com/office/drawing/2014/main" id="{3CE4FA9F-589D-44B6-9749-879B44437F25}"/>
            </a:ext>
          </a:extLst>
        </xdr:cNvPr>
        <xdr:cNvSpPr>
          <a:spLocks noChangeAspect="1"/>
        </xdr:cNvSpPr>
      </xdr:nvSpPr>
      <xdr:spPr>
        <a:xfrm>
          <a:off x="2630838" y="1656992"/>
          <a:ext cx="1440000" cy="864000"/>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Times New Roman" panose="02020603050405020304" pitchFamily="18" charset="0"/>
              <a:ea typeface="+mn-ea"/>
              <a:cs typeface="Times New Roman" panose="02020603050405020304" pitchFamily="18" charset="0"/>
            </a:rPr>
            <a:t>Plan de Capacitación Anual – Matriz</a:t>
          </a:r>
          <a:endParaRPr lang="es-CO" sz="11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3</xdr:col>
      <xdr:colOff>311527</xdr:colOff>
      <xdr:row>10</xdr:row>
      <xdr:rowOff>184598</xdr:rowOff>
    </xdr:from>
    <xdr:to>
      <xdr:col>3</xdr:col>
      <xdr:colOff>1751527</xdr:colOff>
      <xdr:row>15</xdr:row>
      <xdr:rowOff>96098</xdr:rowOff>
    </xdr:to>
    <xdr:sp macro="" textlink="">
      <xdr:nvSpPr>
        <xdr:cNvPr id="8" name="12 Rectángulo">
          <a:extLst>
            <a:ext uri="{FF2B5EF4-FFF2-40B4-BE49-F238E27FC236}">
              <a16:creationId xmlns:a16="http://schemas.microsoft.com/office/drawing/2014/main" id="{D7E01C5D-7290-4FBC-965E-680802913B9E}"/>
            </a:ext>
          </a:extLst>
        </xdr:cNvPr>
        <xdr:cNvSpPr>
          <a:spLocks noChangeAspect="1"/>
        </xdr:cNvSpPr>
      </xdr:nvSpPr>
      <xdr:spPr>
        <a:xfrm>
          <a:off x="4719004" y="2548530"/>
          <a:ext cx="1440000" cy="864000"/>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Times New Roman" panose="02020603050405020304" pitchFamily="18" charset="0"/>
              <a:ea typeface="+mn-ea"/>
              <a:cs typeface="Times New Roman" panose="02020603050405020304" pitchFamily="18" charset="0"/>
            </a:rPr>
            <a:t>Plan de Capacitación por Funcionario – Matriz</a:t>
          </a:r>
          <a:endParaRPr lang="es-CO" sz="11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3</xdr:col>
      <xdr:colOff>305927</xdr:colOff>
      <xdr:row>3</xdr:row>
      <xdr:rowOff>27684</xdr:rowOff>
    </xdr:from>
    <xdr:to>
      <xdr:col>3</xdr:col>
      <xdr:colOff>1745927</xdr:colOff>
      <xdr:row>7</xdr:row>
      <xdr:rowOff>15877</xdr:rowOff>
    </xdr:to>
    <xdr:sp macro="" textlink="">
      <xdr:nvSpPr>
        <xdr:cNvPr id="9" name="13 Rectángulo">
          <a:extLst>
            <a:ext uri="{FF2B5EF4-FFF2-40B4-BE49-F238E27FC236}">
              <a16:creationId xmlns:a16="http://schemas.microsoft.com/office/drawing/2014/main" id="{EE1F9C90-F6EF-4C28-BE48-D89E4137D487}"/>
            </a:ext>
          </a:extLst>
        </xdr:cNvPr>
        <xdr:cNvSpPr>
          <a:spLocks noChangeAspect="1"/>
        </xdr:cNvSpPr>
      </xdr:nvSpPr>
      <xdr:spPr>
        <a:xfrm>
          <a:off x="4711240" y="1051622"/>
          <a:ext cx="1440000" cy="750193"/>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Times New Roman" panose="02020603050405020304" pitchFamily="18" charset="0"/>
              <a:ea typeface="+mn-ea"/>
              <a:cs typeface="Times New Roman" panose="02020603050405020304" pitchFamily="18" charset="0"/>
            </a:rPr>
            <a:t>Plan de Capacitación por Cargo – Matriz</a:t>
          </a:r>
          <a:endParaRPr lang="es-CO" sz="11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3</xdr:col>
      <xdr:colOff>311528</xdr:colOff>
      <xdr:row>17</xdr:row>
      <xdr:rowOff>151570</xdr:rowOff>
    </xdr:from>
    <xdr:to>
      <xdr:col>3</xdr:col>
      <xdr:colOff>1751528</xdr:colOff>
      <xdr:row>22</xdr:row>
      <xdr:rowOff>63070</xdr:rowOff>
    </xdr:to>
    <xdr:sp macro="" textlink="">
      <xdr:nvSpPr>
        <xdr:cNvPr id="10" name="14 Rectángulo">
          <a:extLst>
            <a:ext uri="{FF2B5EF4-FFF2-40B4-BE49-F238E27FC236}">
              <a16:creationId xmlns:a16="http://schemas.microsoft.com/office/drawing/2014/main" id="{8E92193A-690E-4875-85C8-AD33497B7C35}"/>
            </a:ext>
          </a:extLst>
        </xdr:cNvPr>
        <xdr:cNvSpPr>
          <a:spLocks noChangeAspect="1"/>
        </xdr:cNvSpPr>
      </xdr:nvSpPr>
      <xdr:spPr>
        <a:xfrm>
          <a:off x="4719005" y="3849002"/>
          <a:ext cx="1440000" cy="864000"/>
        </a:xfrm>
        <a:prstGeom prst="rect">
          <a:avLst/>
        </a:prstGeom>
        <a:ln w="19050">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ES" sz="1100">
              <a:solidFill>
                <a:schemeClr val="dk1"/>
              </a:solidFill>
              <a:effectLst/>
              <a:latin typeface="Times New Roman" panose="02020603050405020304" pitchFamily="18" charset="0"/>
              <a:ea typeface="+mn-ea"/>
              <a:cs typeface="Times New Roman" panose="02020603050405020304" pitchFamily="18" charset="0"/>
            </a:rPr>
            <a:t> Acciones Correctivas - Causas Y Acciones</a:t>
          </a:r>
          <a:endParaRPr lang="es-CO" sz="1100">
            <a:latin typeface="Times New Roman" panose="02020603050405020304" pitchFamily="18" charset="0"/>
            <a:cs typeface="Times New Roman" panose="02020603050405020304" pitchFamily="18" charset="0"/>
          </a:endParaRPr>
        </a:p>
      </xdr:txBody>
    </xdr:sp>
    <xdr:clientData/>
  </xdr:twoCellAnchor>
  <xdr:twoCellAnchor>
    <xdr:from>
      <xdr:col>1</xdr:col>
      <xdr:colOff>1722108</xdr:colOff>
      <xdr:row>5</xdr:row>
      <xdr:rowOff>23118</xdr:rowOff>
    </xdr:from>
    <xdr:to>
      <xdr:col>2</xdr:col>
      <xdr:colOff>1041025</xdr:colOff>
      <xdr:row>6</xdr:row>
      <xdr:rowOff>61554</xdr:rowOff>
    </xdr:to>
    <xdr:cxnSp macro="">
      <xdr:nvCxnSpPr>
        <xdr:cNvPr id="11" name="16 Conector angular">
          <a:extLst>
            <a:ext uri="{FF2B5EF4-FFF2-40B4-BE49-F238E27FC236}">
              <a16:creationId xmlns:a16="http://schemas.microsoft.com/office/drawing/2014/main" id="{6476CD2D-5B0A-46ED-8620-A1B569F7F4B3}"/>
            </a:ext>
          </a:extLst>
        </xdr:cNvPr>
        <xdr:cNvCxnSpPr>
          <a:stCxn id="3" idx="3"/>
          <a:endCxn id="7" idx="0"/>
        </xdr:cNvCxnSpPr>
      </xdr:nvCxnSpPr>
      <xdr:spPr>
        <a:xfrm>
          <a:off x="2015796" y="1428056"/>
          <a:ext cx="1335042" cy="228936"/>
        </a:xfrm>
        <a:prstGeom prst="bentConnector2">
          <a:avLst/>
        </a:prstGeom>
        <a:ln w="1905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1712428</xdr:colOff>
      <xdr:row>8</xdr:row>
      <xdr:rowOff>112554</xdr:rowOff>
    </xdr:from>
    <xdr:to>
      <xdr:col>2</xdr:col>
      <xdr:colOff>321025</xdr:colOff>
      <xdr:row>10</xdr:row>
      <xdr:rowOff>152159</xdr:rowOff>
    </xdr:to>
    <xdr:cxnSp macro="">
      <xdr:nvCxnSpPr>
        <xdr:cNvPr id="12" name="19 Conector angular">
          <a:extLst>
            <a:ext uri="{FF2B5EF4-FFF2-40B4-BE49-F238E27FC236}">
              <a16:creationId xmlns:a16="http://schemas.microsoft.com/office/drawing/2014/main" id="{9D2A81C3-FAA7-4603-BCB6-2C38C1319931}"/>
            </a:ext>
          </a:extLst>
        </xdr:cNvPr>
        <xdr:cNvCxnSpPr>
          <a:stCxn id="2" idx="3"/>
          <a:endCxn id="7" idx="1"/>
        </xdr:cNvCxnSpPr>
      </xdr:nvCxnSpPr>
      <xdr:spPr>
        <a:xfrm flipV="1">
          <a:off x="2006837" y="2095486"/>
          <a:ext cx="626165" cy="420605"/>
        </a:xfrm>
        <a:prstGeom prst="bentConnector3">
          <a:avLst>
            <a:gd name="adj1" fmla="val 50000"/>
          </a:avLst>
        </a:prstGeom>
        <a:ln w="1905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1768235</xdr:colOff>
      <xdr:row>13</xdr:row>
      <xdr:rowOff>45098</xdr:rowOff>
    </xdr:from>
    <xdr:to>
      <xdr:col>3</xdr:col>
      <xdr:colOff>311527</xdr:colOff>
      <xdr:row>29</xdr:row>
      <xdr:rowOff>29777</xdr:rowOff>
    </xdr:to>
    <xdr:cxnSp macro="">
      <xdr:nvCxnSpPr>
        <xdr:cNvPr id="16" name="30 Conector angular">
          <a:extLst>
            <a:ext uri="{FF2B5EF4-FFF2-40B4-BE49-F238E27FC236}">
              <a16:creationId xmlns:a16="http://schemas.microsoft.com/office/drawing/2014/main" id="{AF27B33B-2513-4740-BA9F-5EFD54282D2A}"/>
            </a:ext>
          </a:extLst>
        </xdr:cNvPr>
        <xdr:cNvCxnSpPr>
          <a:stCxn id="4" idx="3"/>
          <a:endCxn id="8" idx="1"/>
        </xdr:cNvCxnSpPr>
      </xdr:nvCxnSpPr>
      <xdr:spPr>
        <a:xfrm flipV="1">
          <a:off x="4080212" y="2980530"/>
          <a:ext cx="638792" cy="3032679"/>
        </a:xfrm>
        <a:prstGeom prst="bentConnector3">
          <a:avLst/>
        </a:prstGeom>
        <a:ln w="1905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1722108</xdr:colOff>
      <xdr:row>5</xdr:row>
      <xdr:rowOff>21781</xdr:rowOff>
    </xdr:from>
    <xdr:to>
      <xdr:col>3</xdr:col>
      <xdr:colOff>305927</xdr:colOff>
      <xdr:row>5</xdr:row>
      <xdr:rowOff>23118</xdr:rowOff>
    </xdr:to>
    <xdr:cxnSp macro="">
      <xdr:nvCxnSpPr>
        <xdr:cNvPr id="17" name="32 Conector angular">
          <a:extLst>
            <a:ext uri="{FF2B5EF4-FFF2-40B4-BE49-F238E27FC236}">
              <a16:creationId xmlns:a16="http://schemas.microsoft.com/office/drawing/2014/main" id="{C9786E66-089E-4731-8D44-D4FC3CF08864}"/>
            </a:ext>
          </a:extLst>
        </xdr:cNvPr>
        <xdr:cNvCxnSpPr>
          <a:stCxn id="3" idx="3"/>
          <a:endCxn id="9" idx="1"/>
        </xdr:cNvCxnSpPr>
      </xdr:nvCxnSpPr>
      <xdr:spPr>
        <a:xfrm flipV="1">
          <a:off x="2015796" y="1426719"/>
          <a:ext cx="2695444" cy="1337"/>
        </a:xfrm>
        <a:prstGeom prst="bentConnector3">
          <a:avLst>
            <a:gd name="adj1" fmla="val 50000"/>
          </a:avLst>
        </a:prstGeom>
        <a:ln w="1905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1745927</xdr:colOff>
      <xdr:row>5</xdr:row>
      <xdr:rowOff>21781</xdr:rowOff>
    </xdr:from>
    <xdr:to>
      <xdr:col>3</xdr:col>
      <xdr:colOff>1751528</xdr:colOff>
      <xdr:row>20</xdr:row>
      <xdr:rowOff>12070</xdr:rowOff>
    </xdr:to>
    <xdr:cxnSp macro="">
      <xdr:nvCxnSpPr>
        <xdr:cNvPr id="20" name="52 Conector angular">
          <a:extLst>
            <a:ext uri="{FF2B5EF4-FFF2-40B4-BE49-F238E27FC236}">
              <a16:creationId xmlns:a16="http://schemas.microsoft.com/office/drawing/2014/main" id="{46FF438E-4D5C-4574-B3E1-29A795567FF9}"/>
            </a:ext>
          </a:extLst>
        </xdr:cNvPr>
        <xdr:cNvCxnSpPr>
          <a:stCxn id="9" idx="3"/>
          <a:endCxn id="10" idx="3"/>
        </xdr:cNvCxnSpPr>
      </xdr:nvCxnSpPr>
      <xdr:spPr>
        <a:xfrm>
          <a:off x="6153404" y="1433213"/>
          <a:ext cx="5601" cy="2847789"/>
        </a:xfrm>
        <a:prstGeom prst="bentConnector3">
          <a:avLst>
            <a:gd name="adj1" fmla="val 4181414"/>
          </a:avLst>
        </a:prstGeom>
        <a:ln w="1905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1712428</xdr:colOff>
      <xdr:row>10</xdr:row>
      <xdr:rowOff>152159</xdr:rowOff>
    </xdr:from>
    <xdr:to>
      <xdr:col>2</xdr:col>
      <xdr:colOff>330405</xdr:colOff>
      <xdr:row>17</xdr:row>
      <xdr:rowOff>171072</xdr:rowOff>
    </xdr:to>
    <xdr:cxnSp macro="">
      <xdr:nvCxnSpPr>
        <xdr:cNvPr id="21" name="54 Conector angular">
          <a:extLst>
            <a:ext uri="{FF2B5EF4-FFF2-40B4-BE49-F238E27FC236}">
              <a16:creationId xmlns:a16="http://schemas.microsoft.com/office/drawing/2014/main" id="{26461D68-9791-4FC4-807E-68DE7F201278}"/>
            </a:ext>
          </a:extLst>
        </xdr:cNvPr>
        <xdr:cNvCxnSpPr>
          <a:stCxn id="2" idx="3"/>
          <a:endCxn id="5" idx="1"/>
        </xdr:cNvCxnSpPr>
      </xdr:nvCxnSpPr>
      <xdr:spPr>
        <a:xfrm>
          <a:off x="2006837" y="2516091"/>
          <a:ext cx="635545" cy="1352413"/>
        </a:xfrm>
        <a:prstGeom prst="bentConnector3">
          <a:avLst/>
        </a:prstGeom>
        <a:ln w="1905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992429</xdr:colOff>
      <xdr:row>10</xdr:row>
      <xdr:rowOff>163554</xdr:rowOff>
    </xdr:from>
    <xdr:to>
      <xdr:col>2</xdr:col>
      <xdr:colOff>1041026</xdr:colOff>
      <xdr:row>13</xdr:row>
      <xdr:rowOff>12659</xdr:rowOff>
    </xdr:to>
    <xdr:cxnSp macro="">
      <xdr:nvCxnSpPr>
        <xdr:cNvPr id="22" name="56 Conector angular">
          <a:extLst>
            <a:ext uri="{FF2B5EF4-FFF2-40B4-BE49-F238E27FC236}">
              <a16:creationId xmlns:a16="http://schemas.microsoft.com/office/drawing/2014/main" id="{003F9654-2A29-4E77-864A-32075890C9C5}"/>
            </a:ext>
          </a:extLst>
        </xdr:cNvPr>
        <xdr:cNvCxnSpPr>
          <a:stCxn id="7" idx="2"/>
          <a:endCxn id="2" idx="2"/>
        </xdr:cNvCxnSpPr>
      </xdr:nvCxnSpPr>
      <xdr:spPr>
        <a:xfrm rot="5400000">
          <a:off x="2109618" y="1704706"/>
          <a:ext cx="420605" cy="2066165"/>
        </a:xfrm>
        <a:prstGeom prst="bentConnector3">
          <a:avLst>
            <a:gd name="adj1" fmla="val 154350"/>
          </a:avLst>
        </a:prstGeom>
        <a:ln w="19050">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1025927</xdr:colOff>
      <xdr:row>7</xdr:row>
      <xdr:rowOff>15877</xdr:rowOff>
    </xdr:from>
    <xdr:to>
      <xdr:col>3</xdr:col>
      <xdr:colOff>1031527</xdr:colOff>
      <xdr:row>10</xdr:row>
      <xdr:rowOff>184598</xdr:rowOff>
    </xdr:to>
    <xdr:cxnSp macro="">
      <xdr:nvCxnSpPr>
        <xdr:cNvPr id="32" name="Conector recto de flecha 31">
          <a:extLst>
            <a:ext uri="{FF2B5EF4-FFF2-40B4-BE49-F238E27FC236}">
              <a16:creationId xmlns:a16="http://schemas.microsoft.com/office/drawing/2014/main" id="{860D2530-1091-49BB-A69E-A5BD0F3E7942}"/>
            </a:ext>
          </a:extLst>
        </xdr:cNvPr>
        <xdr:cNvCxnSpPr>
          <a:stCxn id="9" idx="2"/>
          <a:endCxn id="8" idx="0"/>
        </xdr:cNvCxnSpPr>
      </xdr:nvCxnSpPr>
      <xdr:spPr>
        <a:xfrm>
          <a:off x="5433404" y="1808309"/>
          <a:ext cx="5600" cy="740221"/>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1031527</xdr:colOff>
      <xdr:row>15</xdr:row>
      <xdr:rowOff>96098</xdr:rowOff>
    </xdr:from>
    <xdr:to>
      <xdr:col>3</xdr:col>
      <xdr:colOff>1031528</xdr:colOff>
      <xdr:row>17</xdr:row>
      <xdr:rowOff>151570</xdr:rowOff>
    </xdr:to>
    <xdr:cxnSp macro="">
      <xdr:nvCxnSpPr>
        <xdr:cNvPr id="33" name="Conector recto de flecha 32">
          <a:extLst>
            <a:ext uri="{FF2B5EF4-FFF2-40B4-BE49-F238E27FC236}">
              <a16:creationId xmlns:a16="http://schemas.microsoft.com/office/drawing/2014/main" id="{BB75E46C-3E90-4921-8240-F726E361ADAD}"/>
            </a:ext>
          </a:extLst>
        </xdr:cNvPr>
        <xdr:cNvCxnSpPr>
          <a:stCxn id="8" idx="2"/>
          <a:endCxn id="10" idx="0"/>
        </xdr:cNvCxnSpPr>
      </xdr:nvCxnSpPr>
      <xdr:spPr>
        <a:xfrm>
          <a:off x="5439004" y="3412530"/>
          <a:ext cx="1" cy="43647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1041025</xdr:colOff>
      <xdr:row>10</xdr:row>
      <xdr:rowOff>163554</xdr:rowOff>
    </xdr:from>
    <xdr:to>
      <xdr:col>2</xdr:col>
      <xdr:colOff>1050405</xdr:colOff>
      <xdr:row>15</xdr:row>
      <xdr:rowOff>120072</xdr:rowOff>
    </xdr:to>
    <xdr:cxnSp macro="">
      <xdr:nvCxnSpPr>
        <xdr:cNvPr id="36" name="Conector recto de flecha 35">
          <a:extLst>
            <a:ext uri="{FF2B5EF4-FFF2-40B4-BE49-F238E27FC236}">
              <a16:creationId xmlns:a16="http://schemas.microsoft.com/office/drawing/2014/main" id="{1B9CC618-37A5-460B-AD48-B46446449BFA}"/>
            </a:ext>
          </a:extLst>
        </xdr:cNvPr>
        <xdr:cNvCxnSpPr>
          <a:stCxn id="7" idx="2"/>
          <a:endCxn id="5" idx="0"/>
        </xdr:cNvCxnSpPr>
      </xdr:nvCxnSpPr>
      <xdr:spPr>
        <a:xfrm>
          <a:off x="3353002" y="2527486"/>
          <a:ext cx="9380" cy="90901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1048235</xdr:colOff>
      <xdr:row>20</xdr:row>
      <xdr:rowOff>31572</xdr:rowOff>
    </xdr:from>
    <xdr:to>
      <xdr:col>2</xdr:col>
      <xdr:colOff>1050405</xdr:colOff>
      <xdr:row>21</xdr:row>
      <xdr:rowOff>34657</xdr:rowOff>
    </xdr:to>
    <xdr:cxnSp macro="">
      <xdr:nvCxnSpPr>
        <xdr:cNvPr id="39" name="Conector recto de flecha 38">
          <a:extLst>
            <a:ext uri="{FF2B5EF4-FFF2-40B4-BE49-F238E27FC236}">
              <a16:creationId xmlns:a16="http://schemas.microsoft.com/office/drawing/2014/main" id="{B29EB712-AD59-40B4-8AE1-27D341AF35BD}"/>
            </a:ext>
          </a:extLst>
        </xdr:cNvPr>
        <xdr:cNvCxnSpPr>
          <a:stCxn id="5" idx="2"/>
          <a:endCxn id="6" idx="0"/>
        </xdr:cNvCxnSpPr>
      </xdr:nvCxnSpPr>
      <xdr:spPr>
        <a:xfrm flipH="1">
          <a:off x="3360212" y="4300504"/>
          <a:ext cx="2170" cy="19358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1048235</xdr:colOff>
      <xdr:row>25</xdr:row>
      <xdr:rowOff>136657</xdr:rowOff>
    </xdr:from>
    <xdr:to>
      <xdr:col>2</xdr:col>
      <xdr:colOff>1048235</xdr:colOff>
      <xdr:row>26</xdr:row>
      <xdr:rowOff>169277</xdr:rowOff>
    </xdr:to>
    <xdr:cxnSp macro="">
      <xdr:nvCxnSpPr>
        <xdr:cNvPr id="42" name="Conector recto de flecha 41">
          <a:extLst>
            <a:ext uri="{FF2B5EF4-FFF2-40B4-BE49-F238E27FC236}">
              <a16:creationId xmlns:a16="http://schemas.microsoft.com/office/drawing/2014/main" id="{6BC4004C-1631-46F0-AB15-56FAB42F1579}"/>
            </a:ext>
          </a:extLst>
        </xdr:cNvPr>
        <xdr:cNvCxnSpPr>
          <a:stCxn id="6" idx="2"/>
          <a:endCxn id="4" idx="0"/>
        </xdr:cNvCxnSpPr>
      </xdr:nvCxnSpPr>
      <xdr:spPr>
        <a:xfrm>
          <a:off x="3360212" y="5358089"/>
          <a:ext cx="0" cy="22312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PALMERAS CARARABO" refreshedDate="44574.656643287039" createdVersion="7" refreshedVersion="7" minRefreshableVersion="3" recordCount="2523">
  <cacheSource type="worksheet">
    <worksheetSource ref="A1:Q1048576" sheet="REGISTRO_INDIVIDUAL"/>
  </cacheSource>
  <cacheFields count="17">
    <cacheField name="N° CAPACITACIÓN" numFmtId="0">
      <sharedItems containsString="0" containsBlank="1" containsNumber="1" containsInteger="1" minValue="1" maxValue="156" count="15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m/>
      </sharedItems>
    </cacheField>
    <cacheField name="ÁREA" numFmtId="0">
      <sharedItems containsBlank="1" count="11">
        <s v="Ambiental"/>
        <s v="Sanidad"/>
        <s v="SST"/>
        <s v="Agronómica"/>
        <s v="Maquinaria"/>
        <s v="Administración"/>
        <s v="Cosecha"/>
        <m/>
        <s v="Admiistración" u="1"/>
        <s v="Cosecha " u="1"/>
        <s v="Administración " u="1"/>
      </sharedItems>
    </cacheField>
    <cacheField name="TEMA" numFmtId="0">
      <sharedItems containsBlank="1"/>
    </cacheField>
    <cacheField name="DESCRIPCION" numFmtId="0">
      <sharedItems containsBlank="1" containsMixedTypes="1" containsNumber="1" containsInteger="1" minValue="0" maxValue="0" longText="1"/>
    </cacheField>
    <cacheField name="CONFERENCISTA" numFmtId="0">
      <sharedItems containsBlank="1" containsMixedTypes="1" containsNumber="1" containsInteger="1" minValue="0" maxValue="0"/>
    </cacheField>
    <cacheField name="RESPONSABLE" numFmtId="0">
      <sharedItems containsBlank="1"/>
    </cacheField>
    <cacheField name="LUGAR" numFmtId="0">
      <sharedItems containsBlank="1"/>
    </cacheField>
    <cacheField name="FECHA" numFmtId="14">
      <sharedItems containsNonDate="0" containsDate="1" containsString="0" containsBlank="1" minDate="2021-02-18T00:00:00" maxDate="2021-12-18T00:00:00" count="99">
        <d v="2021-02-18T00:00:00"/>
        <d v="2021-02-19T00:00:00"/>
        <d v="2021-04-07T00:00:00"/>
        <d v="2021-04-22T00:00:00"/>
        <d v="2021-04-23T00:00:00"/>
        <d v="2021-04-26T00:00:00"/>
        <d v="2021-04-27T00:00:00"/>
        <d v="2021-05-05T00:00:00"/>
        <d v="2021-05-07T00:00:00"/>
        <d v="2021-05-10T00:00:00"/>
        <d v="2021-05-15T00:00:00"/>
        <d v="2021-05-19T00:00:00"/>
        <d v="2021-05-24T00:00:00"/>
        <d v="2021-05-27T00:00:00"/>
        <d v="2021-05-31T00:00:00"/>
        <d v="2021-06-04T00:00:00"/>
        <d v="2021-06-12T00:00:00"/>
        <d v="2021-06-16T00:00:00"/>
        <d v="2021-06-18T00:00:00"/>
        <d v="2021-06-19T00:00:00"/>
        <d v="2021-06-28T00:00:00"/>
        <d v="2021-06-29T00:00:00"/>
        <d v="2021-06-30T00:00:00"/>
        <d v="2021-07-01T00:00:00"/>
        <d v="2021-07-02T00:00:00"/>
        <d v="2021-07-05T00:00:00"/>
        <d v="2021-07-06T00:00:00"/>
        <d v="2021-07-13T00:00:00"/>
        <d v="2021-07-14T00:00:00"/>
        <d v="2021-07-16T00:00:00"/>
        <d v="2021-07-17T00:00:00"/>
        <d v="2021-07-21T00:00:00"/>
        <d v="2021-07-23T00:00:00"/>
        <d v="2021-07-26T00:00:00"/>
        <d v="2021-07-30T00:00:00"/>
        <d v="2021-08-03T00:00:00"/>
        <d v="2021-08-08T00:00:00"/>
        <d v="2021-08-16T00:00:00"/>
        <d v="2021-08-31T00:00:00"/>
        <d v="2021-09-01T00:00:00"/>
        <d v="2021-09-02T00:00:00"/>
        <d v="2021-09-06T00:00:00"/>
        <d v="2021-09-08T00:00:00"/>
        <d v="2021-09-10T00:00:00"/>
        <d v="2021-09-16T00:00:00"/>
        <d v="2021-09-23T00:00:00"/>
        <d v="2021-09-25T00:00:00"/>
        <d v="2021-09-28T00:00:00"/>
        <d v="2021-10-25T00:00:00"/>
        <d v="2021-10-11T00:00:00"/>
        <d v="2021-10-12T00:00:00"/>
        <d v="2021-10-14T00:00:00"/>
        <d v="2021-10-27T00:00:00"/>
        <d v="2021-11-03T00:00:00"/>
        <d v="2021-11-27T00:00:00"/>
        <d v="2021-11-24T00:00:00"/>
        <d v="2021-09-29T00:00:00"/>
        <d v="2021-12-11T00:00:00"/>
        <d v="2021-12-17T00:00:00"/>
        <d v="2021-04-06T00:00:00"/>
        <d v="2021-04-08T00:00:00"/>
        <d v="2021-04-09T00:00:00"/>
        <d v="2021-04-11T00:00:00"/>
        <d v="2021-04-13T00:00:00"/>
        <d v="2021-04-14T00:00:00"/>
        <d v="2021-04-15T00:00:00"/>
        <d v="2021-04-16T00:00:00"/>
        <d v="2021-04-17T00:00:00"/>
        <d v="2021-04-19T00:00:00"/>
        <d v="2021-04-24T00:00:00"/>
        <d v="2021-05-04T00:00:00"/>
        <d v="2021-05-11T00:00:00"/>
        <d v="2021-05-13T00:00:00"/>
        <d v="2021-05-18T00:00:00"/>
        <d v="2021-05-25T00:00:00"/>
        <d v="2021-06-22T00:00:00"/>
        <d v="2021-07-03T00:00:00"/>
        <d v="2021-07-08T00:00:00"/>
        <d v="2021-07-10T00:00:00"/>
        <d v="2021-07-12T00:00:00"/>
        <d v="2021-07-20T00:00:00"/>
        <d v="2021-07-22T00:00:00"/>
        <d v="2021-07-28T00:00:00"/>
        <d v="2021-07-31T00:00:00"/>
        <d v="2021-08-02T00:00:00"/>
        <d v="2021-08-09T00:00:00"/>
        <d v="2021-08-19T00:00:00"/>
        <d v="2021-08-21T00:00:00"/>
        <d v="2021-08-22T00:00:00"/>
        <d v="2021-08-23T00:00:00"/>
        <d v="2021-08-26T00:00:00"/>
        <d v="2021-08-28T00:00:00"/>
        <d v="2021-08-30T00:00:00"/>
        <d v="2021-11-08T00:00:00"/>
        <d v="2021-11-20T00:00:00"/>
        <d v="2021-12-02T00:00:00"/>
        <d v="2021-12-07T00:00:00"/>
        <d v="2021-12-14T00:00:00"/>
        <m/>
      </sharedItems>
    </cacheField>
    <cacheField name="DURACIÓN (Minutos)" numFmtId="0">
      <sharedItems containsString="0" containsBlank="1" containsNumber="1" containsInteger="1" minValue="15" maxValue="1440" count="14">
        <n v="60"/>
        <n v="240"/>
        <n v="480"/>
        <n v="120"/>
        <n v="15"/>
        <n v="90"/>
        <n v="75"/>
        <n v="30"/>
        <n v="300"/>
        <n v="360"/>
        <n v="180"/>
        <n v="1440"/>
        <n v="20"/>
        <m/>
      </sharedItems>
    </cacheField>
    <cacheField name="DOCUMENTO DE IDENTIFICACIÓN" numFmtId="0">
      <sharedItems containsString="0" containsBlank="1" containsNumber="1" containsInteger="1" minValue="1501103" maxValue="15253586878"/>
    </cacheField>
    <cacheField name="CÓDIGO" numFmtId="0">
      <sharedItems containsBlank="1" containsMixedTypes="1" containsNumber="1" containsInteger="1" minValue="0" maxValue="1554"/>
    </cacheField>
    <cacheField name="NOMBRE" numFmtId="0">
      <sharedItems containsBlank="1"/>
    </cacheField>
    <cacheField name="APELLIDOS" numFmtId="0">
      <sharedItems containsBlank="1" containsMixedTypes="1" containsNumber="1" containsInteger="1" minValue="0" maxValue="0"/>
    </cacheField>
    <cacheField name="EMPRESA" numFmtId="0">
      <sharedItems containsBlank="1" count="8">
        <s v="PALMERAS CARARABO S.A."/>
        <s v="OROBERLÍN S.A.S."/>
        <s v="VISITA"/>
        <s v="CONTRATISTA EXTERNO"/>
        <s v="ACEITES MORICHAL S.A.S."/>
        <s v="CONTRATISTA"/>
        <s v="CRISMASOL"/>
        <m/>
      </sharedItems>
    </cacheField>
    <cacheField name="PERSONAL PROGRAMADO" numFmtId="0">
      <sharedItems containsString="0" containsBlank="1" containsNumber="1" containsInteger="1" minValue="1" maxValue="99"/>
    </cacheField>
    <cacheField name="PERSONAL ASISTENTE" numFmtId="0">
      <sharedItems containsString="0" containsBlank="1" containsNumber="1" containsInteger="1" minValue="1" maxValue="99"/>
    </cacheField>
    <cacheField name="COBERTURA" numFmtId="9">
      <sharedItems containsBlank="1" containsMixedTypes="1" containsNumber="1" containsInteger="1" minValue="1" maxValue="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PALMERAS CARARABO" refreshedDate="44574.656643518516" createdVersion="7" refreshedVersion="7" minRefreshableVersion="3" recordCount="193">
  <cacheSource type="worksheet">
    <worksheetSource ref="A1:G1048576" sheet="DATOS_PERSONAL"/>
  </cacheSource>
  <cacheFields count="7">
    <cacheField name="N°" numFmtId="0">
      <sharedItems containsString="0" containsBlank="1" containsNumber="1" containsInteger="1" minValue="1" maxValue="192"/>
    </cacheField>
    <cacheField name="C.C" numFmtId="0">
      <sharedItems containsString="0" containsBlank="1" containsNumber="1" containsInteger="1" minValue="1501103" maxValue="15253586878"/>
    </cacheField>
    <cacheField name="CODIGO" numFmtId="0">
      <sharedItems containsBlank="1" containsMixedTypes="1" containsNumber="1" containsInteger="1" minValue="1001" maxValue="1554"/>
    </cacheField>
    <cacheField name="NOMBRES" numFmtId="0">
      <sharedItems containsBlank="1"/>
    </cacheField>
    <cacheField name="APELLIDOS" numFmtId="0">
      <sharedItems containsBlank="1"/>
    </cacheField>
    <cacheField name="EMPRESA" numFmtId="0">
      <sharedItems containsBlank="1" count="8">
        <s v="ACEITES MORICHAL S.A.S."/>
        <s v="CONTRATISTA"/>
        <s v="CONTRATISTA EXTERNO"/>
        <s v="OROBERLÍN S.A.S."/>
        <s v="PALMERAS CARARABO S.A."/>
        <s v="VISITA"/>
        <s v="CRISMASOL"/>
        <m/>
      </sharedItems>
    </cacheField>
    <cacheField name="HORAS" numFmtId="0">
      <sharedItems containsString="0" containsBlank="1" containsNumber="1" minValue="0" maxValue="95.75" count="189">
        <n v="1"/>
        <n v="0"/>
        <n v="6.5"/>
        <n v="43.25"/>
        <n v="8"/>
        <n v="29"/>
        <n v="10.5"/>
        <n v="46.25"/>
        <n v="4.5"/>
        <n v="44.5"/>
        <n v="2"/>
        <n v="13"/>
        <n v="60.5"/>
        <n v="56.5"/>
        <n v="28.5"/>
        <n v="71.5"/>
        <n v="15.5"/>
        <n v="3.5"/>
        <n v="33"/>
        <n v="83.25"/>
        <n v="16.5"/>
        <n v="85"/>
        <n v="31.5"/>
        <n v="66.5"/>
        <n v="24"/>
        <n v="20.5"/>
        <n v="40"/>
        <n v="93"/>
        <n v="3"/>
        <n v="63.25"/>
        <n v="12"/>
        <n v="36.25"/>
        <n v="57.75"/>
        <n v="52.25"/>
        <n v="95.75"/>
        <n v="88.75"/>
        <n v="40.25"/>
        <n v="76"/>
        <n v="35"/>
        <n v="15.75"/>
        <n v="22.75"/>
        <n v="35.75"/>
        <n v="22.25"/>
        <n v="1.25"/>
        <n v="38.25"/>
        <n v="30"/>
        <n v="42"/>
        <n v="18"/>
        <n v="31"/>
        <n v="25.5"/>
        <n v="13.75"/>
        <n v="31.75"/>
        <n v="49"/>
        <n v="87"/>
        <n v="81.25"/>
        <n v="21.25"/>
        <n v="38"/>
        <n v="34.75"/>
        <n v="29.5"/>
        <n v="74.75"/>
        <n v="65.75"/>
        <n v="41.25"/>
        <n v="34.5"/>
        <n v="26.5"/>
        <n v="30.5"/>
        <n v="17.25"/>
        <n v="8.25"/>
        <n v="37.75"/>
        <n v="2.25"/>
        <n v="47.5"/>
        <n v="27.5"/>
        <n v="57.5"/>
        <n v="18.25"/>
        <n v="65"/>
        <n v="35.5"/>
        <n v="25"/>
        <n v="77.5"/>
        <n v="23"/>
        <n v="78.75"/>
        <n v="2.75"/>
        <n v="77"/>
        <n v="48.75"/>
        <n v="44.75"/>
        <n v="43.75"/>
        <n v="13.5"/>
        <n v="30.25"/>
        <n v="43.833333333333336"/>
        <n v="88.333333333333329"/>
        <n v="47.833333333333336"/>
        <n v="4"/>
        <n v="7.5"/>
        <n v="33.5"/>
        <n v="83.083333333333329"/>
        <n v="11.5"/>
        <n v="34"/>
        <n v="7"/>
        <n v="25.833333333333332"/>
        <n v="22.833333333333332"/>
        <n v="63.833333333333336"/>
        <n v="40.833333333333336"/>
        <n v="23.5"/>
        <n v="9.3333333333333339"/>
        <n v="6.833333333333333"/>
        <n v="33.833333333333336"/>
        <n v="5.5"/>
        <n v="31.583333333333332"/>
        <n v="54.75"/>
        <n v="31.833333333333332"/>
        <n v="10"/>
        <n v="46.5"/>
        <n v="48.5"/>
        <n v="11"/>
        <n v="41.833333333333336"/>
        <n v="61.5"/>
        <n v="6"/>
        <n v="2.5"/>
        <n v="12.5"/>
        <m/>
        <n v="62.25" u="1"/>
        <n v="57" u="1"/>
        <n v="21.5" u="1"/>
        <n v="27.75" u="1"/>
        <n v="36" u="1"/>
        <n v="22.5" u="1"/>
        <n v="61" u="1"/>
        <n v="55.75" u="1"/>
        <n v="32.75" u="1"/>
        <n v="14" u="1"/>
        <n v="29.75" u="1"/>
        <n v="24.5" u="1"/>
        <n v="14.5" u="1"/>
        <n v="30.75" u="1"/>
        <n v="15" u="1"/>
        <n v="44" u="1"/>
        <n v="38.75" u="1"/>
        <n v="46" u="1"/>
        <n v="40.75" u="1"/>
        <n v="16" u="1"/>
        <n v="48" u="1"/>
        <n v="17" u="1"/>
        <n v="37.5" u="1"/>
        <n v="50" u="1"/>
        <n v="39.5" u="1"/>
        <n v="52" u="1"/>
        <n v="46.75" u="1"/>
        <n v="25.25" u="1"/>
        <n v="20" u="1"/>
        <n v="43.5" u="1"/>
        <n v="50.75" u="1"/>
        <n v="21" u="1"/>
        <n v="58" u="1"/>
        <n v="28.25" u="1"/>
        <n v="42.25" u="1"/>
        <n v="49.5" u="1"/>
        <n v="44.25" u="1"/>
        <n v="39" u="1"/>
        <n v="33.75" u="1"/>
        <n v="41" u="1"/>
        <n v="53.5" u="1"/>
        <n v="31.25" u="1"/>
        <n v="48.25" u="1"/>
        <n v="9" u="1"/>
        <n v="43" u="1"/>
        <n v="26" u="1"/>
        <n v="55.5" u="1"/>
        <n v="32.5" u="1"/>
        <n v="50.25" u="1"/>
        <n v="9.5" u="1"/>
        <n v="45" u="1"/>
        <n v="27" u="1"/>
        <n v="39.75" u="1"/>
        <n v="21.75" u="1"/>
        <n v="47" u="1"/>
        <n v="28" u="1"/>
        <n v="36.5" u="1"/>
        <n v="17.5" u="1"/>
        <n v="23.75" u="1"/>
        <n v="51" u="1"/>
        <n v="45.75" u="1"/>
        <n v="18.5" u="1"/>
        <n v="40.5" u="1"/>
        <n v="0.5" u="1"/>
        <n v="53" u="1"/>
        <n v="47.75" u="1"/>
        <n v="19.5" u="1"/>
        <n v="42.5" u="1"/>
        <n v="25.75" u="1"/>
        <n v="32" u="1"/>
        <n v="49.75"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23">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116786787"/>
    <s v="N/A"/>
    <s v=" ANDRES DAVID "/>
    <s v="VALLEJO CASTAÑEDA"/>
    <x v="0"/>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006778024"/>
    <n v="1505"/>
    <s v="JUAN DAVID"/>
    <s v="SOLORZA ROJAS "/>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7704595"/>
    <n v="1073"/>
    <s v="JOHN FREDY"/>
    <s v="QUIÑONEZ MUÑOZ "/>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7231639"/>
    <n v="1491"/>
    <s v="LUIS GUSTAVO"/>
    <s v="PINILLA GORDILLO"/>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069755169"/>
    <s v="N/A"/>
    <s v=" EDUAR MANUEL"/>
    <s v="PERDOMO SON"/>
    <x v="0"/>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6882469"/>
    <s v="N/A"/>
    <s v=" WEIMAR"/>
    <s v="PEÑA MOSQUERA"/>
    <x v="0"/>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7972048"/>
    <n v="1450"/>
    <s v="MANUEL FRANCISCO"/>
    <s v="PALLARES ANAYA "/>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069925063"/>
    <n v="1488"/>
    <s v="EFREN YAMITH"/>
    <s v="OLIVEROS HERNANDEZ"/>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121948100"/>
    <s v="N/A"/>
    <s v="YEISON"/>
    <s v="MORALES"/>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006858664"/>
    <s v="N/A"/>
    <s v="JERSON"/>
    <s v="GUEVARA"/>
    <x v="0"/>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93470745"/>
    <s v="N/A"/>
    <s v="FERNANDO"/>
    <s v="GONZALEZ POVEDA"/>
    <x v="0"/>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121927849"/>
    <n v="1502"/>
    <s v="WILLIAM ARLEY"/>
    <s v="GONZALEZ LONDOÑO"/>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128185308"/>
    <n v="1512"/>
    <s v="ELKIN ALBERTO"/>
    <s v="CASTILLLO SALINAS"/>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121935929"/>
    <s v="N/A"/>
    <s v="MILTON ANDRÉS"/>
    <s v="AVILA LEGUIZAMO"/>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0886763"/>
    <n v="1518"/>
    <s v="DEIVIS ARTURO"/>
    <s v="ARRIETA LOPEZ "/>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052700981"/>
    <n v="1506"/>
    <s v="EDILBERTO"/>
    <s v="ARRIETA BAENA "/>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051660429"/>
    <n v="1516"/>
    <s v="JOSÉ DE JESUS"/>
    <s v="ANGULO CANTILLO"/>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052702515"/>
    <n v="1517"/>
    <s v=" ALEXANDER"/>
    <s v="ANGULO CANTILLO"/>
    <x v="1"/>
    <n v="19"/>
    <n v="19"/>
    <n v="1"/>
  </r>
  <r>
    <x v="0"/>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s v="William Fierro"/>
    <s v="William Fierro "/>
    <s v="Casino Pajure"/>
    <x v="0"/>
    <x v="0"/>
    <n v="1122126571"/>
    <n v="1485"/>
    <s v=" FREDY ALEXANDER"/>
    <s v="ALVAREZ GALINDO"/>
    <x v="1"/>
    <n v="19"/>
    <n v="19"/>
    <n v="1"/>
  </r>
  <r>
    <x v="1"/>
    <x v="0"/>
    <s v="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
    <x v="0"/>
    <n v="1003274956"/>
    <n v="1463"/>
    <s v="WILSON ENRRIQUE"/>
    <s v="MURILLO JIMENEZ"/>
    <x v="1"/>
    <n v="1"/>
    <n v="1"/>
    <n v="1"/>
  </r>
  <r>
    <x v="2"/>
    <x v="1"/>
    <s v="Fumiga, control ML y plagas"/>
    <s v="Se socializa los niveles donde se encuentra la plaga, el estado del tiempo para un buen manejo y control de vectores o plagas. "/>
    <s v="Omar Rivera"/>
    <s v="Omar Rivera"/>
    <s v="Finca El Pilar "/>
    <x v="2"/>
    <x v="0"/>
    <n v="1122131510"/>
    <s v="N/A"/>
    <s v=" DIEGO FERNANDO "/>
    <s v="ORTIZ OSPINA"/>
    <x v="0"/>
    <n v="1"/>
    <n v="1"/>
    <n v="1"/>
  </r>
  <r>
    <x v="3"/>
    <x v="2"/>
    <s v="Riesgo biomecánico, locativo, identificación de riesgos y Covid 19"/>
    <s v="Reconocer e identificar los riesgos presentes en la labor, conocer las medidas de prevención para los mismos. "/>
    <s v="Felipe Arias"/>
    <s v="Felipe Arias"/>
    <s v="Finca El Pilar "/>
    <x v="3"/>
    <x v="0"/>
    <n v="31031744"/>
    <n v="1023"/>
    <s v=" MARIA EUGENIA"/>
    <s v="VARGAS OVALLE"/>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0580004"/>
    <n v="1519"/>
    <s v=" YEISON FAVIAN"/>
    <s v="TOLOZA ESPINOSA"/>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3116797"/>
    <n v="1404"/>
    <s v=" ELKIN STEVEN"/>
    <s v="ROJAS ORTIZ"/>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85261773"/>
    <n v="1540"/>
    <s v="JORGE LUIS"/>
    <s v="RODRIGUEZ TORRES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3114657"/>
    <n v="1456"/>
    <s v=" SIGUIFREDO"/>
    <s v="ROBAYO JIMENEZ"/>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2646567"/>
    <n v="1232"/>
    <s v=" ISRAEL"/>
    <s v="ROBAYO JIMENEZ"/>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006658683"/>
    <n v="1509"/>
    <s v="BRAYAN DAVID"/>
    <s v="ROA OCHOA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3114283"/>
    <n v="1017"/>
    <s v=" RODRIGO JOSE"/>
    <s v="ROA CASTILLO"/>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3114519"/>
    <n v="1016"/>
    <s v=" JUAN CARLOS"/>
    <s v="ROA CASTILLO"/>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86066137"/>
    <n v="1486"/>
    <s v="JOSE EDUARDO"/>
    <s v="RIVERA RODRIGUEZ"/>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87946959"/>
    <n v="1542"/>
    <s v="DANNY JAMER"/>
    <s v="PORTILLA PALACIOS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233889891"/>
    <n v="1541"/>
    <s v="WILSON FERNANDO"/>
    <s v="PARRA ESCOBAR"/>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7972048"/>
    <n v="1450"/>
    <s v="MANUEL FRANCISCO"/>
    <s v="PALLARES ANAYA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0571325"/>
    <n v="1145"/>
    <s v="WILINTON DAVID"/>
    <s v="PADILLA MORALES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2131510"/>
    <s v="N/A"/>
    <s v=" DIEGO FERNANDO "/>
    <s v="ORTIZ OSPINA"/>
    <x v="0"/>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7330089"/>
    <n v="1093"/>
    <s v="JAVIER IGNACIO "/>
    <s v="NARVAEZ SOACHE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3116287"/>
    <n v="1358"/>
    <s v="IVAN JAVIER"/>
    <s v="NARVAEZ HERNANDEZ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40328103"/>
    <n v="1030"/>
    <s v="DORYS ADRIANA"/>
    <s v="MORENO SANCHEZ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1832436"/>
    <n v="1537"/>
    <s v="DEICY MARIA"/>
    <s v="MERCHAN HERNANDEZ"/>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9118159"/>
    <n v="1402"/>
    <s v="NICANOR "/>
    <s v="MARTINEZ GOMEZ"/>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85380891"/>
    <n v="1532"/>
    <s v="JOSE FERNANDO"/>
    <s v="MANGA GUZMAN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7837811"/>
    <s v="N/A"/>
    <s v="ESTEBAN "/>
    <s v="LOPEZ"/>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063724340"/>
    <n v="1345"/>
    <s v=" LUIS ALBERTO"/>
    <s v="JULIO ANAYA"/>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006778060"/>
    <n v="1522"/>
    <s v="SEBASTIAN"/>
    <s v="JARAMILLO VARGAS"/>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1910483"/>
    <n v="1538"/>
    <s v="ADRIANA"/>
    <s v="JARAMILLO OVALLE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0506666"/>
    <n v="1523"/>
    <s v="WAGNER STEVEN"/>
    <s v="HERNANDEZ SUPELANO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1934150"/>
    <n v="1058"/>
    <s v=" YULIAN ANDRES"/>
    <s v="HERNANDEZ MORENO"/>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3116171"/>
    <n v="1539"/>
    <s v="YULIZA ANDREA"/>
    <s v="HERNANDEZ HERNANDEZ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010143088"/>
    <n v="1536"/>
    <s v="MONICA ALEJANDRA"/>
    <s v="HERNANDEZ HERNANDEZ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3116171"/>
    <n v="1539"/>
    <s v="YULIZA ANDREA"/>
    <s v="HERNANDEZ HERNANDEZ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006697383"/>
    <n v="1535"/>
    <s v="DIANA SOFIA"/>
    <s v="BLANCO ANDRADE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93531410"/>
    <n v="1544"/>
    <s v="SARA DANIELA"/>
    <s v="BELTRAN MORENO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1917518"/>
    <s v="N/A"/>
    <s v=" CARLOS ALBEIRO"/>
    <s v="BECERRA ZAMORA"/>
    <x v="0"/>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052702515"/>
    <n v="1517"/>
    <s v=" ALEXANDER"/>
    <s v="ANGULO CANTILLO"/>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051660429"/>
    <n v="1516"/>
    <s v="JOSÉ DE JESUS"/>
    <s v="ANGULO CANTILLO"/>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1868814"/>
    <n v="1046"/>
    <s v="DIANA EDELMIRA"/>
    <s v="AMAYA GONZALEZ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1844449"/>
    <n v="1097"/>
    <s v="JOSE MANUEL"/>
    <s v="AMAYA GONZALEZ "/>
    <x v="1"/>
    <n v="38"/>
    <n v="38"/>
    <n v="1"/>
  </r>
  <r>
    <x v="3"/>
    <x v="2"/>
    <s v="Riesgo biomecánico, locativo, identificación de riesgos y Covid 19"/>
    <s v="Reconocer e identificar los riesgos presentes en la labor, conocer las medidas de prevención para los mismos. "/>
    <s v="Felipe Arias"/>
    <s v="Felipe Arias"/>
    <s v="Finca El Pilar "/>
    <x v="3"/>
    <x v="0"/>
    <n v="1122126571"/>
    <n v="1485"/>
    <s v=" FREDY ALEXANDER"/>
    <s v="ALVAREZ GALINDO"/>
    <x v="1"/>
    <n v="38"/>
    <n v="38"/>
    <n v="1"/>
  </r>
  <r>
    <x v="4"/>
    <x v="2"/>
    <s v="Riesgo biomecánico, locativo, identificación de riesgos y Covid 19"/>
    <s v="Reconocer e identificar los riesgos presentes en la labor, conocer las medidas de prevención para los mismos. "/>
    <s v="Felipe Arias"/>
    <s v="Felipe Arias"/>
    <s v="Finca El Pilar "/>
    <x v="4"/>
    <x v="0"/>
    <n v="86070853"/>
    <n v="1075"/>
    <s v="FREDY"/>
    <s v="ZAMORA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411350"/>
    <s v="N/A"/>
    <s v=" BEATRIZ"/>
    <s v="YAGAMA GAON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86063392"/>
    <s v="N/A"/>
    <s v=" WILSON GIOVANNI "/>
    <s v="VILLEGAS"/>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3274917"/>
    <n v="1027"/>
    <s v=" HERNAN ARIEL"/>
    <s v="VELASQUEZ ROBAYO"/>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439756"/>
    <n v="1032"/>
    <s v=" MILVA"/>
    <s v="VANEGAS ZUBIET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06783"/>
    <n v="1022"/>
    <s v="FRANCISCO"/>
    <s v="VANEGAS SOLANO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16786787"/>
    <s v="N/A"/>
    <s v=" ANDRES DAVID "/>
    <s v="VALLEJO CASTAÑED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341942"/>
    <n v="1028"/>
    <s v=" MARIA YORLEY"/>
    <s v="TORRES GARCI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7267214"/>
    <n v="1311"/>
    <s v="JOSE ALVARO"/>
    <s v="SUAREZ TRIVIÑO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15859274"/>
    <n v="1543"/>
    <s v="GERSON"/>
    <s v="SEPULVED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25331999"/>
    <n v="1121"/>
    <s v="VICKY JIMENA "/>
    <s v="SANDOVAL GOLU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6777925"/>
    <n v="1449"/>
    <s v="MICHAEL ESTEBAN"/>
    <s v="SAAVEDRA OCHOA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84728092"/>
    <n v="1546"/>
    <s v="NEDER MANUEL"/>
    <s v="ROMERO FLOREZ"/>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401255"/>
    <n v="1034"/>
    <s v="YUDY FERLAY"/>
    <s v="ROMERO BERNAL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2132486"/>
    <n v="1216"/>
    <s v=" LAURA MARCELA"/>
    <s v="ROJAS GARCI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7355000"/>
    <n v="1379"/>
    <s v=" ALBERTO"/>
    <s v="ROJAS CARLOS"/>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3114419"/>
    <n v="1059"/>
    <s v="ANA MARIA"/>
    <s v="ROBAYO JIMENE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86053117"/>
    <s v="N/A"/>
    <s v=" OMAR "/>
    <s v="RIVERA ESPINOS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0873760"/>
    <n v="1534"/>
    <s v="JORDAN STIVEN"/>
    <s v="RIVAS RAMOS"/>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396420"/>
    <n v="1511"/>
    <s v="NELSON IGNACIO"/>
    <s v="RINCON AGUDELO"/>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411297"/>
    <n v="1015"/>
    <s v=" ANGELICA YOHANA"/>
    <s v="RINCON"/>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7704595"/>
    <n v="1073"/>
    <s v="JOHN FREDY"/>
    <s v="QUIÑONEZ MUÑO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9561040"/>
    <n v="1166"/>
    <s v="GILBERTO SEGUNDO"/>
    <s v="PEREZ RIVERA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8973838"/>
    <n v="1515"/>
    <s v="MARCOS JAVIER "/>
    <s v="PEREZ BANDER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69755169"/>
    <s v="N/A"/>
    <s v=" EDUAR MANUEL"/>
    <s v="PERDOMO SON"/>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6882469"/>
    <s v="N/A"/>
    <s v=" WEIMAR"/>
    <s v="PEÑA MOSQUER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2131510"/>
    <s v="N/A"/>
    <s v=" DIEGO FERNANDO "/>
    <s v="ORTIZ OSPIN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3116129"/>
    <n v="1090"/>
    <s v="JUAN ESTEBAN"/>
    <s v="ORTI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31031695"/>
    <n v="1422"/>
    <s v="ANA ELIZABETH"/>
    <s v="ORTIZ"/>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7807070"/>
    <s v="N/A"/>
    <s v=" PEDRO ANTONIO "/>
    <s v="ORTIZ"/>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3274956"/>
    <n v="1463"/>
    <s v="WILSON ENRRIQUE"/>
    <s v="MURILLO JIMENEZ"/>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3115732"/>
    <n v="1520"/>
    <s v=" OVIDIO"/>
    <s v="MURCIA JOJO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404467"/>
    <n v="1029"/>
    <s v="BLANCA MARINELLA"/>
    <s v="MORENO SANCHE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326125"/>
    <n v="1129"/>
    <s v="LILIANA ANDREA"/>
    <s v="MORENO NARVAE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873605"/>
    <n v="1376"/>
    <s v="ANDRES"/>
    <s v="MONTEJO PLAZAS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873605"/>
    <n v="1376"/>
    <s v="ANDRES"/>
    <s v="MONTEJO PLAZAS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77103898"/>
    <n v="1347"/>
    <s v=" JHANDY EMIRO"/>
    <s v="MARTINEZ OSPINO"/>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09035"/>
    <s v="N/A"/>
    <s v=" GEORGE ALEXANDERSON"/>
    <s v="MARROQUIN ARENAS"/>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7837936"/>
    <n v="1011"/>
    <s v=" WILSON"/>
    <s v="LOPEZ RINCON"/>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3116078"/>
    <s v="N/A"/>
    <s v=" JHON ALEXIS"/>
    <s v="LOPEZ PEREZ"/>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501103"/>
    <s v="N/A"/>
    <s v="PANTALEON"/>
    <s v="LARRAHONDO SANDOVAL"/>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43826359"/>
    <s v="N/A"/>
    <s v="ANDERSON"/>
    <s v="LARRAHONDO MARTINEZ "/>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6656554"/>
    <n v="1009"/>
    <s v="OLGA"/>
    <s v="JARAMILLO RODRIGUE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19888284"/>
    <s v="N/A"/>
    <s v="OSCAR"/>
    <s v="JARAMILLO RODRIGUEZ"/>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3271447"/>
    <n v="1346"/>
    <s v=" JOSE ANTONIO"/>
    <s v="HERRERA MELO"/>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819496"/>
    <n v="1008"/>
    <s v=" OMAR JOSE"/>
    <s v="HERNANDEZ RUIZ"/>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11429"/>
    <n v="1037"/>
    <s v="JYMMY ALEXANDER"/>
    <s v="HERNANDEZ MORENO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7329990"/>
    <n v="1101"/>
    <s v="ADRIANA"/>
    <s v="HERNANDEZ LONDOÑO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7490003"/>
    <n v="1007"/>
    <s v="NICANOR "/>
    <s v="HERNANDEZ HERNANDE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86059628"/>
    <s v="N/A"/>
    <s v=" GEDMAN"/>
    <s v="HERNANDEZ ALVARADO"/>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3116186"/>
    <s v="N/A"/>
    <s v=" JOSE NICODEMUS"/>
    <s v="GUTIERREZ ARDIL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6858664"/>
    <s v="N/A"/>
    <s v="JERSON"/>
    <s v="GUEVAR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31536041"/>
    <n v="1101"/>
    <s v="ZAMIRNA"/>
    <s v="GUERRERO AGUILAR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93470745"/>
    <s v="N/A"/>
    <s v="FERNANDO"/>
    <s v="GONZALEZ POVED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27849"/>
    <n v="1502"/>
    <s v="WILLIAM ARLEY"/>
    <s v="GONZALEZ LONDOÑO"/>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52333"/>
    <n v="1480"/>
    <s v="DANNY ALEJANDRA"/>
    <s v="GONZALE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6004678"/>
    <s v="N/A"/>
    <s v="RICARDO"/>
    <s v="GONZALEZ"/>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6838553"/>
    <n v="1547"/>
    <s v="MIGUEL ANGEL"/>
    <s v="GARCIA MORENO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3274896"/>
    <s v="N/A"/>
    <s v="FREDY"/>
    <s v="GARCIA LADINO"/>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819501"/>
    <n v="1494"/>
    <s v="JOHN FREDY"/>
    <s v="GARCIA GONZALE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441358"/>
    <s v="N/A"/>
    <s v=" SARA "/>
    <s v="GARCIA GONZALEZ"/>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40441358"/>
    <s v="N/A"/>
    <s v=" SARA "/>
    <s v="GARCIA GONZALEZ"/>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6822040"/>
    <s v="N/A"/>
    <s v="EIDER ORLANDO"/>
    <s v="GARCI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79538669"/>
    <n v="1031"/>
    <s v="OMAR"/>
    <s v="FONTECH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51678"/>
    <s v="N/A"/>
    <s v="WILLIAM ALEJANDRO"/>
    <s v="FIERRO RIVEROS"/>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10048"/>
    <s v="N/A"/>
    <s v=" DEISY TATIANA"/>
    <s v="DUARTE MORENO"/>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7057960"/>
    <s v="N/A"/>
    <s v="WILSON ANDRES"/>
    <s v="DIAZ BERNAL"/>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187350"/>
    <s v="N/A"/>
    <s v="WILSON"/>
    <s v="DIAZ BERNAL"/>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7281751"/>
    <s v="N/A"/>
    <s v="LUIS"/>
    <s v="CUBILLOS"/>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38360656"/>
    <n v="1039"/>
    <s v="EMILCE"/>
    <s v="CESPEDES CANAS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06795353"/>
    <n v="1533"/>
    <s v=" LUIS JEFREY"/>
    <s v="CASTRO NARVAEZ"/>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09411143"/>
    <n v="1477"/>
    <s v="YISSY FERNANDA"/>
    <s v="CASTRO CESPEDES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2142973"/>
    <n v="1415"/>
    <s v=" ERIKA DAYANA"/>
    <s v="CARO MORA"/>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2123512"/>
    <s v="N/A"/>
    <s v=" SANDRA MARCELA "/>
    <s v="CARO MOR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03219172"/>
    <n v="1230"/>
    <s v="PABLO SEGUNDO"/>
    <s v="CARDENAS MUÑO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065667090"/>
    <n v="1513"/>
    <s v="CESAR ANTONIO"/>
    <s v="CALDERON TRENS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7345837"/>
    <n v="1240"/>
    <s v="GUILLERMO ANTONIO"/>
    <s v="BRAVO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06333245"/>
    <s v="N/A"/>
    <s v="NUBIA ESPERANZA "/>
    <s v="BELTRAN ECHEVERRY"/>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17518"/>
    <s v="N/A"/>
    <s v=" CARLOS ALBEIRO"/>
    <s v="BECERRA ZAMORA"/>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1941203"/>
    <s v="N/A"/>
    <s v=" YADY JASBLEIDY"/>
    <s v="BAYONA GONZALEZ"/>
    <x v="0"/>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0499197"/>
    <n v="1065"/>
    <s v="LADY JOHANA"/>
    <s v="ANDRADE SANCHEZ "/>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122126571"/>
    <n v="1485"/>
    <s v=" FREDY ALEXANDER"/>
    <s v="ALVAREZ GALINDO"/>
    <x v="1"/>
    <n v="83"/>
    <n v="83"/>
    <n v="1"/>
  </r>
  <r>
    <x v="4"/>
    <x v="2"/>
    <s v="Riesgo biomecánico, locativo, identificación de riesgos y Covid 19"/>
    <s v="Reconocer e identificar los riesgos presentes en la labor, conocer las medidas de prevención para los mismos. "/>
    <s v="Felipe Arias"/>
    <s v="Felipe Arias"/>
    <s v="Finca El Pilar "/>
    <x v="4"/>
    <x v="0"/>
    <n v="17328515"/>
    <s v="N/A"/>
    <s v="BENJAMIN"/>
    <s v="ALDANA RINCON"/>
    <x v="0"/>
    <n v="83"/>
    <n v="83"/>
    <n v="1"/>
  </r>
  <r>
    <x v="5"/>
    <x v="2"/>
    <s v="Manejo seguro de herramientas, riesgo biomecánico, lección aprendida"/>
    <s v="Incentivar el buen uso de las herramientas, reconocer las causas de los accidentes y promover el autocuidado."/>
    <s v="Felipe Arias"/>
    <s v="Felipe Arias"/>
    <s v="Finca El Pilar "/>
    <x v="5"/>
    <x v="0"/>
    <n v="86070853"/>
    <n v="1075"/>
    <s v="FREDY"/>
    <s v="ZAMORA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31031744"/>
    <n v="1023"/>
    <s v=" MARIA EUGENIA"/>
    <s v="VARGAS OVALLE"/>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40439756"/>
    <n v="1032"/>
    <s v=" MILVA"/>
    <s v="VANEGAS ZUBIETA"/>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6500"/>
    <n v="1461"/>
    <s v="ALEXIS JAIR"/>
    <s v="VANEGAS VILLALOBOS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40341942"/>
    <n v="1028"/>
    <s v=" MARIA YORLEY"/>
    <s v="TORRES GARCIA"/>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0580004"/>
    <n v="1519"/>
    <s v=" YEISON FAVIAN"/>
    <s v="TOLOZA ESPINOSA"/>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06778024"/>
    <n v="1505"/>
    <s v="JUAN DAVID"/>
    <s v="SOLORZA ROJAS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25331999"/>
    <n v="1121"/>
    <s v="VICKY JIMENA "/>
    <s v="SANDOVAL GOLU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40401255"/>
    <n v="1034"/>
    <s v="YUDY FERLAY"/>
    <s v="ROMERO BERNAL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9600532"/>
    <n v="1070"/>
    <s v="PABLO ANTONIO"/>
    <s v="ROJAS RODRIGU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6797"/>
    <n v="1404"/>
    <s v=" ELKIN STEVEN"/>
    <s v="ROJAS ORTIZ"/>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4419"/>
    <n v="1059"/>
    <s v="ANA MARIA"/>
    <s v="ROBAYO JIMEN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2646567"/>
    <n v="1232"/>
    <s v=" ISRAEL"/>
    <s v="ROBAYO JIMENEZ"/>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4657"/>
    <n v="1456"/>
    <s v=" SIGUIFREDO"/>
    <s v="ROBAYO JIMENEZ"/>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06658683"/>
    <n v="1509"/>
    <s v="BRAYAN DAVID"/>
    <s v="ROA OCHOA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4519"/>
    <n v="1016"/>
    <s v=" JUAN CARLOS"/>
    <s v="ROA CASTILLO"/>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4283"/>
    <n v="1017"/>
    <s v=" RODRIGO JOSE"/>
    <s v="ROA CASTILLO"/>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40411297"/>
    <n v="1015"/>
    <s v=" ANGELICA YOHANA"/>
    <s v="RINCON"/>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7704595"/>
    <n v="1073"/>
    <s v="JOHN FREDY"/>
    <s v="QUIÑONEZ MUÑO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87946959"/>
    <n v="1542"/>
    <s v="DANNY JAMER"/>
    <s v="PORTILLA PALACIOS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9561040"/>
    <n v="1166"/>
    <s v="GILBERTO SEGUNDO"/>
    <s v="PEREZ RIVERA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7972048"/>
    <n v="1450"/>
    <s v="MANUEL FRANCISCO"/>
    <s v="PALLARES ANAYA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0571325"/>
    <n v="1145"/>
    <s v="WILINTON DAVID"/>
    <s v="PADILLA MORALES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6129"/>
    <n v="1090"/>
    <s v="JUAN ESTEBAN"/>
    <s v="ORTI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6287"/>
    <n v="1358"/>
    <s v="IVAN JAVIER"/>
    <s v="NARVAEZ HERNAND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5732"/>
    <n v="1520"/>
    <s v=" OVIDIO"/>
    <s v="MURCIA JOJOA"/>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40404467"/>
    <n v="1029"/>
    <s v="BLANCA MARINELLA"/>
    <s v="MORENO SANCH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40328103"/>
    <n v="1030"/>
    <s v="DORYS ADRIANA"/>
    <s v="MORENO SANCH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9118159"/>
    <n v="1402"/>
    <s v="NICANOR "/>
    <s v="MARTINEZ GOMEZ"/>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85380891"/>
    <n v="1532"/>
    <s v="JOSE FERNANDO"/>
    <s v="MANGA GUZMAN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7837936"/>
    <n v="1011"/>
    <s v=" WILSON"/>
    <s v="LOPEZ RINCON"/>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7837811"/>
    <s v="N/A"/>
    <s v="ESTEBAN "/>
    <s v="LOPEZ"/>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93405623"/>
    <s v="N/A"/>
    <s v="YEIMI CAMILA"/>
    <s v="LEON ARENAS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63724340"/>
    <n v="1345"/>
    <s v=" LUIS ALBERTO"/>
    <s v="JULIO ANAYA"/>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1910483"/>
    <n v="1538"/>
    <s v="ADRIANA"/>
    <s v="JARAMILLO OVALLE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3271447"/>
    <n v="1346"/>
    <s v=" JOSE ANTONIO"/>
    <s v="HERRERA MELO"/>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0506666"/>
    <n v="1523"/>
    <s v="WAGNER STEVEN"/>
    <s v="HERNANDEZ SUPELANO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1819496"/>
    <n v="1008"/>
    <s v=" OMAR JOSE"/>
    <s v="HERNANDEZ RUIZ"/>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1911429"/>
    <n v="1037"/>
    <s v="JYMMY ALEXANDER"/>
    <s v="HERNANDEZ MORENO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1934150"/>
    <n v="1058"/>
    <s v=" YULIAN ANDRES"/>
    <s v="HERNANDEZ MORENO"/>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07329990"/>
    <n v="1101"/>
    <s v="ADRIANA"/>
    <s v="HERNANDEZ LONDOÑO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5110"/>
    <n v="1371"/>
    <s v="MARINELLY"/>
    <s v="HERNANDEZ JILGUERO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10143088"/>
    <n v="1536"/>
    <s v="MONICA ALEJANDRA"/>
    <s v="HERNANDEZ HERNAND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3116171"/>
    <n v="1539"/>
    <s v="YULIZA ANDREA"/>
    <s v="HERNANDEZ HERNAND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06838595"/>
    <s v="N/A"/>
    <s v="GEIDY"/>
    <s v="GUZMAN RINCON"/>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1952333"/>
    <n v="1480"/>
    <s v="DANNY ALEJANDRA"/>
    <s v="GONZAL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1819501"/>
    <n v="1494"/>
    <s v="JOHN FREDY"/>
    <s v="GARCIA GONZAL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79538669"/>
    <n v="1031"/>
    <s v="OMAR"/>
    <s v="FONTECHA"/>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7281751"/>
    <s v="N/A"/>
    <s v="LUIS"/>
    <s v="CUBILLOS"/>
    <x v="0"/>
    <n v="62"/>
    <n v="62"/>
    <n v="1"/>
  </r>
  <r>
    <x v="5"/>
    <x v="2"/>
    <s v="Manejo seguro de herramientas, riesgo biomecánico, lección aprendida"/>
    <s v="Incentivar el buen uso de las herramientas, reconocer las causas de los accidentes y promover el autocuidado."/>
    <s v="Felipe Arias"/>
    <s v="Felipe Arias"/>
    <s v="Finca El Pilar "/>
    <x v="5"/>
    <x v="0"/>
    <n v="38360656"/>
    <n v="1039"/>
    <s v="EMILCE"/>
    <s v="CESPEDES CANAS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09411143"/>
    <n v="1477"/>
    <s v="YISSY FERNANDA"/>
    <s v="CASTRO CESPEDES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2142973"/>
    <n v="1415"/>
    <s v=" ERIKA DAYANA"/>
    <s v="CARO MORA"/>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03219172"/>
    <n v="1230"/>
    <s v="PABLO SEGUNDO"/>
    <s v="CARDENAS MUÑO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65667090"/>
    <n v="1513"/>
    <s v="CESAR ANTONIO"/>
    <s v="CALDERON TRENS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7278364"/>
    <n v="1001"/>
    <s v=" OROSMAN"/>
    <s v="BUITRAGO"/>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7345837"/>
    <n v="1240"/>
    <s v="GUILLERMO ANTONIO"/>
    <s v="BRAVO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06697383"/>
    <n v="1535"/>
    <s v="DIANA SOFIA"/>
    <s v="BLANCO ANDRADE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93531410"/>
    <n v="1544"/>
    <s v="SARA DANIELA"/>
    <s v="BELTRAN MORENO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052702515"/>
    <n v="1517"/>
    <s v=" ALEXANDER"/>
    <s v="ANGULO CANTILLO"/>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0499197"/>
    <n v="1065"/>
    <s v="LADY JOHANA"/>
    <s v="ANDRADE SANCH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1844449"/>
    <n v="1097"/>
    <s v="JOSE MANUEL"/>
    <s v="AMAYA GONZALEZ "/>
    <x v="1"/>
    <n v="62"/>
    <n v="62"/>
    <n v="1"/>
  </r>
  <r>
    <x v="5"/>
    <x v="2"/>
    <s v="Manejo seguro de herramientas, riesgo biomecánico, lección aprendida"/>
    <s v="Incentivar el buen uso de las herramientas, reconocer las causas de los accidentes y promover el autocuidado."/>
    <s v="Felipe Arias"/>
    <s v="Felipe Arias"/>
    <s v="Finca El Pilar "/>
    <x v="5"/>
    <x v="0"/>
    <n v="1122126571"/>
    <n v="1485"/>
    <s v=" FREDY ALEXANDER"/>
    <s v="ALVAREZ GALINDO"/>
    <x v="1"/>
    <n v="62"/>
    <n v="62"/>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7267214"/>
    <n v="1311"/>
    <s v="JOSE ALVARO"/>
    <s v="SUAREZ TRIVIÑO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006778024"/>
    <n v="1505"/>
    <s v="JUAN DAVID"/>
    <s v="SOLORZA ROJAS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25331999"/>
    <n v="1121"/>
    <s v="VICKY JIMENA "/>
    <s v="SANDOVAL GOLU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40401255"/>
    <n v="1034"/>
    <s v="YUDY FERLAY"/>
    <s v="ROMERO BERNAL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122132486"/>
    <n v="1216"/>
    <s v=" LAURA MARCELA"/>
    <s v="ROJAS GARCIA"/>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123114419"/>
    <n v="1059"/>
    <s v="ANA MARIA"/>
    <s v="ROBAYO JIMENEZ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40411297"/>
    <n v="1015"/>
    <s v=" ANGELICA YOHANA"/>
    <s v="RINCON"/>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123116129"/>
    <n v="1090"/>
    <s v="JUAN ESTEBAN"/>
    <s v="ORTIZ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31031695"/>
    <n v="1422"/>
    <s v="ANA ELIZABETH"/>
    <s v="ORTIZ"/>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40404467"/>
    <n v="1029"/>
    <s v="BLANCA MARINELLA"/>
    <s v="MORENO SANCHEZ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40328103"/>
    <n v="1030"/>
    <s v="DORYS ADRIANA"/>
    <s v="MORENO SANCHEZ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40326125"/>
    <n v="1129"/>
    <s v="LILIANA ANDREA"/>
    <s v="MORENO NARVAEZ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121911429"/>
    <n v="1037"/>
    <s v="JYMMY ALEXANDER"/>
    <s v="HERNANDEZ MORENO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007329990"/>
    <n v="1101"/>
    <s v="ADRIANA"/>
    <s v="HERNANDEZ LONDOÑO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123115110"/>
    <n v="1371"/>
    <s v="MARINELLY"/>
    <s v="HERNANDEZ JILGUERO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31536041"/>
    <n v="1101"/>
    <s v="ZAMIRNA"/>
    <s v="GUERRERO AGUILAR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121952333"/>
    <n v="1480"/>
    <s v="DANNY ALEJANDRA"/>
    <s v="GONZALEZ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38360656"/>
    <n v="1039"/>
    <s v="EMILCE"/>
    <s v="CESPEDES CANAS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109411143"/>
    <n v="1477"/>
    <s v="YISSY FERNANDA"/>
    <s v="CASTRO CESPEDES "/>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122142973"/>
    <n v="1415"/>
    <s v=" ERIKA DAYANA"/>
    <s v="CARO MORA"/>
    <x v="1"/>
    <n v="21"/>
    <n v="21"/>
    <n v="1"/>
  </r>
  <r>
    <x v="6"/>
    <x v="0"/>
    <s v="Ahorro y Uso Eficiente de Agua"/>
    <s v="Socialización de la normatividad vigente del decreto 3102 de 1997 y la ley 373 de 1997. Definición del recurso, porcentaje del agua en el planeta, ciclo del agua, hábitos diarios para el ahorro del agua. "/>
    <s v="William Fierro"/>
    <s v="William Fierro "/>
    <s v="Finca El Pilar "/>
    <x v="6"/>
    <x v="0"/>
    <n v="17328515"/>
    <s v="N/A"/>
    <s v="BENJAMIN"/>
    <s v="ALDANA RINCON"/>
    <x v="0"/>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7267214"/>
    <n v="1311"/>
    <s v="JOSE ALVARO"/>
    <s v="SUAREZ TRIVIÑO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006778024"/>
    <n v="1505"/>
    <s v="JUAN DAVID"/>
    <s v="SOLORZA ROJAS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25331999"/>
    <n v="1121"/>
    <s v="VICKY JIMENA "/>
    <s v="SANDOVAL GOLU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40401255"/>
    <n v="1034"/>
    <s v="YUDY FERLAY"/>
    <s v="ROMERO BERNAL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122132486"/>
    <n v="1216"/>
    <s v=" LAURA MARCELA"/>
    <s v="ROJAS GARCIA"/>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123114419"/>
    <n v="1059"/>
    <s v="ANA MARIA"/>
    <s v="ROBAYO JIMENEZ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40411297"/>
    <n v="1015"/>
    <s v=" ANGELICA YOHANA"/>
    <s v="RINCON"/>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123116129"/>
    <n v="1090"/>
    <s v="JUAN ESTEBAN"/>
    <s v="ORTIZ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31031695"/>
    <n v="1422"/>
    <s v="ANA ELIZABETH"/>
    <s v="ORTIZ"/>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40404467"/>
    <n v="1029"/>
    <s v="BLANCA MARINELLA"/>
    <s v="MORENO SANCHEZ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40328103"/>
    <n v="1030"/>
    <s v="DORYS ADRIANA"/>
    <s v="MORENO SANCHEZ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40326125"/>
    <n v="1129"/>
    <s v="LILIANA ANDREA"/>
    <s v="MORENO NARVAEZ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121911429"/>
    <n v="1037"/>
    <s v="JYMMY ALEXANDER"/>
    <s v="HERNANDEZ MORENO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007329990"/>
    <n v="1101"/>
    <s v="ADRIANA"/>
    <s v="HERNANDEZ LONDOÑO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123115110"/>
    <n v="1371"/>
    <s v="MARINELLY"/>
    <s v="HERNANDEZ JILGUERO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31536041"/>
    <n v="1101"/>
    <s v="ZAMIRNA"/>
    <s v="GUERRERO AGUILAR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121952333"/>
    <n v="1480"/>
    <s v="DANNY ALEJANDRA"/>
    <s v="GONZALEZ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38360656"/>
    <n v="1039"/>
    <s v="EMILCE"/>
    <s v="CESPEDES CANAS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109411143"/>
    <n v="1477"/>
    <s v="YISSY FERNANDA"/>
    <s v="CASTRO CESPEDES "/>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122142973"/>
    <n v="1415"/>
    <s v=" ERIKA DAYANA"/>
    <s v="CARO MORA"/>
    <x v="1"/>
    <n v="21"/>
    <n v="21"/>
    <n v="1"/>
  </r>
  <r>
    <x v="7"/>
    <x v="0"/>
    <s v="Ahorro y Uso Eficiente de Energía"/>
    <s v="Socialización del ahorro y uso adecuado de la energía, buenas prácticas del manejo de la energía para minimizar su consumo y métodos para utilizar energía solar. "/>
    <s v="William Fierro"/>
    <s v="William Fierro "/>
    <s v="Finca El Pilar "/>
    <x v="6"/>
    <x v="0"/>
    <n v="17328515"/>
    <s v="N/A"/>
    <s v="BENJAMIN"/>
    <s v="ALDANA RINCON"/>
    <x v="0"/>
    <n v="21"/>
    <n v="21"/>
    <n v="1"/>
  </r>
  <r>
    <x v="8"/>
    <x v="2"/>
    <s v="Manejo seguro de agroquímicos"/>
    <s v="Establecer las medidas de seguridad para el uso de agroquímicos"/>
    <s v="Felipe Arias"/>
    <s v="Felipe Arias"/>
    <s v="Finca El Pilar "/>
    <x v="7"/>
    <x v="0"/>
    <n v="17267214"/>
    <n v="1311"/>
    <s v="JOSE ALVARO"/>
    <s v="SUAREZ TRIVIÑO "/>
    <x v="1"/>
    <n v="20"/>
    <n v="20"/>
    <n v="1"/>
  </r>
  <r>
    <x v="8"/>
    <x v="2"/>
    <s v="Manejo seguro de agroquímicos"/>
    <s v="Establecer las medidas de seguridad para el uso de agroquímicos"/>
    <s v="Felipe Arias"/>
    <s v="Felipe Arias"/>
    <s v="Finca El Pilar "/>
    <x v="7"/>
    <x v="0"/>
    <n v="1006778024"/>
    <n v="1505"/>
    <s v="JUAN DAVID"/>
    <s v="SOLORZA ROJAS "/>
    <x v="1"/>
    <n v="20"/>
    <n v="20"/>
    <n v="1"/>
  </r>
  <r>
    <x v="8"/>
    <x v="2"/>
    <s v="Manejo seguro de agroquímicos"/>
    <s v="Establecer las medidas de seguridad para el uso de agroquímicos"/>
    <s v="Felipe Arias"/>
    <s v="Felipe Arias"/>
    <s v="Finca El Pilar "/>
    <x v="7"/>
    <x v="0"/>
    <n v="25331999"/>
    <n v="1121"/>
    <s v="VICKY JIMENA "/>
    <s v="SANDOVAL GOLU "/>
    <x v="1"/>
    <n v="20"/>
    <n v="20"/>
    <n v="1"/>
  </r>
  <r>
    <x v="8"/>
    <x v="2"/>
    <s v="Manejo seguro de agroquímicos"/>
    <s v="Establecer las medidas de seguridad para el uso de agroquímicos"/>
    <s v="Felipe Arias"/>
    <s v="Felipe Arias"/>
    <s v="Finca El Pilar "/>
    <x v="7"/>
    <x v="0"/>
    <n v="40401255"/>
    <n v="1034"/>
    <s v="YUDY FERLAY"/>
    <s v="ROMERO BERNAL "/>
    <x v="1"/>
    <n v="20"/>
    <n v="20"/>
    <n v="1"/>
  </r>
  <r>
    <x v="8"/>
    <x v="2"/>
    <s v="Manejo seguro de agroquímicos"/>
    <s v="Establecer las medidas de seguridad para el uso de agroquímicos"/>
    <s v="Felipe Arias"/>
    <s v="Felipe Arias"/>
    <s v="Finca El Pilar "/>
    <x v="7"/>
    <x v="0"/>
    <n v="1122132486"/>
    <n v="1216"/>
    <s v=" LAURA MARCELA"/>
    <s v="ROJAS GARCIA"/>
    <x v="1"/>
    <n v="20"/>
    <n v="20"/>
    <n v="1"/>
  </r>
  <r>
    <x v="8"/>
    <x v="2"/>
    <s v="Manejo seguro de agroquímicos"/>
    <s v="Establecer las medidas de seguridad para el uso de agroquímicos"/>
    <s v="Felipe Arias"/>
    <s v="Felipe Arias"/>
    <s v="Finca El Pilar "/>
    <x v="7"/>
    <x v="0"/>
    <n v="1123114419"/>
    <n v="1059"/>
    <s v="ANA MARIA"/>
    <s v="ROBAYO JIMENEZ "/>
    <x v="1"/>
    <n v="20"/>
    <n v="20"/>
    <n v="1"/>
  </r>
  <r>
    <x v="8"/>
    <x v="2"/>
    <s v="Manejo seguro de agroquímicos"/>
    <s v="Establecer las medidas de seguridad para el uso de agroquímicos"/>
    <s v="Felipe Arias"/>
    <s v="Felipe Arias"/>
    <s v="Finca El Pilar "/>
    <x v="7"/>
    <x v="0"/>
    <n v="40411297"/>
    <n v="1015"/>
    <s v=" ANGELICA YOHANA"/>
    <s v="RINCON"/>
    <x v="1"/>
    <n v="20"/>
    <n v="20"/>
    <n v="1"/>
  </r>
  <r>
    <x v="8"/>
    <x v="2"/>
    <s v="Manejo seguro de agroquímicos"/>
    <s v="Establecer las medidas de seguridad para el uso de agroquímicos"/>
    <s v="Felipe Arias"/>
    <s v="Felipe Arias"/>
    <s v="Finca El Pilar "/>
    <x v="7"/>
    <x v="0"/>
    <n v="1123116129"/>
    <n v="1090"/>
    <s v="JUAN ESTEBAN"/>
    <s v="ORTIZ "/>
    <x v="1"/>
    <n v="20"/>
    <n v="20"/>
    <n v="1"/>
  </r>
  <r>
    <x v="8"/>
    <x v="2"/>
    <s v="Manejo seguro de agroquímicos"/>
    <s v="Establecer las medidas de seguridad para el uso de agroquímicos"/>
    <s v="Felipe Arias"/>
    <s v="Felipe Arias"/>
    <s v="Finca El Pilar "/>
    <x v="7"/>
    <x v="0"/>
    <n v="40404467"/>
    <n v="1029"/>
    <s v="BLANCA MARINELLA"/>
    <s v="MORENO SANCHEZ "/>
    <x v="1"/>
    <n v="20"/>
    <n v="20"/>
    <n v="1"/>
  </r>
  <r>
    <x v="8"/>
    <x v="2"/>
    <s v="Manejo seguro de agroquímicos"/>
    <s v="Establecer las medidas de seguridad para el uso de agroquímicos"/>
    <s v="Felipe Arias"/>
    <s v="Felipe Arias"/>
    <s v="Finca El Pilar "/>
    <x v="7"/>
    <x v="0"/>
    <n v="40328103"/>
    <n v="1030"/>
    <s v="DORYS ADRIANA"/>
    <s v="MORENO SANCHEZ "/>
    <x v="1"/>
    <n v="20"/>
    <n v="20"/>
    <n v="1"/>
  </r>
  <r>
    <x v="8"/>
    <x v="2"/>
    <s v="Manejo seguro de agroquímicos"/>
    <s v="Establecer las medidas de seguridad para el uso de agroquímicos"/>
    <s v="Felipe Arias"/>
    <s v="Felipe Arias"/>
    <s v="Finca El Pilar "/>
    <x v="7"/>
    <x v="0"/>
    <n v="40326125"/>
    <n v="1129"/>
    <s v="LILIANA ANDREA"/>
    <s v="MORENO NARVAEZ "/>
    <x v="1"/>
    <n v="20"/>
    <n v="20"/>
    <n v="1"/>
  </r>
  <r>
    <x v="8"/>
    <x v="2"/>
    <s v="Manejo seguro de agroquímicos"/>
    <s v="Establecer las medidas de seguridad para el uso de agroquímicos"/>
    <s v="Felipe Arias"/>
    <s v="Felipe Arias"/>
    <s v="Finca El Pilar "/>
    <x v="7"/>
    <x v="0"/>
    <n v="1007329990"/>
    <n v="1101"/>
    <s v="ADRIANA"/>
    <s v="HERNANDEZ LONDOÑO "/>
    <x v="1"/>
    <n v="20"/>
    <n v="20"/>
    <n v="1"/>
  </r>
  <r>
    <x v="8"/>
    <x v="2"/>
    <s v="Manejo seguro de agroquímicos"/>
    <s v="Establecer las medidas de seguridad para el uso de agroquímicos"/>
    <s v="Felipe Arias"/>
    <s v="Felipe Arias"/>
    <s v="Finca El Pilar "/>
    <x v="7"/>
    <x v="0"/>
    <n v="1123115110"/>
    <n v="1371"/>
    <s v="MARINELLY"/>
    <s v="HERNANDEZ JILGUERO "/>
    <x v="1"/>
    <n v="20"/>
    <n v="20"/>
    <n v="1"/>
  </r>
  <r>
    <x v="8"/>
    <x v="2"/>
    <s v="Manejo seguro de agroquímicos"/>
    <s v="Establecer las medidas de seguridad para el uso de agroquímicos"/>
    <s v="Felipe Arias"/>
    <s v="Felipe Arias"/>
    <s v="Finca El Pilar "/>
    <x v="7"/>
    <x v="0"/>
    <n v="31536041"/>
    <n v="1101"/>
    <s v="ZAMIRNA"/>
    <s v="GUERRERO AGUILAR "/>
    <x v="1"/>
    <n v="20"/>
    <n v="20"/>
    <n v="1"/>
  </r>
  <r>
    <x v="8"/>
    <x v="2"/>
    <s v="Manejo seguro de agroquímicos"/>
    <s v="Establecer las medidas de seguridad para el uso de agroquímicos"/>
    <s v="Felipe Arias"/>
    <s v="Felipe Arias"/>
    <s v="Finca El Pilar "/>
    <x v="7"/>
    <x v="0"/>
    <n v="1121952333"/>
    <n v="1480"/>
    <s v="DANNY ALEJANDRA"/>
    <s v="GONZALEZ "/>
    <x v="1"/>
    <n v="20"/>
    <n v="20"/>
    <n v="1"/>
  </r>
  <r>
    <x v="8"/>
    <x v="2"/>
    <s v="Manejo seguro de agroquímicos"/>
    <s v="Establecer las medidas de seguridad para el uso de agroquímicos"/>
    <s v="Felipe Arias"/>
    <s v="Felipe Arias"/>
    <s v="Finca El Pilar "/>
    <x v="7"/>
    <x v="0"/>
    <n v="38360656"/>
    <n v="1039"/>
    <s v="EMILCE"/>
    <s v="CESPEDES CANAS "/>
    <x v="1"/>
    <n v="20"/>
    <n v="20"/>
    <n v="1"/>
  </r>
  <r>
    <x v="8"/>
    <x v="2"/>
    <s v="Manejo seguro de agroquímicos"/>
    <s v="Establecer las medidas de seguridad para el uso de agroquímicos"/>
    <s v="Felipe Arias"/>
    <s v="Felipe Arias"/>
    <s v="Finca El Pilar "/>
    <x v="7"/>
    <x v="0"/>
    <n v="1109411143"/>
    <n v="1477"/>
    <s v="YISSY FERNANDA"/>
    <s v="CASTRO CESPEDES "/>
    <x v="1"/>
    <n v="20"/>
    <n v="20"/>
    <n v="1"/>
  </r>
  <r>
    <x v="8"/>
    <x v="2"/>
    <s v="Manejo seguro de agroquímicos"/>
    <s v="Establecer las medidas de seguridad para el uso de agroquímicos"/>
    <s v="Felipe Arias"/>
    <s v="Felipe Arias"/>
    <s v="Finca El Pilar "/>
    <x v="7"/>
    <x v="0"/>
    <n v="1122142973"/>
    <n v="1415"/>
    <s v=" ERIKA DAYANA"/>
    <s v="CARO MORA"/>
    <x v="1"/>
    <n v="20"/>
    <n v="20"/>
    <n v="1"/>
  </r>
  <r>
    <x v="8"/>
    <x v="2"/>
    <s v="Manejo seguro de agroquímicos"/>
    <s v="Establecer las medidas de seguridad para el uso de agroquímicos"/>
    <s v="Felipe Arias"/>
    <s v="Felipe Arias"/>
    <s v="Finca El Pilar "/>
    <x v="7"/>
    <x v="0"/>
    <n v="1121917518"/>
    <s v="N/A"/>
    <s v=" CARLOS ALBEIRO"/>
    <s v="BECERRA ZAMORA"/>
    <x v="0"/>
    <n v="20"/>
    <n v="20"/>
    <n v="1"/>
  </r>
  <r>
    <x v="8"/>
    <x v="2"/>
    <s v="Manejo seguro de agroquímicos"/>
    <s v="Establecer las medidas de seguridad para el uso de agroquímicos"/>
    <s v="Felipe Arias"/>
    <s v="Felipe Arias"/>
    <s v="Finca El Pilar "/>
    <x v="7"/>
    <x v="0"/>
    <n v="17328515"/>
    <s v="N/A"/>
    <s v="BENJAMIN"/>
    <s v="ALDANA RINCON"/>
    <x v="0"/>
    <n v="20"/>
    <n v="20"/>
    <n v="1"/>
  </r>
  <r>
    <x v="9"/>
    <x v="2"/>
    <s v="Riesgo mecánico, riesgo biomecánico y lecciones aprendidas"/>
    <s v="Reconocer los factores de riesgo mecánico, biomecánico con el fin de prevenir accidentes."/>
    <s v="Felipe Arias"/>
    <s v="Felipe Arias"/>
    <s v="Finca El Pilar "/>
    <x v="8"/>
    <x v="0"/>
    <n v="86070853"/>
    <n v="1075"/>
    <s v="FREDY"/>
    <s v="ZAMORA "/>
    <x v="1"/>
    <n v="81"/>
    <n v="81"/>
    <n v="1"/>
  </r>
  <r>
    <x v="9"/>
    <x v="2"/>
    <s v="Riesgo mecánico, riesgo biomecánico y lecciones aprendidas"/>
    <s v="Reconocer los factores de riesgo mecánico, biomecánico con el fin de prevenir accidentes."/>
    <s v="Felipe Arias"/>
    <s v="Felipe Arias"/>
    <s v="Finca El Pilar "/>
    <x v="8"/>
    <x v="0"/>
    <n v="3274917"/>
    <n v="1027"/>
    <s v=" HERNAN ARIEL"/>
    <s v="VELASQUEZ ROBAYO"/>
    <x v="1"/>
    <n v="81"/>
    <n v="81"/>
    <n v="1"/>
  </r>
  <r>
    <x v="9"/>
    <x v="2"/>
    <s v="Riesgo mecánico, riesgo biomecánico y lecciones aprendidas"/>
    <s v="Reconocer los factores de riesgo mecánico, biomecánico con el fin de prevenir accidentes."/>
    <s v="Felipe Arias"/>
    <s v="Felipe Arias"/>
    <s v="Finca El Pilar "/>
    <x v="8"/>
    <x v="0"/>
    <n v="31031744"/>
    <n v="1023"/>
    <s v=" MARIA EUGENIA"/>
    <s v="VARGAS OVALLE"/>
    <x v="1"/>
    <n v="81"/>
    <n v="81"/>
    <n v="1"/>
  </r>
  <r>
    <x v="9"/>
    <x v="2"/>
    <s v="Riesgo mecánico, riesgo biomecánico y lecciones aprendidas"/>
    <s v="Reconocer los factores de riesgo mecánico, biomecánico con el fin de prevenir accidentes."/>
    <s v="Felipe Arias"/>
    <s v="Felipe Arias"/>
    <s v="Finca El Pilar "/>
    <x v="8"/>
    <x v="0"/>
    <n v="1123116500"/>
    <n v="1461"/>
    <s v="ALEXIS JAIR"/>
    <s v="VANEGAS VILLALOBOS "/>
    <x v="1"/>
    <n v="81"/>
    <n v="81"/>
    <n v="1"/>
  </r>
  <r>
    <x v="9"/>
    <x v="2"/>
    <s v="Riesgo mecánico, riesgo biomecánico y lecciones aprendidas"/>
    <s v="Reconocer los factores de riesgo mecánico, biomecánico con el fin de prevenir accidentes."/>
    <s v="Felipe Arias"/>
    <s v="Felipe Arias"/>
    <s v="Finca El Pilar "/>
    <x v="8"/>
    <x v="0"/>
    <n v="1121906783"/>
    <n v="1022"/>
    <s v="FRANCISCO"/>
    <s v="VANEGAS SOLANO "/>
    <x v="1"/>
    <n v="81"/>
    <n v="81"/>
    <n v="1"/>
  </r>
  <r>
    <x v="9"/>
    <x v="2"/>
    <s v="Riesgo mecánico, riesgo biomecánico y lecciones aprendidas"/>
    <s v="Reconocer los factores de riesgo mecánico, biomecánico con el fin de prevenir accidentes."/>
    <s v="Felipe Arias"/>
    <s v="Felipe Arias"/>
    <s v="Finca El Pilar "/>
    <x v="8"/>
    <x v="0"/>
    <n v="40341942"/>
    <n v="1028"/>
    <s v=" MARIA YORLEY"/>
    <s v="TORRES GARCIA"/>
    <x v="1"/>
    <n v="81"/>
    <n v="81"/>
    <n v="1"/>
  </r>
  <r>
    <x v="9"/>
    <x v="2"/>
    <s v="Riesgo mecánico, riesgo biomecánico y lecciones aprendidas"/>
    <s v="Reconocer los factores de riesgo mecánico, biomecánico con el fin de prevenir accidentes."/>
    <s v="Felipe Arias"/>
    <s v="Felipe Arias"/>
    <s v="Finca El Pilar "/>
    <x v="8"/>
    <x v="0"/>
    <n v="1120580004"/>
    <n v="1519"/>
    <s v=" YEISON FAVIAN"/>
    <s v="TOLOZA ESPINOSA"/>
    <x v="1"/>
    <n v="81"/>
    <n v="81"/>
    <n v="1"/>
  </r>
  <r>
    <x v="9"/>
    <x v="2"/>
    <s v="Riesgo mecánico, riesgo biomecánico y lecciones aprendidas"/>
    <s v="Reconocer los factores de riesgo mecánico, biomecánico con el fin de prevenir accidentes."/>
    <s v="Felipe Arias"/>
    <s v="Felipe Arias"/>
    <s v="Finca El Pilar "/>
    <x v="8"/>
    <x v="0"/>
    <n v="17267214"/>
    <n v="1311"/>
    <s v="JOSE ALVARO"/>
    <s v="SUAREZ TRIVIÑO "/>
    <x v="1"/>
    <n v="81"/>
    <n v="81"/>
    <n v="1"/>
  </r>
  <r>
    <x v="9"/>
    <x v="2"/>
    <s v="Riesgo mecánico, riesgo biomecánico y lecciones aprendidas"/>
    <s v="Reconocer los factores de riesgo mecánico, biomecánico con el fin de prevenir accidentes."/>
    <s v="Felipe Arias"/>
    <s v="Felipe Arias"/>
    <s v="Finca El Pilar "/>
    <x v="8"/>
    <x v="0"/>
    <n v="1006778024"/>
    <n v="1505"/>
    <s v="JUAN DAVID"/>
    <s v="SOLORZA ROJAS "/>
    <x v="1"/>
    <n v="81"/>
    <n v="81"/>
    <n v="1"/>
  </r>
  <r>
    <x v="9"/>
    <x v="2"/>
    <s v="Riesgo mecánico, riesgo biomecánico y lecciones aprendidas"/>
    <s v="Reconocer los factores de riesgo mecánico, biomecánico con el fin de prevenir accidentes."/>
    <s v="Felipe Arias"/>
    <s v="Felipe Arias"/>
    <s v="Finca El Pilar "/>
    <x v="8"/>
    <x v="0"/>
    <n v="1115859274"/>
    <n v="1543"/>
    <s v="GERSON"/>
    <s v="SEPULVEDA"/>
    <x v="1"/>
    <n v="81"/>
    <n v="81"/>
    <n v="1"/>
  </r>
  <r>
    <x v="9"/>
    <x v="2"/>
    <s v="Riesgo mecánico, riesgo biomecánico y lecciones aprendidas"/>
    <s v="Reconocer los factores de riesgo mecánico, biomecánico con el fin de prevenir accidentes."/>
    <s v="Felipe Arias"/>
    <s v="Felipe Arias"/>
    <s v="Finca El Pilar "/>
    <x v="8"/>
    <x v="0"/>
    <n v="25331999"/>
    <n v="1121"/>
    <s v="VICKY JIMENA "/>
    <s v="SANDOVAL GOLU "/>
    <x v="1"/>
    <n v="81"/>
    <n v="81"/>
    <n v="1"/>
  </r>
  <r>
    <x v="9"/>
    <x v="2"/>
    <s v="Riesgo mecánico, riesgo biomecánico y lecciones aprendidas"/>
    <s v="Reconocer los factores de riesgo mecánico, biomecánico con el fin de prevenir accidentes."/>
    <s v="Felipe Arias"/>
    <s v="Felipe Arias"/>
    <s v="Finca El Pilar "/>
    <x v="8"/>
    <x v="0"/>
    <n v="1006777925"/>
    <n v="1449"/>
    <s v="MICHAEL ESTEBAN"/>
    <s v="SAAVEDRA OCHOA "/>
    <x v="1"/>
    <n v="81"/>
    <n v="81"/>
    <n v="1"/>
  </r>
  <r>
    <x v="9"/>
    <x v="2"/>
    <s v="Riesgo mecánico, riesgo biomecánico y lecciones aprendidas"/>
    <s v="Reconocer los factores de riesgo mecánico, biomecánico con el fin de prevenir accidentes."/>
    <s v="Felipe Arias"/>
    <s v="Felipe Arias"/>
    <s v="Finca El Pilar "/>
    <x v="8"/>
    <x v="0"/>
    <n v="40401255"/>
    <n v="1034"/>
    <s v="YUDY FERLAY"/>
    <s v="ROMERO BERNAL "/>
    <x v="1"/>
    <n v="81"/>
    <n v="81"/>
    <n v="1"/>
  </r>
  <r>
    <x v="9"/>
    <x v="2"/>
    <s v="Riesgo mecánico, riesgo biomecánico y lecciones aprendidas"/>
    <s v="Reconocer los factores de riesgo mecánico, biomecánico con el fin de prevenir accidentes."/>
    <s v="Felipe Arias"/>
    <s v="Felipe Arias"/>
    <s v="Finca El Pilar "/>
    <x v="8"/>
    <x v="0"/>
    <n v="9600532"/>
    <n v="1070"/>
    <s v="PABLO ANTONIO"/>
    <s v="ROJAS RODRIGUEZ "/>
    <x v="1"/>
    <n v="81"/>
    <n v="81"/>
    <n v="1"/>
  </r>
  <r>
    <x v="9"/>
    <x v="2"/>
    <s v="Riesgo mecánico, riesgo biomecánico y lecciones aprendidas"/>
    <s v="Reconocer los factores de riesgo mecánico, biomecánico con el fin de prevenir accidentes."/>
    <s v="Felipe Arias"/>
    <s v="Felipe Arias"/>
    <s v="Finca El Pilar "/>
    <x v="8"/>
    <x v="0"/>
    <n v="1123116797"/>
    <n v="1404"/>
    <s v=" ELKIN STEVEN"/>
    <s v="ROJAS ORTIZ"/>
    <x v="1"/>
    <n v="81"/>
    <n v="81"/>
    <n v="1"/>
  </r>
  <r>
    <x v="9"/>
    <x v="2"/>
    <s v="Riesgo mecánico, riesgo biomecánico y lecciones aprendidas"/>
    <s v="Reconocer los factores de riesgo mecánico, biomecánico con el fin de prevenir accidentes."/>
    <s v="Felipe Arias"/>
    <s v="Felipe Arias"/>
    <s v="Finca El Pilar "/>
    <x v="8"/>
    <x v="0"/>
    <n v="1122132486"/>
    <n v="1216"/>
    <s v=" LAURA MARCELA"/>
    <s v="ROJAS GARCIA"/>
    <x v="1"/>
    <n v="81"/>
    <n v="81"/>
    <n v="1"/>
  </r>
  <r>
    <x v="9"/>
    <x v="2"/>
    <s v="Riesgo mecánico, riesgo biomecánico y lecciones aprendidas"/>
    <s v="Reconocer los factores de riesgo mecánico, biomecánico con el fin de prevenir accidentes."/>
    <s v="Felipe Arias"/>
    <s v="Felipe Arias"/>
    <s v="Finca El Pilar "/>
    <x v="8"/>
    <x v="0"/>
    <n v="17355000"/>
    <n v="1379"/>
    <s v=" ALBERTO"/>
    <s v="ROJAS CARLOS"/>
    <x v="1"/>
    <n v="81"/>
    <n v="81"/>
    <n v="1"/>
  </r>
  <r>
    <x v="9"/>
    <x v="2"/>
    <s v="Riesgo mecánico, riesgo biomecánico y lecciones aprendidas"/>
    <s v="Reconocer los factores de riesgo mecánico, biomecánico con el fin de prevenir accidentes."/>
    <s v="Felipe Arias"/>
    <s v="Felipe Arias"/>
    <s v="Finca El Pilar "/>
    <x v="8"/>
    <x v="0"/>
    <n v="85261773"/>
    <n v="1540"/>
    <s v="JORGE LUIS"/>
    <s v="RODRIGUEZ TORRES "/>
    <x v="1"/>
    <n v="81"/>
    <n v="81"/>
    <n v="1"/>
  </r>
  <r>
    <x v="9"/>
    <x v="2"/>
    <s v="Riesgo mecánico, riesgo biomecánico y lecciones aprendidas"/>
    <s v="Reconocer los factores de riesgo mecánico, biomecánico con el fin de prevenir accidentes."/>
    <s v="Felipe Arias"/>
    <s v="Felipe Arias"/>
    <s v="Finca El Pilar "/>
    <x v="8"/>
    <x v="0"/>
    <n v="1123114419"/>
    <n v="1059"/>
    <s v="ANA MARIA"/>
    <s v="ROBAYO JIMENEZ "/>
    <x v="1"/>
    <n v="81"/>
    <n v="81"/>
    <n v="1"/>
  </r>
  <r>
    <x v="9"/>
    <x v="2"/>
    <s v="Riesgo mecánico, riesgo biomecánico y lecciones aprendidas"/>
    <s v="Reconocer los factores de riesgo mecánico, biomecánico con el fin de prevenir accidentes."/>
    <s v="Felipe Arias"/>
    <s v="Felipe Arias"/>
    <s v="Finca El Pilar "/>
    <x v="8"/>
    <x v="0"/>
    <n v="1123114657"/>
    <n v="1456"/>
    <s v=" SIGUIFREDO"/>
    <s v="ROBAYO JIMENEZ"/>
    <x v="1"/>
    <n v="81"/>
    <n v="81"/>
    <n v="1"/>
  </r>
  <r>
    <x v="9"/>
    <x v="2"/>
    <s v="Riesgo mecánico, riesgo biomecánico y lecciones aprendidas"/>
    <s v="Reconocer los factores de riesgo mecánico, biomecánico con el fin de prevenir accidentes."/>
    <s v="Felipe Arias"/>
    <s v="Felipe Arias"/>
    <s v="Finca El Pilar "/>
    <x v="8"/>
    <x v="0"/>
    <n v="1006658683"/>
    <n v="1509"/>
    <s v="BRAYAN DAVID"/>
    <s v="ROA OCHOA "/>
    <x v="1"/>
    <n v="81"/>
    <n v="81"/>
    <n v="1"/>
  </r>
  <r>
    <x v="9"/>
    <x v="2"/>
    <s v="Riesgo mecánico, riesgo biomecánico y lecciones aprendidas"/>
    <s v="Reconocer los factores de riesgo mecánico, biomecánico con el fin de prevenir accidentes."/>
    <s v="Felipe Arias"/>
    <s v="Felipe Arias"/>
    <s v="Finca El Pilar "/>
    <x v="8"/>
    <x v="0"/>
    <n v="1123114519"/>
    <n v="1016"/>
    <s v=" JUAN CARLOS"/>
    <s v="ROA CASTILLO"/>
    <x v="1"/>
    <n v="81"/>
    <n v="81"/>
    <n v="1"/>
  </r>
  <r>
    <x v="9"/>
    <x v="2"/>
    <s v="Riesgo mecánico, riesgo biomecánico y lecciones aprendidas"/>
    <s v="Reconocer los factores de riesgo mecánico, biomecánico con el fin de prevenir accidentes."/>
    <s v="Felipe Arias"/>
    <s v="Felipe Arias"/>
    <s v="Finca El Pilar "/>
    <x v="8"/>
    <x v="0"/>
    <n v="1123114283"/>
    <n v="1017"/>
    <s v=" RODRIGO JOSE"/>
    <s v="ROA CASTILLO"/>
    <x v="1"/>
    <n v="81"/>
    <n v="81"/>
    <n v="1"/>
  </r>
  <r>
    <x v="9"/>
    <x v="2"/>
    <s v="Riesgo mecánico, riesgo biomecánico y lecciones aprendidas"/>
    <s v="Reconocer los factores de riesgo mecánico, biomecánico con el fin de prevenir accidentes."/>
    <s v="Felipe Arias"/>
    <s v="Felipe Arias"/>
    <s v="Finca El Pilar "/>
    <x v="8"/>
    <x v="0"/>
    <n v="86066137"/>
    <n v="1486"/>
    <s v="JOSE EDUARDO"/>
    <s v="RIVERA RODRIGUEZ"/>
    <x v="1"/>
    <n v="81"/>
    <n v="81"/>
    <n v="1"/>
  </r>
  <r>
    <x v="9"/>
    <x v="2"/>
    <s v="Riesgo mecánico, riesgo biomecánico y lecciones aprendidas"/>
    <s v="Reconocer los factores de riesgo mecánico, biomecánico con el fin de prevenir accidentes."/>
    <s v="Felipe Arias"/>
    <s v="Felipe Arias"/>
    <s v="Finca El Pilar "/>
    <x v="8"/>
    <x v="0"/>
    <n v="1120873760"/>
    <n v="1534"/>
    <s v="JORDAN STIVEN"/>
    <s v="RIVAS RAMOS"/>
    <x v="1"/>
    <n v="81"/>
    <n v="81"/>
    <n v="1"/>
  </r>
  <r>
    <x v="9"/>
    <x v="2"/>
    <s v="Riesgo mecánico, riesgo biomecánico y lecciones aprendidas"/>
    <s v="Reconocer los factores de riesgo mecánico, biomecánico con el fin de prevenir accidentes."/>
    <s v="Felipe Arias"/>
    <s v="Felipe Arias"/>
    <s v="Finca El Pilar "/>
    <x v="8"/>
    <x v="0"/>
    <n v="17704595"/>
    <n v="1073"/>
    <s v="JOHN FREDY"/>
    <s v="QUIÑONEZ MUÑOZ "/>
    <x v="1"/>
    <n v="81"/>
    <n v="81"/>
    <n v="1"/>
  </r>
  <r>
    <x v="9"/>
    <x v="2"/>
    <s v="Riesgo mecánico, riesgo biomecánico y lecciones aprendidas"/>
    <s v="Reconocer los factores de riesgo mecánico, biomecánico con el fin de prevenir accidentes."/>
    <s v="Felipe Arias"/>
    <s v="Felipe Arias"/>
    <s v="Finca El Pilar "/>
    <x v="8"/>
    <x v="0"/>
    <n v="87946959"/>
    <n v="1542"/>
    <s v="DANNY JAMER"/>
    <s v="PORTILLA PALACIOS "/>
    <x v="1"/>
    <n v="81"/>
    <n v="81"/>
    <n v="1"/>
  </r>
  <r>
    <x v="9"/>
    <x v="2"/>
    <s v="Riesgo mecánico, riesgo biomecánico y lecciones aprendidas"/>
    <s v="Reconocer los factores de riesgo mecánico, biomecánico con el fin de prevenir accidentes."/>
    <s v="Felipe Arias"/>
    <s v="Felipe Arias"/>
    <s v="Finca El Pilar "/>
    <x v="8"/>
    <x v="0"/>
    <n v="18973838"/>
    <n v="1515"/>
    <s v="MARCOS JAVIER "/>
    <s v="PEREZ BANDERA"/>
    <x v="1"/>
    <n v="81"/>
    <n v="81"/>
    <n v="1"/>
  </r>
  <r>
    <x v="9"/>
    <x v="2"/>
    <s v="Riesgo mecánico, riesgo biomecánico y lecciones aprendidas"/>
    <s v="Reconocer los factores de riesgo mecánico, biomecánico con el fin de prevenir accidentes."/>
    <s v="Felipe Arias"/>
    <s v="Felipe Arias"/>
    <s v="Finca El Pilar "/>
    <x v="8"/>
    <x v="0"/>
    <n v="17972048"/>
    <n v="1450"/>
    <s v="MANUEL FRANCISCO"/>
    <s v="PALLARES ANAYA "/>
    <x v="1"/>
    <n v="81"/>
    <n v="81"/>
    <n v="1"/>
  </r>
  <r>
    <x v="9"/>
    <x v="2"/>
    <s v="Riesgo mecánico, riesgo biomecánico y lecciones aprendidas"/>
    <s v="Reconocer los factores de riesgo mecánico, biomecánico con el fin de prevenir accidentes."/>
    <s v="Felipe Arias"/>
    <s v="Felipe Arias"/>
    <s v="Finca El Pilar "/>
    <x v="8"/>
    <x v="0"/>
    <n v="1120571325"/>
    <n v="1145"/>
    <s v="WILINTON DAVID"/>
    <s v="PADILLA MORALES "/>
    <x v="1"/>
    <n v="81"/>
    <n v="81"/>
    <n v="1"/>
  </r>
  <r>
    <x v="9"/>
    <x v="2"/>
    <s v="Riesgo mecánico, riesgo biomecánico y lecciones aprendidas"/>
    <s v="Reconocer los factores de riesgo mecánico, biomecánico con el fin de prevenir accidentes."/>
    <s v="Felipe Arias"/>
    <s v="Felipe Arias"/>
    <s v="Finca El Pilar "/>
    <x v="8"/>
    <x v="0"/>
    <n v="1123116129"/>
    <n v="1090"/>
    <s v="JUAN ESTEBAN"/>
    <s v="ORTIZ "/>
    <x v="1"/>
    <n v="81"/>
    <n v="81"/>
    <n v="1"/>
  </r>
  <r>
    <x v="9"/>
    <x v="2"/>
    <s v="Riesgo mecánico, riesgo biomecánico y lecciones aprendidas"/>
    <s v="Reconocer los factores de riesgo mecánico, biomecánico con el fin de prevenir accidentes."/>
    <s v="Felipe Arias"/>
    <s v="Felipe Arias"/>
    <s v="Finca El Pilar "/>
    <x v="8"/>
    <x v="0"/>
    <n v="31031695"/>
    <n v="1422"/>
    <s v="ANA ELIZABETH"/>
    <s v="ORTIZ"/>
    <x v="1"/>
    <n v="81"/>
    <n v="81"/>
    <n v="1"/>
  </r>
  <r>
    <x v="9"/>
    <x v="2"/>
    <s v="Riesgo mecánico, riesgo biomecánico y lecciones aprendidas"/>
    <s v="Reconocer los factores de riesgo mecánico, biomecánico con el fin de prevenir accidentes."/>
    <s v="Felipe Arias"/>
    <s v="Felipe Arias"/>
    <s v="Finca El Pilar "/>
    <x v="8"/>
    <x v="0"/>
    <n v="17330089"/>
    <n v="1093"/>
    <s v="JAVIER IGNACIO "/>
    <s v="NARVAEZ SOACHE "/>
    <x v="1"/>
    <n v="81"/>
    <n v="81"/>
    <n v="1"/>
  </r>
  <r>
    <x v="9"/>
    <x v="2"/>
    <s v="Riesgo mecánico, riesgo biomecánico y lecciones aprendidas"/>
    <s v="Reconocer los factores de riesgo mecánico, biomecánico con el fin de prevenir accidentes."/>
    <s v="Felipe Arias"/>
    <s v="Felipe Arias"/>
    <s v="Finca El Pilar "/>
    <x v="8"/>
    <x v="0"/>
    <n v="1123116287"/>
    <n v="1358"/>
    <s v="IVAN JAVIER"/>
    <s v="NARVAEZ HERNANDEZ "/>
    <x v="1"/>
    <n v="81"/>
    <n v="81"/>
    <n v="1"/>
  </r>
  <r>
    <x v="9"/>
    <x v="2"/>
    <s v="Riesgo mecánico, riesgo biomecánico y lecciones aprendidas"/>
    <s v="Reconocer los factores de riesgo mecánico, biomecánico con el fin de prevenir accidentes."/>
    <s v="Felipe Arias"/>
    <s v="Felipe Arias"/>
    <s v="Finca El Pilar "/>
    <x v="8"/>
    <x v="0"/>
    <n v="1003274956"/>
    <n v="1463"/>
    <s v="WILSON ENRRIQUE"/>
    <s v="MURILLO JIMENEZ"/>
    <x v="1"/>
    <n v="81"/>
    <n v="81"/>
    <n v="1"/>
  </r>
  <r>
    <x v="9"/>
    <x v="2"/>
    <s v="Riesgo mecánico, riesgo biomecánico y lecciones aprendidas"/>
    <s v="Reconocer los factores de riesgo mecánico, biomecánico con el fin de prevenir accidentes."/>
    <s v="Felipe Arias"/>
    <s v="Felipe Arias"/>
    <s v="Finca El Pilar "/>
    <x v="8"/>
    <x v="0"/>
    <n v="1123115732"/>
    <n v="1520"/>
    <s v=" OVIDIO"/>
    <s v="MURCIA JOJOA"/>
    <x v="1"/>
    <n v="81"/>
    <n v="81"/>
    <n v="1"/>
  </r>
  <r>
    <x v="9"/>
    <x v="2"/>
    <s v="Riesgo mecánico, riesgo biomecánico y lecciones aprendidas"/>
    <s v="Reconocer los factores de riesgo mecánico, biomecánico con el fin de prevenir accidentes."/>
    <s v="Felipe Arias"/>
    <s v="Felipe Arias"/>
    <s v="Finca El Pilar "/>
    <x v="8"/>
    <x v="0"/>
    <n v="40404467"/>
    <n v="1029"/>
    <s v="BLANCA MARINELLA"/>
    <s v="MORENO SANCHEZ "/>
    <x v="1"/>
    <n v="81"/>
    <n v="81"/>
    <n v="1"/>
  </r>
  <r>
    <x v="9"/>
    <x v="2"/>
    <s v="Riesgo mecánico, riesgo biomecánico y lecciones aprendidas"/>
    <s v="Reconocer los factores de riesgo mecánico, biomecánico con el fin de prevenir accidentes."/>
    <s v="Felipe Arias"/>
    <s v="Felipe Arias"/>
    <s v="Finca El Pilar "/>
    <x v="8"/>
    <x v="0"/>
    <n v="40328103"/>
    <n v="1030"/>
    <s v="DORYS ADRIANA"/>
    <s v="MORENO SANCHEZ "/>
    <x v="1"/>
    <n v="81"/>
    <n v="81"/>
    <n v="1"/>
  </r>
  <r>
    <x v="9"/>
    <x v="2"/>
    <s v="Riesgo mecánico, riesgo biomecánico y lecciones aprendidas"/>
    <s v="Reconocer los factores de riesgo mecánico, biomecánico con el fin de prevenir accidentes."/>
    <s v="Felipe Arias"/>
    <s v="Felipe Arias"/>
    <s v="Finca El Pilar "/>
    <x v="8"/>
    <x v="0"/>
    <n v="40326125"/>
    <n v="1129"/>
    <s v="LILIANA ANDREA"/>
    <s v="MORENO NARVAEZ "/>
    <x v="1"/>
    <n v="81"/>
    <n v="81"/>
    <n v="1"/>
  </r>
  <r>
    <x v="9"/>
    <x v="2"/>
    <s v="Riesgo mecánico, riesgo biomecánico y lecciones aprendidas"/>
    <s v="Reconocer los factores de riesgo mecánico, biomecánico con el fin de prevenir accidentes."/>
    <s v="Felipe Arias"/>
    <s v="Felipe Arias"/>
    <s v="Finca El Pilar "/>
    <x v="8"/>
    <x v="0"/>
    <n v="1121873605"/>
    <n v="1376"/>
    <s v="ANDRES"/>
    <s v="MONTEJO PLAZAS "/>
    <x v="1"/>
    <n v="81"/>
    <n v="81"/>
    <n v="1"/>
  </r>
  <r>
    <x v="9"/>
    <x v="2"/>
    <s v="Riesgo mecánico, riesgo biomecánico y lecciones aprendidas"/>
    <s v="Reconocer los factores de riesgo mecánico, biomecánico con el fin de prevenir accidentes."/>
    <s v="Felipe Arias"/>
    <s v="Felipe Arias"/>
    <s v="Finca El Pilar "/>
    <x v="8"/>
    <x v="0"/>
    <n v="1121832436"/>
    <n v="1537"/>
    <s v="DEICY MARIA"/>
    <s v="MERCHAN HERNANDEZ"/>
    <x v="1"/>
    <n v="81"/>
    <n v="81"/>
    <n v="1"/>
  </r>
  <r>
    <x v="9"/>
    <x v="2"/>
    <s v="Riesgo mecánico, riesgo biomecánico y lecciones aprendidas"/>
    <s v="Reconocer los factores de riesgo mecánico, biomecánico con el fin de prevenir accidentes."/>
    <s v="Felipe Arias"/>
    <s v="Felipe Arias"/>
    <s v="Finca El Pilar "/>
    <x v="8"/>
    <x v="0"/>
    <n v="77103898"/>
    <n v="1347"/>
    <s v=" JHANDY EMIRO"/>
    <s v="MARTINEZ OSPINO"/>
    <x v="1"/>
    <n v="81"/>
    <n v="81"/>
    <n v="1"/>
  </r>
  <r>
    <x v="9"/>
    <x v="2"/>
    <s v="Riesgo mecánico, riesgo biomecánico y lecciones aprendidas"/>
    <s v="Reconocer los factores de riesgo mecánico, biomecánico con el fin de prevenir accidentes."/>
    <s v="Felipe Arias"/>
    <s v="Felipe Arias"/>
    <s v="Finca El Pilar "/>
    <x v="8"/>
    <x v="0"/>
    <n v="85380891"/>
    <n v="1532"/>
    <s v="JOSE FERNANDO"/>
    <s v="MANGA GUZMAN "/>
    <x v="1"/>
    <n v="81"/>
    <n v="81"/>
    <n v="1"/>
  </r>
  <r>
    <x v="9"/>
    <x v="2"/>
    <s v="Riesgo mecánico, riesgo biomecánico y lecciones aprendidas"/>
    <s v="Reconocer los factores de riesgo mecánico, biomecánico con el fin de prevenir accidentes."/>
    <s v="Felipe Arias"/>
    <s v="Felipe Arias"/>
    <s v="Finca El Pilar "/>
    <x v="8"/>
    <x v="0"/>
    <n v="7837936"/>
    <n v="1011"/>
    <s v=" WILSON"/>
    <s v="LOPEZ RINCON"/>
    <x v="1"/>
    <n v="81"/>
    <n v="81"/>
    <n v="1"/>
  </r>
  <r>
    <x v="9"/>
    <x v="2"/>
    <s v="Riesgo mecánico, riesgo biomecánico y lecciones aprendidas"/>
    <s v="Reconocer los factores de riesgo mecánico, biomecánico con el fin de prevenir accidentes."/>
    <s v="Felipe Arias"/>
    <s v="Felipe Arias"/>
    <s v="Finca El Pilar "/>
    <x v="8"/>
    <x v="0"/>
    <n v="7837811"/>
    <s v="N/A"/>
    <s v="ESTEBAN "/>
    <s v="LOPEZ"/>
    <x v="1"/>
    <n v="81"/>
    <n v="81"/>
    <n v="1"/>
  </r>
  <r>
    <x v="9"/>
    <x v="2"/>
    <s v="Riesgo mecánico, riesgo biomecánico y lecciones aprendidas"/>
    <s v="Reconocer los factores de riesgo mecánico, biomecánico con el fin de prevenir accidentes."/>
    <s v="Felipe Arias"/>
    <s v="Felipe Arias"/>
    <s v="Finca El Pilar "/>
    <x v="8"/>
    <x v="0"/>
    <n v="1193405623"/>
    <s v="N/A"/>
    <s v="YEIMI CAMILA"/>
    <s v="LEON ARENAS "/>
    <x v="1"/>
    <n v="81"/>
    <n v="81"/>
    <n v="1"/>
  </r>
  <r>
    <x v="9"/>
    <x v="2"/>
    <s v="Riesgo mecánico, riesgo biomecánico y lecciones aprendidas"/>
    <s v="Reconocer los factores de riesgo mecánico, biomecánico con el fin de prevenir accidentes."/>
    <s v="Felipe Arias"/>
    <s v="Felipe Arias"/>
    <s v="Finca El Pilar "/>
    <x v="8"/>
    <x v="0"/>
    <n v="1063724340"/>
    <n v="1345"/>
    <s v=" LUIS ALBERTO"/>
    <s v="JULIO ANAYA"/>
    <x v="1"/>
    <n v="81"/>
    <n v="81"/>
    <n v="1"/>
  </r>
  <r>
    <x v="9"/>
    <x v="2"/>
    <s v="Riesgo mecánico, riesgo biomecánico y lecciones aprendidas"/>
    <s v="Reconocer los factores de riesgo mecánico, biomecánico con el fin de prevenir accidentes."/>
    <s v="Felipe Arias"/>
    <s v="Felipe Arias"/>
    <s v="Finca El Pilar "/>
    <x v="8"/>
    <x v="0"/>
    <n v="1087798043"/>
    <n v="1545"/>
    <s v="ALAN"/>
    <s v="JIMENEZ"/>
    <x v="1"/>
    <n v="81"/>
    <n v="81"/>
    <n v="1"/>
  </r>
  <r>
    <x v="9"/>
    <x v="2"/>
    <s v="Riesgo mecánico, riesgo biomecánico y lecciones aprendidas"/>
    <s v="Reconocer los factores de riesgo mecánico, biomecánico con el fin de prevenir accidentes."/>
    <s v="Felipe Arias"/>
    <s v="Felipe Arias"/>
    <s v="Finca El Pilar "/>
    <x v="8"/>
    <x v="0"/>
    <n v="1006778060"/>
    <n v="1522"/>
    <s v="SEBASTIAN"/>
    <s v="JARAMILLO VARGAS"/>
    <x v="1"/>
    <n v="81"/>
    <n v="81"/>
    <n v="1"/>
  </r>
  <r>
    <x v="9"/>
    <x v="2"/>
    <s v="Riesgo mecánico, riesgo biomecánico y lecciones aprendidas"/>
    <s v="Reconocer los factores de riesgo mecánico, biomecánico con el fin de prevenir accidentes."/>
    <s v="Felipe Arias"/>
    <s v="Felipe Arias"/>
    <s v="Finca El Pilar "/>
    <x v="8"/>
    <x v="0"/>
    <n v="1006656554"/>
    <n v="1009"/>
    <s v="OLGA"/>
    <s v="JARAMILLO RODRIGUEZ "/>
    <x v="1"/>
    <n v="81"/>
    <n v="81"/>
    <n v="1"/>
  </r>
  <r>
    <x v="9"/>
    <x v="2"/>
    <s v="Riesgo mecánico, riesgo biomecánico y lecciones aprendidas"/>
    <s v="Reconocer los factores de riesgo mecánico, biomecánico con el fin de prevenir accidentes."/>
    <s v="Felipe Arias"/>
    <s v="Felipe Arias"/>
    <s v="Finca El Pilar "/>
    <x v="8"/>
    <x v="0"/>
    <n v="1121910483"/>
    <n v="1538"/>
    <s v="ADRIANA"/>
    <s v="JARAMILLO OVALLE "/>
    <x v="1"/>
    <n v="81"/>
    <n v="81"/>
    <n v="1"/>
  </r>
  <r>
    <x v="9"/>
    <x v="2"/>
    <s v="Riesgo mecánico, riesgo biomecánico y lecciones aprendidas"/>
    <s v="Reconocer los factores de riesgo mecánico, biomecánico con el fin de prevenir accidentes."/>
    <s v="Felipe Arias"/>
    <s v="Felipe Arias"/>
    <s v="Finca El Pilar "/>
    <x v="8"/>
    <x v="0"/>
    <n v="1120506666"/>
    <n v="1523"/>
    <s v="WAGNER STEVEN"/>
    <s v="HERNANDEZ SUPELANO "/>
    <x v="1"/>
    <n v="81"/>
    <n v="81"/>
    <n v="1"/>
  </r>
  <r>
    <x v="9"/>
    <x v="2"/>
    <s v="Riesgo mecánico, riesgo biomecánico y lecciones aprendidas"/>
    <s v="Reconocer los factores de riesgo mecánico, biomecánico con el fin de prevenir accidentes."/>
    <s v="Felipe Arias"/>
    <s v="Felipe Arias"/>
    <s v="Finca El Pilar "/>
    <x v="8"/>
    <x v="0"/>
    <n v="1121819496"/>
    <n v="1008"/>
    <s v=" OMAR JOSE"/>
    <s v="HERNANDEZ RUIZ"/>
    <x v="1"/>
    <n v="81"/>
    <n v="81"/>
    <n v="1"/>
  </r>
  <r>
    <x v="9"/>
    <x v="2"/>
    <s v="Riesgo mecánico, riesgo biomecánico y lecciones aprendidas"/>
    <s v="Reconocer los factores de riesgo mecánico, biomecánico con el fin de prevenir accidentes."/>
    <s v="Felipe Arias"/>
    <s v="Felipe Arias"/>
    <s v="Finca El Pilar "/>
    <x v="8"/>
    <x v="0"/>
    <n v="1121911429"/>
    <n v="1037"/>
    <s v="JYMMY ALEXANDER"/>
    <s v="HERNANDEZ MORENO  "/>
    <x v="1"/>
    <n v="81"/>
    <n v="81"/>
    <n v="1"/>
  </r>
  <r>
    <x v="9"/>
    <x v="2"/>
    <s v="Riesgo mecánico, riesgo biomecánico y lecciones aprendidas"/>
    <s v="Reconocer los factores de riesgo mecánico, biomecánico con el fin de prevenir accidentes."/>
    <s v="Felipe Arias"/>
    <s v="Felipe Arias"/>
    <s v="Finca El Pilar "/>
    <x v="8"/>
    <x v="0"/>
    <n v="1121934150"/>
    <n v="1058"/>
    <s v=" YULIAN ANDRES"/>
    <s v="HERNANDEZ MORENO"/>
    <x v="1"/>
    <n v="81"/>
    <n v="81"/>
    <n v="1"/>
  </r>
  <r>
    <x v="9"/>
    <x v="2"/>
    <s v="Riesgo mecánico, riesgo biomecánico y lecciones aprendidas"/>
    <s v="Reconocer los factores de riesgo mecánico, biomecánico con el fin de prevenir accidentes."/>
    <s v="Felipe Arias"/>
    <s v="Felipe Arias"/>
    <s v="Finca El Pilar "/>
    <x v="8"/>
    <x v="0"/>
    <n v="1007329990"/>
    <n v="1101"/>
    <s v="ADRIANA"/>
    <s v="HERNANDEZ LONDOÑO "/>
    <x v="1"/>
    <n v="81"/>
    <n v="81"/>
    <n v="1"/>
  </r>
  <r>
    <x v="9"/>
    <x v="2"/>
    <s v="Riesgo mecánico, riesgo biomecánico y lecciones aprendidas"/>
    <s v="Reconocer los factores de riesgo mecánico, biomecánico con el fin de prevenir accidentes."/>
    <s v="Felipe Arias"/>
    <s v="Felipe Arias"/>
    <s v="Finca El Pilar "/>
    <x v="8"/>
    <x v="0"/>
    <n v="1123115110"/>
    <n v="1371"/>
    <s v="MARINELLY"/>
    <s v="HERNANDEZ JILGUERO "/>
    <x v="1"/>
    <n v="81"/>
    <n v="81"/>
    <n v="1"/>
  </r>
  <r>
    <x v="9"/>
    <x v="2"/>
    <s v="Riesgo mecánico, riesgo biomecánico y lecciones aprendidas"/>
    <s v="Reconocer los factores de riesgo mecánico, biomecánico con el fin de prevenir accidentes."/>
    <s v="Felipe Arias"/>
    <s v="Felipe Arias"/>
    <s v="Finca El Pilar "/>
    <x v="8"/>
    <x v="0"/>
    <n v="17490003"/>
    <n v="1007"/>
    <s v="NICANOR "/>
    <s v="HERNANDEZ HERNANDEZ "/>
    <x v="1"/>
    <n v="81"/>
    <n v="81"/>
    <n v="1"/>
  </r>
  <r>
    <x v="9"/>
    <x v="2"/>
    <s v="Riesgo mecánico, riesgo biomecánico y lecciones aprendidas"/>
    <s v="Reconocer los factores de riesgo mecánico, biomecánico con el fin de prevenir accidentes."/>
    <s v="Felipe Arias"/>
    <s v="Felipe Arias"/>
    <s v="Finca El Pilar "/>
    <x v="8"/>
    <x v="0"/>
    <n v="1010143088"/>
    <n v="1536"/>
    <s v="MONICA ALEJANDRA"/>
    <s v="HERNANDEZ HERNANDEZ "/>
    <x v="1"/>
    <n v="81"/>
    <n v="81"/>
    <n v="1"/>
  </r>
  <r>
    <x v="9"/>
    <x v="2"/>
    <s v="Riesgo mecánico, riesgo biomecánico y lecciones aprendidas"/>
    <s v="Reconocer los factores de riesgo mecánico, biomecánico con el fin de prevenir accidentes."/>
    <s v="Felipe Arias"/>
    <s v="Felipe Arias"/>
    <s v="Finca El Pilar "/>
    <x v="8"/>
    <x v="0"/>
    <n v="1123116171"/>
    <n v="1539"/>
    <s v="YULIZA ANDREA"/>
    <s v="HERNANDEZ HERNANDEZ "/>
    <x v="1"/>
    <n v="81"/>
    <n v="81"/>
    <n v="1"/>
  </r>
  <r>
    <x v="9"/>
    <x v="2"/>
    <s v="Riesgo mecánico, riesgo biomecánico y lecciones aprendidas"/>
    <s v="Reconocer los factores de riesgo mecánico, biomecánico con el fin de prevenir accidentes."/>
    <s v="Felipe Arias"/>
    <s v="Felipe Arias"/>
    <s v="Finca El Pilar "/>
    <x v="8"/>
    <x v="0"/>
    <n v="31536041"/>
    <n v="1101"/>
    <s v="ZAMIRNA"/>
    <s v="GUERRERO AGUILAR "/>
    <x v="1"/>
    <n v="81"/>
    <n v="81"/>
    <n v="1"/>
  </r>
  <r>
    <x v="9"/>
    <x v="2"/>
    <s v="Riesgo mecánico, riesgo biomecánico y lecciones aprendidas"/>
    <s v="Reconocer los factores de riesgo mecánico, biomecánico con el fin de prevenir accidentes."/>
    <s v="Felipe Arias"/>
    <s v="Felipe Arias"/>
    <s v="Finca El Pilar "/>
    <x v="8"/>
    <x v="0"/>
    <n v="1121927849"/>
    <n v="1502"/>
    <s v="WILLIAM ARLEY"/>
    <s v="GONZALEZ LONDOÑO"/>
    <x v="1"/>
    <n v="81"/>
    <n v="81"/>
    <n v="1"/>
  </r>
  <r>
    <x v="9"/>
    <x v="2"/>
    <s v="Riesgo mecánico, riesgo biomecánico y lecciones aprendidas"/>
    <s v="Reconocer los factores de riesgo mecánico, biomecánico con el fin de prevenir accidentes."/>
    <s v="Felipe Arias"/>
    <s v="Felipe Arias"/>
    <s v="Finca El Pilar "/>
    <x v="8"/>
    <x v="0"/>
    <n v="1121952333"/>
    <n v="1480"/>
    <s v="DANNY ALEJANDRA"/>
    <s v="GONZALEZ "/>
    <x v="1"/>
    <n v="81"/>
    <n v="81"/>
    <n v="1"/>
  </r>
  <r>
    <x v="9"/>
    <x v="2"/>
    <s v="Riesgo mecánico, riesgo biomecánico y lecciones aprendidas"/>
    <s v="Reconocer los factores de riesgo mecánico, biomecánico con el fin de prevenir accidentes."/>
    <s v="Felipe Arias"/>
    <s v="Felipe Arias"/>
    <s v="Finca El Pilar "/>
    <x v="8"/>
    <x v="0"/>
    <n v="1083556844"/>
    <n v="1548"/>
    <s v="GEINER ANTONIO"/>
    <s v="GIL LARA "/>
    <x v="1"/>
    <n v="81"/>
    <n v="81"/>
    <n v="1"/>
  </r>
  <r>
    <x v="9"/>
    <x v="2"/>
    <s v="Riesgo mecánico, riesgo biomecánico y lecciones aprendidas"/>
    <s v="Reconocer los factores de riesgo mecánico, biomecánico con el fin de prevenir accidentes."/>
    <s v="Felipe Arias"/>
    <s v="Felipe Arias"/>
    <s v="Finca El Pilar "/>
    <x v="8"/>
    <x v="0"/>
    <n v="1006838553"/>
    <n v="1547"/>
    <s v="MIGUEL ANGEL"/>
    <s v="GARCIA MORENO "/>
    <x v="1"/>
    <n v="81"/>
    <n v="81"/>
    <n v="1"/>
  </r>
  <r>
    <x v="9"/>
    <x v="2"/>
    <s v="Riesgo mecánico, riesgo biomecánico y lecciones aprendidas"/>
    <s v="Reconocer los factores de riesgo mecánico, biomecánico con el fin de prevenir accidentes."/>
    <s v="Felipe Arias"/>
    <s v="Felipe Arias"/>
    <s v="Finca El Pilar "/>
    <x v="8"/>
    <x v="0"/>
    <n v="1121819501"/>
    <n v="1494"/>
    <s v="JOHN FREDY"/>
    <s v="GARCIA GONZALEZ "/>
    <x v="1"/>
    <n v="81"/>
    <n v="81"/>
    <n v="1"/>
  </r>
  <r>
    <x v="9"/>
    <x v="2"/>
    <s v="Riesgo mecánico, riesgo biomecánico y lecciones aprendidas"/>
    <s v="Reconocer los factores de riesgo mecánico, biomecánico con el fin de prevenir accidentes."/>
    <s v="Felipe Arias"/>
    <s v="Felipe Arias"/>
    <s v="Finca El Pilar "/>
    <x v="8"/>
    <x v="0"/>
    <n v="79538669"/>
    <n v="1031"/>
    <s v="OMAR"/>
    <s v="FONTECHA"/>
    <x v="1"/>
    <n v="81"/>
    <n v="81"/>
    <n v="1"/>
  </r>
  <r>
    <x v="9"/>
    <x v="2"/>
    <s v="Riesgo mecánico, riesgo biomecánico y lecciones aprendidas"/>
    <s v="Reconocer los factores de riesgo mecánico, biomecánico con el fin de prevenir accidentes."/>
    <s v="Felipe Arias"/>
    <s v="Felipe Arias"/>
    <s v="Finca El Pilar "/>
    <x v="8"/>
    <x v="0"/>
    <n v="17281751"/>
    <s v="N/A"/>
    <s v="LUIS"/>
    <s v="CUBILLOS"/>
    <x v="0"/>
    <n v="81"/>
    <n v="81"/>
    <n v="1"/>
  </r>
  <r>
    <x v="9"/>
    <x v="2"/>
    <s v="Riesgo mecánico, riesgo biomecánico y lecciones aprendidas"/>
    <s v="Reconocer los factores de riesgo mecánico, biomecánico con el fin de prevenir accidentes."/>
    <s v="Felipe Arias"/>
    <s v="Felipe Arias"/>
    <s v="Finca El Pilar "/>
    <x v="8"/>
    <x v="0"/>
    <n v="38360656"/>
    <n v="1039"/>
    <s v="EMILCE"/>
    <s v="CESPEDES CANAS "/>
    <x v="1"/>
    <n v="81"/>
    <n v="81"/>
    <n v="1"/>
  </r>
  <r>
    <x v="9"/>
    <x v="2"/>
    <s v="Riesgo mecánico, riesgo biomecánico y lecciones aprendidas"/>
    <s v="Reconocer los factores de riesgo mecánico, biomecánico con el fin de prevenir accidentes."/>
    <s v="Felipe Arias"/>
    <s v="Felipe Arias"/>
    <s v="Finca El Pilar "/>
    <x v="8"/>
    <x v="0"/>
    <n v="1006795353"/>
    <n v="1533"/>
    <s v=" LUIS JEFREY"/>
    <s v="CASTRO NARVAEZ"/>
    <x v="1"/>
    <n v="81"/>
    <n v="81"/>
    <n v="1"/>
  </r>
  <r>
    <x v="9"/>
    <x v="2"/>
    <s v="Riesgo mecánico, riesgo biomecánico y lecciones aprendidas"/>
    <s v="Reconocer los factores de riesgo mecánico, biomecánico con el fin de prevenir accidentes."/>
    <s v="Felipe Arias"/>
    <s v="Felipe Arias"/>
    <s v="Finca El Pilar "/>
    <x v="8"/>
    <x v="0"/>
    <n v="1109411143"/>
    <n v="1477"/>
    <s v="YISSY FERNANDA"/>
    <s v="CASTRO CESPEDES "/>
    <x v="1"/>
    <n v="81"/>
    <n v="81"/>
    <n v="1"/>
  </r>
  <r>
    <x v="9"/>
    <x v="2"/>
    <s v="Riesgo mecánico, riesgo biomecánico y lecciones aprendidas"/>
    <s v="Reconocer los factores de riesgo mecánico, biomecánico con el fin de prevenir accidentes."/>
    <s v="Felipe Arias"/>
    <s v="Felipe Arias"/>
    <s v="Finca El Pilar "/>
    <x v="8"/>
    <x v="0"/>
    <n v="1122142973"/>
    <n v="1415"/>
    <s v=" ERIKA DAYANA"/>
    <s v="CARO MORA"/>
    <x v="1"/>
    <n v="81"/>
    <n v="81"/>
    <n v="1"/>
  </r>
  <r>
    <x v="9"/>
    <x v="2"/>
    <s v="Riesgo mecánico, riesgo biomecánico y lecciones aprendidas"/>
    <s v="Reconocer los factores de riesgo mecánico, biomecánico con el fin de prevenir accidentes."/>
    <s v="Felipe Arias"/>
    <s v="Felipe Arias"/>
    <s v="Finca El Pilar "/>
    <x v="8"/>
    <x v="0"/>
    <n v="1065667090"/>
    <n v="1513"/>
    <s v="CESAR ANTONIO"/>
    <s v="CALDERON TRENS "/>
    <x v="1"/>
    <n v="81"/>
    <n v="81"/>
    <n v="1"/>
  </r>
  <r>
    <x v="9"/>
    <x v="2"/>
    <s v="Riesgo mecánico, riesgo biomecánico y lecciones aprendidas"/>
    <s v="Reconocer los factores de riesgo mecánico, biomecánico con el fin de prevenir accidentes."/>
    <s v="Felipe Arias"/>
    <s v="Felipe Arias"/>
    <s v="Finca El Pilar "/>
    <x v="8"/>
    <x v="0"/>
    <n v="17345837"/>
    <n v="1240"/>
    <s v="GUILLERMO ANTONIO"/>
    <s v="BRAVO "/>
    <x v="1"/>
    <n v="81"/>
    <n v="81"/>
    <n v="1"/>
  </r>
  <r>
    <x v="9"/>
    <x v="2"/>
    <s v="Riesgo mecánico, riesgo biomecánico y lecciones aprendidas"/>
    <s v="Reconocer los factores de riesgo mecánico, biomecánico con el fin de prevenir accidentes."/>
    <s v="Felipe Arias"/>
    <s v="Felipe Arias"/>
    <s v="Finca El Pilar "/>
    <x v="8"/>
    <x v="0"/>
    <n v="1006697383"/>
    <n v="1535"/>
    <s v="DIANA SOFIA"/>
    <s v="BLANCO ANDRADE "/>
    <x v="1"/>
    <n v="81"/>
    <n v="81"/>
    <n v="1"/>
  </r>
  <r>
    <x v="9"/>
    <x v="2"/>
    <s v="Riesgo mecánico, riesgo biomecánico y lecciones aprendidas"/>
    <s v="Reconocer los factores de riesgo mecánico, biomecánico con el fin de prevenir accidentes."/>
    <s v="Felipe Arias"/>
    <s v="Felipe Arias"/>
    <s v="Finca El Pilar "/>
    <x v="8"/>
    <x v="0"/>
    <n v="1193531410"/>
    <n v="1544"/>
    <s v="SARA DANIELA"/>
    <s v="BELTRAN MORENO "/>
    <x v="1"/>
    <n v="81"/>
    <n v="81"/>
    <n v="1"/>
  </r>
  <r>
    <x v="9"/>
    <x v="2"/>
    <s v="Riesgo mecánico, riesgo biomecánico y lecciones aprendidas"/>
    <s v="Reconocer los factores de riesgo mecánico, biomecánico con el fin de prevenir accidentes."/>
    <s v="Felipe Arias"/>
    <s v="Felipe Arias"/>
    <s v="Finca El Pilar "/>
    <x v="8"/>
    <x v="0"/>
    <n v="1051660429"/>
    <n v="1516"/>
    <s v="JOSÉ DE JESUS"/>
    <s v="ANGULO CANTILLO"/>
    <x v="1"/>
    <n v="81"/>
    <n v="81"/>
    <n v="1"/>
  </r>
  <r>
    <x v="9"/>
    <x v="2"/>
    <s v="Riesgo mecánico, riesgo biomecánico y lecciones aprendidas"/>
    <s v="Reconocer los factores de riesgo mecánico, biomecánico con el fin de prevenir accidentes."/>
    <s v="Felipe Arias"/>
    <s v="Felipe Arias"/>
    <s v="Finca El Pilar "/>
    <x v="8"/>
    <x v="0"/>
    <n v="1120499197"/>
    <n v="1065"/>
    <s v="LADY JOHANA"/>
    <s v="ANDRADE SANCHEZ "/>
    <x v="1"/>
    <n v="81"/>
    <n v="81"/>
    <n v="1"/>
  </r>
  <r>
    <x v="9"/>
    <x v="2"/>
    <s v="Riesgo mecánico, riesgo biomecánico y lecciones aprendidas"/>
    <s v="Reconocer los factores de riesgo mecánico, biomecánico con el fin de prevenir accidentes."/>
    <s v="Felipe Arias"/>
    <s v="Felipe Arias"/>
    <s v="Finca El Pilar "/>
    <x v="8"/>
    <x v="0"/>
    <n v="1121844449"/>
    <n v="1097"/>
    <s v="JOSE MANUEL"/>
    <s v="AMAYA GONZALEZ "/>
    <x v="1"/>
    <n v="81"/>
    <n v="81"/>
    <n v="1"/>
  </r>
  <r>
    <x v="9"/>
    <x v="2"/>
    <s v="Riesgo mecánico, riesgo biomecánico y lecciones aprendidas"/>
    <s v="Reconocer los factores de riesgo mecánico, biomecánico con el fin de prevenir accidentes."/>
    <s v="Felipe Arias"/>
    <s v="Felipe Arias"/>
    <s v="Finca El Pilar "/>
    <x v="8"/>
    <x v="0"/>
    <n v="1121868814"/>
    <n v="1046"/>
    <s v="DIANA EDELMIRA"/>
    <s v="AMAYA GONZALEZ "/>
    <x v="1"/>
    <n v="81"/>
    <n v="81"/>
    <n v="1"/>
  </r>
  <r>
    <x v="9"/>
    <x v="2"/>
    <s v="Riesgo mecánico, riesgo biomecánico y lecciones aprendidas"/>
    <s v="Reconocer los factores de riesgo mecánico, biomecánico con el fin de prevenir accidentes."/>
    <s v="Felipe Arias"/>
    <s v="Felipe Arias"/>
    <s v="Finca El Pilar "/>
    <x v="8"/>
    <x v="0"/>
    <n v="1122126571"/>
    <n v="1485"/>
    <s v=" FREDY ALEXANDER"/>
    <s v="ALVAREZ GALINDO"/>
    <x v="1"/>
    <n v="81"/>
    <n v="81"/>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86063392"/>
    <s v="N/A"/>
    <s v=" WILSON GIOVANNI "/>
    <s v="VILLEGAS"/>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31031744"/>
    <n v="1023"/>
    <s v=" MARIA EUGENIA"/>
    <s v="VARGAS OVALLE"/>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40439756"/>
    <n v="1032"/>
    <s v=" MILVA"/>
    <s v="VANEGAS ZUBIETA"/>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3116500"/>
    <n v="1461"/>
    <s v="ALEXIS JAIR"/>
    <s v="VANEGAS VILLALOBOS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16786787"/>
    <s v="N/A"/>
    <s v=" ANDRES DAVID "/>
    <s v="VALLEJO CASTAÑEDA"/>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20770884"/>
    <s v="N/A"/>
    <s v="EDWIN ALEXANDER"/>
    <s v="TRIANA VALLEJO"/>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40341942"/>
    <n v="1028"/>
    <s v=" MARIA YORLEY"/>
    <s v="TORRES GARCIA"/>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06777925"/>
    <n v="1449"/>
    <s v="MICHAEL ESTEBAN"/>
    <s v="SAAVEDRA OCHOA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85261773"/>
    <n v="1540"/>
    <s v="JORGE LUIS"/>
    <s v="RODRIGUEZ TORRES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3114519"/>
    <n v="1016"/>
    <s v=" JUAN CARLOS"/>
    <s v="ROA CASTILLO"/>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3114283"/>
    <n v="1017"/>
    <s v=" RODRIGO JOSE"/>
    <s v="ROA CASTILLO"/>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87946959"/>
    <n v="1542"/>
    <s v="DANNY JAMER"/>
    <s v="PORTILLA PALACIOS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9561040"/>
    <n v="1166"/>
    <s v="GILBERTO SEGUNDO"/>
    <s v="PEREZ RIVERA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8973838"/>
    <n v="1515"/>
    <s v="MARCOS JAVIER "/>
    <s v="PEREZ BANDERA"/>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69755169"/>
    <s v="N/A"/>
    <s v=" EDUAR MANUEL"/>
    <s v="PERDOMO SON"/>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7807070"/>
    <s v="N/A"/>
    <s v=" PEDRO ANTONIO "/>
    <s v="ORTIZ"/>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03274956"/>
    <n v="1463"/>
    <s v="WILSON ENRRIQUE"/>
    <s v="MURILLO JIMENEZ"/>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1832436"/>
    <n v="1537"/>
    <s v="DEICY MARIA"/>
    <s v="MERCHAN HERNANDEZ"/>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9118159"/>
    <n v="1402"/>
    <s v="NICANOR "/>
    <s v="MARTINEZ GOMEZ"/>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85380891"/>
    <n v="1532"/>
    <s v="JOSE FERNANDO"/>
    <s v="MANGA GUZMAN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19888284"/>
    <s v="N/A"/>
    <s v="OSCAR"/>
    <s v="JARAMILLO RODRIGUEZ"/>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1910483"/>
    <n v="1538"/>
    <s v="ADRIANA"/>
    <s v="JARAMILLO OVALLE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3271447"/>
    <n v="1346"/>
    <s v=" JOSE ANTONIO"/>
    <s v="HERRERA MELO"/>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7490003"/>
    <n v="1007"/>
    <s v="NICANOR "/>
    <s v="HERNANDEZ HERNANDEZ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3116171"/>
    <n v="1539"/>
    <s v="YULIZA ANDREA"/>
    <s v="HERNANDEZ HERNANDEZ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10143088"/>
    <n v="1536"/>
    <s v="MONICA ALEJANDRA"/>
    <s v="HERNANDEZ HERNANDEZ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3116186"/>
    <s v="N/A"/>
    <s v=" JOSE NICODEMUS"/>
    <s v="GUTIERREZ ARDILA"/>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93470745"/>
    <s v="N/A"/>
    <s v="FERNANDO"/>
    <s v="GONZALEZ POVEDA"/>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06838553"/>
    <n v="1547"/>
    <s v="MIGUEL ANGEL"/>
    <s v="GARCIA MORENO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06822040"/>
    <s v="N/A"/>
    <s v="EIDER ORLANDO"/>
    <s v="GARCIA"/>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79538669"/>
    <n v="1031"/>
    <s v="OMAR"/>
    <s v="FONTECHA"/>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07057960"/>
    <s v="N/A"/>
    <s v="WILSON ANDRES"/>
    <s v="DIAZ BERNAL"/>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06795353"/>
    <n v="1533"/>
    <s v=" LUIS JEFREY"/>
    <s v="CASTRO NARVAEZ"/>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03219172"/>
    <n v="1230"/>
    <s v="PABLO SEGUNDO"/>
    <s v="CARDENAS MUÑOZ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97612623"/>
    <s v="N/A"/>
    <s v="EDWIN ALBEIRO"/>
    <s v="CANO"/>
    <x v="0"/>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7345837"/>
    <n v="1240"/>
    <s v="GUILLERMO ANTONIO"/>
    <s v="BRAVO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006697383"/>
    <n v="1535"/>
    <s v="DIANA SOFIA"/>
    <s v="BLANCO ANDRADE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93531410"/>
    <n v="1544"/>
    <s v="SARA DANIELA"/>
    <s v="BELTRAN MORENO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0499197"/>
    <n v="1065"/>
    <s v="LADY JOHANA"/>
    <s v="ANDRADE SANCHEZ "/>
    <x v="1"/>
    <n v="40"/>
    <n v="40"/>
    <n v="1"/>
  </r>
  <r>
    <x v="10"/>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9"/>
    <x v="1"/>
    <n v="1121868814"/>
    <n v="1046"/>
    <s v="DIANA EDELMIRA"/>
    <s v="AMAYA GONZALEZ "/>
    <x v="1"/>
    <n v="40"/>
    <n v="40"/>
    <n v="1"/>
  </r>
  <r>
    <x v="11"/>
    <x v="1"/>
    <s v="Aspectos sanitarios"/>
    <s v="Se realiza capacitación con temáticas de todos los disturbios de la palma de aceite. "/>
    <s v="Nubia Beltran"/>
    <s v="Omar Rivera"/>
    <s v="Finca El Pilar "/>
    <x v="9"/>
    <x v="2"/>
    <n v="17267214"/>
    <n v="1311"/>
    <s v="JOSE ALVARO"/>
    <s v="SUAREZ TRIVIÑO "/>
    <x v="1"/>
    <n v="44"/>
    <n v="44"/>
    <n v="1"/>
  </r>
  <r>
    <x v="11"/>
    <x v="1"/>
    <s v="Aspectos sanitarios"/>
    <s v="Se realiza capacitación con temáticas de todos los disturbios de la palma de aceite. "/>
    <s v="Nubia Beltran"/>
    <s v="Omar Rivera"/>
    <s v="Finca El Pilar "/>
    <x v="9"/>
    <x v="2"/>
    <n v="1006778024"/>
    <n v="1505"/>
    <s v="JUAN DAVID"/>
    <s v="SOLORZA ROJAS "/>
    <x v="1"/>
    <n v="44"/>
    <n v="44"/>
    <n v="1"/>
  </r>
  <r>
    <x v="11"/>
    <x v="1"/>
    <s v="Aspectos sanitarios"/>
    <s v="Se realiza capacitación con temáticas de todos los disturbios de la palma de aceite. "/>
    <s v="Nubia Beltran"/>
    <s v="Omar Rivera"/>
    <s v="Finca El Pilar "/>
    <x v="9"/>
    <x v="2"/>
    <n v="25331999"/>
    <n v="1121"/>
    <s v="VICKY JIMENA "/>
    <s v="SANDOVAL GOLU "/>
    <x v="1"/>
    <n v="44"/>
    <n v="44"/>
    <n v="1"/>
  </r>
  <r>
    <x v="11"/>
    <x v="1"/>
    <s v="Aspectos sanitarios"/>
    <s v="Se realiza capacitación con temáticas de todos los disturbios de la palma de aceite. "/>
    <s v="Nubia Beltran"/>
    <s v="Omar Rivera"/>
    <s v="Finca El Pilar "/>
    <x v="9"/>
    <x v="2"/>
    <n v="1123114419"/>
    <n v="1059"/>
    <s v="ANA MARIA"/>
    <s v="ROBAYO JIMENEZ "/>
    <x v="1"/>
    <n v="44"/>
    <n v="44"/>
    <n v="1"/>
  </r>
  <r>
    <x v="11"/>
    <x v="1"/>
    <s v="Aspectos sanitarios"/>
    <s v="Se realiza capacitación con temáticas de todos los disturbios de la palma de aceite. "/>
    <s v="Nubia Beltran"/>
    <s v="Omar Rivera"/>
    <s v="Finca El Pilar "/>
    <x v="9"/>
    <x v="2"/>
    <n v="1123116129"/>
    <n v="1090"/>
    <s v="JUAN ESTEBAN"/>
    <s v="ORTIZ "/>
    <x v="1"/>
    <n v="44"/>
    <n v="44"/>
    <n v="1"/>
  </r>
  <r>
    <x v="11"/>
    <x v="1"/>
    <s v="Aspectos sanitarios"/>
    <s v="Se realiza capacitación con temáticas de todos los disturbios de la palma de aceite. "/>
    <s v="Nubia Beltran"/>
    <s v="Omar Rivera"/>
    <s v="Finca El Pilar "/>
    <x v="9"/>
    <x v="2"/>
    <n v="31031695"/>
    <n v="1422"/>
    <s v="ANA ELIZABETH"/>
    <s v="ORTIZ"/>
    <x v="1"/>
    <n v="44"/>
    <n v="44"/>
    <n v="1"/>
  </r>
  <r>
    <x v="11"/>
    <x v="1"/>
    <s v="Aspectos sanitarios"/>
    <s v="Se realiza capacitación con temáticas de todos los disturbios de la palma de aceite. "/>
    <s v="Nubia Beltran"/>
    <s v="Omar Rivera"/>
    <s v="Finca El Pilar "/>
    <x v="9"/>
    <x v="2"/>
    <n v="40404467"/>
    <n v="1029"/>
    <s v="BLANCA MARINELLA"/>
    <s v="MORENO SANCHEZ "/>
    <x v="1"/>
    <n v="44"/>
    <n v="44"/>
    <n v="1"/>
  </r>
  <r>
    <x v="11"/>
    <x v="1"/>
    <s v="Aspectos sanitarios"/>
    <s v="Se realiza capacitación con temáticas de todos los disturbios de la palma de aceite. "/>
    <s v="Nubia Beltran"/>
    <s v="Omar Rivera"/>
    <s v="Finca El Pilar "/>
    <x v="9"/>
    <x v="2"/>
    <n v="40328103"/>
    <n v="1030"/>
    <s v="DORYS ADRIANA"/>
    <s v="MORENO SANCHEZ "/>
    <x v="1"/>
    <n v="44"/>
    <n v="44"/>
    <n v="1"/>
  </r>
  <r>
    <x v="11"/>
    <x v="1"/>
    <s v="Aspectos sanitarios"/>
    <s v="Se realiza capacitación con temáticas de todos los disturbios de la palma de aceite. "/>
    <s v="Nubia Beltran"/>
    <s v="Omar Rivera"/>
    <s v="Finca El Pilar "/>
    <x v="9"/>
    <x v="2"/>
    <n v="1121911429"/>
    <n v="1037"/>
    <s v="JYMMY ALEXANDER"/>
    <s v="HERNANDEZ MORENO  "/>
    <x v="1"/>
    <n v="44"/>
    <n v="44"/>
    <n v="1"/>
  </r>
  <r>
    <x v="11"/>
    <x v="1"/>
    <s v="Aspectos sanitarios"/>
    <s v="Se realiza capacitación con temáticas de todos los disturbios de la palma de aceite. "/>
    <s v="Nubia Beltran"/>
    <s v="Omar Rivera"/>
    <s v="Finca El Pilar "/>
    <x v="9"/>
    <x v="2"/>
    <n v="1007329990"/>
    <n v="1101"/>
    <s v="ADRIANA"/>
    <s v="HERNANDEZ LONDOÑO "/>
    <x v="1"/>
    <n v="44"/>
    <n v="44"/>
    <n v="1"/>
  </r>
  <r>
    <x v="11"/>
    <x v="1"/>
    <s v="Aspectos sanitarios"/>
    <s v="Se realiza capacitación con temáticas de todos los disturbios de la palma de aceite. "/>
    <s v="Nubia Beltran"/>
    <s v="Omar Rivera"/>
    <s v="Finca El Pilar "/>
    <x v="9"/>
    <x v="2"/>
    <n v="1123115110"/>
    <n v="1371"/>
    <s v="MARINELLY"/>
    <s v="HERNANDEZ JILGUERO "/>
    <x v="1"/>
    <n v="44"/>
    <n v="44"/>
    <n v="1"/>
  </r>
  <r>
    <x v="11"/>
    <x v="1"/>
    <s v="Aspectos sanitarios"/>
    <s v="Se realiza capacitación con temáticas de todos los disturbios de la palma de aceite. "/>
    <s v="Nubia Beltran"/>
    <s v="Omar Rivera"/>
    <s v="Finca El Pilar "/>
    <x v="9"/>
    <x v="2"/>
    <n v="31536041"/>
    <n v="1101"/>
    <s v="ZAMIRNA"/>
    <s v="GUERRERO AGUILAR "/>
    <x v="1"/>
    <n v="44"/>
    <n v="44"/>
    <n v="1"/>
  </r>
  <r>
    <x v="11"/>
    <x v="1"/>
    <s v="Aspectos sanitarios"/>
    <s v="Se realiza capacitación con temáticas de todos los disturbios de la palma de aceite. "/>
    <s v="Nubia Beltran"/>
    <s v="Omar Rivera"/>
    <s v="Finca El Pilar "/>
    <x v="9"/>
    <x v="2"/>
    <n v="1121952333"/>
    <n v="1480"/>
    <s v="DANNY ALEJANDRA"/>
    <s v="GONZALEZ "/>
    <x v="1"/>
    <n v="44"/>
    <n v="44"/>
    <n v="1"/>
  </r>
  <r>
    <x v="11"/>
    <x v="1"/>
    <s v="Aspectos sanitarios"/>
    <s v="Se realiza capacitación con temáticas de todos los disturbios de la palma de aceite. "/>
    <s v="Nubia Beltran"/>
    <s v="Omar Rivera"/>
    <s v="Finca El Pilar "/>
    <x v="9"/>
    <x v="2"/>
    <n v="38360656"/>
    <n v="1039"/>
    <s v="EMILCE"/>
    <s v="CESPEDES CANAS "/>
    <x v="1"/>
    <n v="44"/>
    <n v="44"/>
    <n v="1"/>
  </r>
  <r>
    <x v="11"/>
    <x v="1"/>
    <s v="Aspectos sanitarios"/>
    <s v="Se realiza capacitación con temáticas de todos los disturbios de la palma de aceite. "/>
    <s v="Nubia Beltran"/>
    <s v="Omar Rivera"/>
    <s v="Finca El Pilar "/>
    <x v="9"/>
    <x v="2"/>
    <n v="1122142973"/>
    <n v="1415"/>
    <s v=" ERIKA DAYANA"/>
    <s v="CARO MORA"/>
    <x v="1"/>
    <n v="44"/>
    <n v="44"/>
    <n v="1"/>
  </r>
  <r>
    <x v="11"/>
    <x v="1"/>
    <s v="Aspectos sanitarios"/>
    <s v="Se realiza capacitación con temáticas de todos los disturbios de la palma de aceite. "/>
    <s v="Nubia Beltran"/>
    <s v="Omar Rivera"/>
    <s v="Finca El Pilar "/>
    <x v="9"/>
    <x v="2"/>
    <n v="1121917518"/>
    <s v="N/A"/>
    <s v=" CARLOS ALBEIRO"/>
    <s v="BECERRA ZAMORA"/>
    <x v="0"/>
    <n v="44"/>
    <n v="44"/>
    <n v="1"/>
  </r>
  <r>
    <x v="11"/>
    <x v="1"/>
    <s v="Aspectos sanitarios"/>
    <s v="Se realiza capacitación con temáticas de todos los disturbios de la palma de aceite. "/>
    <s v="Nubia Beltran"/>
    <s v="Omar Rivera"/>
    <s v="Finca El Pilar "/>
    <x v="9"/>
    <x v="2"/>
    <n v="17328515"/>
    <s v="N/A"/>
    <s v="BENJAMIN"/>
    <s v="ALDANA RINCON"/>
    <x v="0"/>
    <n v="44"/>
    <n v="44"/>
    <n v="1"/>
  </r>
  <r>
    <x v="12"/>
    <x v="2"/>
    <s v="Factores de riesgo y uso adecuado de EPP´S"/>
    <s v="promover el uso adecuado y responsable de los EPP, reconocimiento de los riesgos presentes en las labores"/>
    <s v="Felipe Arias"/>
    <s v="Felipe Arias"/>
    <s v="Finca El Pilar "/>
    <x v="9"/>
    <x v="1"/>
    <n v="3274917"/>
    <n v="1027"/>
    <s v=" HERNAN ARIEL"/>
    <s v="VELASQUEZ ROBAYO"/>
    <x v="1"/>
    <n v="17"/>
    <n v="17"/>
    <n v="1"/>
  </r>
  <r>
    <x v="12"/>
    <x v="2"/>
    <s v="Factores de riesgo y uso adecuado de EPP´S"/>
    <s v="promover el uso adecuado y responsable de los EPP, reconocimiento de los riesgos presentes en las labores"/>
    <s v="Felipe Arias"/>
    <s v="Felipe Arias"/>
    <s v="Finca El Pilar "/>
    <x v="9"/>
    <x v="1"/>
    <n v="31031744"/>
    <n v="1023"/>
    <s v=" MARIA EUGENIA"/>
    <s v="VARGAS OVALLE"/>
    <x v="1"/>
    <n v="17"/>
    <n v="17"/>
    <n v="1"/>
  </r>
  <r>
    <x v="12"/>
    <x v="2"/>
    <s v="Factores de riesgo y uso adecuado de EPP´S"/>
    <s v="promover el uso adecuado y responsable de los EPP, reconocimiento de los riesgos presentes en las labores"/>
    <s v="Felipe Arias"/>
    <s v="Felipe Arias"/>
    <s v="Finca El Pilar "/>
    <x v="9"/>
    <x v="1"/>
    <n v="40439756"/>
    <n v="1032"/>
    <s v=" MILVA"/>
    <s v="VANEGAS ZUBIETA"/>
    <x v="1"/>
    <n v="17"/>
    <n v="17"/>
    <n v="1"/>
  </r>
  <r>
    <x v="12"/>
    <x v="2"/>
    <s v="Factores de riesgo y uso adecuado de EPP´S"/>
    <s v="promover el uso adecuado y responsable de los EPP, reconocimiento de los riesgos presentes en las labores"/>
    <s v="Felipe Arias"/>
    <s v="Felipe Arias"/>
    <s v="Finca El Pilar "/>
    <x v="9"/>
    <x v="1"/>
    <n v="1123116500"/>
    <n v="1461"/>
    <s v="ALEXIS JAIR"/>
    <s v="VANEGAS VILLALOBOS "/>
    <x v="1"/>
    <n v="17"/>
    <n v="17"/>
    <n v="1"/>
  </r>
  <r>
    <x v="12"/>
    <x v="2"/>
    <s v="Factores de riesgo y uso adecuado de EPP´S"/>
    <s v="promover el uso adecuado y responsable de los EPP, reconocimiento de los riesgos presentes en las labores"/>
    <s v="Felipe Arias"/>
    <s v="Felipe Arias"/>
    <s v="Finca El Pilar "/>
    <x v="9"/>
    <x v="1"/>
    <n v="1121906783"/>
    <n v="1022"/>
    <s v="FRANCISCO"/>
    <s v="VANEGAS SOLANO "/>
    <x v="1"/>
    <n v="17"/>
    <n v="17"/>
    <n v="1"/>
  </r>
  <r>
    <x v="12"/>
    <x v="2"/>
    <s v="Factores de riesgo y uso adecuado de EPP´S"/>
    <s v="promover el uso adecuado y responsable de los EPP, reconocimiento de los riesgos presentes en las labores"/>
    <s v="Felipe Arias"/>
    <s v="Felipe Arias"/>
    <s v="Finca El Pilar "/>
    <x v="9"/>
    <x v="1"/>
    <n v="40341942"/>
    <n v="1028"/>
    <s v=" MARIA YORLEY"/>
    <s v="TORRES GARCIA"/>
    <x v="1"/>
    <n v="17"/>
    <n v="17"/>
    <n v="1"/>
  </r>
  <r>
    <x v="12"/>
    <x v="2"/>
    <s v="Factores de riesgo y uso adecuado de EPP´S"/>
    <s v="promover el uso adecuado y responsable de los EPP, reconocimiento de los riesgos presentes en las labores"/>
    <s v="Felipe Arias"/>
    <s v="Felipe Arias"/>
    <s v="Finca El Pilar "/>
    <x v="9"/>
    <x v="1"/>
    <n v="1006777925"/>
    <n v="1449"/>
    <s v="MICHAEL ESTEBAN"/>
    <s v="SAAVEDRA OCHOA "/>
    <x v="1"/>
    <n v="17"/>
    <n v="17"/>
    <n v="1"/>
  </r>
  <r>
    <x v="12"/>
    <x v="2"/>
    <s v="Factores de riesgo y uso adecuado de EPP´S"/>
    <s v="promover el uso adecuado y responsable de los EPP, reconocimiento de los riesgos presentes en las labores"/>
    <s v="Felipe Arias"/>
    <s v="Felipe Arias"/>
    <s v="Finca El Pilar "/>
    <x v="9"/>
    <x v="1"/>
    <n v="1123116797"/>
    <n v="1404"/>
    <s v=" ELKIN STEVEN"/>
    <s v="ROJAS ORTIZ"/>
    <x v="1"/>
    <n v="17"/>
    <n v="17"/>
    <n v="1"/>
  </r>
  <r>
    <x v="12"/>
    <x v="2"/>
    <s v="Factores de riesgo y uso adecuado de EPP´S"/>
    <s v="promover el uso adecuado y responsable de los EPP, reconocimiento de los riesgos presentes en las labores"/>
    <s v="Felipe Arias"/>
    <s v="Felipe Arias"/>
    <s v="Finca El Pilar "/>
    <x v="9"/>
    <x v="1"/>
    <n v="85261773"/>
    <n v="1540"/>
    <s v="JORGE LUIS"/>
    <s v="RODRIGUEZ TORRES "/>
    <x v="1"/>
    <n v="17"/>
    <n v="17"/>
    <n v="1"/>
  </r>
  <r>
    <x v="12"/>
    <x v="2"/>
    <s v="Factores de riesgo y uso adecuado de EPP´S"/>
    <s v="promover el uso adecuado y responsable de los EPP, reconocimiento de los riesgos presentes en las labores"/>
    <s v="Felipe Arias"/>
    <s v="Felipe Arias"/>
    <s v="Finca El Pilar "/>
    <x v="9"/>
    <x v="1"/>
    <n v="1122646567"/>
    <n v="1232"/>
    <s v=" ISRAEL"/>
    <s v="ROBAYO JIMENEZ"/>
    <x v="1"/>
    <n v="17"/>
    <n v="17"/>
    <n v="1"/>
  </r>
  <r>
    <x v="12"/>
    <x v="2"/>
    <s v="Factores de riesgo y uso adecuado de EPP´S"/>
    <s v="promover el uso adecuado y responsable de los EPP, reconocimiento de los riesgos presentes en las labores"/>
    <s v="Felipe Arias"/>
    <s v="Felipe Arias"/>
    <s v="Finca El Pilar "/>
    <x v="9"/>
    <x v="1"/>
    <n v="1006658683"/>
    <n v="1509"/>
    <s v="BRAYAN DAVID"/>
    <s v="ROA OCHOA "/>
    <x v="1"/>
    <n v="17"/>
    <n v="17"/>
    <n v="1"/>
  </r>
  <r>
    <x v="12"/>
    <x v="2"/>
    <s v="Factores de riesgo y uso adecuado de EPP´S"/>
    <s v="promover el uso adecuado y responsable de los EPP, reconocimiento de los riesgos presentes en las labores"/>
    <s v="Felipe Arias"/>
    <s v="Felipe Arias"/>
    <s v="Finca El Pilar "/>
    <x v="9"/>
    <x v="1"/>
    <n v="1123114519"/>
    <n v="1016"/>
    <s v=" JUAN CARLOS"/>
    <s v="ROA CASTILLO"/>
    <x v="1"/>
    <n v="17"/>
    <n v="17"/>
    <n v="1"/>
  </r>
  <r>
    <x v="12"/>
    <x v="2"/>
    <s v="Factores de riesgo y uso adecuado de EPP´S"/>
    <s v="promover el uso adecuado y responsable de los EPP, reconocimiento de los riesgos presentes en las labores"/>
    <s v="Felipe Arias"/>
    <s v="Felipe Arias"/>
    <s v="Finca El Pilar "/>
    <x v="9"/>
    <x v="1"/>
    <n v="1123114283"/>
    <n v="1017"/>
    <s v=" RODRIGO JOSE"/>
    <s v="ROA CASTILLO"/>
    <x v="1"/>
    <n v="17"/>
    <n v="17"/>
    <n v="1"/>
  </r>
  <r>
    <x v="12"/>
    <x v="2"/>
    <s v="Factores de riesgo y uso adecuado de EPP´S"/>
    <s v="promover el uso adecuado y responsable de los EPP, reconocimiento de los riesgos presentes en las labores"/>
    <s v="Felipe Arias"/>
    <s v="Felipe Arias"/>
    <s v="Finca El Pilar "/>
    <x v="9"/>
    <x v="1"/>
    <n v="87946959"/>
    <n v="1542"/>
    <s v="DANNY JAMER"/>
    <s v="PORTILLA PALACIOS "/>
    <x v="1"/>
    <n v="17"/>
    <n v="17"/>
    <n v="1"/>
  </r>
  <r>
    <x v="12"/>
    <x v="2"/>
    <s v="Factores de riesgo y uso adecuado de EPP´S"/>
    <s v="promover el uso adecuado y responsable de los EPP, reconocimiento de los riesgos presentes en las labores"/>
    <s v="Felipe Arias"/>
    <s v="Felipe Arias"/>
    <s v="Finca El Pilar "/>
    <x v="9"/>
    <x v="1"/>
    <n v="19561040"/>
    <n v="1166"/>
    <s v="GILBERTO SEGUNDO"/>
    <s v="PEREZ RIVERA "/>
    <x v="1"/>
    <n v="17"/>
    <n v="17"/>
    <n v="1"/>
  </r>
  <r>
    <x v="12"/>
    <x v="2"/>
    <s v="Factores de riesgo y uso adecuado de EPP´S"/>
    <s v="promover el uso adecuado y responsable de los EPP, reconocimiento de los riesgos presentes en las labores"/>
    <s v="Felipe Arias"/>
    <s v="Felipe Arias"/>
    <s v="Finca El Pilar "/>
    <x v="9"/>
    <x v="1"/>
    <n v="18973838"/>
    <n v="1515"/>
    <s v="MARCOS JAVIER "/>
    <s v="PEREZ BANDERA"/>
    <x v="1"/>
    <n v="17"/>
    <n v="17"/>
    <n v="1"/>
  </r>
  <r>
    <x v="12"/>
    <x v="2"/>
    <s v="Factores de riesgo y uso adecuado de EPP´S"/>
    <s v="promover el uso adecuado y responsable de los EPP, reconocimiento de los riesgos presentes en las labores"/>
    <s v="Felipe Arias"/>
    <s v="Felipe Arias"/>
    <s v="Finca El Pilar "/>
    <x v="9"/>
    <x v="1"/>
    <n v="17972048"/>
    <n v="1450"/>
    <s v="MANUEL FRANCISCO"/>
    <s v="PALLARES ANAYA "/>
    <x v="1"/>
    <n v="17"/>
    <n v="17"/>
    <n v="1"/>
  </r>
  <r>
    <x v="12"/>
    <x v="2"/>
    <s v="Factores de riesgo y uso adecuado de EPP´S"/>
    <s v="promover el uso adecuado y responsable de los EPP, reconocimiento de los riesgos presentes en las labores"/>
    <s v="Felipe Arias"/>
    <s v="Felipe Arias"/>
    <s v="Finca El Pilar "/>
    <x v="9"/>
    <x v="1"/>
    <n v="1120571325"/>
    <n v="1145"/>
    <s v="WILINTON DAVID"/>
    <s v="PADILLA MORALES "/>
    <x v="1"/>
    <n v="17"/>
    <n v="17"/>
    <n v="1"/>
  </r>
  <r>
    <x v="12"/>
    <x v="2"/>
    <s v="Factores de riesgo y uso adecuado de EPP´S"/>
    <s v="promover el uso adecuado y responsable de los EPP, reconocimiento de los riesgos presentes en las labores"/>
    <s v="Felipe Arias"/>
    <s v="Felipe Arias"/>
    <s v="Finca El Pilar "/>
    <x v="9"/>
    <x v="1"/>
    <n v="1003274956"/>
    <n v="1463"/>
    <s v="WILSON ENRRIQUE"/>
    <s v="MURILLO JIMENEZ"/>
    <x v="1"/>
    <n v="17"/>
    <n v="17"/>
    <n v="1"/>
  </r>
  <r>
    <x v="12"/>
    <x v="2"/>
    <s v="Factores de riesgo y uso adecuado de EPP´S"/>
    <s v="promover el uso adecuado y responsable de los EPP, reconocimiento de los riesgos presentes en las labores"/>
    <s v="Felipe Arias"/>
    <s v="Felipe Arias"/>
    <s v="Finca El Pilar "/>
    <x v="9"/>
    <x v="1"/>
    <n v="1121873605"/>
    <n v="1376"/>
    <s v="ANDRES"/>
    <s v="MONTEJO PLAZAS "/>
    <x v="1"/>
    <n v="17"/>
    <n v="17"/>
    <n v="1"/>
  </r>
  <r>
    <x v="12"/>
    <x v="2"/>
    <s v="Factores de riesgo y uso adecuado de EPP´S"/>
    <s v="promover el uso adecuado y responsable de los EPP, reconocimiento de los riesgos presentes en las labores"/>
    <s v="Felipe Arias"/>
    <s v="Felipe Arias"/>
    <s v="Finca El Pilar "/>
    <x v="9"/>
    <x v="1"/>
    <n v="1121832436"/>
    <n v="1537"/>
    <s v="DEICY MARIA"/>
    <s v="MERCHAN HERNANDEZ"/>
    <x v="1"/>
    <n v="17"/>
    <n v="17"/>
    <n v="1"/>
  </r>
  <r>
    <x v="12"/>
    <x v="2"/>
    <s v="Factores de riesgo y uso adecuado de EPP´S"/>
    <s v="promover el uso adecuado y responsable de los EPP, reconocimiento de los riesgos presentes en las labores"/>
    <s v="Felipe Arias"/>
    <s v="Felipe Arias"/>
    <s v="Finca El Pilar "/>
    <x v="9"/>
    <x v="1"/>
    <n v="19118159"/>
    <n v="1402"/>
    <s v="NICANOR "/>
    <s v="MARTINEZ GOMEZ"/>
    <x v="1"/>
    <n v="17"/>
    <n v="17"/>
    <n v="1"/>
  </r>
  <r>
    <x v="12"/>
    <x v="2"/>
    <s v="Factores de riesgo y uso adecuado de EPP´S"/>
    <s v="promover el uso adecuado y responsable de los EPP, reconocimiento de los riesgos presentes en las labores"/>
    <s v="Felipe Arias"/>
    <s v="Felipe Arias"/>
    <s v="Finca El Pilar "/>
    <x v="9"/>
    <x v="1"/>
    <n v="85380891"/>
    <n v="1532"/>
    <s v="JOSE FERNANDO"/>
    <s v="MANGA GUZMAN "/>
    <x v="1"/>
    <n v="17"/>
    <n v="17"/>
    <n v="1"/>
  </r>
  <r>
    <x v="12"/>
    <x v="2"/>
    <s v="Factores de riesgo y uso adecuado de EPP´S"/>
    <s v="promover el uso adecuado y responsable de los EPP, reconocimiento de los riesgos presentes en las labores"/>
    <s v="Felipe Arias"/>
    <s v="Felipe Arias"/>
    <s v="Finca El Pilar "/>
    <x v="9"/>
    <x v="1"/>
    <n v="7837936"/>
    <n v="1011"/>
    <s v=" WILSON"/>
    <s v="LOPEZ RINCON"/>
    <x v="1"/>
    <n v="17"/>
    <n v="17"/>
    <n v="1"/>
  </r>
  <r>
    <x v="12"/>
    <x v="2"/>
    <s v="Factores de riesgo y uso adecuado de EPP´S"/>
    <s v="promover el uso adecuado y responsable de los EPP, reconocimiento de los riesgos presentes en las labores"/>
    <s v="Felipe Arias"/>
    <s v="Felipe Arias"/>
    <s v="Finca El Pilar "/>
    <x v="9"/>
    <x v="1"/>
    <n v="1063724340"/>
    <n v="1345"/>
    <s v=" LUIS ALBERTO"/>
    <s v="JULIO ANAYA"/>
    <x v="1"/>
    <n v="17"/>
    <n v="17"/>
    <n v="1"/>
  </r>
  <r>
    <x v="12"/>
    <x v="2"/>
    <s v="Factores de riesgo y uso adecuado de EPP´S"/>
    <s v="promover el uso adecuado y responsable de los EPP, reconocimiento de los riesgos presentes en las labores"/>
    <s v="Felipe Arias"/>
    <s v="Felipe Arias"/>
    <s v="Finca El Pilar "/>
    <x v="9"/>
    <x v="1"/>
    <n v="1121910483"/>
    <n v="1538"/>
    <s v="ADRIANA"/>
    <s v="JARAMILLO OVALLE "/>
    <x v="1"/>
    <n v="17"/>
    <n v="17"/>
    <n v="1"/>
  </r>
  <r>
    <x v="12"/>
    <x v="2"/>
    <s v="Factores de riesgo y uso adecuado de EPP´S"/>
    <s v="promover el uso adecuado y responsable de los EPP, reconocimiento de los riesgos presentes en las labores"/>
    <s v="Felipe Arias"/>
    <s v="Felipe Arias"/>
    <s v="Finca El Pilar "/>
    <x v="9"/>
    <x v="1"/>
    <n v="3271447"/>
    <n v="1346"/>
    <s v=" JOSE ANTONIO"/>
    <s v="HERRERA MELO"/>
    <x v="1"/>
    <n v="17"/>
    <n v="17"/>
    <n v="1"/>
  </r>
  <r>
    <x v="12"/>
    <x v="2"/>
    <s v="Factores de riesgo y uso adecuado de EPP´S"/>
    <s v="promover el uso adecuado y responsable de los EPP, reconocimiento de los riesgos presentes en las labores"/>
    <s v="Felipe Arias"/>
    <s v="Felipe Arias"/>
    <s v="Finca El Pilar "/>
    <x v="9"/>
    <x v="1"/>
    <n v="1120506666"/>
    <n v="1523"/>
    <s v="WAGNER STEVEN"/>
    <s v="HERNANDEZ SUPELANO "/>
    <x v="1"/>
    <n v="17"/>
    <n v="17"/>
    <n v="1"/>
  </r>
  <r>
    <x v="12"/>
    <x v="2"/>
    <s v="Factores de riesgo y uso adecuado de EPP´S"/>
    <s v="promover el uso adecuado y responsable de los EPP, reconocimiento de los riesgos presentes en las labores"/>
    <s v="Felipe Arias"/>
    <s v="Felipe Arias"/>
    <s v="Finca El Pilar "/>
    <x v="9"/>
    <x v="1"/>
    <n v="1121819496"/>
    <n v="1008"/>
    <s v=" OMAR JOSE"/>
    <s v="HERNANDEZ RUIZ"/>
    <x v="1"/>
    <n v="17"/>
    <n v="17"/>
    <n v="1"/>
  </r>
  <r>
    <x v="12"/>
    <x v="2"/>
    <s v="Factores de riesgo y uso adecuado de EPP´S"/>
    <s v="promover el uso adecuado y responsable de los EPP, reconocimiento de los riesgos presentes en las labores"/>
    <s v="Felipe Arias"/>
    <s v="Felipe Arias"/>
    <s v="Finca El Pilar "/>
    <x v="9"/>
    <x v="1"/>
    <n v="1121934150"/>
    <n v="1058"/>
    <s v=" YULIAN ANDRES"/>
    <s v="HERNANDEZ MORENO"/>
    <x v="1"/>
    <n v="17"/>
    <n v="17"/>
    <n v="1"/>
  </r>
  <r>
    <x v="12"/>
    <x v="2"/>
    <s v="Factores de riesgo y uso adecuado de EPP´S"/>
    <s v="promover el uso adecuado y responsable de los EPP, reconocimiento de los riesgos presentes en las labores"/>
    <s v="Felipe Arias"/>
    <s v="Felipe Arias"/>
    <s v="Finca El Pilar "/>
    <x v="9"/>
    <x v="1"/>
    <n v="1123116171"/>
    <n v="1539"/>
    <s v="YULIZA ANDREA"/>
    <s v="HERNANDEZ HERNANDEZ "/>
    <x v="1"/>
    <n v="17"/>
    <n v="17"/>
    <n v="1"/>
  </r>
  <r>
    <x v="12"/>
    <x v="2"/>
    <s v="Factores de riesgo y uso adecuado de EPP´S"/>
    <s v="promover el uso adecuado y responsable de los EPP, reconocimiento de los riesgos presentes en las labores"/>
    <s v="Felipe Arias"/>
    <s v="Felipe Arias"/>
    <s v="Finca El Pilar "/>
    <x v="9"/>
    <x v="1"/>
    <n v="1010143088"/>
    <n v="1536"/>
    <s v="MONICA ALEJANDRA"/>
    <s v="HERNANDEZ HERNANDEZ "/>
    <x v="1"/>
    <n v="17"/>
    <n v="17"/>
    <n v="1"/>
  </r>
  <r>
    <x v="12"/>
    <x v="2"/>
    <s v="Factores de riesgo y uso adecuado de EPP´S"/>
    <s v="promover el uso adecuado y responsable de los EPP, reconocimiento de los riesgos presentes en las labores"/>
    <s v="Felipe Arias"/>
    <s v="Felipe Arias"/>
    <s v="Finca El Pilar "/>
    <x v="9"/>
    <x v="1"/>
    <n v="1083556844"/>
    <n v="1548"/>
    <s v="GEINER ANTONIO"/>
    <s v="GIL LARA "/>
    <x v="1"/>
    <n v="17"/>
    <n v="17"/>
    <n v="1"/>
  </r>
  <r>
    <x v="12"/>
    <x v="2"/>
    <s v="Factores de riesgo y uso adecuado de EPP´S"/>
    <s v="promover el uso adecuado y responsable de los EPP, reconocimiento de los riesgos presentes en las labores"/>
    <s v="Felipe Arias"/>
    <s v="Felipe Arias"/>
    <s v="Finca El Pilar "/>
    <x v="9"/>
    <x v="1"/>
    <n v="1006838553"/>
    <n v="1547"/>
    <s v="MIGUEL ANGEL"/>
    <s v="GARCIA MORENO "/>
    <x v="1"/>
    <n v="17"/>
    <n v="17"/>
    <n v="1"/>
  </r>
  <r>
    <x v="12"/>
    <x v="2"/>
    <s v="Factores de riesgo y uso adecuado de EPP´S"/>
    <s v="promover el uso adecuado y responsable de los EPP, reconocimiento de los riesgos presentes en las labores"/>
    <s v="Felipe Arias"/>
    <s v="Felipe Arias"/>
    <s v="Finca El Pilar "/>
    <x v="9"/>
    <x v="1"/>
    <n v="79538669"/>
    <n v="1031"/>
    <s v="OMAR"/>
    <s v="FONTECHA"/>
    <x v="1"/>
    <n v="17"/>
    <n v="17"/>
    <n v="1"/>
  </r>
  <r>
    <x v="12"/>
    <x v="2"/>
    <s v="Factores de riesgo y uso adecuado de EPP´S"/>
    <s v="promover el uso adecuado y responsable de los EPP, reconocimiento de los riesgos presentes en las labores"/>
    <s v="Felipe Arias"/>
    <s v="Felipe Arias"/>
    <s v="Finca El Pilar "/>
    <x v="9"/>
    <x v="1"/>
    <n v="1006795353"/>
    <n v="1533"/>
    <s v=" LUIS JEFREY"/>
    <s v="CASTRO NARVAEZ"/>
    <x v="1"/>
    <n v="17"/>
    <n v="17"/>
    <n v="1"/>
  </r>
  <r>
    <x v="12"/>
    <x v="2"/>
    <s v="Factores de riesgo y uso adecuado de EPP´S"/>
    <s v="promover el uso adecuado y responsable de los EPP, reconocimiento de los riesgos presentes en las labores"/>
    <s v="Felipe Arias"/>
    <s v="Felipe Arias"/>
    <s v="Finca El Pilar "/>
    <x v="9"/>
    <x v="1"/>
    <n v="1103219172"/>
    <n v="1230"/>
    <s v="PABLO SEGUNDO"/>
    <s v="CARDENAS MUÑOZ "/>
    <x v="1"/>
    <n v="17"/>
    <n v="17"/>
    <n v="1"/>
  </r>
  <r>
    <x v="12"/>
    <x v="2"/>
    <s v="Factores de riesgo y uso adecuado de EPP´S"/>
    <s v="promover el uso adecuado y responsable de los EPP, reconocimiento de los riesgos presentes en las labores"/>
    <s v="Felipe Arias"/>
    <s v="Felipe Arias"/>
    <s v="Finca El Pilar "/>
    <x v="9"/>
    <x v="1"/>
    <n v="1065667090"/>
    <n v="1513"/>
    <s v="CESAR ANTONIO"/>
    <s v="CALDERON TRENS "/>
    <x v="1"/>
    <n v="17"/>
    <n v="17"/>
    <n v="1"/>
  </r>
  <r>
    <x v="12"/>
    <x v="2"/>
    <s v="Factores de riesgo y uso adecuado de EPP´S"/>
    <s v="promover el uso adecuado y responsable de los EPP, reconocimiento de los riesgos presentes en las labores"/>
    <s v="Felipe Arias"/>
    <s v="Felipe Arias"/>
    <s v="Finca El Pilar "/>
    <x v="9"/>
    <x v="1"/>
    <n v="1006697383"/>
    <n v="1535"/>
    <s v="DIANA SOFIA"/>
    <s v="BLANCO ANDRADE "/>
    <x v="1"/>
    <n v="17"/>
    <n v="17"/>
    <n v="1"/>
  </r>
  <r>
    <x v="12"/>
    <x v="2"/>
    <s v="Factores de riesgo y uso adecuado de EPP´S"/>
    <s v="promover el uso adecuado y responsable de los EPP, reconocimiento de los riesgos presentes en las labores"/>
    <s v="Felipe Arias"/>
    <s v="Felipe Arias"/>
    <s v="Finca El Pilar "/>
    <x v="9"/>
    <x v="1"/>
    <n v="1193531410"/>
    <n v="1544"/>
    <s v="SARA DANIELA"/>
    <s v="BELTRAN MORENO "/>
    <x v="1"/>
    <n v="17"/>
    <n v="17"/>
    <n v="1"/>
  </r>
  <r>
    <x v="12"/>
    <x v="2"/>
    <s v="Factores de riesgo y uso adecuado de EPP´S"/>
    <s v="promover el uso adecuado y responsable de los EPP, reconocimiento de los riesgos presentes en las labores"/>
    <s v="Felipe Arias"/>
    <s v="Felipe Arias"/>
    <s v="Finca El Pilar "/>
    <x v="9"/>
    <x v="1"/>
    <n v="1052702515"/>
    <n v="1517"/>
    <s v=" ALEXANDER"/>
    <s v="ANGULO CANTILLO"/>
    <x v="1"/>
    <n v="17"/>
    <n v="17"/>
    <n v="1"/>
  </r>
  <r>
    <x v="12"/>
    <x v="2"/>
    <s v="Factores de riesgo y uso adecuado de EPP´S"/>
    <s v="promover el uso adecuado y responsable de los EPP, reconocimiento de los riesgos presentes en las labores"/>
    <s v="Felipe Arias"/>
    <s v="Felipe Arias"/>
    <s v="Finca El Pilar "/>
    <x v="9"/>
    <x v="1"/>
    <n v="1120499197"/>
    <n v="1065"/>
    <s v="LADY JOHANA"/>
    <s v="ANDRADE SANCHEZ "/>
    <x v="1"/>
    <n v="17"/>
    <n v="17"/>
    <n v="1"/>
  </r>
  <r>
    <x v="12"/>
    <x v="2"/>
    <s v="Factores de riesgo y uso adecuado de EPP´S"/>
    <s v="promover el uso adecuado y responsable de los EPP, reconocimiento de los riesgos presentes en las labores"/>
    <s v="Felipe Arias"/>
    <s v="Felipe Arias"/>
    <s v="Finca El Pilar "/>
    <x v="9"/>
    <x v="1"/>
    <n v="1121844449"/>
    <n v="1097"/>
    <s v="JOSE MANUEL"/>
    <s v="AMAYA GONZALEZ "/>
    <x v="1"/>
    <n v="17"/>
    <n v="17"/>
    <n v="1"/>
  </r>
  <r>
    <x v="12"/>
    <x v="2"/>
    <s v="Factores de riesgo y uso adecuado de EPP´S"/>
    <s v="promover el uso adecuado y responsable de los EPP, reconocimiento de los riesgos presentes en las labores"/>
    <s v="Felipe Arias"/>
    <s v="Felipe Arias"/>
    <s v="Finca El Pilar "/>
    <x v="9"/>
    <x v="1"/>
    <n v="1121868814"/>
    <n v="1046"/>
    <s v="DIANA EDELMIRA"/>
    <s v="AMAYA GONZALEZ "/>
    <x v="1"/>
    <n v="17"/>
    <n v="17"/>
    <n v="1"/>
  </r>
  <r>
    <x v="13"/>
    <x v="2"/>
    <s v="Proceso de reporte de accidentes e incidentes de trabajo"/>
    <s v="Dar a conocer el debido proceso a la hora de reportar una accidente o incidente de trabajo."/>
    <s v="Felipe Arias"/>
    <s v="Felipe Arias"/>
    <s v="Finca El Pilar "/>
    <x v="10"/>
    <x v="0"/>
    <n v="40411350"/>
    <s v="N/A"/>
    <s v=" BEATRIZ"/>
    <s v="YAGAMA GAONA"/>
    <x v="0"/>
    <n v="26"/>
    <n v="26"/>
    <n v="1"/>
  </r>
  <r>
    <x v="13"/>
    <x v="2"/>
    <s v="Proceso de reporte de accidentes e incidentes de trabajo"/>
    <s v="Dar a conocer el debido proceso a la hora de reportar una accidente o incidente de trabajo."/>
    <s v="Felipe Arias"/>
    <s v="Felipe Arias"/>
    <s v="Finca El Pilar "/>
    <x v="10"/>
    <x v="0"/>
    <n v="86063392"/>
    <s v="N/A"/>
    <s v=" WILSON GIOVANNI "/>
    <s v="VILLEGAS"/>
    <x v="0"/>
    <n v="26"/>
    <n v="26"/>
    <n v="1"/>
  </r>
  <r>
    <x v="13"/>
    <x v="2"/>
    <s v="Proceso de reporte de accidentes e incidentes de trabajo"/>
    <s v="Dar a conocer el debido proceso a la hora de reportar una accidente o incidente de trabajo."/>
    <s v="Felipe Arias"/>
    <s v="Felipe Arias"/>
    <s v="Finca El Pilar "/>
    <x v="10"/>
    <x v="0"/>
    <n v="1020770884"/>
    <s v="N/A"/>
    <s v="EDWIN ALEXANDER"/>
    <s v="TRIANA VALLEJO"/>
    <x v="0"/>
    <n v="26"/>
    <n v="26"/>
    <n v="1"/>
  </r>
  <r>
    <x v="13"/>
    <x v="2"/>
    <s v="Proceso de reporte de accidentes e incidentes de trabajo"/>
    <s v="Dar a conocer el debido proceso a la hora de reportar una accidente o incidente de trabajo."/>
    <s v="Felipe Arias"/>
    <s v="Felipe Arias"/>
    <s v="Finca El Pilar "/>
    <x v="10"/>
    <x v="0"/>
    <n v="86053117"/>
    <s v="N/A"/>
    <s v=" OMAR "/>
    <s v="RIVERA ESPINOSA"/>
    <x v="0"/>
    <n v="26"/>
    <n v="26"/>
    <n v="1"/>
  </r>
  <r>
    <x v="13"/>
    <x v="2"/>
    <s v="Proceso de reporte de accidentes e incidentes de trabajo"/>
    <s v="Dar a conocer el debido proceso a la hora de reportar una accidente o incidente de trabajo."/>
    <s v="Felipe Arias"/>
    <s v="Felipe Arias"/>
    <s v="Finca El Pilar "/>
    <x v="10"/>
    <x v="0"/>
    <n v="1121953514"/>
    <s v="N/A"/>
    <s v="MARIA LORENA"/>
    <s v="PULIDO RESTREPO "/>
    <x v="0"/>
    <n v="26"/>
    <n v="26"/>
    <n v="1"/>
  </r>
  <r>
    <x v="13"/>
    <x v="2"/>
    <s v="Proceso de reporte de accidentes e incidentes de trabajo"/>
    <s v="Dar a conocer el debido proceso a la hora de reportar una accidente o incidente de trabajo."/>
    <s v="Felipe Arias"/>
    <s v="Felipe Arias"/>
    <s v="Finca El Pilar "/>
    <x v="10"/>
    <x v="0"/>
    <n v="1069755169"/>
    <s v="N/A"/>
    <s v=" EDUAR MANUEL"/>
    <s v="PERDOMO SON"/>
    <x v="0"/>
    <n v="26"/>
    <n v="26"/>
    <n v="1"/>
  </r>
  <r>
    <x v="13"/>
    <x v="2"/>
    <s v="Proceso de reporte de accidentes e incidentes de trabajo"/>
    <s v="Dar a conocer el debido proceso a la hora de reportar una accidente o incidente de trabajo."/>
    <s v="Felipe Arias"/>
    <s v="Felipe Arias"/>
    <s v="Finca El Pilar "/>
    <x v="10"/>
    <x v="0"/>
    <n v="16882469"/>
    <s v="N/A"/>
    <s v=" WEIMAR"/>
    <s v="PEÑA MOSQUERA"/>
    <x v="0"/>
    <n v="26"/>
    <n v="26"/>
    <n v="1"/>
  </r>
  <r>
    <x v="13"/>
    <x v="2"/>
    <s v="Proceso de reporte de accidentes e incidentes de trabajo"/>
    <s v="Dar a conocer el debido proceso a la hora de reportar una accidente o incidente de trabajo."/>
    <s v="Felipe Arias"/>
    <s v="Felipe Arias"/>
    <s v="Finca El Pilar "/>
    <x v="10"/>
    <x v="0"/>
    <n v="1122131510"/>
    <s v="N/A"/>
    <s v=" DIEGO FERNANDO "/>
    <s v="ORTIZ OSPINA"/>
    <x v="0"/>
    <n v="26"/>
    <n v="26"/>
    <n v="1"/>
  </r>
  <r>
    <x v="13"/>
    <x v="2"/>
    <s v="Proceso de reporte de accidentes e incidentes de trabajo"/>
    <s v="Dar a conocer el debido proceso a la hora de reportar una accidente o incidente de trabajo."/>
    <s v="Felipe Arias"/>
    <s v="Felipe Arias"/>
    <s v="Finca El Pilar "/>
    <x v="10"/>
    <x v="0"/>
    <n v="7807070"/>
    <s v="N/A"/>
    <s v=" PEDRO ANTONIO "/>
    <s v="ORTIZ"/>
    <x v="0"/>
    <n v="26"/>
    <n v="26"/>
    <n v="1"/>
  </r>
  <r>
    <x v="13"/>
    <x v="2"/>
    <s v="Proceso de reporte de accidentes e incidentes de trabajo"/>
    <s v="Dar a conocer el debido proceso a la hora de reportar una accidente o incidente de trabajo."/>
    <s v="Felipe Arias"/>
    <s v="Felipe Arias"/>
    <s v="Finca El Pilar "/>
    <x v="10"/>
    <x v="0"/>
    <n v="1123116078"/>
    <s v="N/A"/>
    <s v=" JHON ALEXIS"/>
    <s v="LOPEZ PEREZ"/>
    <x v="0"/>
    <n v="26"/>
    <n v="26"/>
    <n v="1"/>
  </r>
  <r>
    <x v="13"/>
    <x v="2"/>
    <s v="Proceso de reporte de accidentes e incidentes de trabajo"/>
    <s v="Dar a conocer el debido proceso a la hora de reportar una accidente o incidente de trabajo."/>
    <s v="Felipe Arias"/>
    <s v="Felipe Arias"/>
    <s v="Finca El Pilar "/>
    <x v="10"/>
    <x v="0"/>
    <n v="1501103"/>
    <s v="N/A"/>
    <s v="PANTALEON"/>
    <s v="LARRAHONDO SANDOVAL"/>
    <x v="0"/>
    <n v="26"/>
    <n v="26"/>
    <n v="1"/>
  </r>
  <r>
    <x v="13"/>
    <x v="2"/>
    <s v="Proceso de reporte de accidentes e incidentes de trabajo"/>
    <s v="Dar a conocer el debido proceso a la hora de reportar una accidente o incidente de trabajo."/>
    <s v="Felipe Arias"/>
    <s v="Felipe Arias"/>
    <s v="Finca El Pilar "/>
    <x v="10"/>
    <x v="0"/>
    <n v="1143826359"/>
    <s v="N/A"/>
    <s v="ANDERSON"/>
    <s v="LARRAHONDO MARTINEZ "/>
    <x v="0"/>
    <n v="26"/>
    <n v="26"/>
    <n v="1"/>
  </r>
  <r>
    <x v="13"/>
    <x v="2"/>
    <s v="Proceso de reporte de accidentes e incidentes de trabajo"/>
    <s v="Dar a conocer el debido proceso a la hora de reportar una accidente o incidente de trabajo."/>
    <s v="Felipe Arias"/>
    <s v="Felipe Arias"/>
    <s v="Finca El Pilar "/>
    <x v="10"/>
    <x v="0"/>
    <n v="86059628"/>
    <s v="N/A"/>
    <s v=" GEDMAN"/>
    <s v="HERNANDEZ ALVARADO"/>
    <x v="0"/>
    <n v="26"/>
    <n v="26"/>
    <n v="1"/>
  </r>
  <r>
    <x v="13"/>
    <x v="2"/>
    <s v="Proceso de reporte de accidentes e incidentes de trabajo"/>
    <s v="Dar a conocer el debido proceso a la hora de reportar una accidente o incidente de trabajo."/>
    <s v="Felipe Arias"/>
    <s v="Felipe Arias"/>
    <s v="Finca El Pilar "/>
    <x v="10"/>
    <x v="0"/>
    <n v="1123116186"/>
    <s v="N/A"/>
    <s v=" JOSE NICODEMUS"/>
    <s v="GUTIERREZ ARDILA"/>
    <x v="0"/>
    <n v="26"/>
    <n v="26"/>
    <n v="1"/>
  </r>
  <r>
    <x v="13"/>
    <x v="2"/>
    <s v="Proceso de reporte de accidentes e incidentes de trabajo"/>
    <s v="Dar a conocer el debido proceso a la hora de reportar una accidente o incidente de trabajo."/>
    <s v="Felipe Arias"/>
    <s v="Felipe Arias"/>
    <s v="Finca El Pilar "/>
    <x v="10"/>
    <x v="0"/>
    <n v="1006858664"/>
    <s v="N/A"/>
    <s v="JERSON"/>
    <s v="GUEVARA"/>
    <x v="0"/>
    <n v="26"/>
    <n v="26"/>
    <n v="1"/>
  </r>
  <r>
    <x v="13"/>
    <x v="2"/>
    <s v="Proceso de reporte de accidentes e incidentes de trabajo"/>
    <s v="Dar a conocer el debido proceso a la hora de reportar una accidente o incidente de trabajo."/>
    <s v="Felipe Arias"/>
    <s v="Felipe Arias"/>
    <s v="Finca El Pilar "/>
    <x v="10"/>
    <x v="0"/>
    <n v="40441358"/>
    <s v="N/A"/>
    <s v=" SARA "/>
    <s v="GARCIA GONZALEZ"/>
    <x v="0"/>
    <n v="26"/>
    <n v="26"/>
    <n v="1"/>
  </r>
  <r>
    <x v="13"/>
    <x v="2"/>
    <s v="Proceso de reporte de accidentes e incidentes de trabajo"/>
    <s v="Dar a conocer el debido proceso a la hora de reportar una accidente o incidente de trabajo."/>
    <s v="Felipe Arias"/>
    <s v="Felipe Arias"/>
    <s v="Finca El Pilar "/>
    <x v="10"/>
    <x v="0"/>
    <n v="1121951678"/>
    <s v="N/A"/>
    <s v="WILLIAM ALEJANDRO"/>
    <s v="FIERRO RIVEROS"/>
    <x v="0"/>
    <n v="26"/>
    <n v="26"/>
    <n v="1"/>
  </r>
  <r>
    <x v="13"/>
    <x v="2"/>
    <s v="Proceso de reporte de accidentes e incidentes de trabajo"/>
    <s v="Dar a conocer el debido proceso a la hora de reportar una accidente o incidente de trabajo."/>
    <s v="Felipe Arias"/>
    <s v="Felipe Arias"/>
    <s v="Finca El Pilar "/>
    <x v="10"/>
    <x v="0"/>
    <n v="1121910048"/>
    <s v="N/A"/>
    <s v=" DEISY TATIANA"/>
    <s v="DUARTE MORENO"/>
    <x v="0"/>
    <n v="26"/>
    <n v="26"/>
    <n v="1"/>
  </r>
  <r>
    <x v="13"/>
    <x v="2"/>
    <s v="Proceso de reporte de accidentes e incidentes de trabajo"/>
    <s v="Dar a conocer el debido proceso a la hora de reportar una accidente o incidente de trabajo."/>
    <s v="Felipe Arias"/>
    <s v="Felipe Arias"/>
    <s v="Finca El Pilar "/>
    <x v="10"/>
    <x v="0"/>
    <n v="10187350"/>
    <s v="N/A"/>
    <s v="WILSON"/>
    <s v="DIAZ BERNAL"/>
    <x v="0"/>
    <n v="26"/>
    <n v="26"/>
    <n v="1"/>
  </r>
  <r>
    <x v="13"/>
    <x v="2"/>
    <s v="Proceso de reporte de accidentes e incidentes de trabajo"/>
    <s v="Dar a conocer el debido proceso a la hora de reportar una accidente o incidente de trabajo."/>
    <s v="Felipe Arias"/>
    <s v="Felipe Arias"/>
    <s v="Finca El Pilar "/>
    <x v="10"/>
    <x v="0"/>
    <n v="1007057960"/>
    <s v="N/A"/>
    <s v="WILSON ANDRES"/>
    <s v="DIAZ BERNAL"/>
    <x v="0"/>
    <n v="26"/>
    <n v="26"/>
    <n v="1"/>
  </r>
  <r>
    <x v="13"/>
    <x v="2"/>
    <s v="Proceso de reporte de accidentes e incidentes de trabajo"/>
    <s v="Dar a conocer el debido proceso a la hora de reportar una accidente o incidente de trabajo."/>
    <s v="Felipe Arias"/>
    <s v="Felipe Arias"/>
    <s v="Finca El Pilar "/>
    <x v="10"/>
    <x v="0"/>
    <n v="1122123512"/>
    <s v="N/A"/>
    <s v=" SANDRA MARCELA "/>
    <s v="CARO MORA"/>
    <x v="0"/>
    <n v="26"/>
    <n v="26"/>
    <n v="1"/>
  </r>
  <r>
    <x v="13"/>
    <x v="2"/>
    <s v="Proceso de reporte de accidentes e incidentes de trabajo"/>
    <s v="Dar a conocer el debido proceso a la hora de reportar una accidente o incidente de trabajo."/>
    <s v="Felipe Arias"/>
    <s v="Felipe Arias"/>
    <s v="Finca El Pilar "/>
    <x v="10"/>
    <x v="0"/>
    <n v="1106333245"/>
    <s v="N/A"/>
    <s v="NUBIA ESPERANZA "/>
    <s v="BELTRAN ECHEVERRY"/>
    <x v="0"/>
    <n v="26"/>
    <n v="26"/>
    <n v="1"/>
  </r>
  <r>
    <x v="13"/>
    <x v="2"/>
    <s v="Proceso de reporte de accidentes e incidentes de trabajo"/>
    <s v="Dar a conocer el debido proceso a la hora de reportar una accidente o incidente de trabajo."/>
    <s v="Felipe Arias"/>
    <s v="Felipe Arias"/>
    <s v="Finca El Pilar "/>
    <x v="10"/>
    <x v="0"/>
    <n v="1121917518"/>
    <s v="N/A"/>
    <s v=" CARLOS ALBEIRO"/>
    <s v="BECERRA ZAMORA"/>
    <x v="0"/>
    <n v="26"/>
    <n v="26"/>
    <n v="1"/>
  </r>
  <r>
    <x v="13"/>
    <x v="2"/>
    <s v="Proceso de reporte de accidentes e incidentes de trabajo"/>
    <s v="Dar a conocer el debido proceso a la hora de reportar una accidente o incidente de trabajo."/>
    <s v="Felipe Arias"/>
    <s v="Felipe Arias"/>
    <s v="Finca El Pilar "/>
    <x v="10"/>
    <x v="0"/>
    <n v="1121941203"/>
    <s v="N/A"/>
    <s v=" YADY JASBLEIDY"/>
    <s v="BAYONA GONZALEZ"/>
    <x v="0"/>
    <n v="26"/>
    <n v="26"/>
    <n v="1"/>
  </r>
  <r>
    <x v="13"/>
    <x v="2"/>
    <s v="Proceso de reporte de accidentes e incidentes de trabajo"/>
    <s v="Dar a conocer el debido proceso a la hora de reportar una accidente o incidente de trabajo."/>
    <s v="Felipe Arias"/>
    <s v="Felipe Arias"/>
    <s v="Finca El Pilar "/>
    <x v="10"/>
    <x v="0"/>
    <n v="1121903978"/>
    <s v="N/A"/>
    <s v=" CARLOS FELIPE"/>
    <s v="ARIAS RODRIGUEZ"/>
    <x v="0"/>
    <n v="26"/>
    <n v="26"/>
    <n v="1"/>
  </r>
  <r>
    <x v="13"/>
    <x v="2"/>
    <s v="Proceso de reporte de accidentes e incidentes de trabajo"/>
    <s v="Dar a conocer el debido proceso a la hora de reportar una accidente o incidente de trabajo."/>
    <s v="Felipe Arias"/>
    <s v="Felipe Arias"/>
    <s v="Finca El Pilar "/>
    <x v="10"/>
    <x v="0"/>
    <n v="17328515"/>
    <s v="N/A"/>
    <s v="BENJAMIN"/>
    <s v="ALDANA RINCON"/>
    <x v="0"/>
    <n v="26"/>
    <n v="26"/>
    <n v="1"/>
  </r>
  <r>
    <x v="14"/>
    <x v="3"/>
    <s v="Cargos y perfiles"/>
    <s v="Capacitación sobre los cargos y perfiles del personal en las áreas de la empresa."/>
    <s v="Victor Buitrago"/>
    <s v="William Diaz"/>
    <s v="Finca El Pilar "/>
    <x v="11"/>
    <x v="3"/>
    <n v="1020770884"/>
    <s v="N/A"/>
    <s v="EDWIN ALEXANDER"/>
    <s v="TRIANA VALLEJO"/>
    <x v="0"/>
    <n v="11"/>
    <n v="11"/>
    <n v="1"/>
  </r>
  <r>
    <x v="14"/>
    <x v="3"/>
    <s v="Cargos y perfiles"/>
    <s v="Capacitación sobre los cargos y perfiles del personal en las áreas de la empresa."/>
    <s v="Victor Buitrago"/>
    <s v="William Diaz"/>
    <s v="Finca El Pilar "/>
    <x v="11"/>
    <x v="3"/>
    <n v="86053117"/>
    <s v="N/A"/>
    <s v=" OMAR "/>
    <s v="RIVERA ESPINOSA"/>
    <x v="0"/>
    <n v="11"/>
    <n v="11"/>
    <n v="1"/>
  </r>
  <r>
    <x v="14"/>
    <x v="3"/>
    <s v="Cargos y perfiles"/>
    <s v="Capacitación sobre los cargos y perfiles del personal en las áreas de la empresa."/>
    <s v="Victor Buitrago"/>
    <s v="William Diaz"/>
    <s v="Finca El Pilar "/>
    <x v="11"/>
    <x v="3"/>
    <n v="1121953514"/>
    <s v="N/A"/>
    <s v="MARIA LORENA"/>
    <s v="PULIDO RESTREPO "/>
    <x v="0"/>
    <n v="11"/>
    <n v="11"/>
    <n v="1"/>
  </r>
  <r>
    <x v="14"/>
    <x v="3"/>
    <s v="Cargos y perfiles"/>
    <s v="Capacitación sobre los cargos y perfiles del personal en las áreas de la empresa."/>
    <s v="Victor Buitrago"/>
    <s v="William Diaz"/>
    <s v="Finca El Pilar "/>
    <x v="11"/>
    <x v="3"/>
    <n v="40441358"/>
    <s v="N/A"/>
    <s v=" SARA "/>
    <s v="GARCIA GONZALEZ"/>
    <x v="0"/>
    <n v="11"/>
    <n v="11"/>
    <n v="1"/>
  </r>
  <r>
    <x v="14"/>
    <x v="3"/>
    <s v="Cargos y perfiles"/>
    <s v="Capacitación sobre los cargos y perfiles del personal en las áreas de la empresa."/>
    <s v="Victor Buitrago"/>
    <s v="William Diaz"/>
    <s v="Finca El Pilar "/>
    <x v="11"/>
    <x v="3"/>
    <n v="1121951678"/>
    <s v="N/A"/>
    <s v="WILLIAM ALEJANDRO"/>
    <s v="FIERRO RIVEROS"/>
    <x v="0"/>
    <n v="11"/>
    <n v="11"/>
    <n v="1"/>
  </r>
  <r>
    <x v="14"/>
    <x v="3"/>
    <s v="Cargos y perfiles"/>
    <s v="Capacitación sobre los cargos y perfiles del personal en las áreas de la empresa."/>
    <s v="Victor Buitrago"/>
    <s v="William Diaz"/>
    <s v="Finca El Pilar "/>
    <x v="11"/>
    <x v="3"/>
    <n v="1121910048"/>
    <s v="N/A"/>
    <s v=" DEISY TATIANA"/>
    <s v="DUARTE MORENO"/>
    <x v="0"/>
    <n v="11"/>
    <n v="11"/>
    <n v="1"/>
  </r>
  <r>
    <x v="14"/>
    <x v="3"/>
    <s v="Cargos y perfiles"/>
    <s v="Capacitación sobre los cargos y perfiles del personal en las áreas de la empresa."/>
    <s v="Victor Buitrago"/>
    <s v="William Diaz"/>
    <s v="Finca El Pilar "/>
    <x v="11"/>
    <x v="3"/>
    <n v="17412291"/>
    <s v="N/A"/>
    <s v="MISAEL"/>
    <s v="CARO PEDRAZA"/>
    <x v="1"/>
    <n v="11"/>
    <n v="11"/>
    <n v="1"/>
  </r>
  <r>
    <x v="14"/>
    <x v="3"/>
    <s v="Cargos y perfiles"/>
    <s v="Capacitación sobre los cargos y perfiles del personal en las áreas de la empresa."/>
    <s v="Victor Buitrago"/>
    <s v="William Diaz"/>
    <s v="Finca El Pilar "/>
    <x v="11"/>
    <x v="3"/>
    <n v="1106333245"/>
    <s v="N/A"/>
    <s v="NUBIA ESPERANZA "/>
    <s v="BELTRAN ECHEVERRY"/>
    <x v="0"/>
    <n v="11"/>
    <n v="11"/>
    <n v="1"/>
  </r>
  <r>
    <x v="14"/>
    <x v="3"/>
    <s v="Cargos y perfiles"/>
    <s v="Capacitación sobre los cargos y perfiles del personal en las áreas de la empresa."/>
    <s v="Victor Buitrago"/>
    <s v="William Diaz"/>
    <s v="Finca El Pilar "/>
    <x v="11"/>
    <x v="3"/>
    <n v="1121941203"/>
    <s v="N/A"/>
    <s v=" YADY JASBLEIDY"/>
    <s v="BAYONA GONZALEZ"/>
    <x v="0"/>
    <n v="11"/>
    <n v="11"/>
    <n v="1"/>
  </r>
  <r>
    <x v="14"/>
    <x v="3"/>
    <s v="Cargos y perfiles"/>
    <s v="Capacitación sobre los cargos y perfiles del personal en las áreas de la empresa."/>
    <s v="Victor Buitrago"/>
    <s v="William Diaz"/>
    <s v="Finca El Pilar "/>
    <x v="11"/>
    <x v="3"/>
    <n v="1121935929"/>
    <s v="N/A"/>
    <s v="MILTON ANDRÉS"/>
    <s v="AVILA LEGUIZAMO"/>
    <x v="1"/>
    <n v="11"/>
    <n v="11"/>
    <n v="1"/>
  </r>
  <r>
    <x v="14"/>
    <x v="3"/>
    <s v="Cargos y perfiles"/>
    <s v="Capacitación sobre los cargos y perfiles del personal en las áreas de la empresa."/>
    <s v="Victor Buitrago"/>
    <s v="William Diaz"/>
    <s v="Finca El Pilar "/>
    <x v="11"/>
    <x v="3"/>
    <n v="1121903978"/>
    <s v="N/A"/>
    <s v=" CARLOS FELIPE"/>
    <s v="ARIAS RODRIGUEZ"/>
    <x v="0"/>
    <n v="11"/>
    <n v="11"/>
    <n v="1"/>
  </r>
  <r>
    <x v="15"/>
    <x v="0"/>
    <s v="RSPO"/>
    <s v="Capacitación sobre el estándar RSPO de certificación de la cadena de suministro (principios y criterios). "/>
    <s v="Carlos Ivan Rondón"/>
    <s v="William Fierro"/>
    <s v="Finca El Pilar "/>
    <x v="12"/>
    <x v="3"/>
    <n v="1121953514"/>
    <s v="N/A"/>
    <s v="MARIA LORENA"/>
    <s v="PULIDO RESTREPO "/>
    <x v="0"/>
    <n v="3"/>
    <n v="3"/>
    <n v="1"/>
  </r>
  <r>
    <x v="15"/>
    <x v="0"/>
    <s v="RSPO"/>
    <s v="Capacitación sobre el estándar RSPO de certificación de la cadena de suministro (principios y criterios). "/>
    <s v="Carlos Ivan Rondón"/>
    <s v="William Fierro"/>
    <s v="Finca El Pilar "/>
    <x v="12"/>
    <x v="3"/>
    <n v="1121951678"/>
    <s v="N/A"/>
    <s v="WILLIAM ALEJANDRO"/>
    <s v="FIERRO RIVEROS"/>
    <x v="0"/>
    <n v="3"/>
    <n v="3"/>
    <n v="1"/>
  </r>
  <r>
    <x v="15"/>
    <x v="0"/>
    <s v="RSPO"/>
    <s v="Capacitación sobre el estándar RSPO de certificación de la cadena de suministro (principios y criterios). "/>
    <s v="Carlos Ivan Rondón"/>
    <s v="William Fierro"/>
    <s v="Finca El Pilar "/>
    <x v="12"/>
    <x v="3"/>
    <n v="1121903978"/>
    <s v="N/A"/>
    <s v=" CARLOS FELIPE"/>
    <s v="ARIAS RODRIGUEZ"/>
    <x v="0"/>
    <n v="3"/>
    <n v="3"/>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7267214"/>
    <n v="1311"/>
    <s v="JOSE ALVARO"/>
    <s v="SUAREZ TRIVIÑO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006778024"/>
    <n v="1505"/>
    <s v="JUAN DAVID"/>
    <s v="SOLORZA ROJAS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25331999"/>
    <n v="1121"/>
    <s v="VICKY JIMENA "/>
    <s v="SANDOVAL GOLU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40401255"/>
    <n v="1034"/>
    <s v="YUDY FERLAY"/>
    <s v="ROMERO BERNAL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122132486"/>
    <n v="1216"/>
    <s v=" LAURA MARCELA"/>
    <s v="ROJAS GARCIA"/>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123114419"/>
    <n v="1059"/>
    <s v="ANA MARIA"/>
    <s v="ROBAYO JIMENEZ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40411297"/>
    <n v="1015"/>
    <s v=" ANGELICA YOHANA"/>
    <s v="RINCON"/>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123116129"/>
    <n v="1090"/>
    <s v="JUAN ESTEBAN"/>
    <s v="ORTIZ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40404467"/>
    <n v="1029"/>
    <s v="BLANCA MARINELLA"/>
    <s v="MORENO SANCHEZ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40328103"/>
    <n v="1030"/>
    <s v="DORYS ADRIANA"/>
    <s v="MORENO SANCHEZ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40326125"/>
    <n v="1129"/>
    <s v="LILIANA ANDREA"/>
    <s v="MORENO NARVAEZ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007329990"/>
    <n v="1101"/>
    <s v="ADRIANA"/>
    <s v="HERNANDEZ LONDOÑO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123115110"/>
    <n v="1371"/>
    <s v="MARINELLY"/>
    <s v="HERNANDEZ JILGUERO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31536041"/>
    <n v="1101"/>
    <s v="ZAMIRNA"/>
    <s v="GUERRERO AGUILAR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121952333"/>
    <n v="1480"/>
    <s v="DANNY ALEJANDRA"/>
    <s v="GONZALEZ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38360656"/>
    <n v="1039"/>
    <s v="EMILCE"/>
    <s v="CESPEDES CANAS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109411143"/>
    <n v="1477"/>
    <s v="YISSY FERNANDA"/>
    <s v="CASTRO CESPEDES "/>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122142973"/>
    <n v="1415"/>
    <s v=" ERIKA DAYANA"/>
    <s v="CARO MORA"/>
    <x v="1"/>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121917518"/>
    <s v="N/A"/>
    <s v=" CARLOS ALBEIRO"/>
    <s v="BECERRA ZAMORA"/>
    <x v="0"/>
    <n v="20"/>
    <n v="20"/>
    <n v="1"/>
  </r>
  <r>
    <x v="16"/>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El Pilar "/>
    <x v="13"/>
    <x v="3"/>
    <n v="17328515"/>
    <s v="N/A"/>
    <s v="BENJAMIN"/>
    <s v="ALDANA RINCON"/>
    <x v="0"/>
    <n v="20"/>
    <n v="20"/>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31031744"/>
    <n v="1023"/>
    <s v=" MARIA EUGENIA"/>
    <s v="VARGAS OVALLE"/>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7267214"/>
    <n v="1311"/>
    <s v="JOSE ALVARO"/>
    <s v="SUAREZ TRIVIÑO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25331999"/>
    <n v="1121"/>
    <s v="VICKY JIMENA "/>
    <s v="SANDOVAL GOLU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40401255"/>
    <n v="1034"/>
    <s v="YUDY FERLAY"/>
    <s v="ROMERO BERNAL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22132486"/>
    <n v="1216"/>
    <s v=" LAURA MARCELA"/>
    <s v="ROJAS GARCIA"/>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23116129"/>
    <n v="1090"/>
    <s v="JUAN ESTEBAN"/>
    <s v="ORTIZ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31031695"/>
    <n v="1422"/>
    <s v="ANA ELIZABETH"/>
    <s v="ORTIZ"/>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40404467"/>
    <n v="1029"/>
    <s v="BLANCA MARINELLA"/>
    <s v="MORENO SANCHEZ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40328103"/>
    <n v="1030"/>
    <s v="DORYS ADRIANA"/>
    <s v="MORENO SANCHEZ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40326125"/>
    <n v="1129"/>
    <s v="LILIANA ANDREA"/>
    <s v="MORENO NARVAEZ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21832436"/>
    <n v="1537"/>
    <s v="DEICY MARIA"/>
    <s v="MERCHAN HERNANDEZ"/>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21911429"/>
    <n v="1037"/>
    <s v="JYMMY ALEXANDER"/>
    <s v="HERNANDEZ MORENO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007329990"/>
    <n v="1101"/>
    <s v="ADRIANA"/>
    <s v="HERNANDEZ LONDOÑO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23115110"/>
    <n v="1371"/>
    <s v="MARINELLY"/>
    <s v="HERNANDEZ JILGUERO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010143088"/>
    <n v="1536"/>
    <s v="MONICA ALEJANDRA"/>
    <s v="HERNANDEZ HERNANDEZ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23116171"/>
    <n v="1539"/>
    <s v="YULIZA ANDREA"/>
    <s v="HERNANDEZ HERNANDEZ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31536041"/>
    <n v="1101"/>
    <s v="ZAMIRNA"/>
    <s v="GUERRERO AGUILAR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21952333"/>
    <n v="1480"/>
    <s v="DANNY ALEJANDRA"/>
    <s v="GONZALEZ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21910048"/>
    <s v="N/A"/>
    <s v=" DEISY TATIANA"/>
    <s v="DUARTE MORENO"/>
    <x v="0"/>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38360656"/>
    <n v="1039"/>
    <s v="EMILCE"/>
    <s v="CESPEDES CANAS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09411143"/>
    <n v="1477"/>
    <s v="YISSY FERNANDA"/>
    <s v="CASTRO CESPEDES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006697383"/>
    <n v="1535"/>
    <s v="DIANA SOFIA"/>
    <s v="BLANCO ANDRADE "/>
    <x v="1"/>
    <n v="23"/>
    <n v="23"/>
    <n v="1"/>
  </r>
  <r>
    <x v="17"/>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El Pilar "/>
    <x v="13"/>
    <x v="3"/>
    <n v="1193531410"/>
    <n v="1544"/>
    <s v="SARA DANIELA"/>
    <s v="BELTRAN MORENO "/>
    <x v="1"/>
    <n v="23"/>
    <n v="23"/>
    <n v="1"/>
  </r>
  <r>
    <x v="18"/>
    <x v="2"/>
    <s v="Identificación de riesgo y uso de EPP´S"/>
    <s v="promover el uso adecuado y responsable de los EPP, reconocimiento de los riesgos presentes en las labores"/>
    <s v="Felipe Arias"/>
    <s v="Felipe Arias"/>
    <s v="Finca El Pilar "/>
    <x v="13"/>
    <x v="0"/>
    <n v="1104128938"/>
    <s v="N/A"/>
    <s v="RAFAEL"/>
    <s v="TACEDIA"/>
    <x v="2"/>
    <n v="11"/>
    <n v="11"/>
    <n v="1"/>
  </r>
  <r>
    <x v="18"/>
    <x v="2"/>
    <s v="Identificación de riesgo y uso de EPP´S"/>
    <s v="promover el uso adecuado y responsable de los EPP, reconocimiento de los riesgos presentes en las labores"/>
    <s v="Felipe Arias"/>
    <s v="Felipe Arias"/>
    <s v="Finca El Pilar "/>
    <x v="13"/>
    <x v="0"/>
    <n v="1062305766"/>
    <s v="N/A"/>
    <s v="CRISTIAN"/>
    <s v="QUINTANA"/>
    <x v="2"/>
    <n v="11"/>
    <n v="11"/>
    <n v="1"/>
  </r>
  <r>
    <x v="18"/>
    <x v="2"/>
    <s v="Identificación de riesgo y uso de EPP´S"/>
    <s v="promover el uso adecuado y responsable de los EPP, reconocimiento de los riesgos presentes en las labores"/>
    <s v="Felipe Arias"/>
    <s v="Felipe Arias"/>
    <s v="Finca El Pilar "/>
    <x v="13"/>
    <x v="0"/>
    <n v="1123115977"/>
    <s v="N/A"/>
    <s v="WILFER "/>
    <s v="PINILLA"/>
    <x v="2"/>
    <n v="11"/>
    <n v="11"/>
    <n v="1"/>
  </r>
  <r>
    <x v="18"/>
    <x v="2"/>
    <s v="Identificación de riesgo y uso de EPP´S"/>
    <s v="promover el uso adecuado y responsable de los EPP, reconocimiento de los riesgos presentes en las labores"/>
    <s v="Felipe Arias"/>
    <s v="Felipe Arias"/>
    <s v="Finca El Pilar "/>
    <x v="13"/>
    <x v="0"/>
    <n v="40218674"/>
    <s v="N/A"/>
    <s v="YURY"/>
    <s v="PANDILLO"/>
    <x v="2"/>
    <n v="11"/>
    <n v="11"/>
    <n v="1"/>
  </r>
  <r>
    <x v="18"/>
    <x v="2"/>
    <s v="Identificación de riesgo y uso de EPP´S"/>
    <s v="promover el uso adecuado y responsable de los EPP, reconocimiento de los riesgos presentes en las labores"/>
    <s v="Felipe Arias"/>
    <s v="Felipe Arias"/>
    <s v="Finca El Pilar "/>
    <x v="13"/>
    <x v="0"/>
    <n v="80523069"/>
    <s v="N/A"/>
    <s v="EDILBERTO"/>
    <s v="MENDEZ"/>
    <x v="2"/>
    <n v="11"/>
    <n v="11"/>
    <n v="1"/>
  </r>
  <r>
    <x v="18"/>
    <x v="2"/>
    <s v="Identificación de riesgo y uso de EPP´S"/>
    <s v="promover el uso adecuado y responsable de los EPP, reconocimiento de los riesgos presentes en las labores"/>
    <s v="Felipe Arias"/>
    <s v="Felipe Arias"/>
    <s v="Finca El Pilar "/>
    <x v="13"/>
    <x v="0"/>
    <n v="1119886156"/>
    <s v="N/A"/>
    <s v="HERNAN"/>
    <s v="LEON "/>
    <x v="2"/>
    <n v="11"/>
    <n v="11"/>
    <n v="1"/>
  </r>
  <r>
    <x v="18"/>
    <x v="2"/>
    <s v="Identificación de riesgo y uso de EPP´S"/>
    <s v="promover el uso adecuado y responsable de los EPP, reconocimiento de los riesgos presentes en las labores"/>
    <s v="Felipe Arias"/>
    <s v="Felipe Arias"/>
    <s v="Finca El Pilar "/>
    <x v="13"/>
    <x v="0"/>
    <n v="1104123988"/>
    <s v="N/A"/>
    <s v="RAFAEL"/>
    <s v="JARA"/>
    <x v="2"/>
    <n v="11"/>
    <n v="11"/>
    <n v="1"/>
  </r>
  <r>
    <x v="18"/>
    <x v="2"/>
    <s v="Identificación de riesgo y uso de EPP´S"/>
    <s v="promover el uso adecuado y responsable de los EPP, reconocimiento de los riesgos presentes en las labores"/>
    <s v="Felipe Arias"/>
    <s v="Felipe Arias"/>
    <s v="Finca El Pilar "/>
    <x v="13"/>
    <x v="0"/>
    <n v="92098474"/>
    <s v="N/A"/>
    <s v="CARLOS"/>
    <s v="GARCIA"/>
    <x v="2"/>
    <n v="11"/>
    <n v="11"/>
    <n v="1"/>
  </r>
  <r>
    <x v="18"/>
    <x v="2"/>
    <s v="Identificación de riesgo y uso de EPP´S"/>
    <s v="promover el uso adecuado y responsable de los EPP, reconocimiento de los riesgos presentes en las labores"/>
    <s v="Felipe Arias"/>
    <s v="Felipe Arias"/>
    <s v="Finca El Pilar "/>
    <x v="13"/>
    <x v="0"/>
    <n v="7837889"/>
    <s v="N/A"/>
    <s v="GERMAN"/>
    <s v="CASTRO"/>
    <x v="0"/>
    <n v="11"/>
    <n v="11"/>
    <n v="1"/>
  </r>
  <r>
    <x v="18"/>
    <x v="2"/>
    <s v="Identificación de riesgo y uso de EPP´S"/>
    <s v="promover el uso adecuado y responsable de los EPP, reconocimiento de los riesgos presentes en las labores"/>
    <s v="Felipe Arias"/>
    <s v="Felipe Arias"/>
    <s v="Finca El Pilar "/>
    <x v="13"/>
    <x v="0"/>
    <n v="1007772869"/>
    <s v="N/A"/>
    <s v="ENDERSON"/>
    <s v="ALBAN"/>
    <x v="2"/>
    <n v="11"/>
    <n v="11"/>
    <n v="1"/>
  </r>
  <r>
    <x v="18"/>
    <x v="2"/>
    <s v="Identificación de riesgo y uso de EPP´S"/>
    <s v="promover el uso adecuado y responsable de los EPP, reconocimiento de los riesgos presentes en las labores"/>
    <s v="Felipe Arias"/>
    <s v="Felipe Arias"/>
    <s v="Finca El Pilar "/>
    <x v="13"/>
    <x v="0"/>
    <n v="1119890895"/>
    <s v="N/A"/>
    <s v="YESID SANTIAGO"/>
    <n v="0"/>
    <x v="2"/>
    <n v="11"/>
    <n v="11"/>
    <n v="1"/>
  </r>
  <r>
    <x v="19"/>
    <x v="2"/>
    <s v="Inducción al SG.SST"/>
    <s v="Dar a conocer las políticas de SST y las responsabilidades en cada uno de los procesos que se realiza en la empresa"/>
    <s v="Felipe Arias"/>
    <s v="Felipe Arias"/>
    <s v="Finca El Pilar "/>
    <x v="14"/>
    <x v="0"/>
    <n v="1007764344"/>
    <s v="N/A"/>
    <s v="DANIEL"/>
    <s v="ROJAS CANO"/>
    <x v="3"/>
    <n v="1"/>
    <n v="1"/>
    <n v="1"/>
  </r>
  <r>
    <x v="20"/>
    <x v="4"/>
    <s v="Conocimientos básicos de lubricación y aceites"/>
    <s v="Socialización de reducción de la fricción, disipación del calor y dispersión de los contaminantes."/>
    <s v="Sergio Oliveros"/>
    <s v="Edwin Triana"/>
    <s v="Finca El Pilar "/>
    <x v="15"/>
    <x v="0"/>
    <n v="1069755169"/>
    <s v="N/A"/>
    <s v=" EDUAR MANUEL"/>
    <s v="PERDOMO SON"/>
    <x v="0"/>
    <n v="13"/>
    <n v="13"/>
    <n v="1"/>
  </r>
  <r>
    <x v="20"/>
    <x v="4"/>
    <s v="Conocimientos básicos de lubricación y aceites"/>
    <s v="Socialización de reducción de la fricción, disipación del calor y dispersión de los contaminantes."/>
    <s v="Sergio Oliveros"/>
    <s v="Edwin Triana"/>
    <s v="Finca El Pilar "/>
    <x v="15"/>
    <x v="0"/>
    <n v="16882469"/>
    <s v="N/A"/>
    <s v=" WEIMAR"/>
    <s v="PEÑA MOSQUERA"/>
    <x v="0"/>
    <n v="13"/>
    <n v="13"/>
    <n v="1"/>
  </r>
  <r>
    <x v="20"/>
    <x v="4"/>
    <s v="Conocimientos básicos de lubricación y aceites"/>
    <s v="Socialización de reducción de la fricción, disipación del calor y dispersión de los contaminantes."/>
    <s v="Sergio Oliveros"/>
    <s v="Edwin Triana"/>
    <s v="Finca El Pilar "/>
    <x v="15"/>
    <x v="0"/>
    <n v="1122131510"/>
    <s v="N/A"/>
    <s v=" DIEGO FERNANDO "/>
    <s v="ORTIZ OSPINA"/>
    <x v="0"/>
    <n v="13"/>
    <n v="13"/>
    <n v="1"/>
  </r>
  <r>
    <x v="20"/>
    <x v="4"/>
    <s v="Conocimientos básicos de lubricación y aceites"/>
    <s v="Socialización de reducción de la fricción, disipación del calor y dispersión de los contaminantes."/>
    <s v="Sergio Oliveros"/>
    <s v="Edwin Triana"/>
    <s v="Finca El Pilar "/>
    <x v="15"/>
    <x v="0"/>
    <n v="7807070"/>
    <s v="N/A"/>
    <s v=" PEDRO ANTONIO "/>
    <s v="ORTIZ"/>
    <x v="0"/>
    <n v="13"/>
    <n v="13"/>
    <n v="1"/>
  </r>
  <r>
    <x v="20"/>
    <x v="4"/>
    <s v="Conocimientos básicos de lubricación y aceites"/>
    <s v="Socialización de reducción de la fricción, disipación del calor y dispersión de los contaminantes."/>
    <s v="Sergio Oliveros"/>
    <s v="Edwin Triana"/>
    <s v="Finca El Pilar "/>
    <x v="15"/>
    <x v="0"/>
    <n v="1003274956"/>
    <n v="1463"/>
    <s v="WILSON ENRRIQUE"/>
    <s v="MURILLO JIMENEZ"/>
    <x v="1"/>
    <n v="13"/>
    <n v="13"/>
    <n v="1"/>
  </r>
  <r>
    <x v="20"/>
    <x v="4"/>
    <s v="Conocimientos básicos de lubricación y aceites"/>
    <s v="Socialización de reducción de la fricción, disipación del calor y dispersión de los contaminantes."/>
    <s v="Sergio Oliveros"/>
    <s v="Edwin Triana"/>
    <s v="Finca El Pilar "/>
    <x v="15"/>
    <x v="0"/>
    <n v="1123116078"/>
    <s v="N/A"/>
    <s v=" JHON ALEXIS"/>
    <s v="LOPEZ PEREZ"/>
    <x v="0"/>
    <n v="13"/>
    <n v="13"/>
    <n v="1"/>
  </r>
  <r>
    <x v="20"/>
    <x v="4"/>
    <s v="Conocimientos básicos de lubricación y aceites"/>
    <s v="Socialización de reducción de la fricción, disipación del calor y dispersión de los contaminantes."/>
    <s v="Sergio Oliveros"/>
    <s v="Edwin Triana"/>
    <s v="Finca El Pilar "/>
    <x v="15"/>
    <x v="0"/>
    <n v="1143826359"/>
    <s v="N/A"/>
    <s v="ANDERSON"/>
    <s v="LARRAHONDO MARTINEZ "/>
    <x v="0"/>
    <n v="13"/>
    <n v="13"/>
    <n v="1"/>
  </r>
  <r>
    <x v="20"/>
    <x v="4"/>
    <s v="Conocimientos básicos de lubricación y aceites"/>
    <s v="Socialización de reducción de la fricción, disipación del calor y dispersión de los contaminantes."/>
    <s v="Sergio Oliveros"/>
    <s v="Edwin Triana"/>
    <s v="Finca El Pilar "/>
    <x v="15"/>
    <x v="0"/>
    <n v="1121911429"/>
    <n v="1037"/>
    <s v="JYMMY ALEXANDER"/>
    <s v="HERNANDEZ MORENO  "/>
    <x v="1"/>
    <n v="13"/>
    <n v="13"/>
    <n v="1"/>
  </r>
  <r>
    <x v="20"/>
    <x v="4"/>
    <s v="Conocimientos básicos de lubricación y aceites"/>
    <s v="Socialización de reducción de la fricción, disipación del calor y dispersión de los contaminantes."/>
    <s v="Sergio Oliveros"/>
    <s v="Edwin Triana"/>
    <s v="Finca El Pilar "/>
    <x v="15"/>
    <x v="0"/>
    <n v="1123116186"/>
    <s v="N/A"/>
    <s v=" JOSE NICODEMUS"/>
    <s v="GUTIERREZ ARDILA"/>
    <x v="0"/>
    <n v="13"/>
    <n v="13"/>
    <n v="1"/>
  </r>
  <r>
    <x v="20"/>
    <x v="4"/>
    <s v="Conocimientos básicos de lubricación y aceites"/>
    <s v="Socialización de reducción de la fricción, disipación del calor y dispersión de los contaminantes."/>
    <s v="Sergio Oliveros"/>
    <s v="Edwin Triana"/>
    <s v="Finca El Pilar "/>
    <x v="15"/>
    <x v="0"/>
    <n v="93470745"/>
    <s v="N/A"/>
    <s v="FERNANDO"/>
    <s v="GONZALEZ POVEDA"/>
    <x v="0"/>
    <n v="13"/>
    <n v="13"/>
    <n v="1"/>
  </r>
  <r>
    <x v="20"/>
    <x v="4"/>
    <s v="Conocimientos básicos de lubricación y aceites"/>
    <s v="Socialización de reducción de la fricción, disipación del calor y dispersión de los contaminantes."/>
    <s v="Sergio Oliveros"/>
    <s v="Edwin Triana"/>
    <s v="Finca El Pilar "/>
    <x v="15"/>
    <x v="0"/>
    <n v="1006822040"/>
    <s v="N/A"/>
    <s v="EIDER ORLANDO"/>
    <s v="GARCIA"/>
    <x v="1"/>
    <n v="13"/>
    <n v="13"/>
    <n v="1"/>
  </r>
  <r>
    <x v="20"/>
    <x v="4"/>
    <s v="Conocimientos básicos de lubricación y aceites"/>
    <s v="Socialización de reducción de la fricción, disipación del calor y dispersión de los contaminantes."/>
    <s v="Sergio Oliveros"/>
    <s v="Edwin Triana"/>
    <s v="Finca El Pilar "/>
    <x v="15"/>
    <x v="0"/>
    <n v="1007057960"/>
    <s v="N/A"/>
    <s v="WILSON ANDRES"/>
    <s v="DIAZ BERNAL"/>
    <x v="0"/>
    <n v="13"/>
    <n v="13"/>
    <n v="1"/>
  </r>
  <r>
    <x v="20"/>
    <x v="4"/>
    <s v="Conocimientos básicos de lubricación y aceites"/>
    <s v="Socialización de reducción de la fricción, disipación del calor y dispersión de los contaminantes."/>
    <s v="Sergio Oliveros"/>
    <s v="Edwin Triana"/>
    <s v="Finca El Pilar "/>
    <x v="15"/>
    <x v="0"/>
    <n v="17328515"/>
    <s v="N/A"/>
    <s v="BENJAMIN"/>
    <s v="ALDANA RINCON"/>
    <x v="0"/>
    <n v="13"/>
    <n v="13"/>
    <n v="1"/>
  </r>
  <r>
    <x v="21"/>
    <x v="2"/>
    <s v="Inducción al SG.SST"/>
    <s v="Dar a conocer las políticas de SST y las responsabilidades en cada uno de los procesos que se realiza en la empresa"/>
    <s v="Tatiana Duarte"/>
    <s v="Felipe Arias"/>
    <s v="Finca El Pilar "/>
    <x v="16"/>
    <x v="0"/>
    <n v="1022379775"/>
    <s v="N/A"/>
    <s v="ANDREA"/>
    <s v="RUIZ"/>
    <x v="4"/>
    <n v="1"/>
    <n v="1"/>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86070853"/>
    <n v="1075"/>
    <s v="FREDY"/>
    <s v="ZAMORA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31031744"/>
    <n v="1023"/>
    <s v=" MARIA EUGENIA"/>
    <s v="VARGAS OVALLE"/>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6500"/>
    <n v="1461"/>
    <s v="ALEXIS JAIR"/>
    <s v="VANEGAS VILLALOBOS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40341942"/>
    <n v="1028"/>
    <s v=" MARIA YORLEY"/>
    <s v="TORRES GARCIA"/>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0580004"/>
    <n v="1519"/>
    <s v=" YEISON FAVIAN"/>
    <s v="TOLOZA ESPINOSA"/>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06778024"/>
    <n v="1505"/>
    <s v="JUAN DAVID"/>
    <s v="SOLORZA ROJAS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25331999"/>
    <n v="1121"/>
    <s v="VICKY JIMENA "/>
    <s v="SANDOVAL GOLU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40401255"/>
    <n v="1034"/>
    <s v="YUDY FERLAY"/>
    <s v="ROMERO BERNAL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9600532"/>
    <n v="1070"/>
    <s v="PABLO ANTONIO"/>
    <s v="ROJAS RODRIGU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6797"/>
    <n v="1404"/>
    <s v=" ELKIN STEVEN"/>
    <s v="ROJAS ORTIZ"/>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4419"/>
    <n v="1059"/>
    <s v="ANA MARIA"/>
    <s v="ROBAYO JIMEN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4657"/>
    <n v="1456"/>
    <s v=" SIGUIFREDO"/>
    <s v="ROBAYO JIMENEZ"/>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06658683"/>
    <n v="1509"/>
    <s v="BRAYAN DAVID"/>
    <s v="ROA OCHOA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4519"/>
    <n v="1016"/>
    <s v=" JUAN CARLOS"/>
    <s v="ROA CASTILLO"/>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4283"/>
    <n v="1017"/>
    <s v=" RODRIGO JOSE"/>
    <s v="ROA CASTILLO"/>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40411297"/>
    <n v="1015"/>
    <s v=" ANGELICA YOHANA"/>
    <s v="RINCON"/>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7704595"/>
    <n v="1073"/>
    <s v="JOHN FREDY"/>
    <s v="QUIÑONEZ MUÑO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0571325"/>
    <n v="1145"/>
    <s v="WILINTON DAVID"/>
    <s v="PADILLA MORALES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6129"/>
    <n v="1090"/>
    <s v="JUAN ESTEBAN"/>
    <s v="ORTI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6287"/>
    <n v="1358"/>
    <s v="IVAN JAVIER"/>
    <s v="NARVAEZ HERNAND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5732"/>
    <n v="1520"/>
    <s v=" OVIDIO"/>
    <s v="MURCIA JOJOA"/>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40404467"/>
    <n v="1029"/>
    <s v="BLANCA MARINELLA"/>
    <s v="MORENO SANCH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40328103"/>
    <n v="1030"/>
    <s v="DORYS ADRIANA"/>
    <s v="MORENO SANCH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77103898"/>
    <n v="1347"/>
    <s v=" JHANDY EMIRO"/>
    <s v="MARTINEZ OSPINO"/>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85380891"/>
    <n v="1532"/>
    <s v="JOSE FERNANDO"/>
    <s v="MANGA GUZMAN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7837936"/>
    <n v="1011"/>
    <s v=" WILSON"/>
    <s v="LOPEZ RINCON"/>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7837811"/>
    <s v="N/A"/>
    <s v="ESTEBAN "/>
    <s v="LOPEZ"/>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93405623"/>
    <s v="N/A"/>
    <s v="YEIMI CAMILA"/>
    <s v="LEON ARENAS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63724340"/>
    <n v="1345"/>
    <s v=" LUIS ALBERTO"/>
    <s v="JULIO ANAYA"/>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1910483"/>
    <n v="1538"/>
    <s v="ADRIANA"/>
    <s v="JARAMILLO OVALLE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3271447"/>
    <n v="1346"/>
    <s v=" JOSE ANTONIO"/>
    <s v="HERRERA MELO"/>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0506666"/>
    <n v="1523"/>
    <s v="WAGNER STEVEN"/>
    <s v="HERNANDEZ SUPELANO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1819496"/>
    <n v="1008"/>
    <s v=" OMAR JOSE"/>
    <s v="HERNANDEZ RUIZ"/>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1911429"/>
    <n v="1037"/>
    <s v="JYMMY ALEXANDER"/>
    <s v="HERNANDEZ MORENO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1934150"/>
    <n v="1058"/>
    <s v=" YULIAN ANDRES"/>
    <s v="HERNANDEZ MORENO"/>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07329990"/>
    <n v="1101"/>
    <s v="ADRIANA"/>
    <s v="HERNANDEZ LONDOÑO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5110"/>
    <n v="1371"/>
    <s v="MARINELLY"/>
    <s v="HERNANDEZ JILGUERO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7490003"/>
    <n v="1007"/>
    <s v="NICANOR "/>
    <s v="HERNANDEZ HERNAND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10143088"/>
    <n v="1536"/>
    <s v="MONICA ALEJANDRA"/>
    <s v="HERNANDEZ HERNAND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3116171"/>
    <n v="1539"/>
    <s v="YULIZA ANDREA"/>
    <s v="HERNANDEZ HERNAND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06838595"/>
    <s v="N/A"/>
    <s v="GEIDY"/>
    <s v="GUZMAN RINCON"/>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1952333"/>
    <n v="1480"/>
    <s v="DANNY ALEJANDRA"/>
    <s v="GONZAL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06838553"/>
    <n v="1547"/>
    <s v="MIGUEL ANGEL"/>
    <s v="GARCIA MORENO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1819501"/>
    <n v="1494"/>
    <s v="JOHN FREDY"/>
    <s v="GARCIA GONZAL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79538669"/>
    <n v="1031"/>
    <s v="OMAR"/>
    <s v="FONTECHA"/>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7281751"/>
    <s v="N/A"/>
    <s v="LUIS"/>
    <s v="CUBILLOS"/>
    <x v="0"/>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38360656"/>
    <n v="1039"/>
    <s v="EMILCE"/>
    <s v="CESPEDES CANAS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09411143"/>
    <n v="1477"/>
    <s v="YISSY FERNANDA"/>
    <s v="CASTRO CESPEDES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2142973"/>
    <n v="1415"/>
    <s v=" ERIKA DAYANA"/>
    <s v="CARO MORA"/>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03219172"/>
    <n v="1230"/>
    <s v="PABLO SEGUNDO"/>
    <s v="CARDENAS MUÑO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65667090"/>
    <n v="1513"/>
    <s v="CESAR ANTONIO"/>
    <s v="CALDERON TRENS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7278364"/>
    <n v="1001"/>
    <s v=" OROSMAN"/>
    <s v="BUITRAGO"/>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7345837"/>
    <n v="1240"/>
    <s v="GUILLERMO ANTONIO"/>
    <s v="BRAVO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006697383"/>
    <n v="1535"/>
    <s v="DIANA SOFIA"/>
    <s v="BLANCO ANDRADE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93531410"/>
    <n v="1544"/>
    <s v="SARA DANIELA"/>
    <s v="BELTRAN MORENO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0499197"/>
    <n v="1065"/>
    <s v="LADY JOHANA"/>
    <s v="ANDRADE SANCH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1844449"/>
    <n v="1097"/>
    <s v="JOSE MANUEL"/>
    <s v="AMAYA GONZALEZ "/>
    <x v="1"/>
    <n v="58"/>
    <n v="58"/>
    <n v="1"/>
  </r>
  <r>
    <x v="22"/>
    <x v="2"/>
    <s v="Covid 19, Secretaria de Salud del Municipio de San Carlos de Guaroa"/>
    <s v="Identificar síntomas del covid 19, reconocer las medidas de prevención del contagio y la ruta a seguir si se presentan casos positivos"/>
    <s v="Felipe Arias"/>
    <s v="Felipe Arias"/>
    <s v="Finca El Pilar "/>
    <x v="17"/>
    <x v="0"/>
    <n v="1122126571"/>
    <n v="1485"/>
    <s v=" FREDY ALEXANDER"/>
    <s v="ALVAREZ GALINDO"/>
    <x v="1"/>
    <n v="58"/>
    <n v="58"/>
    <n v="1"/>
  </r>
  <r>
    <x v="23"/>
    <x v="0"/>
    <s v="Plan de Gestión Integral de Residuos Sólidos, no reuso de envases de plaguicidas "/>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ocialización del manejo adecuado y disposición final de los envases plaguicidas generados en la empresa. "/>
    <s v="William Fierro"/>
    <s v="William Fierro "/>
    <s v="Finca La Palmita"/>
    <x v="18"/>
    <x v="0"/>
    <n v="1501103"/>
    <s v="N/A"/>
    <s v="PANTALEON"/>
    <s v="LARRAHONDO SANDOVAL"/>
    <x v="0"/>
    <n v="2"/>
    <n v="2"/>
    <n v="1"/>
  </r>
  <r>
    <x v="23"/>
    <x v="0"/>
    <s v="Plan de Gestión Integral de Residuos Sólidos, no reuso de envases de plaguicidas "/>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ocialización del manejo adecuado y disposición final de los envases plaguicidas generados en la empresa. "/>
    <s v="William Fierro"/>
    <s v="William Fierro "/>
    <s v="Finca La Palmita"/>
    <x v="18"/>
    <x v="0"/>
    <n v="1143826359"/>
    <s v="N/A"/>
    <s v="ANDERSON"/>
    <s v="LARRAHONDO MARTINEZ "/>
    <x v="0"/>
    <n v="2"/>
    <n v="2"/>
    <n v="1"/>
  </r>
  <r>
    <x v="24"/>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La Palmita"/>
    <x v="18"/>
    <x v="0"/>
    <n v="1501103"/>
    <s v="N/A"/>
    <s v="PANTALEON"/>
    <s v="LARRAHONDO SANDOVAL"/>
    <x v="0"/>
    <n v="2"/>
    <n v="2"/>
    <n v="1"/>
  </r>
  <r>
    <x v="24"/>
    <x v="0"/>
    <s v=" AVC - Política de prohibición de caza, pesca, quema y deforestación"/>
    <s v="Socialización de la Política de prohibición de caza, pesca, quema y deforestación considerándose como una falta grave si se realizan dichas actividades dentro de las áreas de la empresa y se menciona los AVC. "/>
    <s v="William Fierro"/>
    <s v="William Fierro "/>
    <s v="Finca La Palmita"/>
    <x v="18"/>
    <x v="0"/>
    <n v="1143826359"/>
    <s v="N/A"/>
    <s v="ANDERSON"/>
    <s v="LARRAHONDO MARTINEZ "/>
    <x v="0"/>
    <n v="2"/>
    <n v="2"/>
    <n v="1"/>
  </r>
  <r>
    <x v="25"/>
    <x v="2"/>
    <s v="Asistencia de vacunación Covid 19"/>
    <s v="Acompañamiento al personal a la jornada de vacunación COVID 19"/>
    <s v="Felipe Arias"/>
    <s v="Felipe Arias"/>
    <s v="Finca El Pilar "/>
    <x v="18"/>
    <x v="0"/>
    <n v="9600532"/>
    <n v="1070"/>
    <s v="PABLO ANTONIO"/>
    <s v="ROJAS RODRIGUEZ "/>
    <x v="1"/>
    <n v="5"/>
    <n v="5"/>
    <n v="1"/>
  </r>
  <r>
    <x v="25"/>
    <x v="2"/>
    <s v="Asistencia de vacunación Covid 19"/>
    <s v="Acompañamiento al personal a la jornada de vacunación COVID 19"/>
    <s v="Felipe Arias"/>
    <s v="Felipe Arias"/>
    <s v="Finca El Pilar "/>
    <x v="18"/>
    <x v="0"/>
    <n v="16882469"/>
    <s v="N/A"/>
    <s v=" WEIMAR"/>
    <s v="PEÑA MOSQUERA"/>
    <x v="0"/>
    <n v="5"/>
    <n v="5"/>
    <n v="1"/>
  </r>
  <r>
    <x v="25"/>
    <x v="2"/>
    <s v="Asistencia de vacunación Covid 19"/>
    <s v="Acompañamiento al personal a la jornada de vacunación COVID 19"/>
    <s v="Felipe Arias"/>
    <s v="Felipe Arias"/>
    <s v="Finca El Pilar "/>
    <x v="18"/>
    <x v="0"/>
    <n v="1501103"/>
    <s v="N/A"/>
    <s v="PANTALEON"/>
    <s v="LARRAHONDO SANDOVAL"/>
    <x v="0"/>
    <n v="5"/>
    <n v="5"/>
    <n v="1"/>
  </r>
  <r>
    <x v="25"/>
    <x v="2"/>
    <s v="Asistencia de vacunación Covid 19"/>
    <s v="Acompañamiento al personal a la jornada de vacunación COVID 19"/>
    <s v="Felipe Arias"/>
    <s v="Felipe Arias"/>
    <s v="Finca El Pilar "/>
    <x v="18"/>
    <x v="0"/>
    <n v="79538669"/>
    <n v="1031"/>
    <s v="OMAR"/>
    <s v="FONTECHA"/>
    <x v="1"/>
    <n v="5"/>
    <n v="5"/>
    <n v="1"/>
  </r>
  <r>
    <x v="25"/>
    <x v="2"/>
    <s v="Asistencia de vacunación Covid 19"/>
    <s v="Acompañamiento al personal a la jornada de vacunación COVID 19"/>
    <s v="Felipe Arias"/>
    <s v="Felipe Arias"/>
    <s v="Finca El Pilar "/>
    <x v="18"/>
    <x v="0"/>
    <n v="17345837"/>
    <n v="1240"/>
    <s v="GUILLERMO ANTONIO"/>
    <s v="BRAVO "/>
    <x v="1"/>
    <n v="5"/>
    <n v="5"/>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86070853"/>
    <n v="1075"/>
    <s v="FREDY"/>
    <s v="ZAMORA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31031744"/>
    <n v="1023"/>
    <s v=" MARIA EUGENIA"/>
    <s v="VARGAS OVALLE"/>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40439756"/>
    <n v="1032"/>
    <s v=" MILVA"/>
    <s v="VANEGAS ZUBIETA"/>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6500"/>
    <n v="1461"/>
    <s v="ALEXIS JAIR"/>
    <s v="VANEGAS VILLALOBOS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40341942"/>
    <n v="1028"/>
    <s v=" MARIA YORLEY"/>
    <s v="TORRES GARCIA"/>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0580004"/>
    <n v="1519"/>
    <s v=" YEISON FAVIAN"/>
    <s v="TOLOZA ESPINOSA"/>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7267214"/>
    <n v="1311"/>
    <s v="JOSE ALVARO"/>
    <s v="SUAREZ TRIVIÑO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25331999"/>
    <n v="1121"/>
    <s v="VICKY JIMENA "/>
    <s v="SANDOVAL GOLU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40401255"/>
    <n v="1034"/>
    <s v="YUDY FERLAY"/>
    <s v="ROMERO BERNAL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9600532"/>
    <n v="1070"/>
    <s v="PABLO ANTONIO"/>
    <s v="ROJAS RODRIGU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6797"/>
    <n v="1404"/>
    <s v=" ELKIN STEVEN"/>
    <s v="ROJAS ORTIZ"/>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85261773"/>
    <n v="1540"/>
    <s v="JORGE LUIS"/>
    <s v="RODRIGUEZ TORRES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4419"/>
    <n v="1059"/>
    <s v="ANA MARIA"/>
    <s v="ROBAYO JIMEN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2646567"/>
    <n v="1232"/>
    <s v=" ISRAEL"/>
    <s v="ROBAYO JIMENEZ"/>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4657"/>
    <n v="1456"/>
    <s v=" SIGUIFREDO"/>
    <s v="ROBAYO JIMENEZ"/>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06658683"/>
    <n v="1509"/>
    <s v="BRAYAN DAVID"/>
    <s v="ROA OCHOA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4519"/>
    <n v="1016"/>
    <s v=" JUAN CARLOS"/>
    <s v="ROA CASTILLO"/>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4283"/>
    <n v="1017"/>
    <s v=" RODRIGO JOSE"/>
    <s v="ROA CASTILLO"/>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40411297"/>
    <n v="1015"/>
    <s v=" ANGELICA YOHANA"/>
    <s v="RINCON"/>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7704595"/>
    <n v="1073"/>
    <s v="JOHN FREDY"/>
    <s v="QUIÑONEZ MUÑO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87946959"/>
    <n v="1542"/>
    <s v="DANNY JAMER"/>
    <s v="PORTILLA PALACIOS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9561040"/>
    <n v="1166"/>
    <s v="GILBERTO SEGUNDO"/>
    <s v="PEREZ RIVERA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0571325"/>
    <n v="1145"/>
    <s v="WILINTON DAVID"/>
    <s v="PADILLA MORALES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6129"/>
    <n v="1090"/>
    <s v="JUAN ESTEBAN"/>
    <s v="ORTI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6287"/>
    <n v="1358"/>
    <s v="IVAN JAVIER"/>
    <s v="NARVAEZ HERNAND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5732"/>
    <n v="1520"/>
    <s v=" OVIDIO"/>
    <s v="MURCIA JOJOA"/>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40404467"/>
    <n v="1029"/>
    <s v="BLANCA MARINELLA"/>
    <s v="MORENO SANCH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40328103"/>
    <n v="1030"/>
    <s v="DORYS ADRIANA"/>
    <s v="MORENO SANCH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77103898"/>
    <n v="1347"/>
    <s v=" JHANDY EMIRO"/>
    <s v="MARTINEZ OSPINO"/>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85380891"/>
    <n v="1532"/>
    <s v="JOSE FERNANDO"/>
    <s v="MANGA GUZMAN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7837936"/>
    <n v="1011"/>
    <s v=" WILSON"/>
    <s v="LOPEZ RINCON"/>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7837811"/>
    <s v="N/A"/>
    <s v="ESTEBAN "/>
    <s v="LOPEZ"/>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63724340"/>
    <n v="1345"/>
    <s v=" LUIS ALBERTO"/>
    <s v="JULIO ANAYA"/>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1910483"/>
    <n v="1538"/>
    <s v="ADRIANA"/>
    <s v="JARAMILLO OVALLE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3271447"/>
    <n v="1346"/>
    <s v=" JOSE ANTONIO"/>
    <s v="HERRERA MELO"/>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0506666"/>
    <n v="1523"/>
    <s v="WAGNER STEVEN"/>
    <s v="HERNANDEZ SUPELANO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1819496"/>
    <n v="1008"/>
    <s v=" OMAR JOSE"/>
    <s v="HERNANDEZ RUIZ"/>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1911429"/>
    <n v="1037"/>
    <s v="JYMMY ALEXANDER"/>
    <s v="HERNANDEZ MORENO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1934150"/>
    <n v="1058"/>
    <s v=" YULIAN ANDRES"/>
    <s v="HERNANDEZ MORENO"/>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07329990"/>
    <n v="1101"/>
    <s v="ADRIANA"/>
    <s v="HERNANDEZ LONDOÑO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5110"/>
    <n v="1371"/>
    <s v="MARINELLY"/>
    <s v="HERNANDEZ JILGUERO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10143088"/>
    <n v="1536"/>
    <s v="MONICA ALEJANDRA"/>
    <s v="HERNANDEZ HERNAND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3116171"/>
    <n v="1539"/>
    <s v="YULIZA ANDREA"/>
    <s v="HERNANDEZ HERNAND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06838595"/>
    <s v="N/A"/>
    <s v="GEIDY"/>
    <s v="GUZMAN RINCON"/>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1952333"/>
    <n v="1480"/>
    <s v="DANNY ALEJANDRA"/>
    <s v="GONZAL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06838553"/>
    <n v="1547"/>
    <s v="MIGUEL ANGEL"/>
    <s v="GARCIA MORENO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1819501"/>
    <n v="1494"/>
    <s v="JOHN FREDY"/>
    <s v="GARCIA GONZAL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79538669"/>
    <n v="1031"/>
    <s v="OMAR"/>
    <s v="FONTECHA"/>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7281751"/>
    <s v="N/A"/>
    <s v="LUIS"/>
    <s v="CUBILLOS"/>
    <x v="0"/>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38360656"/>
    <n v="1039"/>
    <s v="EMILCE"/>
    <s v="CESPEDES CANAS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06795353"/>
    <n v="1533"/>
    <s v=" LUIS JEFREY"/>
    <s v="CASTRO NARVAEZ"/>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09411143"/>
    <n v="1477"/>
    <s v="YISSY FERNANDA"/>
    <s v="CASTRO CESPEDES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2142973"/>
    <n v="1415"/>
    <s v=" ERIKA DAYANA"/>
    <s v="CARO MORA"/>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03219172"/>
    <n v="1230"/>
    <s v="PABLO SEGUNDO"/>
    <s v="CARDENAS MUÑO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65667090"/>
    <n v="1513"/>
    <s v="CESAR ANTONIO"/>
    <s v="CALDERON TRENS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7278364"/>
    <n v="1001"/>
    <s v=" OROSMAN"/>
    <s v="BUITRAGO"/>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7345837"/>
    <n v="1240"/>
    <s v="GUILLERMO ANTONIO"/>
    <s v="BRAVO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06697383"/>
    <n v="1535"/>
    <s v="DIANA SOFIA"/>
    <s v="BLANCO ANDRADE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93531410"/>
    <n v="1544"/>
    <s v="SARA DANIELA"/>
    <s v="BELTRAN MORENO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051660429"/>
    <n v="1516"/>
    <s v="JOSÉ DE JESUS"/>
    <s v="ANGULO CANTILLO"/>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0499197"/>
    <n v="1065"/>
    <s v="LADY JOHANA"/>
    <s v="ANDRADE SANCH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1844449"/>
    <n v="1097"/>
    <s v="JOSE MANUEL"/>
    <s v="AMAYA GONZALEZ "/>
    <x v="1"/>
    <n v="63"/>
    <n v="63"/>
    <n v="1"/>
  </r>
  <r>
    <x v="26"/>
    <x v="2"/>
    <s v="Riesgo físico, identificación de peligros, lección aprendida sobre accidentes - mes de junio"/>
    <s v="Identificar los riesgos físicos, analizar las causas de los accidentes del mes de junio y compartir las medidas preventivas"/>
    <s v="Felipe Arias"/>
    <s v="Felipe Arias"/>
    <s v="Finca El Pilar "/>
    <x v="19"/>
    <x v="0"/>
    <n v="1122126571"/>
    <n v="1485"/>
    <s v=" FREDY ALEXANDER"/>
    <s v="ALVAREZ GALINDO"/>
    <x v="1"/>
    <n v="63"/>
    <n v="6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86063392"/>
    <s v="N/A"/>
    <s v=" WILSON GIOVANNI "/>
    <s v="VILLEGAS"/>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16786787"/>
    <s v="N/A"/>
    <s v=" ANDRES DAVID "/>
    <s v="VALLEJO CASTAÑEDA"/>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006778024"/>
    <n v="1505"/>
    <s v="JUAN DAVID"/>
    <s v="SOLORZA ROJAS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25331999"/>
    <n v="1121"/>
    <s v="VICKY JIMENA "/>
    <s v="SANDOVAL GOLU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40401255"/>
    <n v="1034"/>
    <s v="YUDY FERLAY"/>
    <s v="ROMERO BERNAL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3114419"/>
    <n v="1059"/>
    <s v="ANA MARIA"/>
    <s v="ROBAYO JIMENEZ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40411297"/>
    <n v="1015"/>
    <s v=" ANGELICA YOHANA"/>
    <s v="RINCON"/>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069755169"/>
    <s v="N/A"/>
    <s v=" EDUAR MANUEL"/>
    <s v="PERDOMO SON"/>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6882469"/>
    <s v="N/A"/>
    <s v=" WEIMAR"/>
    <s v="PEÑA MOSQUERA"/>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3116129"/>
    <n v="1090"/>
    <s v="JUAN ESTEBAN"/>
    <s v="ORTIZ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7807070"/>
    <s v="N/A"/>
    <s v=" PEDRO ANTONIO "/>
    <s v="ORTIZ"/>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40328103"/>
    <n v="1030"/>
    <s v="DORYS ADRIANA"/>
    <s v="MORENO SANCHEZ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40404467"/>
    <n v="1029"/>
    <s v="BLANCA MARINELLA"/>
    <s v="MORENO SANCHEZ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40326125"/>
    <n v="1129"/>
    <s v="LILIANA ANDREA"/>
    <s v="MORENO NARVAEZ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3116078"/>
    <s v="N/A"/>
    <s v=" JHON ALEXIS"/>
    <s v="LOPEZ PEREZ"/>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501103"/>
    <s v="N/A"/>
    <s v="PANTALEON"/>
    <s v="LARRAHONDO SANDOVAL"/>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43826359"/>
    <s v="N/A"/>
    <s v="ANDERSON"/>
    <s v="LARRAHONDO MARTINEZ "/>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19888284"/>
    <s v="N/A"/>
    <s v="OSCAR"/>
    <s v="JARAMILLO RODRIGUEZ"/>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1911429"/>
    <n v="1037"/>
    <s v="JYMMY ALEXANDER"/>
    <s v="HERNANDEZ MORENO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007329990"/>
    <n v="1101"/>
    <s v="ADRIANA"/>
    <s v="HERNANDEZ LONDOÑO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3115110"/>
    <n v="1371"/>
    <s v="MARINELLY"/>
    <s v="HERNANDEZ JILGUERO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3116186"/>
    <s v="N/A"/>
    <s v=" JOSE NICODEMUS"/>
    <s v="GUTIERREZ ARDILA"/>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93470745"/>
    <s v="N/A"/>
    <s v="FERNANDO"/>
    <s v="GONZALEZ POVEDA"/>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1952333"/>
    <n v="1480"/>
    <s v="DANNY ALEJANDRA"/>
    <s v="GONZALEZ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3274896"/>
    <s v="N/A"/>
    <s v="FREDY"/>
    <s v="GARCIA LADINO"/>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40441358"/>
    <s v="N/A"/>
    <s v=" SARA "/>
    <s v="GARCIA GONZALEZ"/>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007057960"/>
    <s v="N/A"/>
    <s v="WILSON ANDRES"/>
    <s v="DIAZ BERNAL"/>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0187350"/>
    <s v="N/A"/>
    <s v="WILSON"/>
    <s v="DIAZ BERNAL"/>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38360656"/>
    <n v="1039"/>
    <s v="EMILCE"/>
    <s v="CESPEDES CANAS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09411143"/>
    <n v="1477"/>
    <s v="YISSY FERNANDA"/>
    <s v="CASTRO CESPEDES "/>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2142973"/>
    <n v="1415"/>
    <s v=" ERIKA DAYANA"/>
    <s v="CARO MORA"/>
    <x v="1"/>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121917518"/>
    <s v="N/A"/>
    <s v=" CARLOS ALBEIRO"/>
    <s v="BECERRA ZAMORA"/>
    <x v="0"/>
    <n v="33"/>
    <n v="33"/>
    <n v="1"/>
  </r>
  <r>
    <x v="27"/>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0"/>
    <x v="0"/>
    <n v="17328515"/>
    <s v="N/A"/>
    <s v="BENJAMIN"/>
    <s v="ALDANA RINCON"/>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86063392"/>
    <s v="N/A"/>
    <s v=" WILSON GIOVANNI "/>
    <s v="VILLEGAS"/>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16786787"/>
    <s v="N/A"/>
    <s v=" ANDRES DAVID "/>
    <s v="VALLEJO CASTAÑEDA"/>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006778024"/>
    <n v="1505"/>
    <s v="JUAN DAVID"/>
    <s v="SOLORZA ROJAS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25331999"/>
    <n v="1121"/>
    <s v="VICKY JIMENA "/>
    <s v="SANDOVAL GOLU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40401255"/>
    <n v="1034"/>
    <s v="YUDY FERLAY"/>
    <s v="ROMERO BERNAL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3114419"/>
    <n v="1059"/>
    <s v="ANA MARIA"/>
    <s v="ROBAYO JIMENEZ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40411297"/>
    <n v="1015"/>
    <s v=" ANGELICA YOHANA"/>
    <s v="RINCON"/>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069755169"/>
    <s v="N/A"/>
    <s v=" EDUAR MANUEL"/>
    <s v="PERDOMO SON"/>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6882469"/>
    <s v="N/A"/>
    <s v=" WEIMAR"/>
    <s v="PEÑA MOSQUERA"/>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3116129"/>
    <n v="1090"/>
    <s v="JUAN ESTEBAN"/>
    <s v="ORTIZ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7807070"/>
    <s v="N/A"/>
    <s v=" PEDRO ANTONIO "/>
    <s v="ORTIZ"/>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40328103"/>
    <n v="1030"/>
    <s v="DORYS ADRIANA"/>
    <s v="MORENO SANCHEZ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40404467"/>
    <n v="1029"/>
    <s v="BLANCA MARINELLA"/>
    <s v="MORENO SANCHEZ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40326125"/>
    <n v="1129"/>
    <s v="LILIANA ANDREA"/>
    <s v="MORENO NARVAEZ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3116078"/>
    <s v="N/A"/>
    <s v=" JHON ALEXIS"/>
    <s v="LOPEZ PEREZ"/>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501103"/>
    <s v="N/A"/>
    <s v="PANTALEON"/>
    <s v="LARRAHONDO SANDOVAL"/>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43826359"/>
    <s v="N/A"/>
    <s v="ANDERSON"/>
    <s v="LARRAHONDO MARTINEZ "/>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19888284"/>
    <s v="N/A"/>
    <s v="OSCAR"/>
    <s v="JARAMILLO RODRIGUEZ"/>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1911429"/>
    <n v="1037"/>
    <s v="JYMMY ALEXANDER"/>
    <s v="HERNANDEZ MORENO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007329990"/>
    <n v="1101"/>
    <s v="ADRIANA"/>
    <s v="HERNANDEZ LONDOÑO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3115110"/>
    <n v="1371"/>
    <s v="MARINELLY"/>
    <s v="HERNANDEZ JILGUERO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3116186"/>
    <s v="N/A"/>
    <s v=" JOSE NICODEMUS"/>
    <s v="GUTIERREZ ARDILA"/>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93470745"/>
    <s v="N/A"/>
    <s v="FERNANDO"/>
    <s v="GONZALEZ POVEDA"/>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1952333"/>
    <n v="1480"/>
    <s v="DANNY ALEJANDRA"/>
    <s v="GONZALEZ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3274896"/>
    <s v="N/A"/>
    <s v="FREDY"/>
    <s v="GARCIA LADINO"/>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40441358"/>
    <s v="N/A"/>
    <s v=" SARA "/>
    <s v="GARCIA GONZALEZ"/>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0187350"/>
    <s v="N/A"/>
    <s v="WILSON"/>
    <s v="DIAZ BERNAL"/>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007057960"/>
    <s v="N/A"/>
    <s v="WILSON ANDRES"/>
    <s v="DIAZ BERNAL"/>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38360656"/>
    <n v="1039"/>
    <s v="EMILCE"/>
    <s v="CESPEDES CANAS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09411143"/>
    <n v="1477"/>
    <s v="YISSY FERNANDA"/>
    <s v="CASTRO CESPEDES "/>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2142973"/>
    <n v="1415"/>
    <s v=" ERIKA DAYANA"/>
    <s v="CARO MORA"/>
    <x v="1"/>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121917518"/>
    <s v="N/A"/>
    <s v=" CARLOS ALBEIRO"/>
    <s v="BECERRA ZAMORA"/>
    <x v="0"/>
    <n v="33"/>
    <n v="33"/>
    <n v="1"/>
  </r>
  <r>
    <x v="28"/>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0"/>
    <x v="0"/>
    <n v="17328515"/>
    <s v="N/A"/>
    <s v="BENJAMIN"/>
    <s v="ALDANA RINCON"/>
    <x v="0"/>
    <n v="33"/>
    <n v="33"/>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121866226"/>
    <s v="N/A"/>
    <s v=" JOHN ALEXANDER"/>
    <s v="SANTANA MORALES"/>
    <x v="0"/>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006777925"/>
    <n v="1449"/>
    <s v="MICHAEL ESTEBAN"/>
    <s v="SAAVEDRA OCHOA "/>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122132486"/>
    <n v="1216"/>
    <s v=" LAURA MARCELA"/>
    <s v="ROJAS GARCIA"/>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7355000"/>
    <n v="1379"/>
    <s v=" ALBERTO"/>
    <s v="ROJAS CARLOS"/>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85261773"/>
    <n v="1540"/>
    <s v="JORGE LUIS"/>
    <s v="RODRIGUEZ TORRES "/>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123514268"/>
    <n v="1510"/>
    <s v=" CRISTIAN ANDRES"/>
    <s v="PEREZ GUAYABO"/>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128198184"/>
    <n v="1527"/>
    <s v=" DEYBER ENRIQUE"/>
    <s v="GONZALEZ ALCAZAR"/>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006795353"/>
    <n v="1533"/>
    <s v=" LUIS JEFREY"/>
    <s v="CASTRO NARVAEZ"/>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121935929"/>
    <s v="N/A"/>
    <s v="MILTON ANDRÉS"/>
    <s v="AVILA LEGUIZAMO"/>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006864061"/>
    <n v="1525"/>
    <s v=" JUAN DAVID"/>
    <s v="ALVAREZ GOMEZ"/>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007952645"/>
    <n v="1528"/>
    <s v=" JEISON DAVID"/>
    <s v="ALCAZAR ZUÑIGA"/>
    <x v="1"/>
    <n v="12"/>
    <n v="12"/>
    <n v="1"/>
  </r>
  <r>
    <x v="29"/>
    <x v="0"/>
    <s v="Plan de Gestión Integral de Residuos Sólidos"/>
    <s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 v="William Fierro"/>
    <s v="William Fierro "/>
    <s v="Finca Cararabo"/>
    <x v="21"/>
    <x v="0"/>
    <n v="19592721"/>
    <n v="1524"/>
    <s v=" ALVARO ENRIQUE"/>
    <s v="ALCAZAR URINA"/>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121866226"/>
    <s v="N/A"/>
    <s v=" JOHN ALEXANDER"/>
    <s v="SANTANA MORALES"/>
    <x v="0"/>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006777925"/>
    <n v="1449"/>
    <s v="MICHAEL ESTEBAN"/>
    <s v="SAAVEDRA OCHOA "/>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122132486"/>
    <n v="1216"/>
    <s v=" LAURA MARCELA"/>
    <s v="ROJAS GARCIA"/>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7355000"/>
    <n v="1379"/>
    <s v=" ALBERTO"/>
    <s v="ROJAS CARLOS"/>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85261773"/>
    <n v="1540"/>
    <s v="JORGE LUIS"/>
    <s v="RODRIGUEZ TORRES "/>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123514268"/>
    <n v="1510"/>
    <s v=" CRISTIAN ANDRES"/>
    <s v="PEREZ GUAYABO"/>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128198184"/>
    <n v="1527"/>
    <s v=" DEYBER ENRIQUE"/>
    <s v="GONZALEZ ALCAZAR"/>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006795353"/>
    <n v="1533"/>
    <s v=" LUIS JEFREY"/>
    <s v="CASTRO NARVAEZ"/>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121935929"/>
    <s v="N/A"/>
    <s v="MILTON ANDRÉS"/>
    <s v="AVILA LEGUIZAMO"/>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006864061"/>
    <n v="1525"/>
    <s v=" JUAN DAVID"/>
    <s v="ALVAREZ GOMEZ"/>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007952645"/>
    <n v="1528"/>
    <s v=" JEISON DAVID"/>
    <s v="ALCAZAR ZUÑIGA"/>
    <x v="1"/>
    <n v="12"/>
    <n v="12"/>
    <n v="1"/>
  </r>
  <r>
    <x v="30"/>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Cararabo"/>
    <x v="21"/>
    <x v="0"/>
    <n v="19592721"/>
    <n v="1524"/>
    <s v=" ALVARO ENRIQUE"/>
    <s v="ALCAZAR URINA"/>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121866226"/>
    <s v="N/A"/>
    <s v=" JOHN ALEXANDER"/>
    <s v="SANTANA MORALES"/>
    <x v="0"/>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006777925"/>
    <n v="1449"/>
    <s v="MICHAEL ESTEBAN"/>
    <s v="SAAVEDRA OCHOA "/>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122132486"/>
    <n v="1216"/>
    <s v=" LAURA MARCELA"/>
    <s v="ROJAS GARCIA"/>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7355000"/>
    <n v="1379"/>
    <s v=" ALBERTO"/>
    <s v="ROJAS CARLOS"/>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85261773"/>
    <n v="1540"/>
    <s v="JORGE LUIS"/>
    <s v="RODRIGUEZ TORRES "/>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123514268"/>
    <n v="1510"/>
    <s v=" CRISTIAN ANDRES"/>
    <s v="PEREZ GUAYABO"/>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128198184"/>
    <n v="1527"/>
    <s v=" DEYBER ENRIQUE"/>
    <s v="GONZALEZ ALCAZAR"/>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006795353"/>
    <n v="1533"/>
    <s v=" LUIS JEFREY"/>
    <s v="CASTRO NARVAEZ"/>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121935929"/>
    <s v="N/A"/>
    <s v="MILTON ANDRÉS"/>
    <s v="AVILA LEGUIZAMO"/>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006864061"/>
    <n v="1525"/>
    <s v=" JUAN DAVID"/>
    <s v="ALVAREZ GOMEZ"/>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007952645"/>
    <n v="1528"/>
    <s v=" JEISON DAVID"/>
    <s v="ALCAZAR ZUÑIGA"/>
    <x v="1"/>
    <n v="12"/>
    <n v="12"/>
    <n v="1"/>
  </r>
  <r>
    <x v="31"/>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Cararabo"/>
    <x v="21"/>
    <x v="0"/>
    <n v="19592721"/>
    <n v="1524"/>
    <s v=" ALVARO ENRIQUE"/>
    <s v="ALCAZAR URINA"/>
    <x v="1"/>
    <n v="12"/>
    <n v="12"/>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1020770884"/>
    <s v="N/A"/>
    <s v="EDWIN ALEXANDER"/>
    <s v="TRIANA VALLEJO"/>
    <x v="0"/>
    <n v="9"/>
    <n v="9"/>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86053117"/>
    <s v="N/A"/>
    <s v=" OMAR "/>
    <s v="RIVERA ESPINOSA"/>
    <x v="0"/>
    <n v="9"/>
    <n v="9"/>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86059628"/>
    <s v="N/A"/>
    <s v=" GEDMAN"/>
    <s v="HERNANDEZ ALVARADO"/>
    <x v="0"/>
    <n v="9"/>
    <n v="9"/>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1121910048"/>
    <s v="N/A"/>
    <s v=" DEISY TATIANA"/>
    <s v="DUARTE MORENO"/>
    <x v="0"/>
    <n v="9"/>
    <n v="9"/>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1120868172"/>
    <s v="N/A"/>
    <s v=" WILLIAM DAVID"/>
    <s v="DIAZ RUBIO"/>
    <x v="0"/>
    <n v="9"/>
    <n v="9"/>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1122123512"/>
    <s v="N/A"/>
    <s v=" SANDRA MARCELA "/>
    <s v="CARO MORA"/>
    <x v="0"/>
    <n v="9"/>
    <n v="9"/>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1106333245"/>
    <s v="N/A"/>
    <s v="NUBIA ESPERANZA "/>
    <s v="BELTRAN ECHEVERRY"/>
    <x v="0"/>
    <n v="9"/>
    <n v="9"/>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1121941203"/>
    <s v="N/A"/>
    <s v=" YADY JASBLEIDY"/>
    <s v="BAYONA GONZALEZ"/>
    <x v="0"/>
    <n v="9"/>
    <n v="9"/>
    <n v="1"/>
  </r>
  <r>
    <x v="32"/>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2"/>
    <x v="0"/>
    <n v="1121903978"/>
    <s v="N/A"/>
    <s v=" CARLOS FELIPE"/>
    <s v="ARIAS RODRIGUEZ"/>
    <x v="0"/>
    <n v="9"/>
    <n v="9"/>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020770884"/>
    <s v="N/A"/>
    <s v="EDWIN ALEXANDER"/>
    <s v="TRIANA VALLEJO"/>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86053117"/>
    <s v="N/A"/>
    <s v=" OMAR "/>
    <s v="RIVERA ESPINOSA"/>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121953514"/>
    <s v="N/A"/>
    <s v="MARIA LORENA"/>
    <s v="PULIDO RESTREPO "/>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86059628"/>
    <s v="N/A"/>
    <s v=" GEDMAN"/>
    <s v="HERNANDEZ ALVARADO"/>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121910048"/>
    <s v="N/A"/>
    <s v=" DEISY TATIANA"/>
    <s v="DUARTE MORENO"/>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120868172"/>
    <s v="N/A"/>
    <s v=" WILLIAM DAVID"/>
    <s v="DIAZ RUBIO"/>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7412291"/>
    <s v="N/A"/>
    <s v="MISAEL"/>
    <s v="CARO PEDRAZA"/>
    <x v="1"/>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122123512"/>
    <s v="N/A"/>
    <s v=" SANDRA MARCELA "/>
    <s v="CARO MORA"/>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106333245"/>
    <s v="N/A"/>
    <s v="NUBIA ESPERANZA "/>
    <s v="BELTRAN ECHEVERRY"/>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121941203"/>
    <s v="N/A"/>
    <s v=" YADY JASBLEIDY"/>
    <s v="BAYONA GONZALEZ"/>
    <x v="0"/>
    <n v="11"/>
    <n v="11"/>
    <n v="1"/>
  </r>
  <r>
    <x v="33"/>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2"/>
    <x v="0"/>
    <n v="1121903978"/>
    <s v="N/A"/>
    <s v=" CARLOS FELIPE"/>
    <s v="ARIAS RODRIGUEZ"/>
    <x v="0"/>
    <n v="11"/>
    <n v="11"/>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86070853"/>
    <n v="1075"/>
    <s v="FREDY"/>
    <s v="ZAMORA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3116500"/>
    <n v="1461"/>
    <s v="ALEXIS JAIR"/>
    <s v="VANEGAS VILLALOBOS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3116500"/>
    <n v="1461"/>
    <s v="ALEXIS JAIR"/>
    <s v="VANEGAS VILLALOBOS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0580004"/>
    <n v="1519"/>
    <s v=" YEISON FAVIAN"/>
    <s v="TOLOZA ESPINOSA"/>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3116797"/>
    <n v="1404"/>
    <s v=" ELKIN STEVEN"/>
    <s v="ROJAS ORTIZ"/>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3114657"/>
    <n v="1456"/>
    <s v=" SIGUIFREDO"/>
    <s v="ROBAYO JIMENEZ"/>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2646567"/>
    <n v="1232"/>
    <s v=" ISRAEL"/>
    <s v="ROBAYO JIMENEZ"/>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006658683"/>
    <n v="1509"/>
    <s v="BRAYAN DAVID"/>
    <s v="ROA OCHOA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3114283"/>
    <n v="1017"/>
    <s v=" RODRIGO JOSE"/>
    <s v="ROA CASTILLO"/>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3114519"/>
    <n v="1016"/>
    <s v=" JUAN CARLOS"/>
    <s v="ROA CASTILLO"/>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9561040"/>
    <n v="1166"/>
    <s v="GILBERTO SEGUNDO"/>
    <s v="PEREZ RIVERA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3116287"/>
    <n v="1358"/>
    <s v="IVAN JAVIER"/>
    <s v="NARVAEZ HERNANDEZ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3115732"/>
    <n v="1520"/>
    <s v=" OVIDIO"/>
    <s v="MURCIA JOJOA"/>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9118159"/>
    <n v="1402"/>
    <s v="NICANOR "/>
    <s v="MARTINEZ GOMEZ"/>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7837936"/>
    <n v="1011"/>
    <s v=" WILSON"/>
    <s v="LOPEZ RINCON"/>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0506666"/>
    <n v="1523"/>
    <s v="WAGNER STEVEN"/>
    <s v="HERNANDEZ SUPELANO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1819496"/>
    <n v="1008"/>
    <s v=" OMAR JOSE"/>
    <s v="HERNANDEZ RUIZ"/>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006838553"/>
    <n v="1547"/>
    <s v="MIGUEL ANGEL"/>
    <s v="GARCIA MORENO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1819501"/>
    <n v="1494"/>
    <s v="JOHN FREDY"/>
    <s v="GARCIA GONZALEZ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03219172"/>
    <n v="1230"/>
    <s v="PABLO SEGUNDO"/>
    <s v="CARDENAS MUÑOZ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065667090"/>
    <n v="1513"/>
    <s v="CESAR ANTONIO"/>
    <s v="CALDERON TRENS "/>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7278364"/>
    <n v="1001"/>
    <s v=" OROSMAN"/>
    <s v="BUITRAGO"/>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052702515"/>
    <n v="1517"/>
    <s v=" ALEXANDER"/>
    <s v="ANGULO CANTILLO"/>
    <x v="1"/>
    <n v="24"/>
    <n v="24"/>
    <n v="1"/>
  </r>
  <r>
    <x v="34"/>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3"/>
    <x v="0"/>
    <n v="1121844449"/>
    <n v="1097"/>
    <s v="JOSE MANUEL"/>
    <s v="AMAYA GONZALEZ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86070853"/>
    <n v="1075"/>
    <s v="FREDY"/>
    <s v="ZAMORA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40439756"/>
    <n v="1032"/>
    <s v=" MILVA"/>
    <s v="VANEGAS ZUBIETA"/>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40439756"/>
    <n v="1032"/>
    <s v=" MILVA"/>
    <s v="VANEGAS ZUBIETA"/>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0580004"/>
    <n v="1519"/>
    <s v=" YEISON FAVIAN"/>
    <s v="TOLOZA ESPINOSA"/>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3116797"/>
    <n v="1404"/>
    <s v=" ELKIN STEVEN"/>
    <s v="ROJAS ORTIZ"/>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3114657"/>
    <n v="1456"/>
    <s v=" SIGUIFREDO"/>
    <s v="ROBAYO JIMENEZ"/>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2646567"/>
    <n v="1232"/>
    <s v=" ISRAEL"/>
    <s v="ROBAYO JIMENEZ"/>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006658683"/>
    <n v="1509"/>
    <s v="BRAYAN DAVID"/>
    <s v="ROA OCHOA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3114283"/>
    <n v="1017"/>
    <s v=" RODRIGO JOSE"/>
    <s v="ROA CASTILLO"/>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3114519"/>
    <n v="1016"/>
    <s v=" JUAN CARLOS"/>
    <s v="ROA CASTILLO"/>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9561040"/>
    <n v="1166"/>
    <s v="GILBERTO SEGUNDO"/>
    <s v="PEREZ RIVERA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3116287"/>
    <n v="1358"/>
    <s v="IVAN JAVIER"/>
    <s v="NARVAEZ HERNANDEZ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3115732"/>
    <n v="1520"/>
    <s v=" OVIDIO"/>
    <s v="MURCIA JOJOA"/>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9118159"/>
    <n v="1402"/>
    <s v="NICANOR "/>
    <s v="MARTINEZ GOMEZ"/>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7837936"/>
    <n v="1011"/>
    <s v=" WILSON"/>
    <s v="LOPEZ RINCON"/>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0506666"/>
    <n v="1523"/>
    <s v="WAGNER STEVEN"/>
    <s v="HERNANDEZ SUPELANO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1819496"/>
    <n v="1008"/>
    <s v=" OMAR JOSE"/>
    <s v="HERNANDEZ RUIZ"/>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006838553"/>
    <n v="1547"/>
    <s v="MIGUEL ANGEL"/>
    <s v="GARCIA MORENO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1819501"/>
    <n v="1494"/>
    <s v="JOHN FREDY"/>
    <s v="GARCIA GONZALEZ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03219172"/>
    <n v="1230"/>
    <s v="PABLO SEGUNDO"/>
    <s v="CARDENAS MUÑOZ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065667090"/>
    <n v="1513"/>
    <s v="CESAR ANTONIO"/>
    <s v="CALDERON TRENS "/>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7278364"/>
    <n v="1001"/>
    <s v=" OROSMAN"/>
    <s v="BUITRAGO"/>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052702515"/>
    <n v="1517"/>
    <s v=" ALEXANDER"/>
    <s v="ANGULO CANTILLO"/>
    <x v="1"/>
    <n v="24"/>
    <n v="24"/>
    <n v="1"/>
  </r>
  <r>
    <x v="35"/>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3"/>
    <x v="0"/>
    <n v="1121844449"/>
    <n v="1097"/>
    <s v="JOSE MANUEL"/>
    <s v="AMAYA GONZALEZ "/>
    <x v="1"/>
    <n v="24"/>
    <n v="24"/>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31031744"/>
    <n v="1023"/>
    <s v=" MARIA EUGENIA"/>
    <s v="VARGAS OVALLE"/>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40341942"/>
    <n v="1028"/>
    <s v=" MARIA YORLEY"/>
    <s v="TORRES GARCIA"/>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9600532"/>
    <n v="1070"/>
    <s v="PABLO ANTONIO"/>
    <s v="ROJAS RODRIGUEZ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7704595"/>
    <n v="1073"/>
    <s v="JOHN FREDY"/>
    <s v="QUIÑONEZ MUÑOZ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7972048"/>
    <n v="1450"/>
    <s v="MANUEL FRANCISCO"/>
    <s v="PALLARES ANAYA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120571325"/>
    <n v="1145"/>
    <s v="WILINTON DAVID"/>
    <s v="PADILLA MORALES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7837811"/>
    <s v="N/A"/>
    <s v="ESTEBAN "/>
    <s v="LOPEZ"/>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3271447"/>
    <n v="1346"/>
    <s v=" JOSE ANTONIO"/>
    <s v="HERRERA MELO"/>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010143088"/>
    <n v="1536"/>
    <s v="MONICA ALEJANDRA"/>
    <s v="HERNANDEZ HERNANDEZ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123116171"/>
    <n v="1539"/>
    <s v="YULIZA ANDREA"/>
    <s v="HERNANDEZ HERNANDEZ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7490003"/>
    <n v="1007"/>
    <s v="NICANOR "/>
    <s v="HERNANDEZ HERNANDEZ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79538669"/>
    <n v="1031"/>
    <s v="OMAR"/>
    <s v="FONTECHA"/>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7281751"/>
    <s v="N/A"/>
    <s v="LUIS"/>
    <s v="CUBILLOS"/>
    <x v="0"/>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7345837"/>
    <n v="1240"/>
    <s v="GUILLERMO ANTONIO"/>
    <s v="BRAVO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006697383"/>
    <n v="1535"/>
    <s v="DIANA SOFIA"/>
    <s v="BLANCO ANDRADE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193531410"/>
    <n v="1544"/>
    <s v="SARA DANIELA"/>
    <s v="BELTRAN MORENO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120499197"/>
    <n v="1065"/>
    <s v="LADY JOHANA"/>
    <s v="ANDRADE SANCHEZ "/>
    <x v="1"/>
    <n v="18"/>
    <n v="18"/>
    <n v="1"/>
  </r>
  <r>
    <x v="36"/>
    <x v="0"/>
    <s v="Procedimiento de comunicaciones"/>
    <s v="Socialización de los PQRS al personal activo en la empresa, para adquirir conocimiento frente al manejo de esta herramienta, sus medidas de recepción y el punto de ubicación de los buzones. "/>
    <s v="William Fierro"/>
    <s v="William Fierro "/>
    <s v="Finca El Pilar "/>
    <x v="24"/>
    <x v="0"/>
    <n v="1122126571"/>
    <n v="1485"/>
    <s v=" FREDY ALEXANDER"/>
    <s v="ALVAREZ GALINDO"/>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31031744"/>
    <n v="1023"/>
    <s v=" MARIA EUGENIA"/>
    <s v="VARGAS OVALLE"/>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40341942"/>
    <n v="1028"/>
    <s v=" MARIA YORLEY"/>
    <s v="TORRES GARCIA"/>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9600532"/>
    <n v="1070"/>
    <s v="PABLO ANTONIO"/>
    <s v="ROJAS RODRIGUEZ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7704595"/>
    <n v="1073"/>
    <s v="JOHN FREDY"/>
    <s v="QUIÑONEZ MUÑOZ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7972048"/>
    <n v="1450"/>
    <s v="MANUEL FRANCISCO"/>
    <s v="PALLARES ANAYA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120571325"/>
    <n v="1145"/>
    <s v="WILINTON DAVID"/>
    <s v="PADILLA MORALES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7837811"/>
    <s v="N/A"/>
    <s v="ESTEBAN "/>
    <s v="LOPEZ"/>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3271447"/>
    <n v="1346"/>
    <s v=" JOSE ANTONIO"/>
    <s v="HERRERA MELO"/>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123116171"/>
    <n v="1539"/>
    <s v="YULIZA ANDREA"/>
    <s v="HERNANDEZ HERNANDEZ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010143088"/>
    <n v="1536"/>
    <s v="MONICA ALEJANDRA"/>
    <s v="HERNANDEZ HERNANDEZ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7490003"/>
    <n v="1007"/>
    <s v="NICANOR "/>
    <s v="HERNANDEZ HERNANDEZ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79538669"/>
    <n v="1031"/>
    <s v="OMAR"/>
    <s v="FONTECHA"/>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7281751"/>
    <s v="N/A"/>
    <s v="LUIS"/>
    <s v="CUBILLOS"/>
    <x v="0"/>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7345837"/>
    <n v="1240"/>
    <s v="GUILLERMO ANTONIO"/>
    <s v="BRAVO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006697383"/>
    <n v="1535"/>
    <s v="DIANA SOFIA"/>
    <s v="BLANCO ANDRADE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193531410"/>
    <n v="1544"/>
    <s v="SARA DANIELA"/>
    <s v="BELTRAN MORENO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120499197"/>
    <n v="1065"/>
    <s v="LADY JOHANA"/>
    <s v="ANDRADE SANCHEZ "/>
    <x v="1"/>
    <n v="18"/>
    <n v="18"/>
    <n v="1"/>
  </r>
  <r>
    <x v="37"/>
    <x v="0"/>
    <s v="Política integral de sostenibilidad "/>
    <s v="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
    <s v="William Fierro"/>
    <s v="William Fierro "/>
    <s v="Finca El Pilar "/>
    <x v="24"/>
    <x v="0"/>
    <n v="1122126571"/>
    <n v="1485"/>
    <s v=" FREDY ALEXANDER"/>
    <s v="ALVAREZ GALINDO"/>
    <x v="1"/>
    <n v="18"/>
    <n v="18"/>
    <n v="1"/>
  </r>
  <r>
    <x v="38"/>
    <x v="2"/>
    <s v="Gimnasia laboral"/>
    <s v="promover hábitos y estilos de vida saludables."/>
    <s v="Felipe Arias"/>
    <s v="Felipe Arias"/>
    <s v="Finca El Pilar "/>
    <x v="25"/>
    <x v="0"/>
    <n v="40411350"/>
    <s v="N/A"/>
    <s v=" BEATRIZ"/>
    <s v="YAGAMA GAONA"/>
    <x v="0"/>
    <n v="21"/>
    <n v="21"/>
    <n v="1"/>
  </r>
  <r>
    <x v="38"/>
    <x v="2"/>
    <s v="Gimnasia laboral"/>
    <s v="promover hábitos y estilos de vida saludables."/>
    <s v="Felipe Arias"/>
    <s v="Felipe Arias"/>
    <s v="Finca El Pilar "/>
    <x v="25"/>
    <x v="0"/>
    <n v="1020770884"/>
    <s v="N/A"/>
    <s v="EDWIN ALEXANDER"/>
    <s v="TRIANA VALLEJO"/>
    <x v="0"/>
    <n v="21"/>
    <n v="21"/>
    <n v="1"/>
  </r>
  <r>
    <x v="38"/>
    <x v="2"/>
    <s v="Gimnasia laboral"/>
    <s v="promover hábitos y estilos de vida saludables."/>
    <s v="Felipe Arias"/>
    <s v="Felipe Arias"/>
    <s v="Finca El Pilar "/>
    <x v="25"/>
    <x v="0"/>
    <n v="86053117"/>
    <s v="N/A"/>
    <s v=" OMAR "/>
    <s v="RIVERA ESPINOSA"/>
    <x v="0"/>
    <n v="21"/>
    <n v="21"/>
    <n v="1"/>
  </r>
  <r>
    <x v="38"/>
    <x v="2"/>
    <s v="Gimnasia laboral"/>
    <s v="promover hábitos y estilos de vida saludables."/>
    <s v="Felipe Arias"/>
    <s v="Felipe Arias"/>
    <s v="Finca El Pilar "/>
    <x v="25"/>
    <x v="0"/>
    <n v="1121953514"/>
    <s v="N/A"/>
    <s v="MARIA LORENA"/>
    <s v="PULIDO RESTREPO "/>
    <x v="0"/>
    <n v="21"/>
    <n v="21"/>
    <n v="1"/>
  </r>
  <r>
    <x v="38"/>
    <x v="2"/>
    <s v="Gimnasia laboral"/>
    <s v="promover hábitos y estilos de vida saludables."/>
    <s v="Felipe Arias"/>
    <s v="Felipe Arias"/>
    <s v="Finca El Pilar "/>
    <x v="25"/>
    <x v="0"/>
    <n v="1069755169"/>
    <s v="N/A"/>
    <s v=" EDUAR MANUEL"/>
    <s v="PERDOMO SON"/>
    <x v="0"/>
    <n v="21"/>
    <n v="21"/>
    <n v="1"/>
  </r>
  <r>
    <x v="38"/>
    <x v="2"/>
    <s v="Gimnasia laboral"/>
    <s v="promover hábitos y estilos de vida saludables."/>
    <s v="Felipe Arias"/>
    <s v="Felipe Arias"/>
    <s v="Finca El Pilar "/>
    <x v="25"/>
    <x v="0"/>
    <n v="16882469"/>
    <s v="N/A"/>
    <s v=" WEIMAR"/>
    <s v="PEÑA MOSQUERA"/>
    <x v="0"/>
    <n v="21"/>
    <n v="21"/>
    <n v="1"/>
  </r>
  <r>
    <x v="38"/>
    <x v="2"/>
    <s v="Gimnasia laboral"/>
    <s v="promover hábitos y estilos de vida saludables."/>
    <s v="Felipe Arias"/>
    <s v="Felipe Arias"/>
    <s v="Finca El Pilar "/>
    <x v="25"/>
    <x v="0"/>
    <n v="1122131510"/>
    <s v="N/A"/>
    <s v=" DIEGO FERNANDO "/>
    <s v="ORTIZ OSPINA"/>
    <x v="0"/>
    <n v="21"/>
    <n v="21"/>
    <n v="1"/>
  </r>
  <r>
    <x v="38"/>
    <x v="2"/>
    <s v="Gimnasia laboral"/>
    <s v="promover hábitos y estilos de vida saludables."/>
    <s v="Felipe Arias"/>
    <s v="Felipe Arias"/>
    <s v="Finca El Pilar "/>
    <x v="25"/>
    <x v="0"/>
    <n v="7807070"/>
    <s v="N/A"/>
    <s v=" PEDRO ANTONIO "/>
    <s v="ORTIZ"/>
    <x v="0"/>
    <n v="21"/>
    <n v="21"/>
    <n v="1"/>
  </r>
  <r>
    <x v="38"/>
    <x v="2"/>
    <s v="Gimnasia laboral"/>
    <s v="promover hábitos y estilos de vida saludables."/>
    <s v="Felipe Arias"/>
    <s v="Felipe Arias"/>
    <s v="Finca El Pilar "/>
    <x v="25"/>
    <x v="0"/>
    <n v="1003274956"/>
    <n v="1463"/>
    <s v="WILSON ENRRIQUE"/>
    <s v="MURILLO JIMENEZ"/>
    <x v="1"/>
    <n v="21"/>
    <n v="21"/>
    <n v="1"/>
  </r>
  <r>
    <x v="38"/>
    <x v="2"/>
    <s v="Gimnasia laboral"/>
    <s v="promover hábitos y estilos de vida saludables."/>
    <s v="Felipe Arias"/>
    <s v="Felipe Arias"/>
    <s v="Finca El Pilar "/>
    <x v="25"/>
    <x v="0"/>
    <n v="1123116078"/>
    <s v="N/A"/>
    <s v=" JHON ALEXIS"/>
    <s v="LOPEZ PEREZ"/>
    <x v="0"/>
    <n v="21"/>
    <n v="21"/>
    <n v="1"/>
  </r>
  <r>
    <x v="38"/>
    <x v="2"/>
    <s v="Gimnasia laboral"/>
    <s v="promover hábitos y estilos de vida saludables."/>
    <s v="Felipe Arias"/>
    <s v="Felipe Arias"/>
    <s v="Finca El Pilar "/>
    <x v="25"/>
    <x v="0"/>
    <n v="1119888284"/>
    <s v="N/A"/>
    <s v="OSCAR"/>
    <s v="JARAMILLO RODRIGUEZ"/>
    <x v="0"/>
    <n v="21"/>
    <n v="21"/>
    <n v="1"/>
  </r>
  <r>
    <x v="38"/>
    <x v="2"/>
    <s v="Gimnasia laboral"/>
    <s v="promover hábitos y estilos de vida saludables."/>
    <s v="Felipe Arias"/>
    <s v="Felipe Arias"/>
    <s v="Finca El Pilar "/>
    <x v="25"/>
    <x v="0"/>
    <n v="86059628"/>
    <s v="N/A"/>
    <s v=" GEDMAN"/>
    <s v="HERNANDEZ ALVARADO"/>
    <x v="0"/>
    <n v="21"/>
    <n v="21"/>
    <n v="1"/>
  </r>
  <r>
    <x v="38"/>
    <x v="2"/>
    <s v="Gimnasia laboral"/>
    <s v="promover hábitos y estilos de vida saludables."/>
    <s v="Felipe Arias"/>
    <s v="Felipe Arias"/>
    <s v="Finca El Pilar "/>
    <x v="25"/>
    <x v="0"/>
    <n v="1123116186"/>
    <s v="N/A"/>
    <s v=" JOSE NICODEMUS"/>
    <s v="GUTIERREZ ARDILA"/>
    <x v="0"/>
    <n v="21"/>
    <n v="21"/>
    <n v="1"/>
  </r>
  <r>
    <x v="38"/>
    <x v="2"/>
    <s v="Gimnasia laboral"/>
    <s v="promover hábitos y estilos de vida saludables."/>
    <s v="Felipe Arias"/>
    <s v="Felipe Arias"/>
    <s v="Finca El Pilar "/>
    <x v="25"/>
    <x v="0"/>
    <n v="1006858664"/>
    <s v="N/A"/>
    <s v="JERSON"/>
    <s v="GUEVARA"/>
    <x v="0"/>
    <n v="21"/>
    <n v="21"/>
    <n v="1"/>
  </r>
  <r>
    <x v="38"/>
    <x v="2"/>
    <s v="Gimnasia laboral"/>
    <s v="promover hábitos y estilos de vida saludables."/>
    <s v="Felipe Arias"/>
    <s v="Felipe Arias"/>
    <s v="Finca El Pilar "/>
    <x v="25"/>
    <x v="0"/>
    <n v="93470745"/>
    <s v="N/A"/>
    <s v="FERNANDO"/>
    <s v="GONZALEZ POVEDA"/>
    <x v="0"/>
    <n v="21"/>
    <n v="21"/>
    <n v="1"/>
  </r>
  <r>
    <x v="38"/>
    <x v="2"/>
    <s v="Gimnasia laboral"/>
    <s v="promover hábitos y estilos de vida saludables."/>
    <s v="Felipe Arias"/>
    <s v="Felipe Arias"/>
    <s v="Finca El Pilar "/>
    <x v="25"/>
    <x v="0"/>
    <n v="1121951678"/>
    <s v="N/A"/>
    <s v="WILLIAM ALEJANDRO"/>
    <s v="FIERRO RIVEROS"/>
    <x v="0"/>
    <n v="21"/>
    <n v="21"/>
    <n v="1"/>
  </r>
  <r>
    <x v="38"/>
    <x v="2"/>
    <s v="Gimnasia laboral"/>
    <s v="promover hábitos y estilos de vida saludables."/>
    <s v="Felipe Arias"/>
    <s v="Felipe Arias"/>
    <s v="Finca El Pilar "/>
    <x v="25"/>
    <x v="0"/>
    <n v="1122123512"/>
    <s v="N/A"/>
    <s v=" SANDRA MARCELA "/>
    <s v="CARO MORA"/>
    <x v="0"/>
    <n v="21"/>
    <n v="21"/>
    <n v="1"/>
  </r>
  <r>
    <x v="38"/>
    <x v="2"/>
    <s v="Gimnasia laboral"/>
    <s v="promover hábitos y estilos de vida saludables."/>
    <s v="Felipe Arias"/>
    <s v="Felipe Arias"/>
    <s v="Finca El Pilar "/>
    <x v="25"/>
    <x v="0"/>
    <n v="1106333245"/>
    <s v="N/A"/>
    <s v="NUBIA ESPERANZA "/>
    <s v="BELTRAN ECHEVERRY"/>
    <x v="0"/>
    <n v="21"/>
    <n v="21"/>
    <n v="1"/>
  </r>
  <r>
    <x v="38"/>
    <x v="2"/>
    <s v="Gimnasia laboral"/>
    <s v="promover hábitos y estilos de vida saludables."/>
    <s v="Felipe Arias"/>
    <s v="Felipe Arias"/>
    <s v="Finca El Pilar "/>
    <x v="25"/>
    <x v="0"/>
    <n v="1121917518"/>
    <s v="N/A"/>
    <s v=" CARLOS ALBEIRO"/>
    <s v="BECERRA ZAMORA"/>
    <x v="0"/>
    <n v="21"/>
    <n v="21"/>
    <n v="1"/>
  </r>
  <r>
    <x v="38"/>
    <x v="2"/>
    <s v="Gimnasia laboral"/>
    <s v="promover hábitos y estilos de vida saludables."/>
    <s v="Felipe Arias"/>
    <s v="Felipe Arias"/>
    <s v="Finca El Pilar "/>
    <x v="25"/>
    <x v="0"/>
    <n v="1121941203"/>
    <s v="N/A"/>
    <s v=" YADY JASBLEIDY"/>
    <s v="BAYONA GONZALEZ"/>
    <x v="0"/>
    <n v="21"/>
    <n v="21"/>
    <n v="1"/>
  </r>
  <r>
    <x v="38"/>
    <x v="2"/>
    <s v="Gimnasia laboral"/>
    <s v="promover hábitos y estilos de vida saludables."/>
    <s v="Felipe Arias"/>
    <s v="Felipe Arias"/>
    <s v="Finca El Pilar "/>
    <x v="25"/>
    <x v="0"/>
    <n v="17328515"/>
    <s v="N/A"/>
    <s v="BENJAMIN"/>
    <s v="ALDANA RINCON"/>
    <x v="0"/>
    <n v="21"/>
    <n v="21"/>
    <n v="1"/>
  </r>
  <r>
    <x v="39"/>
    <x v="0"/>
    <s v="Entrega de envases vacíos de agroquímicos"/>
    <s v="Se le recuerda al personal el procedimiento y manejo adecuado de los envases vacíos de agroquímicos "/>
    <s v="Sandra Caro"/>
    <s v="William Fierro"/>
    <s v="Finca El Pilar "/>
    <x v="26"/>
    <x v="4"/>
    <n v="17267214"/>
    <n v="1311"/>
    <s v="JOSE ALVARO"/>
    <s v="SUAREZ TRIVIÑO "/>
    <x v="1"/>
    <n v="14"/>
    <n v="14"/>
    <n v="1"/>
  </r>
  <r>
    <x v="39"/>
    <x v="0"/>
    <s v="Entrega de envases vacíos de agroquímicos"/>
    <s v="Se le recuerda al personal el procedimiento y manejo adecuado de los envases vacíos de agroquímicos "/>
    <s v="Sandra Caro"/>
    <s v="William Fierro"/>
    <s v="Finca El Pilar "/>
    <x v="26"/>
    <x v="4"/>
    <n v="25331999"/>
    <n v="1121"/>
    <s v="VICKY JIMENA "/>
    <s v="SANDOVAL GOLU "/>
    <x v="1"/>
    <n v="14"/>
    <n v="14"/>
    <n v="1"/>
  </r>
  <r>
    <x v="39"/>
    <x v="0"/>
    <s v="Entrega de envases vacíos de agroquímicos"/>
    <s v="Se le recuerda al personal el procedimiento y manejo adecuado de los envases vacíos de agroquímicos "/>
    <s v="Sandra Caro"/>
    <s v="William Fierro"/>
    <s v="Finca El Pilar "/>
    <x v="26"/>
    <x v="4"/>
    <n v="40401255"/>
    <n v="1034"/>
    <s v="YUDY FERLAY"/>
    <s v="ROMERO BERNAL "/>
    <x v="1"/>
    <n v="14"/>
    <n v="14"/>
    <n v="1"/>
  </r>
  <r>
    <x v="39"/>
    <x v="0"/>
    <s v="Entrega de envases vacíos de agroquímicos"/>
    <s v="Se le recuerda al personal el procedimiento y manejo adecuado de los envases vacíos de agroquímicos "/>
    <s v="Sandra Caro"/>
    <s v="William Fierro"/>
    <s v="Finca El Pilar "/>
    <x v="26"/>
    <x v="4"/>
    <n v="1122132486"/>
    <n v="1216"/>
    <s v=" LAURA MARCELA"/>
    <s v="ROJAS GARCIA"/>
    <x v="1"/>
    <n v="14"/>
    <n v="14"/>
    <n v="1"/>
  </r>
  <r>
    <x v="39"/>
    <x v="0"/>
    <s v="Entrega de envases vacíos de agroquímicos"/>
    <s v="Se le recuerda al personal el procedimiento y manejo adecuado de los envases vacíos de agroquímicos "/>
    <s v="Sandra Caro"/>
    <s v="William Fierro"/>
    <s v="Finca El Pilar "/>
    <x v="26"/>
    <x v="4"/>
    <n v="40411297"/>
    <n v="1015"/>
    <s v=" ANGELICA YOHANA"/>
    <s v="RINCON"/>
    <x v="1"/>
    <n v="14"/>
    <n v="14"/>
    <n v="1"/>
  </r>
  <r>
    <x v="39"/>
    <x v="0"/>
    <s v="Entrega de envases vacíos de agroquímicos"/>
    <s v="Se le recuerda al personal el procedimiento y manejo adecuado de los envases vacíos de agroquímicos "/>
    <s v="Sandra Caro"/>
    <s v="William Fierro"/>
    <s v="Finca El Pilar "/>
    <x v="26"/>
    <x v="4"/>
    <n v="1122131510"/>
    <s v="N/A"/>
    <s v=" DIEGO FERNANDO "/>
    <s v="ORTIZ OSPINA"/>
    <x v="0"/>
    <n v="14"/>
    <n v="14"/>
    <n v="1"/>
  </r>
  <r>
    <x v="39"/>
    <x v="0"/>
    <s v="Entrega de envases vacíos de agroquímicos"/>
    <s v="Se le recuerda al personal el procedimiento y manejo adecuado de los envases vacíos de agroquímicos "/>
    <s v="Sandra Caro"/>
    <s v="William Fierro"/>
    <s v="Finca El Pilar "/>
    <x v="26"/>
    <x v="4"/>
    <n v="40328103"/>
    <n v="1030"/>
    <s v="DORYS ADRIANA"/>
    <s v="MORENO SANCHEZ "/>
    <x v="1"/>
    <n v="14"/>
    <n v="14"/>
    <n v="1"/>
  </r>
  <r>
    <x v="39"/>
    <x v="0"/>
    <s v="Entrega de envases vacíos de agroquímicos"/>
    <s v="Se le recuerda al personal el procedimiento y manejo adecuado de los envases vacíos de agroquímicos "/>
    <s v="Sandra Caro"/>
    <s v="William Fierro"/>
    <s v="Finca El Pilar "/>
    <x v="26"/>
    <x v="4"/>
    <n v="1121911429"/>
    <n v="1037"/>
    <s v="JYMMY ALEXANDER"/>
    <s v="HERNANDEZ MORENO  "/>
    <x v="1"/>
    <n v="14"/>
    <n v="14"/>
    <n v="1"/>
  </r>
  <r>
    <x v="39"/>
    <x v="0"/>
    <s v="Entrega de envases vacíos de agroquímicos"/>
    <s v="Se le recuerda al personal el procedimiento y manejo adecuado de los envases vacíos de agroquímicos "/>
    <s v="Sandra Caro"/>
    <s v="William Fierro"/>
    <s v="Finca El Pilar "/>
    <x v="26"/>
    <x v="4"/>
    <n v="1007329990"/>
    <n v="1101"/>
    <s v="ADRIANA"/>
    <s v="HERNANDEZ LONDOÑO "/>
    <x v="1"/>
    <n v="14"/>
    <n v="14"/>
    <n v="1"/>
  </r>
  <r>
    <x v="39"/>
    <x v="0"/>
    <s v="Entrega de envases vacíos de agroquímicos"/>
    <s v="Se le recuerda al personal el procedimiento y manejo adecuado de los envases vacíos de agroquímicos "/>
    <s v="Sandra Caro"/>
    <s v="William Fierro"/>
    <s v="Finca El Pilar "/>
    <x v="26"/>
    <x v="4"/>
    <n v="1123115110"/>
    <n v="1371"/>
    <s v="MARINELLY"/>
    <s v="HERNANDEZ JILGUERO "/>
    <x v="1"/>
    <n v="14"/>
    <n v="14"/>
    <n v="1"/>
  </r>
  <r>
    <x v="39"/>
    <x v="0"/>
    <s v="Entrega de envases vacíos de agroquímicos"/>
    <s v="Se le recuerda al personal el procedimiento y manejo adecuado de los envases vacíos de agroquímicos "/>
    <s v="Sandra Caro"/>
    <s v="William Fierro"/>
    <s v="Finca El Pilar "/>
    <x v="26"/>
    <x v="4"/>
    <n v="31536041"/>
    <n v="1101"/>
    <s v="ZAMIRNA"/>
    <s v="GUERRERO AGUILAR "/>
    <x v="1"/>
    <n v="14"/>
    <n v="14"/>
    <n v="1"/>
  </r>
  <r>
    <x v="39"/>
    <x v="0"/>
    <s v="Entrega de envases vacíos de agroquímicos"/>
    <s v="Se le recuerda al personal el procedimiento y manejo adecuado de los envases vacíos de agroquímicos "/>
    <s v="Sandra Caro"/>
    <s v="William Fierro"/>
    <s v="Finca El Pilar "/>
    <x v="26"/>
    <x v="4"/>
    <n v="1121952333"/>
    <n v="1480"/>
    <s v="DANNY ALEJANDRA"/>
    <s v="GONZALEZ "/>
    <x v="1"/>
    <n v="14"/>
    <n v="14"/>
    <n v="1"/>
  </r>
  <r>
    <x v="39"/>
    <x v="0"/>
    <s v="Entrega de envases vacíos de agroquímicos"/>
    <s v="Se le recuerda al personal el procedimiento y manejo adecuado de los envases vacíos de agroquímicos "/>
    <s v="Sandra Caro"/>
    <s v="William Fierro"/>
    <s v="Finca El Pilar "/>
    <x v="26"/>
    <x v="4"/>
    <n v="1109411143"/>
    <n v="1477"/>
    <s v="YISSY FERNANDA"/>
    <s v="CASTRO CESPEDES "/>
    <x v="1"/>
    <n v="14"/>
    <n v="14"/>
    <n v="1"/>
  </r>
  <r>
    <x v="39"/>
    <x v="0"/>
    <s v="Entrega de envases vacíos de agroquímicos"/>
    <s v="Se le recuerda al personal el procedimiento y manejo adecuado de los envases vacíos de agroquímicos "/>
    <s v="Sandra Caro"/>
    <s v="William Fierro"/>
    <s v="Finca El Pilar "/>
    <x v="26"/>
    <x v="4"/>
    <n v="1121917518"/>
    <s v="N/A"/>
    <s v=" CARLOS ALBEIRO"/>
    <s v="BECERRA ZAMORA"/>
    <x v="0"/>
    <n v="14"/>
    <n v="14"/>
    <n v="1"/>
  </r>
  <r>
    <x v="40"/>
    <x v="0"/>
    <s v="Manejo y disposición de residuos peligrosos"/>
    <s v="Socialización del Manejo y disposición adecuado de los residuos peligrosos en específico, los residuos que se generan en la empresa. "/>
    <s v="William Fierro"/>
    <s v="William Fierro "/>
    <s v="Finca El Pilar "/>
    <x v="27"/>
    <x v="3"/>
    <n v="3274917"/>
    <n v="1027"/>
    <s v=" HERNAN ARIEL"/>
    <s v="VELASQUEZ ROBAYO"/>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31031744"/>
    <n v="1023"/>
    <s v=" MARIA EUGENIA"/>
    <s v="VARGAS OVALLE"/>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40341942"/>
    <n v="1028"/>
    <s v=" MARIA YORLEY"/>
    <s v="TORRES GARCIA"/>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7267214"/>
    <n v="1311"/>
    <s v="JOSE ALVARO"/>
    <s v="SUAREZ TRIVIÑO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006778024"/>
    <n v="1505"/>
    <s v="JUAN DAVID"/>
    <s v="SOLORZA ROJAS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25331999"/>
    <n v="1121"/>
    <s v="VICKY JIMENA "/>
    <s v="SANDOVAL GOLU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40401255"/>
    <n v="1034"/>
    <s v="YUDY FERLAY"/>
    <s v="ROMERO BERNAL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2132486"/>
    <n v="1216"/>
    <s v=" LAURA MARCELA"/>
    <s v="ROJAS GARCIA"/>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3114419"/>
    <n v="1059"/>
    <s v="ANA MARIA"/>
    <s v="ROBAYO JIMENEZ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7972048"/>
    <n v="1450"/>
    <s v="MANUEL FRANCISCO"/>
    <s v="PALLARES ANAYA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0571325"/>
    <n v="1145"/>
    <s v="WILINTON DAVID"/>
    <s v="PADILLA MORALES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3116129"/>
    <n v="1090"/>
    <s v="JUAN ESTEBAN"/>
    <s v="ORTIZ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31031695"/>
    <n v="1422"/>
    <s v="ANA ELIZABETH"/>
    <s v="ORTIZ"/>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40404467"/>
    <n v="1029"/>
    <s v="BLANCA MARINELLA"/>
    <s v="MORENO SANCHEZ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40328103"/>
    <n v="1030"/>
    <s v="DORYS ADRIANA"/>
    <s v="MORENO SANCHEZ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063724340"/>
    <n v="1345"/>
    <s v=" LUIS ALBERTO"/>
    <s v="JULIO ANAYA"/>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1911429"/>
    <n v="1037"/>
    <s v="JYMMY ALEXANDER"/>
    <s v="HERNANDEZ MORENO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1934150"/>
    <n v="1058"/>
    <s v=" YULIAN ANDRES"/>
    <s v="HERNANDEZ MORENO"/>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007329990"/>
    <n v="1101"/>
    <s v="ADRIANA"/>
    <s v="HERNANDEZ LONDOÑO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3115110"/>
    <n v="1371"/>
    <s v="MARINELLY"/>
    <s v="HERNANDEZ JILGUERO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3116171"/>
    <n v="1539"/>
    <s v="YULIZA ANDREA"/>
    <s v="HERNANDEZ HERNANDEZ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010143088"/>
    <n v="1536"/>
    <s v="MONICA ALEJANDRA"/>
    <s v="HERNANDEZ HERNANDEZ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31536041"/>
    <n v="1101"/>
    <s v="ZAMIRNA"/>
    <s v="GUERRERO AGUILAR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1952333"/>
    <n v="1480"/>
    <s v="DANNY ALEJANDRA"/>
    <s v="GONZALEZ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083556844"/>
    <n v="1548"/>
    <s v="GEINER ANTONIO"/>
    <s v="GIL LARA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09411143"/>
    <n v="1477"/>
    <s v="YISSY FERNANDA"/>
    <s v="CASTRO CESPEDES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2142973"/>
    <n v="1415"/>
    <s v=" ERIKA DAYANA"/>
    <s v="CARO MORA"/>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006697383"/>
    <n v="1535"/>
    <s v="DIANA SOFIA"/>
    <s v="BLANCO ANDRADE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93531410"/>
    <n v="1544"/>
    <s v="SARA DANIELA"/>
    <s v="BELTRAN MORENO "/>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1917518"/>
    <s v="N/A"/>
    <s v=" CARLOS ALBEIRO"/>
    <s v="BECERRA ZAMORA"/>
    <x v="0"/>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052702515"/>
    <n v="1517"/>
    <s v=" ALEXANDER"/>
    <s v="ANGULO CANTILLO"/>
    <x v="1"/>
    <n v="32"/>
    <n v="32"/>
    <n v="1"/>
  </r>
  <r>
    <x v="40"/>
    <x v="0"/>
    <s v="Manejo y disposición de residuos peligrosos"/>
    <s v="Socialización del Manejo y disposición adecuado de los residuos peligrosos en específico, los residuos que se generan en la empresa. "/>
    <s v="William Fierro"/>
    <s v="William Fierro "/>
    <s v="Finca El Pilar "/>
    <x v="27"/>
    <x v="3"/>
    <n v="1120499197"/>
    <n v="1065"/>
    <s v="LADY JOHANA"/>
    <s v="ANDRADE SANCHEZ "/>
    <x v="1"/>
    <n v="32"/>
    <n v="32"/>
    <n v="1"/>
  </r>
  <r>
    <x v="41"/>
    <x v="2"/>
    <s v="Matriz EPP"/>
    <s v="Compartir la matriz de EPP con el fin de conocer loe elementos que se deben usar en cada labor "/>
    <s v="Felipe Arias"/>
    <s v="Felipe Arias"/>
    <s v="Finca El Pilar "/>
    <x v="27"/>
    <x v="5"/>
    <n v="3274917"/>
    <n v="1027"/>
    <s v=" HERNAN ARIEL"/>
    <s v="VELASQUEZ ROBAYO"/>
    <x v="1"/>
    <n v="28"/>
    <n v="28"/>
    <n v="1"/>
  </r>
  <r>
    <x v="41"/>
    <x v="2"/>
    <s v="Matriz EPP"/>
    <s v="Compartir la matriz de EPP con el fin de conocer loe elementos que se deben usar en cada labor "/>
    <s v="Felipe Arias"/>
    <s v="Felipe Arias"/>
    <s v="Finca El Pilar "/>
    <x v="27"/>
    <x v="5"/>
    <n v="40341942"/>
    <n v="1028"/>
    <s v=" MARIA YORLEY"/>
    <s v="TORRES GARCIA"/>
    <x v="1"/>
    <n v="28"/>
    <n v="28"/>
    <n v="1"/>
  </r>
  <r>
    <x v="41"/>
    <x v="2"/>
    <s v="Matriz EPP"/>
    <s v="Compartir la matriz de EPP con el fin de conocer loe elementos que se deben usar en cada labor "/>
    <s v="Felipe Arias"/>
    <s v="Felipe Arias"/>
    <s v="Finca El Pilar "/>
    <x v="27"/>
    <x v="5"/>
    <n v="17267214"/>
    <n v="1311"/>
    <s v="JOSE ALVARO"/>
    <s v="SUAREZ TRIVIÑO "/>
    <x v="1"/>
    <n v="28"/>
    <n v="28"/>
    <n v="1"/>
  </r>
  <r>
    <x v="41"/>
    <x v="2"/>
    <s v="Matriz EPP"/>
    <s v="Compartir la matriz de EPP con el fin de conocer loe elementos que se deben usar en cada labor "/>
    <s v="Felipe Arias"/>
    <s v="Felipe Arias"/>
    <s v="Finca El Pilar "/>
    <x v="27"/>
    <x v="5"/>
    <n v="1006778024"/>
    <n v="1505"/>
    <s v="JUAN DAVID"/>
    <s v="SOLORZA ROJAS "/>
    <x v="1"/>
    <n v="28"/>
    <n v="28"/>
    <n v="1"/>
  </r>
  <r>
    <x v="41"/>
    <x v="2"/>
    <s v="Matriz EPP"/>
    <s v="Compartir la matriz de EPP con el fin de conocer loe elementos que se deben usar en cada labor "/>
    <s v="Felipe Arias"/>
    <s v="Felipe Arias"/>
    <s v="Finca El Pilar "/>
    <x v="27"/>
    <x v="5"/>
    <n v="25331999"/>
    <n v="1121"/>
    <s v="VICKY JIMENA "/>
    <s v="SANDOVAL GOLU "/>
    <x v="1"/>
    <n v="28"/>
    <n v="28"/>
    <n v="1"/>
  </r>
  <r>
    <x v="41"/>
    <x v="2"/>
    <s v="Matriz EPP"/>
    <s v="Compartir la matriz de EPP con el fin de conocer loe elementos que se deben usar en cada labor "/>
    <s v="Felipe Arias"/>
    <s v="Felipe Arias"/>
    <s v="Finca El Pilar "/>
    <x v="27"/>
    <x v="5"/>
    <n v="40401255"/>
    <n v="1034"/>
    <s v="YUDY FERLAY"/>
    <s v="ROMERO BERNAL "/>
    <x v="1"/>
    <n v="28"/>
    <n v="28"/>
    <n v="1"/>
  </r>
  <r>
    <x v="41"/>
    <x v="2"/>
    <s v="Matriz EPP"/>
    <s v="Compartir la matriz de EPP con el fin de conocer loe elementos que se deben usar en cada labor "/>
    <s v="Felipe Arias"/>
    <s v="Felipe Arias"/>
    <s v="Finca El Pilar "/>
    <x v="27"/>
    <x v="5"/>
    <n v="1122132486"/>
    <n v="1216"/>
    <s v=" LAURA MARCELA"/>
    <s v="ROJAS GARCIA"/>
    <x v="1"/>
    <n v="28"/>
    <n v="28"/>
    <n v="1"/>
  </r>
  <r>
    <x v="41"/>
    <x v="2"/>
    <s v="Matriz EPP"/>
    <s v="Compartir la matriz de EPP con el fin de conocer loe elementos que se deben usar en cada labor "/>
    <s v="Felipe Arias"/>
    <s v="Felipe Arias"/>
    <s v="Finca El Pilar "/>
    <x v="27"/>
    <x v="5"/>
    <n v="1123114419"/>
    <n v="1059"/>
    <s v="ANA MARIA"/>
    <s v="ROBAYO JIMENEZ "/>
    <x v="1"/>
    <n v="28"/>
    <n v="28"/>
    <n v="1"/>
  </r>
  <r>
    <x v="41"/>
    <x v="2"/>
    <s v="Matriz EPP"/>
    <s v="Compartir la matriz de EPP con el fin de conocer loe elementos que se deben usar en cada labor "/>
    <s v="Felipe Arias"/>
    <s v="Felipe Arias"/>
    <s v="Finca El Pilar "/>
    <x v="27"/>
    <x v="5"/>
    <n v="1123116129"/>
    <n v="1090"/>
    <s v="JUAN ESTEBAN"/>
    <s v="ORTIZ "/>
    <x v="1"/>
    <n v="28"/>
    <n v="28"/>
    <n v="1"/>
  </r>
  <r>
    <x v="41"/>
    <x v="2"/>
    <s v="Matriz EPP"/>
    <s v="Compartir la matriz de EPP con el fin de conocer loe elementos que se deben usar en cada labor "/>
    <s v="Felipe Arias"/>
    <s v="Felipe Arias"/>
    <s v="Finca El Pilar "/>
    <x v="27"/>
    <x v="5"/>
    <n v="31031695"/>
    <n v="1422"/>
    <s v="ANA ELIZABETH"/>
    <s v="ORTIZ"/>
    <x v="1"/>
    <n v="28"/>
    <n v="28"/>
    <n v="1"/>
  </r>
  <r>
    <x v="41"/>
    <x v="2"/>
    <s v="Matriz EPP"/>
    <s v="Compartir la matriz de EPP con el fin de conocer loe elementos que se deben usar en cada labor "/>
    <s v="Felipe Arias"/>
    <s v="Felipe Arias"/>
    <s v="Finca El Pilar "/>
    <x v="27"/>
    <x v="5"/>
    <n v="40404467"/>
    <n v="1029"/>
    <s v="BLANCA MARINELLA"/>
    <s v="MORENO SANCHEZ "/>
    <x v="1"/>
    <n v="28"/>
    <n v="28"/>
    <n v="1"/>
  </r>
  <r>
    <x v="41"/>
    <x v="2"/>
    <s v="Matriz EPP"/>
    <s v="Compartir la matriz de EPP con el fin de conocer loe elementos que se deben usar en cada labor "/>
    <s v="Felipe Arias"/>
    <s v="Felipe Arias"/>
    <s v="Finca El Pilar "/>
    <x v="27"/>
    <x v="5"/>
    <n v="40328103"/>
    <n v="1030"/>
    <s v="DORYS ADRIANA"/>
    <s v="MORENO SANCHEZ "/>
    <x v="1"/>
    <n v="28"/>
    <n v="28"/>
    <n v="1"/>
  </r>
  <r>
    <x v="41"/>
    <x v="2"/>
    <s v="Matriz EPP"/>
    <s v="Compartir la matriz de EPP con el fin de conocer loe elementos que se deben usar en cada labor "/>
    <s v="Felipe Arias"/>
    <s v="Felipe Arias"/>
    <s v="Finca El Pilar "/>
    <x v="27"/>
    <x v="5"/>
    <n v="1121911429"/>
    <n v="1037"/>
    <s v="JYMMY ALEXANDER"/>
    <s v="HERNANDEZ MORENO  "/>
    <x v="1"/>
    <n v="28"/>
    <n v="28"/>
    <n v="1"/>
  </r>
  <r>
    <x v="41"/>
    <x v="2"/>
    <s v="Matriz EPP"/>
    <s v="Compartir la matriz de EPP con el fin de conocer loe elementos que se deben usar en cada labor "/>
    <s v="Felipe Arias"/>
    <s v="Felipe Arias"/>
    <s v="Finca El Pilar "/>
    <x v="27"/>
    <x v="5"/>
    <n v="1121934150"/>
    <n v="1058"/>
    <s v=" YULIAN ANDRES"/>
    <s v="HERNANDEZ MORENO"/>
    <x v="1"/>
    <n v="28"/>
    <n v="28"/>
    <n v="1"/>
  </r>
  <r>
    <x v="41"/>
    <x v="2"/>
    <s v="Matriz EPP"/>
    <s v="Compartir la matriz de EPP con el fin de conocer loe elementos que se deben usar en cada labor "/>
    <s v="Felipe Arias"/>
    <s v="Felipe Arias"/>
    <s v="Finca El Pilar "/>
    <x v="27"/>
    <x v="5"/>
    <n v="1007329990"/>
    <n v="1101"/>
    <s v="ADRIANA"/>
    <s v="HERNANDEZ LONDOÑO "/>
    <x v="1"/>
    <n v="28"/>
    <n v="28"/>
    <n v="1"/>
  </r>
  <r>
    <x v="41"/>
    <x v="2"/>
    <s v="Matriz EPP"/>
    <s v="Compartir la matriz de EPP con el fin de conocer loe elementos que se deben usar en cada labor "/>
    <s v="Felipe Arias"/>
    <s v="Felipe Arias"/>
    <s v="Finca El Pilar "/>
    <x v="27"/>
    <x v="5"/>
    <n v="1123115110"/>
    <n v="1371"/>
    <s v="MARINELLY"/>
    <s v="HERNANDEZ JILGUERO "/>
    <x v="1"/>
    <n v="28"/>
    <n v="28"/>
    <n v="1"/>
  </r>
  <r>
    <x v="41"/>
    <x v="2"/>
    <s v="Matriz EPP"/>
    <s v="Compartir la matriz de EPP con el fin de conocer loe elementos que se deben usar en cada labor "/>
    <s v="Felipe Arias"/>
    <s v="Felipe Arias"/>
    <s v="Finca El Pilar "/>
    <x v="27"/>
    <x v="5"/>
    <n v="1123116171"/>
    <n v="1539"/>
    <s v="YULIZA ANDREA"/>
    <s v="HERNANDEZ HERNANDEZ "/>
    <x v="1"/>
    <n v="28"/>
    <n v="28"/>
    <n v="1"/>
  </r>
  <r>
    <x v="41"/>
    <x v="2"/>
    <s v="Matriz EPP"/>
    <s v="Compartir la matriz de EPP con el fin de conocer loe elementos que se deben usar en cada labor "/>
    <s v="Felipe Arias"/>
    <s v="Felipe Arias"/>
    <s v="Finca El Pilar "/>
    <x v="27"/>
    <x v="5"/>
    <n v="1010143088"/>
    <n v="1536"/>
    <s v="MONICA ALEJANDRA"/>
    <s v="HERNANDEZ HERNANDEZ "/>
    <x v="1"/>
    <n v="28"/>
    <n v="28"/>
    <n v="1"/>
  </r>
  <r>
    <x v="41"/>
    <x v="2"/>
    <s v="Matriz EPP"/>
    <s v="Compartir la matriz de EPP con el fin de conocer loe elementos que se deben usar en cada labor "/>
    <s v="Felipe Arias"/>
    <s v="Felipe Arias"/>
    <s v="Finca El Pilar "/>
    <x v="27"/>
    <x v="5"/>
    <n v="31536041"/>
    <n v="1101"/>
    <s v="ZAMIRNA"/>
    <s v="GUERRERO AGUILAR "/>
    <x v="1"/>
    <n v="28"/>
    <n v="28"/>
    <n v="1"/>
  </r>
  <r>
    <x v="41"/>
    <x v="2"/>
    <s v="Matriz EPP"/>
    <s v="Compartir la matriz de EPP con el fin de conocer loe elementos que se deben usar en cada labor "/>
    <s v="Felipe Arias"/>
    <s v="Felipe Arias"/>
    <s v="Finca El Pilar "/>
    <x v="27"/>
    <x v="5"/>
    <n v="1121952333"/>
    <n v="1480"/>
    <s v="DANNY ALEJANDRA"/>
    <s v="GONZALEZ "/>
    <x v="1"/>
    <n v="28"/>
    <n v="28"/>
    <n v="1"/>
  </r>
  <r>
    <x v="41"/>
    <x v="2"/>
    <s v="Matriz EPP"/>
    <s v="Compartir la matriz de EPP con el fin de conocer loe elementos que se deben usar en cada labor "/>
    <s v="Felipe Arias"/>
    <s v="Felipe Arias"/>
    <s v="Finca El Pilar "/>
    <x v="27"/>
    <x v="5"/>
    <n v="38360656"/>
    <n v="1039"/>
    <s v="EMILCE"/>
    <s v="CESPEDES CANAS "/>
    <x v="1"/>
    <n v="28"/>
    <n v="28"/>
    <n v="1"/>
  </r>
  <r>
    <x v="41"/>
    <x v="2"/>
    <s v="Matriz EPP"/>
    <s v="Compartir la matriz de EPP con el fin de conocer loe elementos que se deben usar en cada labor "/>
    <s v="Felipe Arias"/>
    <s v="Felipe Arias"/>
    <s v="Finca El Pilar "/>
    <x v="27"/>
    <x v="5"/>
    <n v="1109411143"/>
    <n v="1477"/>
    <s v="YISSY FERNANDA"/>
    <s v="CASTRO CESPEDES "/>
    <x v="1"/>
    <n v="28"/>
    <n v="28"/>
    <n v="1"/>
  </r>
  <r>
    <x v="41"/>
    <x v="2"/>
    <s v="Matriz EPP"/>
    <s v="Compartir la matriz de EPP con el fin de conocer loe elementos que se deben usar en cada labor "/>
    <s v="Felipe Arias"/>
    <s v="Felipe Arias"/>
    <s v="Finca El Pilar "/>
    <x v="27"/>
    <x v="5"/>
    <n v="1122142973"/>
    <n v="1415"/>
    <s v=" ERIKA DAYANA"/>
    <s v="CARO MORA"/>
    <x v="1"/>
    <n v="28"/>
    <n v="28"/>
    <n v="1"/>
  </r>
  <r>
    <x v="41"/>
    <x v="2"/>
    <s v="Matriz EPP"/>
    <s v="Compartir la matriz de EPP con el fin de conocer loe elementos que se deben usar en cada labor "/>
    <s v="Felipe Arias"/>
    <s v="Felipe Arias"/>
    <s v="Finca El Pilar "/>
    <x v="27"/>
    <x v="5"/>
    <n v="7278364"/>
    <n v="1001"/>
    <s v=" OROSMAN"/>
    <s v="BUITRAGO"/>
    <x v="1"/>
    <n v="28"/>
    <n v="28"/>
    <n v="1"/>
  </r>
  <r>
    <x v="41"/>
    <x v="2"/>
    <s v="Matriz EPP"/>
    <s v="Compartir la matriz de EPP con el fin de conocer loe elementos que se deben usar en cada labor "/>
    <s v="Felipe Arias"/>
    <s v="Felipe Arias"/>
    <s v="Finca El Pilar "/>
    <x v="27"/>
    <x v="5"/>
    <n v="1006697383"/>
    <n v="1535"/>
    <s v="DIANA SOFIA"/>
    <s v="BLANCO ANDRADE "/>
    <x v="1"/>
    <n v="28"/>
    <n v="28"/>
    <n v="1"/>
  </r>
  <r>
    <x v="41"/>
    <x v="2"/>
    <s v="Matriz EPP"/>
    <s v="Compartir la matriz de EPP con el fin de conocer loe elementos que se deben usar en cada labor "/>
    <s v="Felipe Arias"/>
    <s v="Felipe Arias"/>
    <s v="Finca El Pilar "/>
    <x v="27"/>
    <x v="5"/>
    <n v="1193531410"/>
    <n v="1544"/>
    <s v="SARA DANIELA"/>
    <s v="BELTRAN MORENO "/>
    <x v="1"/>
    <n v="28"/>
    <n v="28"/>
    <n v="1"/>
  </r>
  <r>
    <x v="41"/>
    <x v="2"/>
    <s v="Matriz EPP"/>
    <s v="Compartir la matriz de EPP con el fin de conocer loe elementos que se deben usar en cada labor "/>
    <s v="Felipe Arias"/>
    <s v="Felipe Arias"/>
    <s v="Finca El Pilar "/>
    <x v="27"/>
    <x v="5"/>
    <n v="1121917518"/>
    <s v="N/A"/>
    <s v=" CARLOS ALBEIRO"/>
    <s v="BECERRA ZAMORA"/>
    <x v="0"/>
    <n v="28"/>
    <n v="28"/>
    <n v="1"/>
  </r>
  <r>
    <x v="41"/>
    <x v="2"/>
    <s v="Matriz EPP"/>
    <s v="Compartir la matriz de EPP con el fin de conocer loe elementos que se deben usar en cada labor "/>
    <s v="Felipe Arias"/>
    <s v="Felipe Arias"/>
    <s v="Finca El Pilar "/>
    <x v="27"/>
    <x v="5"/>
    <n v="1120499197"/>
    <n v="1065"/>
    <s v="LADY JOHANA"/>
    <s v="ANDRADE SANCHEZ "/>
    <x v="1"/>
    <n v="28"/>
    <n v="28"/>
    <n v="1"/>
  </r>
  <r>
    <x v="42"/>
    <x v="2"/>
    <s v="Riesgo biológico, riesgo físico, riesgo natural"/>
    <s v="Reconocer, identificar y diferenciar cada uno de estos riesgos presentes en las labores"/>
    <s v="Felipe Arias"/>
    <s v="Felipe Arias"/>
    <s v="Finca El Pilar "/>
    <x v="27"/>
    <x v="5"/>
    <n v="3274917"/>
    <n v="1027"/>
    <s v=" HERNAN ARIEL"/>
    <s v="VELASQUEZ ROBAYO"/>
    <x v="1"/>
    <n v="36"/>
    <n v="36"/>
    <n v="1"/>
  </r>
  <r>
    <x v="42"/>
    <x v="2"/>
    <s v="Riesgo biológico, riesgo físico, riesgo natural"/>
    <s v="Reconocer, identificar y diferenciar cada uno de estos riesgos presentes en las labores"/>
    <s v="Felipe Arias"/>
    <s v="Felipe Arias"/>
    <s v="Finca El Pilar "/>
    <x v="27"/>
    <x v="5"/>
    <n v="31031744"/>
    <n v="1023"/>
    <s v=" MARIA EUGENIA"/>
    <s v="VARGAS OVALLE"/>
    <x v="1"/>
    <n v="36"/>
    <n v="36"/>
    <n v="1"/>
  </r>
  <r>
    <x v="42"/>
    <x v="2"/>
    <s v="Riesgo biológico, riesgo físico, riesgo natural"/>
    <s v="Reconocer, identificar y diferenciar cada uno de estos riesgos presentes en las labores"/>
    <s v="Felipe Arias"/>
    <s v="Felipe Arias"/>
    <s v="Finca El Pilar "/>
    <x v="27"/>
    <x v="5"/>
    <n v="40341942"/>
    <n v="1028"/>
    <s v=" MARIA YORLEY"/>
    <s v="TORRES GARCIA"/>
    <x v="1"/>
    <n v="36"/>
    <n v="36"/>
    <n v="1"/>
  </r>
  <r>
    <x v="42"/>
    <x v="2"/>
    <s v="Riesgo biológico, riesgo físico, riesgo natural"/>
    <s v="Reconocer, identificar y diferenciar cada uno de estos riesgos presentes en las labores"/>
    <s v="Felipe Arias"/>
    <s v="Felipe Arias"/>
    <s v="Finca El Pilar "/>
    <x v="27"/>
    <x v="5"/>
    <n v="17267214"/>
    <n v="1311"/>
    <s v="JOSE ALVARO"/>
    <s v="SUAREZ TRIVIÑO "/>
    <x v="1"/>
    <n v="36"/>
    <n v="36"/>
    <n v="1"/>
  </r>
  <r>
    <x v="42"/>
    <x v="2"/>
    <s v="Riesgo biológico, riesgo físico, riesgo natural"/>
    <s v="Reconocer, identificar y diferenciar cada uno de estos riesgos presentes en las labores"/>
    <s v="Felipe Arias"/>
    <s v="Felipe Arias"/>
    <s v="Finca El Pilar "/>
    <x v="27"/>
    <x v="5"/>
    <n v="1006778024"/>
    <n v="1505"/>
    <s v="JUAN DAVID"/>
    <s v="SOLORZA ROJAS "/>
    <x v="1"/>
    <n v="36"/>
    <n v="36"/>
    <n v="1"/>
  </r>
  <r>
    <x v="42"/>
    <x v="2"/>
    <s v="Riesgo biológico, riesgo físico, riesgo natural"/>
    <s v="Reconocer, identificar y diferenciar cada uno de estos riesgos presentes en las labores"/>
    <s v="Felipe Arias"/>
    <s v="Felipe Arias"/>
    <s v="Finca El Pilar "/>
    <x v="27"/>
    <x v="5"/>
    <n v="25331999"/>
    <n v="1121"/>
    <s v="VICKY JIMENA "/>
    <s v="SANDOVAL GOLU "/>
    <x v="1"/>
    <n v="36"/>
    <n v="36"/>
    <n v="1"/>
  </r>
  <r>
    <x v="42"/>
    <x v="2"/>
    <s v="Riesgo biológico, riesgo físico, riesgo natural"/>
    <s v="Reconocer, identificar y diferenciar cada uno de estos riesgos presentes en las labores"/>
    <s v="Felipe Arias"/>
    <s v="Felipe Arias"/>
    <s v="Finca El Pilar "/>
    <x v="27"/>
    <x v="5"/>
    <n v="1006777925"/>
    <n v="1449"/>
    <s v="MICHAEL ESTEBAN"/>
    <s v="SAAVEDRA OCHOA "/>
    <x v="1"/>
    <n v="36"/>
    <n v="36"/>
    <n v="1"/>
  </r>
  <r>
    <x v="42"/>
    <x v="2"/>
    <s v="Riesgo biológico, riesgo físico, riesgo natural"/>
    <s v="Reconocer, identificar y diferenciar cada uno de estos riesgos presentes en las labores"/>
    <s v="Felipe Arias"/>
    <s v="Felipe Arias"/>
    <s v="Finca El Pilar "/>
    <x v="27"/>
    <x v="5"/>
    <n v="40401255"/>
    <n v="1034"/>
    <s v="YUDY FERLAY"/>
    <s v="ROMERO BERNAL "/>
    <x v="1"/>
    <n v="36"/>
    <n v="36"/>
    <n v="1"/>
  </r>
  <r>
    <x v="42"/>
    <x v="2"/>
    <s v="Riesgo biológico, riesgo físico, riesgo natural"/>
    <s v="Reconocer, identificar y diferenciar cada uno de estos riesgos presentes en las labores"/>
    <s v="Felipe Arias"/>
    <s v="Felipe Arias"/>
    <s v="Finca El Pilar "/>
    <x v="27"/>
    <x v="5"/>
    <n v="1122132486"/>
    <n v="1216"/>
    <s v=" LAURA MARCELA"/>
    <s v="ROJAS GARCIA"/>
    <x v="1"/>
    <n v="36"/>
    <n v="36"/>
    <n v="1"/>
  </r>
  <r>
    <x v="42"/>
    <x v="2"/>
    <s v="Riesgo biológico, riesgo físico, riesgo natural"/>
    <s v="Reconocer, identificar y diferenciar cada uno de estos riesgos presentes en las labores"/>
    <s v="Felipe Arias"/>
    <s v="Felipe Arias"/>
    <s v="Finca El Pilar "/>
    <x v="27"/>
    <x v="5"/>
    <n v="1123114419"/>
    <n v="1059"/>
    <s v="ANA MARIA"/>
    <s v="ROBAYO JIMENEZ "/>
    <x v="1"/>
    <n v="36"/>
    <n v="36"/>
    <n v="1"/>
  </r>
  <r>
    <x v="42"/>
    <x v="2"/>
    <s v="Riesgo biológico, riesgo físico, riesgo natural"/>
    <s v="Reconocer, identificar y diferenciar cada uno de estos riesgos presentes en las labores"/>
    <s v="Felipe Arias"/>
    <s v="Felipe Arias"/>
    <s v="Finca El Pilar "/>
    <x v="27"/>
    <x v="5"/>
    <n v="17972048"/>
    <n v="1450"/>
    <s v="MANUEL FRANCISCO"/>
    <s v="PALLARES ANAYA "/>
    <x v="1"/>
    <n v="36"/>
    <n v="36"/>
    <n v="1"/>
  </r>
  <r>
    <x v="42"/>
    <x v="2"/>
    <s v="Riesgo biológico, riesgo físico, riesgo natural"/>
    <s v="Reconocer, identificar y diferenciar cada uno de estos riesgos presentes en las labores"/>
    <s v="Felipe Arias"/>
    <s v="Felipe Arias"/>
    <s v="Finca El Pilar "/>
    <x v="27"/>
    <x v="5"/>
    <n v="1120571325"/>
    <n v="1145"/>
    <s v="WILINTON DAVID"/>
    <s v="PADILLA MORALES "/>
    <x v="1"/>
    <n v="36"/>
    <n v="36"/>
    <n v="1"/>
  </r>
  <r>
    <x v="42"/>
    <x v="2"/>
    <s v="Riesgo biológico, riesgo físico, riesgo natural"/>
    <s v="Reconocer, identificar y diferenciar cada uno de estos riesgos presentes en las labores"/>
    <s v="Felipe Arias"/>
    <s v="Felipe Arias"/>
    <s v="Finca El Pilar "/>
    <x v="27"/>
    <x v="5"/>
    <n v="1123116129"/>
    <n v="1090"/>
    <s v="JUAN ESTEBAN"/>
    <s v="ORTIZ "/>
    <x v="1"/>
    <n v="36"/>
    <n v="36"/>
    <n v="1"/>
  </r>
  <r>
    <x v="42"/>
    <x v="2"/>
    <s v="Riesgo biológico, riesgo físico, riesgo natural"/>
    <s v="Reconocer, identificar y diferenciar cada uno de estos riesgos presentes en las labores"/>
    <s v="Felipe Arias"/>
    <s v="Felipe Arias"/>
    <s v="Finca El Pilar "/>
    <x v="27"/>
    <x v="5"/>
    <n v="31031695"/>
    <n v="1422"/>
    <s v="ANA ELIZABETH"/>
    <s v="ORTIZ"/>
    <x v="1"/>
    <n v="36"/>
    <n v="36"/>
    <n v="1"/>
  </r>
  <r>
    <x v="42"/>
    <x v="2"/>
    <s v="Riesgo biológico, riesgo físico, riesgo natural"/>
    <s v="Reconocer, identificar y diferenciar cada uno de estos riesgos presentes en las labores"/>
    <s v="Felipe Arias"/>
    <s v="Felipe Arias"/>
    <s v="Finca El Pilar "/>
    <x v="27"/>
    <x v="5"/>
    <n v="17330089"/>
    <n v="1093"/>
    <s v="JAVIER IGNACIO "/>
    <s v="NARVAEZ SOACHE "/>
    <x v="1"/>
    <n v="36"/>
    <n v="36"/>
    <n v="1"/>
  </r>
  <r>
    <x v="42"/>
    <x v="2"/>
    <s v="Riesgo biológico, riesgo físico, riesgo natural"/>
    <s v="Reconocer, identificar y diferenciar cada uno de estos riesgos presentes en las labores"/>
    <s v="Felipe Arias"/>
    <s v="Felipe Arias"/>
    <s v="Finca El Pilar "/>
    <x v="27"/>
    <x v="5"/>
    <n v="40404467"/>
    <n v="1029"/>
    <s v="BLANCA MARINELLA"/>
    <s v="MORENO SANCHEZ "/>
    <x v="1"/>
    <n v="36"/>
    <n v="36"/>
    <n v="1"/>
  </r>
  <r>
    <x v="42"/>
    <x v="2"/>
    <s v="Riesgo biológico, riesgo físico, riesgo natural"/>
    <s v="Reconocer, identificar y diferenciar cada uno de estos riesgos presentes en las labores"/>
    <s v="Felipe Arias"/>
    <s v="Felipe Arias"/>
    <s v="Finca El Pilar "/>
    <x v="27"/>
    <x v="5"/>
    <n v="40328103"/>
    <n v="1030"/>
    <s v="DORYS ADRIANA"/>
    <s v="MORENO SANCHEZ "/>
    <x v="1"/>
    <n v="36"/>
    <n v="36"/>
    <n v="1"/>
  </r>
  <r>
    <x v="42"/>
    <x v="2"/>
    <s v="Riesgo biológico, riesgo físico, riesgo natural"/>
    <s v="Reconocer, identificar y diferenciar cada uno de estos riesgos presentes en las labores"/>
    <s v="Felipe Arias"/>
    <s v="Felipe Arias"/>
    <s v="Finca El Pilar "/>
    <x v="27"/>
    <x v="5"/>
    <n v="1121873605"/>
    <n v="1376"/>
    <s v="ANDRES"/>
    <s v="MONTEJO PLAZAS "/>
    <x v="1"/>
    <n v="36"/>
    <n v="36"/>
    <n v="1"/>
  </r>
  <r>
    <x v="42"/>
    <x v="2"/>
    <s v="Riesgo biológico, riesgo físico, riesgo natural"/>
    <s v="Reconocer, identificar y diferenciar cada uno de estos riesgos presentes en las labores"/>
    <s v="Felipe Arias"/>
    <s v="Felipe Arias"/>
    <s v="Finca El Pilar "/>
    <x v="27"/>
    <x v="5"/>
    <n v="1063724340"/>
    <n v="1345"/>
    <s v=" LUIS ALBERTO"/>
    <s v="JULIO ANAYA"/>
    <x v="1"/>
    <n v="36"/>
    <n v="36"/>
    <n v="1"/>
  </r>
  <r>
    <x v="42"/>
    <x v="2"/>
    <s v="Riesgo biológico, riesgo físico, riesgo natural"/>
    <s v="Reconocer, identificar y diferenciar cada uno de estos riesgos presentes en las labores"/>
    <s v="Felipe Arias"/>
    <s v="Felipe Arias"/>
    <s v="Finca El Pilar "/>
    <x v="27"/>
    <x v="5"/>
    <n v="1121911429"/>
    <n v="1037"/>
    <s v="JYMMY ALEXANDER"/>
    <s v="HERNANDEZ MORENO  "/>
    <x v="1"/>
    <n v="36"/>
    <n v="36"/>
    <n v="1"/>
  </r>
  <r>
    <x v="42"/>
    <x v="2"/>
    <s v="Riesgo biológico, riesgo físico, riesgo natural"/>
    <s v="Reconocer, identificar y diferenciar cada uno de estos riesgos presentes en las labores"/>
    <s v="Felipe Arias"/>
    <s v="Felipe Arias"/>
    <s v="Finca El Pilar "/>
    <x v="27"/>
    <x v="5"/>
    <n v="1121934150"/>
    <n v="1058"/>
    <s v=" YULIAN ANDRES"/>
    <s v="HERNANDEZ MORENO"/>
    <x v="1"/>
    <n v="36"/>
    <n v="36"/>
    <n v="1"/>
  </r>
  <r>
    <x v="42"/>
    <x v="2"/>
    <s v="Riesgo biológico, riesgo físico, riesgo natural"/>
    <s v="Reconocer, identificar y diferenciar cada uno de estos riesgos presentes en las labores"/>
    <s v="Felipe Arias"/>
    <s v="Felipe Arias"/>
    <s v="Finca El Pilar "/>
    <x v="27"/>
    <x v="5"/>
    <n v="1007329990"/>
    <n v="1101"/>
    <s v="ADRIANA"/>
    <s v="HERNANDEZ LONDOÑO "/>
    <x v="1"/>
    <n v="36"/>
    <n v="36"/>
    <n v="1"/>
  </r>
  <r>
    <x v="42"/>
    <x v="2"/>
    <s v="Riesgo biológico, riesgo físico, riesgo natural"/>
    <s v="Reconocer, identificar y diferenciar cada uno de estos riesgos presentes en las labores"/>
    <s v="Felipe Arias"/>
    <s v="Felipe Arias"/>
    <s v="Finca El Pilar "/>
    <x v="27"/>
    <x v="5"/>
    <n v="1123115110"/>
    <n v="1371"/>
    <s v="MARINELLY"/>
    <s v="HERNANDEZ JILGUERO "/>
    <x v="1"/>
    <n v="36"/>
    <n v="36"/>
    <n v="1"/>
  </r>
  <r>
    <x v="42"/>
    <x v="2"/>
    <s v="Riesgo biológico, riesgo físico, riesgo natural"/>
    <s v="Reconocer, identificar y diferenciar cada uno de estos riesgos presentes en las labores"/>
    <s v="Felipe Arias"/>
    <s v="Felipe Arias"/>
    <s v="Finca El Pilar "/>
    <x v="27"/>
    <x v="5"/>
    <n v="1123116171"/>
    <n v="1539"/>
    <s v="YULIZA ANDREA"/>
    <s v="HERNANDEZ HERNANDEZ "/>
    <x v="1"/>
    <n v="36"/>
    <n v="36"/>
    <n v="1"/>
  </r>
  <r>
    <x v="42"/>
    <x v="2"/>
    <s v="Riesgo biológico, riesgo físico, riesgo natural"/>
    <s v="Reconocer, identificar y diferenciar cada uno de estos riesgos presentes en las labores"/>
    <s v="Felipe Arias"/>
    <s v="Felipe Arias"/>
    <s v="Finca El Pilar "/>
    <x v="27"/>
    <x v="5"/>
    <n v="1010143088"/>
    <n v="1536"/>
    <s v="MONICA ALEJANDRA"/>
    <s v="HERNANDEZ HERNANDEZ "/>
    <x v="1"/>
    <n v="36"/>
    <n v="36"/>
    <n v="1"/>
  </r>
  <r>
    <x v="42"/>
    <x v="2"/>
    <s v="Riesgo biológico, riesgo físico, riesgo natural"/>
    <s v="Reconocer, identificar y diferenciar cada uno de estos riesgos presentes en las labores"/>
    <s v="Felipe Arias"/>
    <s v="Felipe Arias"/>
    <s v="Finca El Pilar "/>
    <x v="27"/>
    <x v="5"/>
    <n v="31536041"/>
    <n v="1101"/>
    <s v="ZAMIRNA"/>
    <s v="GUERRERO AGUILAR "/>
    <x v="1"/>
    <n v="36"/>
    <n v="36"/>
    <n v="1"/>
  </r>
  <r>
    <x v="42"/>
    <x v="2"/>
    <s v="Riesgo biológico, riesgo físico, riesgo natural"/>
    <s v="Reconocer, identificar y diferenciar cada uno de estos riesgos presentes en las labores"/>
    <s v="Felipe Arias"/>
    <s v="Felipe Arias"/>
    <s v="Finca El Pilar "/>
    <x v="27"/>
    <x v="5"/>
    <n v="1121952333"/>
    <n v="1480"/>
    <s v="DANNY ALEJANDRA"/>
    <s v="GONZALEZ "/>
    <x v="1"/>
    <n v="36"/>
    <n v="36"/>
    <n v="1"/>
  </r>
  <r>
    <x v="42"/>
    <x v="2"/>
    <s v="Riesgo biológico, riesgo físico, riesgo natural"/>
    <s v="Reconocer, identificar y diferenciar cada uno de estos riesgos presentes en las labores"/>
    <s v="Felipe Arias"/>
    <s v="Felipe Arias"/>
    <s v="Finca El Pilar "/>
    <x v="27"/>
    <x v="5"/>
    <n v="1083556844"/>
    <n v="1548"/>
    <s v="GEINER ANTONIO"/>
    <s v="GIL LARA "/>
    <x v="1"/>
    <n v="36"/>
    <n v="36"/>
    <n v="1"/>
  </r>
  <r>
    <x v="42"/>
    <x v="2"/>
    <s v="Riesgo biológico, riesgo físico, riesgo natural"/>
    <s v="Reconocer, identificar y diferenciar cada uno de estos riesgos presentes en las labores"/>
    <s v="Felipe Arias"/>
    <s v="Felipe Arias"/>
    <s v="Finca El Pilar "/>
    <x v="27"/>
    <x v="5"/>
    <n v="38360656"/>
    <n v="1039"/>
    <s v="EMILCE"/>
    <s v="CESPEDES CANAS "/>
    <x v="1"/>
    <n v="36"/>
    <n v="36"/>
    <n v="1"/>
  </r>
  <r>
    <x v="42"/>
    <x v="2"/>
    <s v="Riesgo biológico, riesgo físico, riesgo natural"/>
    <s v="Reconocer, identificar y diferenciar cada uno de estos riesgos presentes en las labores"/>
    <s v="Felipe Arias"/>
    <s v="Felipe Arias"/>
    <s v="Finca El Pilar "/>
    <x v="27"/>
    <x v="5"/>
    <n v="1109411143"/>
    <n v="1477"/>
    <s v="YISSY FERNANDA"/>
    <s v="CASTRO CESPEDES "/>
    <x v="1"/>
    <n v="36"/>
    <n v="36"/>
    <n v="1"/>
  </r>
  <r>
    <x v="42"/>
    <x v="2"/>
    <s v="Riesgo biológico, riesgo físico, riesgo natural"/>
    <s v="Reconocer, identificar y diferenciar cada uno de estos riesgos presentes en las labores"/>
    <s v="Felipe Arias"/>
    <s v="Felipe Arias"/>
    <s v="Finca El Pilar "/>
    <x v="27"/>
    <x v="5"/>
    <n v="1122142973"/>
    <n v="1415"/>
    <s v=" ERIKA DAYANA"/>
    <s v="CARO MORA"/>
    <x v="1"/>
    <n v="36"/>
    <n v="36"/>
    <n v="1"/>
  </r>
  <r>
    <x v="42"/>
    <x v="2"/>
    <s v="Riesgo biológico, riesgo físico, riesgo natural"/>
    <s v="Reconocer, identificar y diferenciar cada uno de estos riesgos presentes en las labores"/>
    <s v="Felipe Arias"/>
    <s v="Felipe Arias"/>
    <s v="Finca El Pilar "/>
    <x v="27"/>
    <x v="5"/>
    <n v="7278364"/>
    <n v="1001"/>
    <s v=" OROSMAN"/>
    <s v="BUITRAGO"/>
    <x v="1"/>
    <n v="36"/>
    <n v="36"/>
    <n v="1"/>
  </r>
  <r>
    <x v="42"/>
    <x v="2"/>
    <s v="Riesgo biológico, riesgo físico, riesgo natural"/>
    <s v="Reconocer, identificar y diferenciar cada uno de estos riesgos presentes en las labores"/>
    <s v="Felipe Arias"/>
    <s v="Felipe Arias"/>
    <s v="Finca El Pilar "/>
    <x v="27"/>
    <x v="5"/>
    <n v="1006697383"/>
    <n v="1535"/>
    <s v="DIANA SOFIA"/>
    <s v="BLANCO ANDRADE "/>
    <x v="1"/>
    <n v="36"/>
    <n v="36"/>
    <n v="1"/>
  </r>
  <r>
    <x v="42"/>
    <x v="2"/>
    <s v="Riesgo biológico, riesgo físico, riesgo natural"/>
    <s v="Reconocer, identificar y diferenciar cada uno de estos riesgos presentes en las labores"/>
    <s v="Felipe Arias"/>
    <s v="Felipe Arias"/>
    <s v="Finca El Pilar "/>
    <x v="27"/>
    <x v="5"/>
    <n v="1193531410"/>
    <n v="1544"/>
    <s v="SARA DANIELA"/>
    <s v="BELTRAN MORENO "/>
    <x v="1"/>
    <n v="36"/>
    <n v="36"/>
    <n v="1"/>
  </r>
  <r>
    <x v="42"/>
    <x v="2"/>
    <s v="Riesgo biológico, riesgo físico, riesgo natural"/>
    <s v="Reconocer, identificar y diferenciar cada uno de estos riesgos presentes en las labores"/>
    <s v="Felipe Arias"/>
    <s v="Felipe Arias"/>
    <s v="Finca El Pilar "/>
    <x v="27"/>
    <x v="5"/>
    <n v="1052702515"/>
    <n v="1517"/>
    <s v=" ALEXANDER"/>
    <s v="ANGULO CANTILLO"/>
    <x v="1"/>
    <n v="36"/>
    <n v="36"/>
    <n v="1"/>
  </r>
  <r>
    <x v="42"/>
    <x v="2"/>
    <s v="Riesgo biológico, riesgo físico, riesgo natural"/>
    <s v="Reconocer, identificar y diferenciar cada uno de estos riesgos presentes en las labores"/>
    <s v="Felipe Arias"/>
    <s v="Felipe Arias"/>
    <s v="Finca El Pilar "/>
    <x v="27"/>
    <x v="5"/>
    <n v="1120499197"/>
    <n v="1065"/>
    <s v="LADY JOHANA"/>
    <s v="ANDRADE SANCHEZ "/>
    <x v="1"/>
    <n v="36"/>
    <n v="36"/>
    <n v="1"/>
  </r>
  <r>
    <x v="43"/>
    <x v="2"/>
    <s v="Socialización de reglamento interno (Oro Berlin)"/>
    <s v="Dar a conocer el reglamento interno de oro berlin. "/>
    <s v="Felipe Arias"/>
    <s v="Felipe Arias"/>
    <s v="Finca El Pilar "/>
    <x v="27"/>
    <x v="0"/>
    <n v="3274917"/>
    <n v="1027"/>
    <s v=" HERNAN ARIEL"/>
    <s v="VELASQUEZ ROBAYO"/>
    <x v="1"/>
    <n v="33"/>
    <n v="33"/>
    <n v="1"/>
  </r>
  <r>
    <x v="43"/>
    <x v="2"/>
    <s v="Socialización de reglamento interno (Oro Berlin)"/>
    <s v="Dar a conocer el reglamento interno de oro berlin. "/>
    <s v="Felipe Arias"/>
    <s v="Felipe Arias"/>
    <s v="Finca El Pilar "/>
    <x v="27"/>
    <x v="0"/>
    <n v="31031744"/>
    <n v="1023"/>
    <s v=" MARIA EUGENIA"/>
    <s v="VARGAS OVALLE"/>
    <x v="1"/>
    <n v="33"/>
    <n v="33"/>
    <n v="1"/>
  </r>
  <r>
    <x v="43"/>
    <x v="2"/>
    <s v="Socialización de reglamento interno (Oro Berlin)"/>
    <s v="Dar a conocer el reglamento interno de oro berlin. "/>
    <s v="Felipe Arias"/>
    <s v="Felipe Arias"/>
    <s v="Finca El Pilar "/>
    <x v="27"/>
    <x v="0"/>
    <n v="40341942"/>
    <n v="1028"/>
    <s v=" MARIA YORLEY"/>
    <s v="TORRES GARCIA"/>
    <x v="1"/>
    <n v="33"/>
    <n v="33"/>
    <n v="1"/>
  </r>
  <r>
    <x v="43"/>
    <x v="2"/>
    <s v="Socialización de reglamento interno (Oro Berlin)"/>
    <s v="Dar a conocer el reglamento interno de oro berlin. "/>
    <s v="Felipe Arias"/>
    <s v="Felipe Arias"/>
    <s v="Finca El Pilar "/>
    <x v="27"/>
    <x v="0"/>
    <n v="17267214"/>
    <n v="1311"/>
    <s v="JOSE ALVARO"/>
    <s v="SUAREZ TRIVIÑO "/>
    <x v="1"/>
    <n v="33"/>
    <n v="33"/>
    <n v="1"/>
  </r>
  <r>
    <x v="43"/>
    <x v="2"/>
    <s v="Socialización de reglamento interno (Oro Berlin)"/>
    <s v="Dar a conocer el reglamento interno de oro berlin. "/>
    <s v="Felipe Arias"/>
    <s v="Felipe Arias"/>
    <s v="Finca El Pilar "/>
    <x v="27"/>
    <x v="0"/>
    <n v="1006778024"/>
    <n v="1505"/>
    <s v="JUAN DAVID"/>
    <s v="SOLORZA ROJAS "/>
    <x v="1"/>
    <n v="33"/>
    <n v="33"/>
    <n v="1"/>
  </r>
  <r>
    <x v="43"/>
    <x v="2"/>
    <s v="Socialización de reglamento interno (Oro Berlin)"/>
    <s v="Dar a conocer el reglamento interno de oro berlin. "/>
    <s v="Felipe Arias"/>
    <s v="Felipe Arias"/>
    <s v="Finca El Pilar "/>
    <x v="27"/>
    <x v="0"/>
    <n v="25331999"/>
    <n v="1121"/>
    <s v="VICKY JIMENA "/>
    <s v="SANDOVAL GOLU "/>
    <x v="1"/>
    <n v="33"/>
    <n v="33"/>
    <n v="1"/>
  </r>
  <r>
    <x v="43"/>
    <x v="2"/>
    <s v="Socialización de reglamento interno (Oro Berlin)"/>
    <s v="Dar a conocer el reglamento interno de oro berlin. "/>
    <s v="Felipe Arias"/>
    <s v="Felipe Arias"/>
    <s v="Finca El Pilar "/>
    <x v="27"/>
    <x v="0"/>
    <n v="40401255"/>
    <n v="1034"/>
    <s v="YUDY FERLAY"/>
    <s v="ROMERO BERNAL "/>
    <x v="1"/>
    <n v="33"/>
    <n v="33"/>
    <n v="1"/>
  </r>
  <r>
    <x v="43"/>
    <x v="2"/>
    <s v="Socialización de reglamento interno (Oro Berlin)"/>
    <s v="Dar a conocer el reglamento interno de oro berlin. "/>
    <s v="Felipe Arias"/>
    <s v="Felipe Arias"/>
    <s v="Finca El Pilar "/>
    <x v="27"/>
    <x v="0"/>
    <n v="1122132486"/>
    <n v="1216"/>
    <s v=" LAURA MARCELA"/>
    <s v="ROJAS GARCIA"/>
    <x v="1"/>
    <n v="33"/>
    <n v="33"/>
    <n v="1"/>
  </r>
  <r>
    <x v="43"/>
    <x v="2"/>
    <s v="Socialización de reglamento interno (Oro Berlin)"/>
    <s v="Dar a conocer el reglamento interno de oro berlin. "/>
    <s v="Felipe Arias"/>
    <s v="Felipe Arias"/>
    <s v="Finca El Pilar "/>
    <x v="27"/>
    <x v="0"/>
    <n v="1123114419"/>
    <n v="1059"/>
    <s v="ANA MARIA"/>
    <s v="ROBAYO JIMENEZ "/>
    <x v="1"/>
    <n v="33"/>
    <n v="33"/>
    <n v="1"/>
  </r>
  <r>
    <x v="43"/>
    <x v="2"/>
    <s v="Socialización de reglamento interno (Oro Berlin)"/>
    <s v="Dar a conocer el reglamento interno de oro berlin. "/>
    <s v="Felipe Arias"/>
    <s v="Felipe Arias"/>
    <s v="Finca El Pilar "/>
    <x v="27"/>
    <x v="0"/>
    <n v="17972048"/>
    <n v="1450"/>
    <s v="MANUEL FRANCISCO"/>
    <s v="PALLARES ANAYA "/>
    <x v="1"/>
    <n v="33"/>
    <n v="33"/>
    <n v="1"/>
  </r>
  <r>
    <x v="43"/>
    <x v="2"/>
    <s v="Socialización de reglamento interno (Oro Berlin)"/>
    <s v="Dar a conocer el reglamento interno de oro berlin. "/>
    <s v="Felipe Arias"/>
    <s v="Felipe Arias"/>
    <s v="Finca El Pilar "/>
    <x v="27"/>
    <x v="0"/>
    <n v="1120571325"/>
    <n v="1145"/>
    <s v="WILINTON DAVID"/>
    <s v="PADILLA MORALES "/>
    <x v="1"/>
    <n v="33"/>
    <n v="33"/>
    <n v="1"/>
  </r>
  <r>
    <x v="43"/>
    <x v="2"/>
    <s v="Socialización de reglamento interno (Oro Berlin)"/>
    <s v="Dar a conocer el reglamento interno de oro berlin. "/>
    <s v="Felipe Arias"/>
    <s v="Felipe Arias"/>
    <s v="Finca El Pilar "/>
    <x v="27"/>
    <x v="0"/>
    <n v="1123116129"/>
    <n v="1090"/>
    <s v="JUAN ESTEBAN"/>
    <s v="ORTIZ "/>
    <x v="1"/>
    <n v="33"/>
    <n v="33"/>
    <n v="1"/>
  </r>
  <r>
    <x v="43"/>
    <x v="2"/>
    <s v="Socialización de reglamento interno (Oro Berlin)"/>
    <s v="Dar a conocer el reglamento interno de oro berlin. "/>
    <s v="Felipe Arias"/>
    <s v="Felipe Arias"/>
    <s v="Finca El Pilar "/>
    <x v="27"/>
    <x v="0"/>
    <n v="31031695"/>
    <n v="1422"/>
    <s v="ANA ELIZABETH"/>
    <s v="ORTIZ"/>
    <x v="1"/>
    <n v="33"/>
    <n v="33"/>
    <n v="1"/>
  </r>
  <r>
    <x v="43"/>
    <x v="2"/>
    <s v="Socialización de reglamento interno (Oro Berlin)"/>
    <s v="Dar a conocer el reglamento interno de oro berlin. "/>
    <s v="Felipe Arias"/>
    <s v="Felipe Arias"/>
    <s v="Finca El Pilar "/>
    <x v="27"/>
    <x v="0"/>
    <n v="40404467"/>
    <n v="1029"/>
    <s v="BLANCA MARINELLA"/>
    <s v="MORENO SANCHEZ "/>
    <x v="1"/>
    <n v="33"/>
    <n v="33"/>
    <n v="1"/>
  </r>
  <r>
    <x v="43"/>
    <x v="2"/>
    <s v="Socialización de reglamento interno (Oro Berlin)"/>
    <s v="Dar a conocer el reglamento interno de oro berlin. "/>
    <s v="Felipe Arias"/>
    <s v="Felipe Arias"/>
    <s v="Finca El Pilar "/>
    <x v="27"/>
    <x v="0"/>
    <n v="40328103"/>
    <n v="1030"/>
    <s v="DORYS ADRIANA"/>
    <s v="MORENO SANCHEZ "/>
    <x v="1"/>
    <n v="33"/>
    <n v="33"/>
    <n v="1"/>
  </r>
  <r>
    <x v="43"/>
    <x v="2"/>
    <s v="Socialización de reglamento interno (Oro Berlin)"/>
    <s v="Dar a conocer el reglamento interno de oro berlin. "/>
    <s v="Felipe Arias"/>
    <s v="Felipe Arias"/>
    <s v="Finca El Pilar "/>
    <x v="27"/>
    <x v="0"/>
    <n v="1063724340"/>
    <n v="1345"/>
    <s v=" LUIS ALBERTO"/>
    <s v="JULIO ANAYA"/>
    <x v="1"/>
    <n v="33"/>
    <n v="33"/>
    <n v="1"/>
  </r>
  <r>
    <x v="43"/>
    <x v="2"/>
    <s v="Socialización de reglamento interno (Oro Berlin)"/>
    <s v="Dar a conocer el reglamento interno de oro berlin. "/>
    <s v="Felipe Arias"/>
    <s v="Felipe Arias"/>
    <s v="Finca El Pilar "/>
    <x v="27"/>
    <x v="0"/>
    <n v="1121911429"/>
    <n v="1037"/>
    <s v="JYMMY ALEXANDER"/>
    <s v="HERNANDEZ MORENO  "/>
    <x v="1"/>
    <n v="33"/>
    <n v="33"/>
    <n v="1"/>
  </r>
  <r>
    <x v="43"/>
    <x v="2"/>
    <s v="Socialización de reglamento interno (Oro Berlin)"/>
    <s v="Dar a conocer el reglamento interno de oro berlin. "/>
    <s v="Felipe Arias"/>
    <s v="Felipe Arias"/>
    <s v="Finca El Pilar "/>
    <x v="27"/>
    <x v="0"/>
    <n v="1121934150"/>
    <n v="1058"/>
    <s v=" YULIAN ANDRES"/>
    <s v="HERNANDEZ MORENO"/>
    <x v="1"/>
    <n v="33"/>
    <n v="33"/>
    <n v="1"/>
  </r>
  <r>
    <x v="43"/>
    <x v="2"/>
    <s v="Socialización de reglamento interno (Oro Berlin)"/>
    <s v="Dar a conocer el reglamento interno de oro berlin. "/>
    <s v="Felipe Arias"/>
    <s v="Felipe Arias"/>
    <s v="Finca El Pilar "/>
    <x v="27"/>
    <x v="0"/>
    <n v="1007329990"/>
    <n v="1101"/>
    <s v="ADRIANA"/>
    <s v="HERNANDEZ LONDOÑO "/>
    <x v="1"/>
    <n v="33"/>
    <n v="33"/>
    <n v="1"/>
  </r>
  <r>
    <x v="43"/>
    <x v="2"/>
    <s v="Socialización de reglamento interno (Oro Berlin)"/>
    <s v="Dar a conocer el reglamento interno de oro berlin. "/>
    <s v="Felipe Arias"/>
    <s v="Felipe Arias"/>
    <s v="Finca El Pilar "/>
    <x v="27"/>
    <x v="0"/>
    <n v="1123115110"/>
    <n v="1371"/>
    <s v="MARINELLY"/>
    <s v="HERNANDEZ JILGUERO "/>
    <x v="1"/>
    <n v="33"/>
    <n v="33"/>
    <n v="1"/>
  </r>
  <r>
    <x v="43"/>
    <x v="2"/>
    <s v="Socialización de reglamento interno (Oro Berlin)"/>
    <s v="Dar a conocer el reglamento interno de oro berlin. "/>
    <s v="Felipe Arias"/>
    <s v="Felipe Arias"/>
    <s v="Finca El Pilar "/>
    <x v="27"/>
    <x v="0"/>
    <n v="1123116171"/>
    <n v="1539"/>
    <s v="YULIZA ANDREA"/>
    <s v="HERNANDEZ HERNANDEZ "/>
    <x v="1"/>
    <n v="33"/>
    <n v="33"/>
    <n v="1"/>
  </r>
  <r>
    <x v="43"/>
    <x v="2"/>
    <s v="Socialización de reglamento interno (Oro Berlin)"/>
    <s v="Dar a conocer el reglamento interno de oro berlin. "/>
    <s v="Felipe Arias"/>
    <s v="Felipe Arias"/>
    <s v="Finca El Pilar "/>
    <x v="27"/>
    <x v="0"/>
    <n v="1010143088"/>
    <n v="1536"/>
    <s v="MONICA ALEJANDRA"/>
    <s v="HERNANDEZ HERNANDEZ "/>
    <x v="1"/>
    <n v="33"/>
    <n v="33"/>
    <n v="1"/>
  </r>
  <r>
    <x v="43"/>
    <x v="2"/>
    <s v="Socialización de reglamento interno (Oro Berlin)"/>
    <s v="Dar a conocer el reglamento interno de oro berlin. "/>
    <s v="Felipe Arias"/>
    <s v="Felipe Arias"/>
    <s v="Finca El Pilar "/>
    <x v="27"/>
    <x v="0"/>
    <n v="31536041"/>
    <n v="1101"/>
    <s v="ZAMIRNA"/>
    <s v="GUERRERO AGUILAR "/>
    <x v="1"/>
    <n v="33"/>
    <n v="33"/>
    <n v="1"/>
  </r>
  <r>
    <x v="43"/>
    <x v="2"/>
    <s v="Socialización de reglamento interno (Oro Berlin)"/>
    <s v="Dar a conocer el reglamento interno de oro berlin. "/>
    <s v="Felipe Arias"/>
    <s v="Felipe Arias"/>
    <s v="Finca El Pilar "/>
    <x v="27"/>
    <x v="0"/>
    <n v="1121952333"/>
    <n v="1480"/>
    <s v="DANNY ALEJANDRA"/>
    <s v="GONZALEZ "/>
    <x v="1"/>
    <n v="33"/>
    <n v="33"/>
    <n v="1"/>
  </r>
  <r>
    <x v="43"/>
    <x v="2"/>
    <s v="Socialización de reglamento interno (Oro Berlin)"/>
    <s v="Dar a conocer el reglamento interno de oro berlin. "/>
    <s v="Felipe Arias"/>
    <s v="Felipe Arias"/>
    <s v="Finca El Pilar "/>
    <x v="27"/>
    <x v="0"/>
    <n v="1083556844"/>
    <n v="1548"/>
    <s v="GEINER ANTONIO"/>
    <s v="GIL LARA "/>
    <x v="1"/>
    <n v="33"/>
    <n v="33"/>
    <n v="1"/>
  </r>
  <r>
    <x v="43"/>
    <x v="2"/>
    <s v="Socialización de reglamento interno (Oro Berlin)"/>
    <s v="Dar a conocer el reglamento interno de oro berlin. "/>
    <s v="Felipe Arias"/>
    <s v="Felipe Arias"/>
    <s v="Finca El Pilar "/>
    <x v="27"/>
    <x v="0"/>
    <n v="38360656"/>
    <n v="1039"/>
    <s v="EMILCE"/>
    <s v="CESPEDES CANAS "/>
    <x v="1"/>
    <n v="33"/>
    <n v="33"/>
    <n v="1"/>
  </r>
  <r>
    <x v="43"/>
    <x v="2"/>
    <s v="Socialización de reglamento interno (Oro Berlin)"/>
    <s v="Dar a conocer el reglamento interno de oro berlin. "/>
    <s v="Felipe Arias"/>
    <s v="Felipe Arias"/>
    <s v="Finca El Pilar "/>
    <x v="27"/>
    <x v="0"/>
    <n v="1109411143"/>
    <n v="1477"/>
    <s v="YISSY FERNANDA"/>
    <s v="CASTRO CESPEDES "/>
    <x v="1"/>
    <n v="33"/>
    <n v="33"/>
    <n v="1"/>
  </r>
  <r>
    <x v="43"/>
    <x v="2"/>
    <s v="Socialización de reglamento interno (Oro Berlin)"/>
    <s v="Dar a conocer el reglamento interno de oro berlin. "/>
    <s v="Felipe Arias"/>
    <s v="Felipe Arias"/>
    <s v="Finca El Pilar "/>
    <x v="27"/>
    <x v="0"/>
    <n v="1122142973"/>
    <n v="1415"/>
    <s v=" ERIKA DAYANA"/>
    <s v="CARO MORA"/>
    <x v="1"/>
    <n v="33"/>
    <n v="33"/>
    <n v="1"/>
  </r>
  <r>
    <x v="43"/>
    <x v="2"/>
    <s v="Socialización de reglamento interno (Oro Berlin)"/>
    <s v="Dar a conocer el reglamento interno de oro berlin. "/>
    <s v="Felipe Arias"/>
    <s v="Felipe Arias"/>
    <s v="Finca El Pilar "/>
    <x v="27"/>
    <x v="0"/>
    <n v="1006697383"/>
    <n v="1535"/>
    <s v="DIANA SOFIA"/>
    <s v="BLANCO ANDRADE "/>
    <x v="1"/>
    <n v="33"/>
    <n v="33"/>
    <n v="1"/>
  </r>
  <r>
    <x v="43"/>
    <x v="2"/>
    <s v="Socialización de reglamento interno (Oro Berlin)"/>
    <s v="Dar a conocer el reglamento interno de oro berlin. "/>
    <s v="Felipe Arias"/>
    <s v="Felipe Arias"/>
    <s v="Finca El Pilar "/>
    <x v="27"/>
    <x v="0"/>
    <n v="1193531410"/>
    <n v="1544"/>
    <s v="SARA DANIELA"/>
    <s v="BELTRAN MORENO "/>
    <x v="1"/>
    <n v="33"/>
    <n v="33"/>
    <n v="1"/>
  </r>
  <r>
    <x v="43"/>
    <x v="2"/>
    <s v="Socialización de reglamento interno (Oro Berlin)"/>
    <s v="Dar a conocer el reglamento interno de oro berlin. "/>
    <s v="Felipe Arias"/>
    <s v="Felipe Arias"/>
    <s v="Finca El Pilar "/>
    <x v="27"/>
    <x v="0"/>
    <n v="1121917518"/>
    <s v="N/A"/>
    <s v=" CARLOS ALBEIRO"/>
    <s v="BECERRA ZAMORA"/>
    <x v="0"/>
    <n v="33"/>
    <n v="33"/>
    <n v="1"/>
  </r>
  <r>
    <x v="43"/>
    <x v="2"/>
    <s v="Socialización de reglamento interno (Oro Berlin)"/>
    <s v="Dar a conocer el reglamento interno de oro berlin. "/>
    <s v="Felipe Arias"/>
    <s v="Felipe Arias"/>
    <s v="Finca El Pilar "/>
    <x v="27"/>
    <x v="0"/>
    <n v="1052702515"/>
    <n v="1517"/>
    <s v=" ALEXANDER"/>
    <s v="ANGULO CANTILLO"/>
    <x v="1"/>
    <n v="33"/>
    <n v="33"/>
    <n v="1"/>
  </r>
  <r>
    <x v="43"/>
    <x v="2"/>
    <s v="Socialización de reglamento interno (Oro Berlin)"/>
    <s v="Dar a conocer el reglamento interno de oro berlin. "/>
    <s v="Felipe Arias"/>
    <s v="Felipe Arias"/>
    <s v="Finca El Pilar "/>
    <x v="27"/>
    <x v="0"/>
    <n v="1120499197"/>
    <n v="1065"/>
    <s v="LADY JOHANA"/>
    <s v="ANDRADE SANCHEZ "/>
    <x v="1"/>
    <n v="33"/>
    <n v="33"/>
    <n v="1"/>
  </r>
  <r>
    <x v="44"/>
    <x v="2"/>
    <s v="Gimnasia laboral"/>
    <s v="promover hábitos y estilos de vida saludables."/>
    <s v="Felipe Arias"/>
    <s v="Felipe Arias"/>
    <s v="Finca El Pilar "/>
    <x v="28"/>
    <x v="0"/>
    <n v="1006658683"/>
    <n v="1509"/>
    <s v="BRAYAN DAVID"/>
    <s v="ROA OCHOA "/>
    <x v="1"/>
    <n v="40"/>
    <n v="40"/>
    <n v="1"/>
  </r>
  <r>
    <x v="44"/>
    <x v="2"/>
    <s v="Gimnasia laboral"/>
    <s v="promover hábitos y estilos de vida saludables."/>
    <s v="Felipe Arias"/>
    <s v="Felipe Arias"/>
    <s v="Finca El Pilar "/>
    <x v="28"/>
    <x v="0"/>
    <n v="1123114519"/>
    <n v="1016"/>
    <s v=" JUAN CARLOS"/>
    <s v="ROA CASTILLO"/>
    <x v="1"/>
    <n v="40"/>
    <n v="40"/>
    <n v="1"/>
  </r>
  <r>
    <x v="44"/>
    <x v="2"/>
    <s v="Gimnasia laboral"/>
    <s v="promover hábitos y estilos de vida saludables."/>
    <s v="Felipe Arias"/>
    <s v="Felipe Arias"/>
    <s v="Finca El Pilar "/>
    <x v="28"/>
    <x v="0"/>
    <n v="1123114283"/>
    <n v="1017"/>
    <s v=" RODRIGO JOSE"/>
    <s v="ROA CASTILLO"/>
    <x v="1"/>
    <n v="40"/>
    <n v="40"/>
    <n v="1"/>
  </r>
  <r>
    <x v="44"/>
    <x v="2"/>
    <s v="Gimnasia laboral"/>
    <s v="promover hábitos y estilos de vida saludables."/>
    <s v="Felipe Arias"/>
    <s v="Felipe Arias"/>
    <s v="Finca El Pilar "/>
    <x v="28"/>
    <x v="0"/>
    <n v="87946959"/>
    <n v="1542"/>
    <s v="DANNY JAMER"/>
    <s v="PORTILLA PALACIOS "/>
    <x v="1"/>
    <n v="40"/>
    <n v="40"/>
    <n v="1"/>
  </r>
  <r>
    <x v="44"/>
    <x v="2"/>
    <s v="Gimnasia laboral"/>
    <s v="promover hábitos y estilos de vida saludables."/>
    <s v="Felipe Arias"/>
    <s v="Felipe Arias"/>
    <s v="Finca El Pilar "/>
    <x v="28"/>
    <x v="0"/>
    <n v="17972048"/>
    <n v="1450"/>
    <s v="MANUEL FRANCISCO"/>
    <s v="PALLARES ANAYA "/>
    <x v="1"/>
    <n v="40"/>
    <n v="40"/>
    <n v="1"/>
  </r>
  <r>
    <x v="44"/>
    <x v="2"/>
    <s v="Gimnasia laboral"/>
    <s v="promover hábitos y estilos de vida saludables."/>
    <s v="Felipe Arias"/>
    <s v="Felipe Arias"/>
    <s v="Finca El Pilar "/>
    <x v="28"/>
    <x v="0"/>
    <n v="1120571325"/>
    <n v="1145"/>
    <s v="WILINTON DAVID"/>
    <s v="PADILLA MORALES "/>
    <x v="1"/>
    <n v="40"/>
    <n v="40"/>
    <n v="1"/>
  </r>
  <r>
    <x v="44"/>
    <x v="2"/>
    <s v="Gimnasia laboral"/>
    <s v="promover hábitos y estilos de vida saludables."/>
    <s v="Felipe Arias"/>
    <s v="Felipe Arias"/>
    <s v="Finca El Pilar "/>
    <x v="28"/>
    <x v="0"/>
    <n v="31031695"/>
    <n v="1422"/>
    <s v="ANA ELIZABETH"/>
    <s v="ORTIZ"/>
    <x v="1"/>
    <n v="40"/>
    <n v="40"/>
    <n v="1"/>
  </r>
  <r>
    <x v="44"/>
    <x v="2"/>
    <s v="Gimnasia laboral"/>
    <s v="promover hábitos y estilos de vida saludables."/>
    <s v="Felipe Arias"/>
    <s v="Felipe Arias"/>
    <s v="Finca El Pilar "/>
    <x v="28"/>
    <x v="0"/>
    <n v="17330089"/>
    <n v="1093"/>
    <s v="JAVIER IGNACIO "/>
    <s v="NARVAEZ SOACHE "/>
    <x v="1"/>
    <n v="40"/>
    <n v="40"/>
    <n v="1"/>
  </r>
  <r>
    <x v="44"/>
    <x v="2"/>
    <s v="Gimnasia laboral"/>
    <s v="promover hábitos y estilos de vida saludables."/>
    <s v="Felipe Arias"/>
    <s v="Felipe Arias"/>
    <s v="Finca El Pilar "/>
    <x v="28"/>
    <x v="0"/>
    <n v="1003274956"/>
    <n v="1463"/>
    <s v="WILSON ENRRIQUE"/>
    <s v="MURILLO JIMENEZ"/>
    <x v="1"/>
    <n v="40"/>
    <n v="40"/>
    <n v="1"/>
  </r>
  <r>
    <x v="44"/>
    <x v="2"/>
    <s v="Gimnasia laboral"/>
    <s v="promover hábitos y estilos de vida saludables."/>
    <s v="Felipe Arias"/>
    <s v="Felipe Arias"/>
    <s v="Finca El Pilar "/>
    <x v="28"/>
    <x v="0"/>
    <n v="1123115732"/>
    <n v="1520"/>
    <s v=" OVIDIO"/>
    <s v="MURCIA JOJOA"/>
    <x v="1"/>
    <n v="40"/>
    <n v="40"/>
    <n v="1"/>
  </r>
  <r>
    <x v="44"/>
    <x v="2"/>
    <s v="Gimnasia laboral"/>
    <s v="promover hábitos y estilos de vida saludables."/>
    <s v="Felipe Arias"/>
    <s v="Felipe Arias"/>
    <s v="Finca El Pilar "/>
    <x v="28"/>
    <x v="0"/>
    <n v="40404467"/>
    <n v="1029"/>
    <s v="BLANCA MARINELLA"/>
    <s v="MORENO SANCHEZ "/>
    <x v="1"/>
    <n v="40"/>
    <n v="40"/>
    <n v="1"/>
  </r>
  <r>
    <x v="44"/>
    <x v="2"/>
    <s v="Gimnasia laboral"/>
    <s v="promover hábitos y estilos de vida saludables."/>
    <s v="Felipe Arias"/>
    <s v="Felipe Arias"/>
    <s v="Finca El Pilar "/>
    <x v="28"/>
    <x v="0"/>
    <n v="40328103"/>
    <n v="1030"/>
    <s v="DORYS ADRIANA"/>
    <s v="MORENO SANCHEZ "/>
    <x v="1"/>
    <n v="40"/>
    <n v="40"/>
    <n v="1"/>
  </r>
  <r>
    <x v="44"/>
    <x v="2"/>
    <s v="Gimnasia laboral"/>
    <s v="promover hábitos y estilos de vida saludables."/>
    <s v="Felipe Arias"/>
    <s v="Felipe Arias"/>
    <s v="Finca El Pilar "/>
    <x v="28"/>
    <x v="0"/>
    <n v="1121873605"/>
    <n v="1376"/>
    <s v="ANDRES"/>
    <s v="MONTEJO PLAZAS "/>
    <x v="1"/>
    <n v="40"/>
    <n v="40"/>
    <n v="1"/>
  </r>
  <r>
    <x v="44"/>
    <x v="2"/>
    <s v="Gimnasia laboral"/>
    <s v="promover hábitos y estilos de vida saludables."/>
    <s v="Felipe Arias"/>
    <s v="Felipe Arias"/>
    <s v="Finca El Pilar "/>
    <x v="28"/>
    <x v="0"/>
    <n v="85380891"/>
    <n v="1532"/>
    <s v="JOSE FERNANDO"/>
    <s v="MANGA GUZMAN "/>
    <x v="1"/>
    <n v="40"/>
    <n v="40"/>
    <n v="1"/>
  </r>
  <r>
    <x v="44"/>
    <x v="2"/>
    <s v="Gimnasia laboral"/>
    <s v="promover hábitos y estilos de vida saludables."/>
    <s v="Felipe Arias"/>
    <s v="Felipe Arias"/>
    <s v="Finca El Pilar "/>
    <x v="28"/>
    <x v="0"/>
    <n v="7837936"/>
    <n v="1011"/>
    <s v=" WILSON"/>
    <s v="LOPEZ RINCON"/>
    <x v="1"/>
    <n v="40"/>
    <n v="40"/>
    <n v="1"/>
  </r>
  <r>
    <x v="44"/>
    <x v="2"/>
    <s v="Gimnasia laboral"/>
    <s v="promover hábitos y estilos de vida saludables."/>
    <s v="Felipe Arias"/>
    <s v="Felipe Arias"/>
    <s v="Finca El Pilar "/>
    <x v="28"/>
    <x v="0"/>
    <n v="7837811"/>
    <s v="N/A"/>
    <s v="ESTEBAN "/>
    <s v="LOPEZ"/>
    <x v="1"/>
    <n v="40"/>
    <n v="40"/>
    <n v="1"/>
  </r>
  <r>
    <x v="44"/>
    <x v="2"/>
    <s v="Gimnasia laboral"/>
    <s v="promover hábitos y estilos de vida saludables."/>
    <s v="Felipe Arias"/>
    <s v="Felipe Arias"/>
    <s v="Finca El Pilar "/>
    <x v="28"/>
    <x v="0"/>
    <n v="1063724340"/>
    <n v="1345"/>
    <s v=" LUIS ALBERTO"/>
    <s v="JULIO ANAYA"/>
    <x v="1"/>
    <n v="40"/>
    <n v="40"/>
    <n v="1"/>
  </r>
  <r>
    <x v="44"/>
    <x v="2"/>
    <s v="Gimnasia laboral"/>
    <s v="promover hábitos y estilos de vida saludables."/>
    <s v="Felipe Arias"/>
    <s v="Felipe Arias"/>
    <s v="Finca El Pilar "/>
    <x v="28"/>
    <x v="0"/>
    <n v="1006656554"/>
    <n v="1009"/>
    <s v="OLGA"/>
    <s v="JARAMILLO RODRIGUEZ "/>
    <x v="1"/>
    <n v="40"/>
    <n v="40"/>
    <n v="1"/>
  </r>
  <r>
    <x v="44"/>
    <x v="2"/>
    <s v="Gimnasia laboral"/>
    <s v="promover hábitos y estilos de vida saludables."/>
    <s v="Felipe Arias"/>
    <s v="Felipe Arias"/>
    <s v="Finca El Pilar "/>
    <x v="28"/>
    <x v="0"/>
    <n v="1120506666"/>
    <n v="1523"/>
    <s v="WAGNER STEVEN"/>
    <s v="HERNANDEZ SUPELANO "/>
    <x v="1"/>
    <n v="40"/>
    <n v="40"/>
    <n v="1"/>
  </r>
  <r>
    <x v="44"/>
    <x v="2"/>
    <s v="Gimnasia laboral"/>
    <s v="promover hábitos y estilos de vida saludables."/>
    <s v="Felipe Arias"/>
    <s v="Felipe Arias"/>
    <s v="Finca El Pilar "/>
    <x v="28"/>
    <x v="0"/>
    <n v="1121819496"/>
    <n v="1008"/>
    <s v=" OMAR JOSE"/>
    <s v="HERNANDEZ RUIZ"/>
    <x v="1"/>
    <n v="40"/>
    <n v="40"/>
    <n v="1"/>
  </r>
  <r>
    <x v="44"/>
    <x v="2"/>
    <s v="Gimnasia laboral"/>
    <s v="promover hábitos y estilos de vida saludables."/>
    <s v="Felipe Arias"/>
    <s v="Felipe Arias"/>
    <s v="Finca El Pilar "/>
    <x v="28"/>
    <x v="0"/>
    <n v="1121911429"/>
    <n v="1037"/>
    <s v="JYMMY ALEXANDER"/>
    <s v="HERNANDEZ MORENO  "/>
    <x v="1"/>
    <n v="40"/>
    <n v="40"/>
    <n v="1"/>
  </r>
  <r>
    <x v="44"/>
    <x v="2"/>
    <s v="Gimnasia laboral"/>
    <s v="promover hábitos y estilos de vida saludables."/>
    <s v="Felipe Arias"/>
    <s v="Felipe Arias"/>
    <s v="Finca El Pilar "/>
    <x v="28"/>
    <x v="0"/>
    <n v="1121934150"/>
    <n v="1058"/>
    <s v=" YULIAN ANDRES"/>
    <s v="HERNANDEZ MORENO"/>
    <x v="1"/>
    <n v="40"/>
    <n v="40"/>
    <n v="1"/>
  </r>
  <r>
    <x v="44"/>
    <x v="2"/>
    <s v="Gimnasia laboral"/>
    <s v="promover hábitos y estilos de vida saludables."/>
    <s v="Felipe Arias"/>
    <s v="Felipe Arias"/>
    <s v="Finca El Pilar "/>
    <x v="28"/>
    <x v="0"/>
    <n v="1007329990"/>
    <n v="1101"/>
    <s v="ADRIANA"/>
    <s v="HERNANDEZ LONDOÑO "/>
    <x v="1"/>
    <n v="40"/>
    <n v="40"/>
    <n v="1"/>
  </r>
  <r>
    <x v="44"/>
    <x v="2"/>
    <s v="Gimnasia laboral"/>
    <s v="promover hábitos y estilos de vida saludables."/>
    <s v="Felipe Arias"/>
    <s v="Felipe Arias"/>
    <s v="Finca El Pilar "/>
    <x v="28"/>
    <x v="0"/>
    <n v="1123115110"/>
    <n v="1371"/>
    <s v="MARINELLY"/>
    <s v="HERNANDEZ JILGUERO "/>
    <x v="1"/>
    <n v="40"/>
    <n v="40"/>
    <n v="1"/>
  </r>
  <r>
    <x v="44"/>
    <x v="2"/>
    <s v="Gimnasia laboral"/>
    <s v="promover hábitos y estilos de vida saludables."/>
    <s v="Felipe Arias"/>
    <s v="Felipe Arias"/>
    <s v="Finca El Pilar "/>
    <x v="28"/>
    <x v="0"/>
    <n v="1010143088"/>
    <n v="1536"/>
    <s v="MONICA ALEJANDRA"/>
    <s v="HERNANDEZ HERNANDEZ "/>
    <x v="1"/>
    <n v="40"/>
    <n v="40"/>
    <n v="1"/>
  </r>
  <r>
    <x v="44"/>
    <x v="2"/>
    <s v="Gimnasia laboral"/>
    <s v="promover hábitos y estilos de vida saludables."/>
    <s v="Felipe Arias"/>
    <s v="Felipe Arias"/>
    <s v="Finca El Pilar "/>
    <x v="28"/>
    <x v="0"/>
    <n v="1123116171"/>
    <n v="1539"/>
    <s v="YULIZA ANDREA"/>
    <s v="HERNANDEZ HERNANDEZ "/>
    <x v="1"/>
    <n v="40"/>
    <n v="40"/>
    <n v="1"/>
  </r>
  <r>
    <x v="44"/>
    <x v="2"/>
    <s v="Gimnasia laboral"/>
    <s v="promover hábitos y estilos de vida saludables."/>
    <s v="Felipe Arias"/>
    <s v="Felipe Arias"/>
    <s v="Finca El Pilar "/>
    <x v="28"/>
    <x v="0"/>
    <n v="31536041"/>
    <n v="1101"/>
    <s v="ZAMIRNA"/>
    <s v="GUERRERO AGUILAR "/>
    <x v="1"/>
    <n v="40"/>
    <n v="40"/>
    <n v="1"/>
  </r>
  <r>
    <x v="44"/>
    <x v="2"/>
    <s v="Gimnasia laboral"/>
    <s v="promover hábitos y estilos de vida saludables."/>
    <s v="Felipe Arias"/>
    <s v="Felipe Arias"/>
    <s v="Finca El Pilar "/>
    <x v="28"/>
    <x v="0"/>
    <n v="1121952333"/>
    <n v="1480"/>
    <s v="DANNY ALEJANDRA"/>
    <s v="GONZALEZ "/>
    <x v="1"/>
    <n v="40"/>
    <n v="40"/>
    <n v="1"/>
  </r>
  <r>
    <x v="44"/>
    <x v="2"/>
    <s v="Gimnasia laboral"/>
    <s v="promover hábitos y estilos de vida saludables."/>
    <s v="Felipe Arias"/>
    <s v="Felipe Arias"/>
    <s v="Finca El Pilar "/>
    <x v="28"/>
    <x v="0"/>
    <n v="1006838553"/>
    <n v="1547"/>
    <s v="MIGUEL ANGEL"/>
    <s v="GARCIA MORENO "/>
    <x v="1"/>
    <n v="40"/>
    <n v="40"/>
    <n v="1"/>
  </r>
  <r>
    <x v="44"/>
    <x v="2"/>
    <s v="Gimnasia laboral"/>
    <s v="promover hábitos y estilos de vida saludables."/>
    <s v="Felipe Arias"/>
    <s v="Felipe Arias"/>
    <s v="Finca El Pilar "/>
    <x v="28"/>
    <x v="0"/>
    <n v="38360656"/>
    <n v="1039"/>
    <s v="EMILCE"/>
    <s v="CESPEDES CANAS "/>
    <x v="1"/>
    <n v="40"/>
    <n v="40"/>
    <n v="1"/>
  </r>
  <r>
    <x v="44"/>
    <x v="2"/>
    <s v="Gimnasia laboral"/>
    <s v="promover hábitos y estilos de vida saludables."/>
    <s v="Felipe Arias"/>
    <s v="Felipe Arias"/>
    <s v="Finca El Pilar "/>
    <x v="28"/>
    <x v="0"/>
    <n v="1006795353"/>
    <n v="1533"/>
    <s v=" LUIS JEFREY"/>
    <s v="CASTRO NARVAEZ"/>
    <x v="1"/>
    <n v="40"/>
    <n v="40"/>
    <n v="1"/>
  </r>
  <r>
    <x v="44"/>
    <x v="2"/>
    <s v="Gimnasia laboral"/>
    <s v="promover hábitos y estilos de vida saludables."/>
    <s v="Felipe Arias"/>
    <s v="Felipe Arias"/>
    <s v="Finca El Pilar "/>
    <x v="28"/>
    <x v="0"/>
    <n v="1109411143"/>
    <n v="1477"/>
    <s v="YISSY FERNANDA"/>
    <s v="CASTRO CESPEDES "/>
    <x v="1"/>
    <n v="40"/>
    <n v="40"/>
    <n v="1"/>
  </r>
  <r>
    <x v="44"/>
    <x v="2"/>
    <s v="Gimnasia laboral"/>
    <s v="promover hábitos y estilos de vida saludables."/>
    <s v="Felipe Arias"/>
    <s v="Felipe Arias"/>
    <s v="Finca El Pilar "/>
    <x v="28"/>
    <x v="0"/>
    <n v="1065667090"/>
    <n v="1513"/>
    <s v="CESAR ANTONIO"/>
    <s v="CALDERON TRENS "/>
    <x v="1"/>
    <n v="40"/>
    <n v="40"/>
    <n v="1"/>
  </r>
  <r>
    <x v="44"/>
    <x v="2"/>
    <s v="Gimnasia laboral"/>
    <s v="promover hábitos y estilos de vida saludables."/>
    <s v="Felipe Arias"/>
    <s v="Felipe Arias"/>
    <s v="Finca El Pilar "/>
    <x v="28"/>
    <x v="0"/>
    <n v="17345837"/>
    <n v="1240"/>
    <s v="GUILLERMO ANTONIO"/>
    <s v="BRAVO "/>
    <x v="1"/>
    <n v="40"/>
    <n v="40"/>
    <n v="1"/>
  </r>
  <r>
    <x v="44"/>
    <x v="2"/>
    <s v="Gimnasia laboral"/>
    <s v="promover hábitos y estilos de vida saludables."/>
    <s v="Felipe Arias"/>
    <s v="Felipe Arias"/>
    <s v="Finca El Pilar "/>
    <x v="28"/>
    <x v="0"/>
    <n v="1006697383"/>
    <n v="1535"/>
    <s v="DIANA SOFIA"/>
    <s v="BLANCO ANDRADE "/>
    <x v="1"/>
    <n v="40"/>
    <n v="40"/>
    <n v="1"/>
  </r>
  <r>
    <x v="44"/>
    <x v="2"/>
    <s v="Gimnasia laboral"/>
    <s v="promover hábitos y estilos de vida saludables."/>
    <s v="Felipe Arias"/>
    <s v="Felipe Arias"/>
    <s v="Finca El Pilar "/>
    <x v="28"/>
    <x v="0"/>
    <n v="1193531410"/>
    <n v="1544"/>
    <s v="SARA DANIELA"/>
    <s v="BELTRAN MORENO "/>
    <x v="1"/>
    <n v="40"/>
    <n v="40"/>
    <n v="1"/>
  </r>
  <r>
    <x v="44"/>
    <x v="2"/>
    <s v="Gimnasia laboral"/>
    <s v="promover hábitos y estilos de vida saludables."/>
    <s v="Felipe Arias"/>
    <s v="Felipe Arias"/>
    <s v="Finca El Pilar "/>
    <x v="28"/>
    <x v="0"/>
    <n v="1052702515"/>
    <n v="1517"/>
    <s v=" ALEXANDER"/>
    <s v="ANGULO CANTILLO"/>
    <x v="1"/>
    <n v="40"/>
    <n v="40"/>
    <n v="1"/>
  </r>
  <r>
    <x v="44"/>
    <x v="2"/>
    <s v="Gimnasia laboral"/>
    <s v="promover hábitos y estilos de vida saludables."/>
    <s v="Felipe Arias"/>
    <s v="Felipe Arias"/>
    <s v="Finca El Pilar "/>
    <x v="28"/>
    <x v="0"/>
    <n v="1120499197"/>
    <n v="1065"/>
    <s v="LADY JOHANA"/>
    <s v="ANDRADE SANCHEZ "/>
    <x v="1"/>
    <n v="40"/>
    <n v="40"/>
    <n v="1"/>
  </r>
  <r>
    <x v="44"/>
    <x v="2"/>
    <s v="Gimnasia laboral"/>
    <s v="promover hábitos y estilos de vida saludables."/>
    <s v="Felipe Arias"/>
    <s v="Felipe Arias"/>
    <s v="Finca El Pilar "/>
    <x v="28"/>
    <x v="0"/>
    <n v="1121844449"/>
    <n v="1097"/>
    <s v="JOSE MANUEL"/>
    <s v="AMAYA GONZALEZ "/>
    <x v="1"/>
    <n v="40"/>
    <n v="40"/>
    <n v="1"/>
  </r>
  <r>
    <x v="44"/>
    <x v="2"/>
    <s v="Gimnasia laboral"/>
    <s v="promover hábitos y estilos de vida saludables."/>
    <s v="Felipe Arias"/>
    <s v="Felipe Arias"/>
    <s v="Finca El Pilar "/>
    <x v="28"/>
    <x v="0"/>
    <n v="1122126571"/>
    <n v="1485"/>
    <s v=" FREDY ALEXANDER"/>
    <s v="ALVAREZ GALINDO"/>
    <x v="1"/>
    <n v="40"/>
    <n v="40"/>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1116786787"/>
    <s v="N/A"/>
    <s v=" ANDRES DAVID "/>
    <s v="VALLEJO CASTAÑEDA"/>
    <x v="0"/>
    <n v="9"/>
    <n v="9"/>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1069755169"/>
    <s v="N/A"/>
    <s v=" EDUAR MANUEL"/>
    <s v="PERDOMO SON"/>
    <x v="0"/>
    <n v="9"/>
    <n v="9"/>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16882469"/>
    <s v="N/A"/>
    <s v=" WEIMAR"/>
    <s v="PEÑA MOSQUERA"/>
    <x v="0"/>
    <n v="9"/>
    <n v="9"/>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17972048"/>
    <n v="1450"/>
    <s v="MANUEL FRANCISCO"/>
    <s v="PALLARES ANAYA "/>
    <x v="1"/>
    <n v="9"/>
    <n v="9"/>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93470745"/>
    <s v="N/A"/>
    <s v="FERNANDO"/>
    <s v="GONZALEZ POVEDA"/>
    <x v="0"/>
    <n v="9"/>
    <n v="9"/>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1083556844"/>
    <n v="1548"/>
    <s v="GEINER ANTONIO"/>
    <s v="GIL LARA "/>
    <x v="1"/>
    <n v="9"/>
    <n v="9"/>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1052702515"/>
    <n v="1517"/>
    <s v=" ALEXANDER"/>
    <s v="ANGULO CANTILLO"/>
    <x v="1"/>
    <n v="9"/>
    <n v="9"/>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1122126571"/>
    <n v="1485"/>
    <s v=" FREDY ALEXANDER"/>
    <s v="ALVAREZ GALINDO"/>
    <x v="1"/>
    <n v="9"/>
    <n v="9"/>
    <n v="1"/>
  </r>
  <r>
    <x v="45"/>
    <x v="0"/>
    <s v="Plan de saneamiento básico - Manual de convivencia "/>
    <s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
    <s v="Lorena Pulido"/>
    <s v="William Fierro "/>
    <s v="Casino Pajure"/>
    <x v="29"/>
    <x v="0"/>
    <n v="17328515"/>
    <s v="N/A"/>
    <s v="BENJAMIN"/>
    <s v="ALDANA RINCON"/>
    <x v="0"/>
    <n v="9"/>
    <n v="9"/>
    <n v="1"/>
  </r>
  <r>
    <x v="46"/>
    <x v="1"/>
    <s v="Socialización de MIPE,  plagas y enfermedades"/>
    <s v="Socialización del estándar del manejo de enfermedades y plagas en las plantaciones de la empresa. "/>
    <s v="Omar Rivera"/>
    <s v="Omar Rivera"/>
    <s v="Finca El Pilar "/>
    <x v="29"/>
    <x v="6"/>
    <n v="25331999"/>
    <n v="1121"/>
    <s v="VICKY JIMENA "/>
    <s v="SANDOVAL GOLU "/>
    <x v="1"/>
    <n v="15"/>
    <n v="15"/>
    <n v="1"/>
  </r>
  <r>
    <x v="46"/>
    <x v="1"/>
    <s v="Socialización de MIPE,  plagas y enfermedades"/>
    <s v="Socialización del estándar del manejo de enfermedades y plagas en las plantaciones de la empresa. "/>
    <s v="Omar Rivera"/>
    <s v="Omar Rivera"/>
    <s v="Finca El Pilar "/>
    <x v="29"/>
    <x v="6"/>
    <n v="40401255"/>
    <n v="1034"/>
    <s v="YUDY FERLAY"/>
    <s v="ROMERO BERNAL "/>
    <x v="1"/>
    <n v="15"/>
    <n v="15"/>
    <n v="1"/>
  </r>
  <r>
    <x v="46"/>
    <x v="1"/>
    <s v="Socialización de MIPE,  plagas y enfermedades"/>
    <s v="Socialización del estándar del manejo de enfermedades y plagas en las plantaciones de la empresa. "/>
    <s v="Omar Rivera"/>
    <s v="Omar Rivera"/>
    <s v="Finca El Pilar "/>
    <x v="29"/>
    <x v="6"/>
    <n v="40411297"/>
    <n v="1015"/>
    <s v=" ANGELICA YOHANA"/>
    <s v="RINCON"/>
    <x v="1"/>
    <n v="15"/>
    <n v="15"/>
    <n v="1"/>
  </r>
  <r>
    <x v="46"/>
    <x v="1"/>
    <s v="Socialización de MIPE,  plagas y enfermedades"/>
    <s v="Socialización del estándar del manejo de enfermedades y plagas en las plantaciones de la empresa. "/>
    <s v="Omar Rivera"/>
    <s v="Omar Rivera"/>
    <s v="Finca El Pilar "/>
    <x v="29"/>
    <x v="6"/>
    <n v="16882469"/>
    <s v="N/A"/>
    <s v=" WEIMAR"/>
    <s v="PEÑA MOSQUERA"/>
    <x v="0"/>
    <n v="15"/>
    <n v="15"/>
    <n v="1"/>
  </r>
  <r>
    <x v="46"/>
    <x v="1"/>
    <s v="Socialización de MIPE,  plagas y enfermedades"/>
    <s v="Socialización del estándar del manejo de enfermedades y plagas en las plantaciones de la empresa. "/>
    <s v="Omar Rivera"/>
    <s v="Omar Rivera"/>
    <s v="Finca El Pilar "/>
    <x v="29"/>
    <x v="6"/>
    <n v="1122131510"/>
    <s v="N/A"/>
    <s v=" DIEGO FERNANDO "/>
    <s v="ORTIZ OSPINA"/>
    <x v="0"/>
    <n v="15"/>
    <n v="15"/>
    <n v="1"/>
  </r>
  <r>
    <x v="46"/>
    <x v="1"/>
    <s v="Socialización de MIPE,  plagas y enfermedades"/>
    <s v="Socialización del estándar del manejo de enfermedades y plagas en las plantaciones de la empresa. "/>
    <s v="Omar Rivera"/>
    <s v="Omar Rivera"/>
    <s v="Finca El Pilar "/>
    <x v="29"/>
    <x v="6"/>
    <n v="31031695"/>
    <n v="1422"/>
    <s v="ANA ELIZABETH"/>
    <s v="ORTIZ"/>
    <x v="1"/>
    <n v="15"/>
    <n v="15"/>
    <n v="1"/>
  </r>
  <r>
    <x v="46"/>
    <x v="1"/>
    <s v="Socialización de MIPE,  plagas y enfermedades"/>
    <s v="Socialización del estándar del manejo de enfermedades y plagas en las plantaciones de la empresa. "/>
    <s v="Omar Rivera"/>
    <s v="Omar Rivera"/>
    <s v="Finca El Pilar "/>
    <x v="29"/>
    <x v="6"/>
    <n v="40404467"/>
    <n v="1029"/>
    <s v="BLANCA MARINELLA"/>
    <s v="MORENO SANCHEZ "/>
    <x v="1"/>
    <n v="15"/>
    <n v="15"/>
    <n v="1"/>
  </r>
  <r>
    <x v="46"/>
    <x v="1"/>
    <s v="Socialización de MIPE,  plagas y enfermedades"/>
    <s v="Socialización del estándar del manejo de enfermedades y plagas en las plantaciones de la empresa. "/>
    <s v="Omar Rivera"/>
    <s v="Omar Rivera"/>
    <s v="Finca El Pilar "/>
    <x v="29"/>
    <x v="6"/>
    <n v="40328103"/>
    <n v="1030"/>
    <s v="DORYS ADRIANA"/>
    <s v="MORENO SANCHEZ "/>
    <x v="1"/>
    <n v="15"/>
    <n v="15"/>
    <n v="1"/>
  </r>
  <r>
    <x v="46"/>
    <x v="1"/>
    <s v="Socialización de MIPE,  plagas y enfermedades"/>
    <s v="Socialización del estándar del manejo de enfermedades y plagas en las plantaciones de la empresa. "/>
    <s v="Omar Rivera"/>
    <s v="Omar Rivera"/>
    <s v="Finca El Pilar "/>
    <x v="29"/>
    <x v="6"/>
    <n v="1121911429"/>
    <n v="1037"/>
    <s v="JYMMY ALEXANDER"/>
    <s v="HERNANDEZ MORENO  "/>
    <x v="1"/>
    <n v="15"/>
    <n v="15"/>
    <n v="1"/>
  </r>
  <r>
    <x v="46"/>
    <x v="1"/>
    <s v="Socialización de MIPE,  plagas y enfermedades"/>
    <s v="Socialización del estándar del manejo de enfermedades y plagas en las plantaciones de la empresa. "/>
    <s v="Omar Rivera"/>
    <s v="Omar Rivera"/>
    <s v="Finca El Pilar "/>
    <x v="29"/>
    <x v="6"/>
    <n v="1007329990"/>
    <n v="1101"/>
    <s v="ADRIANA"/>
    <s v="HERNANDEZ LONDOÑO "/>
    <x v="1"/>
    <n v="15"/>
    <n v="15"/>
    <n v="1"/>
  </r>
  <r>
    <x v="46"/>
    <x v="1"/>
    <s v="Socialización de MIPE,  plagas y enfermedades"/>
    <s v="Socialización del estándar del manejo de enfermedades y plagas en las plantaciones de la empresa. "/>
    <s v="Omar Rivera"/>
    <s v="Omar Rivera"/>
    <s v="Finca El Pilar "/>
    <x v="29"/>
    <x v="6"/>
    <n v="1123115110"/>
    <n v="1371"/>
    <s v="MARINELLY"/>
    <s v="HERNANDEZ JILGUERO "/>
    <x v="1"/>
    <n v="15"/>
    <n v="15"/>
    <n v="1"/>
  </r>
  <r>
    <x v="46"/>
    <x v="1"/>
    <s v="Socialización de MIPE,  plagas y enfermedades"/>
    <s v="Socialización del estándar del manejo de enfermedades y plagas en las plantaciones de la empresa. "/>
    <s v="Omar Rivera"/>
    <s v="Omar Rivera"/>
    <s v="Finca El Pilar "/>
    <x v="29"/>
    <x v="6"/>
    <n v="1121952333"/>
    <n v="1480"/>
    <s v="DANNY ALEJANDRA"/>
    <s v="GONZALEZ "/>
    <x v="1"/>
    <n v="15"/>
    <n v="15"/>
    <n v="1"/>
  </r>
  <r>
    <x v="46"/>
    <x v="1"/>
    <s v="Socialización de MIPE,  plagas y enfermedades"/>
    <s v="Socialización del estándar del manejo de enfermedades y plagas en las plantaciones de la empresa. "/>
    <s v="Omar Rivera"/>
    <s v="Omar Rivera"/>
    <s v="Finca El Pilar "/>
    <x v="29"/>
    <x v="6"/>
    <n v="1109411143"/>
    <n v="1477"/>
    <s v="YISSY FERNANDA"/>
    <s v="CASTRO CESPEDES "/>
    <x v="1"/>
    <n v="15"/>
    <n v="15"/>
    <n v="1"/>
  </r>
  <r>
    <x v="46"/>
    <x v="1"/>
    <s v="Socialización de MIPE,  plagas y enfermedades"/>
    <s v="Socialización del estándar del manejo de enfermedades y plagas en las plantaciones de la empresa. "/>
    <s v="Omar Rivera"/>
    <s v="Omar Rivera"/>
    <s v="Finca El Pilar "/>
    <x v="29"/>
    <x v="6"/>
    <n v="1122142973"/>
    <n v="1415"/>
    <s v=" ERIKA DAYANA"/>
    <s v="CARO MORA"/>
    <x v="1"/>
    <n v="15"/>
    <n v="15"/>
    <n v="1"/>
  </r>
  <r>
    <x v="46"/>
    <x v="1"/>
    <s v="Socialización de MIPE,  plagas y enfermedades"/>
    <s v="Socialización del estándar del manejo de enfermedades y plagas en las plantaciones de la empresa. "/>
    <s v="Omar Rivera"/>
    <s v="Omar Rivera"/>
    <s v="Finca El Pilar "/>
    <x v="29"/>
    <x v="6"/>
    <n v="1121917518"/>
    <s v="N/A"/>
    <s v=" CARLOS ALBEIRO"/>
    <s v="BECERRA ZAMORA"/>
    <x v="0"/>
    <n v="15"/>
    <n v="15"/>
    <n v="1"/>
  </r>
  <r>
    <x v="47"/>
    <x v="0"/>
    <s v="RSPO"/>
    <s v="Identificar los principios y criterios de la Interpretación Nacional del estandar de certificación RSPO 2018."/>
    <s v="William Fierro"/>
    <s v="William Fierro "/>
    <s v="Finca El Pilar "/>
    <x v="30"/>
    <x v="0"/>
    <n v="86070853"/>
    <n v="1075"/>
    <s v="FREDY"/>
    <s v="ZAMORA "/>
    <x v="1"/>
    <n v="99"/>
    <n v="99"/>
    <n v="1"/>
  </r>
  <r>
    <x v="47"/>
    <x v="0"/>
    <s v="RSPO"/>
    <s v="Identificar los principios y criterios de la Interpretación Nacional del estandar de certificación RSPO 2018."/>
    <s v="William Fierro"/>
    <s v="William Fierro "/>
    <s v="Finca El Pilar "/>
    <x v="30"/>
    <x v="0"/>
    <n v="40411350"/>
    <s v="N/A"/>
    <s v=" BEATRIZ"/>
    <s v="YAGAMA GAONA"/>
    <x v="0"/>
    <n v="99"/>
    <n v="99"/>
    <n v="1"/>
  </r>
  <r>
    <x v="47"/>
    <x v="0"/>
    <s v="RSPO"/>
    <s v="Identificar los principios y criterios de la Interpretación Nacional del estandar de certificación RSPO 2018."/>
    <s v="William Fierro"/>
    <s v="William Fierro "/>
    <s v="Finca El Pilar "/>
    <x v="30"/>
    <x v="0"/>
    <n v="40439756"/>
    <n v="1032"/>
    <s v=" MILVA"/>
    <s v="VANEGAS ZUBIETA"/>
    <x v="1"/>
    <n v="99"/>
    <n v="99"/>
    <n v="1"/>
  </r>
  <r>
    <x v="47"/>
    <x v="0"/>
    <s v="RSPO"/>
    <s v="Identificar los principios y criterios de la Interpretación Nacional del estandar de certificación RSPO 2018."/>
    <s v="William Fierro"/>
    <s v="William Fierro "/>
    <s v="Finca El Pilar "/>
    <x v="30"/>
    <x v="0"/>
    <n v="1123116500"/>
    <n v="1461"/>
    <s v="ALEXIS JAIR"/>
    <s v="VANEGAS VILLALOBOS "/>
    <x v="1"/>
    <n v="99"/>
    <n v="99"/>
    <n v="1"/>
  </r>
  <r>
    <x v="47"/>
    <x v="0"/>
    <s v="RSPO"/>
    <s v="Identificar los principios y criterios de la Interpretación Nacional del estandar de certificación RSPO 2018."/>
    <s v="William Fierro"/>
    <s v="William Fierro "/>
    <s v="Finca El Pilar "/>
    <x v="30"/>
    <x v="0"/>
    <n v="1121906783"/>
    <n v="1022"/>
    <s v="FRANCISCO"/>
    <s v="VANEGAS SOLANO "/>
    <x v="1"/>
    <n v="99"/>
    <n v="99"/>
    <n v="1"/>
  </r>
  <r>
    <x v="47"/>
    <x v="0"/>
    <s v="RSPO"/>
    <s v="Identificar los principios y criterios de la Interpretación Nacional del estandar de certificación RSPO 2018."/>
    <s v="William Fierro"/>
    <s v="William Fierro "/>
    <s v="Finca El Pilar "/>
    <x v="30"/>
    <x v="0"/>
    <n v="1121906783"/>
    <n v="1022"/>
    <s v="FRANCISCO"/>
    <s v="VANEGAS SOLANO "/>
    <x v="1"/>
    <n v="99"/>
    <n v="99"/>
    <n v="1"/>
  </r>
  <r>
    <x v="47"/>
    <x v="0"/>
    <s v="RSPO"/>
    <s v="Identificar los principios y criterios de la Interpretación Nacional del estandar de certificación RSPO 2018."/>
    <s v="William Fierro"/>
    <s v="William Fierro "/>
    <s v="Finca El Pilar "/>
    <x v="30"/>
    <x v="0"/>
    <n v="1116786787"/>
    <s v="N/A"/>
    <s v=" ANDRES DAVID "/>
    <s v="VALLEJO CASTAÑEDA"/>
    <x v="0"/>
    <n v="99"/>
    <n v="99"/>
    <n v="1"/>
  </r>
  <r>
    <x v="47"/>
    <x v="0"/>
    <s v="RSPO"/>
    <s v="Identificar los principios y criterios de la Interpretación Nacional del estandar de certificación RSPO 2018."/>
    <s v="William Fierro"/>
    <s v="William Fierro "/>
    <s v="Finca El Pilar "/>
    <x v="30"/>
    <x v="0"/>
    <n v="1020770884"/>
    <s v="N/A"/>
    <s v="EDWIN ALEXANDER"/>
    <s v="TRIANA VALLEJO"/>
    <x v="0"/>
    <n v="99"/>
    <n v="99"/>
    <n v="1"/>
  </r>
  <r>
    <x v="47"/>
    <x v="0"/>
    <s v="RSPO"/>
    <s v="Identificar los principios y criterios de la Interpretación Nacional del estandar de certificación RSPO 2018."/>
    <s v="William Fierro"/>
    <s v="William Fierro "/>
    <s v="Finca El Pilar "/>
    <x v="30"/>
    <x v="0"/>
    <n v="40341942"/>
    <n v="1028"/>
    <s v=" MARIA YORLEY"/>
    <s v="TORRES GARCIA"/>
    <x v="1"/>
    <n v="99"/>
    <n v="99"/>
    <n v="1"/>
  </r>
  <r>
    <x v="47"/>
    <x v="0"/>
    <s v="RSPO"/>
    <s v="Identificar los principios y criterios de la Interpretación Nacional del estandar de certificación RSPO 2018."/>
    <s v="William Fierro"/>
    <s v="William Fierro "/>
    <s v="Finca El Pilar "/>
    <x v="30"/>
    <x v="0"/>
    <n v="1120580004"/>
    <n v="1519"/>
    <s v=" YEISON FAVIAN"/>
    <s v="TOLOZA ESPINOSA"/>
    <x v="1"/>
    <n v="99"/>
    <n v="99"/>
    <n v="1"/>
  </r>
  <r>
    <x v="47"/>
    <x v="0"/>
    <s v="RSPO"/>
    <s v="Identificar los principios y criterios de la Interpretación Nacional del estandar de certificación RSPO 2018."/>
    <s v="William Fierro"/>
    <s v="William Fierro "/>
    <s v="Finca El Pilar "/>
    <x v="30"/>
    <x v="0"/>
    <n v="6388963"/>
    <n v="1553"/>
    <s v="NORMAN"/>
    <s v="TENORIO"/>
    <x v="1"/>
    <n v="99"/>
    <n v="99"/>
    <n v="1"/>
  </r>
  <r>
    <x v="47"/>
    <x v="0"/>
    <s v="RSPO"/>
    <s v="Identificar los principios y criterios de la Interpretación Nacional del estandar de certificación RSPO 2018."/>
    <s v="William Fierro"/>
    <s v="William Fierro "/>
    <s v="Finca El Pilar "/>
    <x v="30"/>
    <x v="0"/>
    <n v="17267214"/>
    <n v="1311"/>
    <s v="JOSE ALVARO"/>
    <s v="SUAREZ TRIVIÑO "/>
    <x v="1"/>
    <n v="99"/>
    <n v="99"/>
    <n v="1"/>
  </r>
  <r>
    <x v="47"/>
    <x v="0"/>
    <s v="RSPO"/>
    <s v="Identificar los principios y criterios de la Interpretación Nacional del estandar de certificación RSPO 2018."/>
    <s v="William Fierro"/>
    <s v="William Fierro "/>
    <s v="Finca El Pilar "/>
    <x v="30"/>
    <x v="0"/>
    <n v="1121866226"/>
    <s v="N/A"/>
    <s v=" JOHN ALEXANDER"/>
    <s v="SANTANA MORALES"/>
    <x v="0"/>
    <n v="99"/>
    <n v="99"/>
    <n v="1"/>
  </r>
  <r>
    <x v="47"/>
    <x v="0"/>
    <s v="RSPO"/>
    <s v="Identificar los principios y criterios de la Interpretación Nacional del estandar de certificación RSPO 2018."/>
    <s v="William Fierro"/>
    <s v="William Fierro "/>
    <s v="Finca El Pilar "/>
    <x v="30"/>
    <x v="0"/>
    <n v="25331999"/>
    <n v="1121"/>
    <s v="VICKY JIMENA "/>
    <s v="SANDOVAL GOLU "/>
    <x v="1"/>
    <n v="99"/>
    <n v="99"/>
    <n v="1"/>
  </r>
  <r>
    <x v="47"/>
    <x v="0"/>
    <s v="RSPO"/>
    <s v="Identificar los principios y criterios de la Interpretación Nacional del estandar de certificación RSPO 2018."/>
    <s v="William Fierro"/>
    <s v="William Fierro "/>
    <s v="Finca El Pilar "/>
    <x v="30"/>
    <x v="0"/>
    <n v="1006777925"/>
    <n v="1449"/>
    <s v="MICHAEL ESTEBAN"/>
    <s v="SAAVEDRA OCHOA "/>
    <x v="1"/>
    <n v="99"/>
    <n v="99"/>
    <n v="1"/>
  </r>
  <r>
    <x v="47"/>
    <x v="0"/>
    <s v="RSPO"/>
    <s v="Identificar los principios y criterios de la Interpretación Nacional del estandar de certificación RSPO 2018."/>
    <s v="William Fierro"/>
    <s v="William Fierro "/>
    <s v="Finca El Pilar "/>
    <x v="30"/>
    <x v="0"/>
    <n v="40401255"/>
    <n v="1034"/>
    <s v="YUDY FERLAY"/>
    <s v="ROMERO BERNAL "/>
    <x v="1"/>
    <n v="99"/>
    <n v="99"/>
    <n v="1"/>
  </r>
  <r>
    <x v="47"/>
    <x v="0"/>
    <s v="RSPO"/>
    <s v="Identificar los principios y criterios de la Interpretación Nacional del estandar de certificación RSPO 2018."/>
    <s v="William Fierro"/>
    <s v="William Fierro "/>
    <s v="Finca El Pilar "/>
    <x v="30"/>
    <x v="0"/>
    <n v="1123116797"/>
    <n v="1404"/>
    <s v=" ELKIN STEVEN"/>
    <s v="ROJAS ORTIZ"/>
    <x v="1"/>
    <n v="99"/>
    <n v="99"/>
    <n v="1"/>
  </r>
  <r>
    <x v="47"/>
    <x v="0"/>
    <s v="RSPO"/>
    <s v="Identificar los principios y criterios de la Interpretación Nacional del estandar de certificación RSPO 2018."/>
    <s v="William Fierro"/>
    <s v="William Fierro "/>
    <s v="Finca El Pilar "/>
    <x v="30"/>
    <x v="0"/>
    <n v="1122132486"/>
    <n v="1216"/>
    <s v=" LAURA MARCELA"/>
    <s v="ROJAS GARCIA"/>
    <x v="1"/>
    <n v="99"/>
    <n v="99"/>
    <n v="1"/>
  </r>
  <r>
    <x v="47"/>
    <x v="0"/>
    <s v="RSPO"/>
    <s v="Identificar los principios y criterios de la Interpretación Nacional del estandar de certificación RSPO 2018."/>
    <s v="William Fierro"/>
    <s v="William Fierro "/>
    <s v="Finca El Pilar "/>
    <x v="30"/>
    <x v="0"/>
    <n v="17355000"/>
    <n v="1379"/>
    <s v=" ALBERTO"/>
    <s v="ROJAS CARLOS"/>
    <x v="1"/>
    <n v="99"/>
    <n v="99"/>
    <n v="1"/>
  </r>
  <r>
    <x v="47"/>
    <x v="0"/>
    <s v="RSPO"/>
    <s v="Identificar los principios y criterios de la Interpretación Nacional del estandar de certificación RSPO 2018."/>
    <s v="William Fierro"/>
    <s v="William Fierro "/>
    <s v="Finca El Pilar "/>
    <x v="30"/>
    <x v="0"/>
    <n v="85261773"/>
    <n v="1540"/>
    <s v="JORGE LUIS"/>
    <s v="RODRIGUEZ TORRES "/>
    <x v="1"/>
    <n v="99"/>
    <n v="99"/>
    <n v="1"/>
  </r>
  <r>
    <x v="47"/>
    <x v="0"/>
    <s v="RSPO"/>
    <s v="Identificar los principios y criterios de la Interpretación Nacional del estandar de certificación RSPO 2018."/>
    <s v="William Fierro"/>
    <s v="William Fierro "/>
    <s v="Finca El Pilar "/>
    <x v="30"/>
    <x v="0"/>
    <n v="1123114419"/>
    <n v="1059"/>
    <s v="ANA MARIA"/>
    <s v="ROBAYO JIMENEZ "/>
    <x v="1"/>
    <n v="99"/>
    <n v="99"/>
    <n v="1"/>
  </r>
  <r>
    <x v="47"/>
    <x v="0"/>
    <s v="RSPO"/>
    <s v="Identificar los principios y criterios de la Interpretación Nacional del estandar de certificación RSPO 2018."/>
    <s v="William Fierro"/>
    <s v="William Fierro "/>
    <s v="Finca El Pilar "/>
    <x v="30"/>
    <x v="0"/>
    <n v="1122646567"/>
    <n v="1232"/>
    <s v=" ISRAEL"/>
    <s v="ROBAYO JIMENEZ"/>
    <x v="1"/>
    <n v="99"/>
    <n v="99"/>
    <n v="1"/>
  </r>
  <r>
    <x v="47"/>
    <x v="0"/>
    <s v="RSPO"/>
    <s v="Identificar los principios y criterios de la Interpretación Nacional del estandar de certificación RSPO 2018."/>
    <s v="William Fierro"/>
    <s v="William Fierro "/>
    <s v="Finca El Pilar "/>
    <x v="30"/>
    <x v="0"/>
    <n v="1123114657"/>
    <n v="1456"/>
    <s v=" SIGUIFREDO"/>
    <s v="ROBAYO JIMENEZ"/>
    <x v="1"/>
    <n v="99"/>
    <n v="99"/>
    <n v="1"/>
  </r>
  <r>
    <x v="47"/>
    <x v="0"/>
    <s v="RSPO"/>
    <s v="Identificar los principios y criterios de la Interpretación Nacional del estandar de certificación RSPO 2018."/>
    <s v="William Fierro"/>
    <s v="William Fierro "/>
    <s v="Finca El Pilar "/>
    <x v="30"/>
    <x v="0"/>
    <n v="1006658683"/>
    <n v="1509"/>
    <s v="BRAYAN DAVID"/>
    <s v="ROA OCHOA "/>
    <x v="1"/>
    <n v="99"/>
    <n v="99"/>
    <n v="1"/>
  </r>
  <r>
    <x v="47"/>
    <x v="0"/>
    <s v="RSPO"/>
    <s v="Identificar los principios y criterios de la Interpretación Nacional del estandar de certificación RSPO 2018."/>
    <s v="William Fierro"/>
    <s v="William Fierro "/>
    <s v="Finca El Pilar "/>
    <x v="30"/>
    <x v="0"/>
    <n v="1123114283"/>
    <n v="1017"/>
    <s v=" RODRIGO JOSE"/>
    <s v="ROA CASTILLO"/>
    <x v="1"/>
    <n v="99"/>
    <n v="99"/>
    <n v="1"/>
  </r>
  <r>
    <x v="47"/>
    <x v="0"/>
    <s v="RSPO"/>
    <s v="Identificar los principios y criterios de la Interpretación Nacional del estandar de certificación RSPO 2018."/>
    <s v="William Fierro"/>
    <s v="William Fierro "/>
    <s v="Finca El Pilar "/>
    <x v="30"/>
    <x v="0"/>
    <n v="1123114519"/>
    <n v="1016"/>
    <s v=" JUAN CARLOS"/>
    <s v="ROA CASTILLO"/>
    <x v="1"/>
    <n v="99"/>
    <n v="99"/>
    <n v="1"/>
  </r>
  <r>
    <x v="47"/>
    <x v="0"/>
    <s v="RSPO"/>
    <s v="Identificar los principios y criterios de la Interpretación Nacional del estandar de certificación RSPO 2018."/>
    <s v="William Fierro"/>
    <s v="William Fierro "/>
    <s v="Finca El Pilar "/>
    <x v="30"/>
    <x v="0"/>
    <n v="86053117"/>
    <s v="N/A"/>
    <s v=" OMAR "/>
    <s v="RIVERA ESPINOSA"/>
    <x v="0"/>
    <n v="99"/>
    <n v="99"/>
    <n v="1"/>
  </r>
  <r>
    <x v="47"/>
    <x v="0"/>
    <s v="RSPO"/>
    <s v="Identificar los principios y criterios de la Interpretación Nacional del estandar de certificación RSPO 2018."/>
    <s v="William Fierro"/>
    <s v="William Fierro "/>
    <s v="Finca El Pilar "/>
    <x v="30"/>
    <x v="0"/>
    <n v="40411297"/>
    <n v="1015"/>
    <s v=" ANGELICA YOHANA"/>
    <s v="RINCON"/>
    <x v="1"/>
    <n v="99"/>
    <n v="99"/>
    <n v="1"/>
  </r>
  <r>
    <x v="47"/>
    <x v="0"/>
    <s v="RSPO"/>
    <s v="Identificar los principios y criterios de la Interpretación Nacional del estandar de certificación RSPO 2018."/>
    <s v="William Fierro"/>
    <s v="William Fierro "/>
    <s v="Finca El Pilar "/>
    <x v="30"/>
    <x v="0"/>
    <n v="87946959"/>
    <n v="1542"/>
    <s v="DANNY JAMER"/>
    <s v="PORTILLA PALACIOS "/>
    <x v="1"/>
    <n v="99"/>
    <n v="99"/>
    <n v="1"/>
  </r>
  <r>
    <x v="47"/>
    <x v="0"/>
    <s v="RSPO"/>
    <s v="Identificar los principios y criterios de la Interpretación Nacional del estandar de certificación RSPO 2018."/>
    <s v="William Fierro"/>
    <s v="William Fierro "/>
    <s v="Finca El Pilar "/>
    <x v="30"/>
    <x v="0"/>
    <n v="19561040"/>
    <n v="1166"/>
    <s v="GILBERTO SEGUNDO"/>
    <s v="PEREZ RIVERA "/>
    <x v="1"/>
    <n v="99"/>
    <n v="99"/>
    <n v="1"/>
  </r>
  <r>
    <x v="47"/>
    <x v="0"/>
    <s v="RSPO"/>
    <s v="Identificar los principios y criterios de la Interpretación Nacional del estandar de certificación RSPO 2018."/>
    <s v="William Fierro"/>
    <s v="William Fierro "/>
    <s v="Finca El Pilar "/>
    <x v="30"/>
    <x v="0"/>
    <n v="1123514268"/>
    <n v="1510"/>
    <s v=" CRISTIAN ANDRES"/>
    <s v="PEREZ GUAYABO"/>
    <x v="1"/>
    <n v="99"/>
    <n v="99"/>
    <n v="1"/>
  </r>
  <r>
    <x v="47"/>
    <x v="0"/>
    <s v="RSPO"/>
    <s v="Identificar los principios y criterios de la Interpretación Nacional del estandar de certificación RSPO 2018."/>
    <s v="William Fierro"/>
    <s v="William Fierro "/>
    <s v="Finca El Pilar "/>
    <x v="30"/>
    <x v="0"/>
    <n v="1069755169"/>
    <s v="N/A"/>
    <s v=" EDUAR MANUEL"/>
    <s v="PERDOMO SON"/>
    <x v="0"/>
    <n v="99"/>
    <n v="99"/>
    <n v="1"/>
  </r>
  <r>
    <x v="47"/>
    <x v="0"/>
    <s v="RSPO"/>
    <s v="Identificar los principios y criterios de la Interpretación Nacional del estandar de certificación RSPO 2018."/>
    <s v="William Fierro"/>
    <s v="William Fierro "/>
    <s v="Finca El Pilar "/>
    <x v="30"/>
    <x v="0"/>
    <n v="16882469"/>
    <s v="N/A"/>
    <s v=" WEIMAR"/>
    <s v="PEÑA MOSQUERA"/>
    <x v="0"/>
    <n v="99"/>
    <n v="99"/>
    <n v="1"/>
  </r>
  <r>
    <x v="47"/>
    <x v="0"/>
    <s v="RSPO"/>
    <s v="Identificar los principios y criterios de la Interpretación Nacional del estandar de certificación RSPO 2018."/>
    <s v="William Fierro"/>
    <s v="William Fierro "/>
    <s v="Finca El Pilar "/>
    <x v="30"/>
    <x v="0"/>
    <n v="17972048"/>
    <n v="1450"/>
    <s v="MANUEL FRANCISCO"/>
    <s v="PALLARES ANAYA "/>
    <x v="1"/>
    <n v="99"/>
    <n v="99"/>
    <n v="1"/>
  </r>
  <r>
    <x v="47"/>
    <x v="0"/>
    <s v="RSPO"/>
    <s v="Identificar los principios y criterios de la Interpretación Nacional del estandar de certificación RSPO 2018."/>
    <s v="William Fierro"/>
    <s v="William Fierro "/>
    <s v="Finca El Pilar "/>
    <x v="30"/>
    <x v="0"/>
    <n v="1120571325"/>
    <n v="1145"/>
    <s v="WILINTON DAVID"/>
    <s v="PADILLA MORALES "/>
    <x v="1"/>
    <n v="99"/>
    <n v="99"/>
    <n v="1"/>
  </r>
  <r>
    <x v="47"/>
    <x v="0"/>
    <s v="RSPO"/>
    <s v="Identificar los principios y criterios de la Interpretación Nacional del estandar de certificación RSPO 2018."/>
    <s v="William Fierro"/>
    <s v="William Fierro "/>
    <s v="Finca El Pilar "/>
    <x v="30"/>
    <x v="0"/>
    <n v="1122131510"/>
    <s v="N/A"/>
    <s v=" DIEGO FERNANDO "/>
    <s v="ORTIZ OSPINA"/>
    <x v="0"/>
    <n v="99"/>
    <n v="99"/>
    <n v="1"/>
  </r>
  <r>
    <x v="47"/>
    <x v="0"/>
    <s v="RSPO"/>
    <s v="Identificar los principios y criterios de la Interpretación Nacional del estandar de certificación RSPO 2018."/>
    <s v="William Fierro"/>
    <s v="William Fierro "/>
    <s v="Finca El Pilar "/>
    <x v="30"/>
    <x v="0"/>
    <n v="7807070"/>
    <s v="N/A"/>
    <s v=" PEDRO ANTONIO "/>
    <s v="ORTIZ"/>
    <x v="0"/>
    <n v="99"/>
    <n v="99"/>
    <n v="1"/>
  </r>
  <r>
    <x v="47"/>
    <x v="0"/>
    <s v="RSPO"/>
    <s v="Identificar los principios y criterios de la Interpretación Nacional del estandar de certificación RSPO 2018."/>
    <s v="William Fierro"/>
    <s v="William Fierro "/>
    <s v="Finca El Pilar "/>
    <x v="30"/>
    <x v="0"/>
    <n v="31031695"/>
    <n v="1422"/>
    <s v="ANA ELIZABETH"/>
    <s v="ORTIZ"/>
    <x v="1"/>
    <n v="99"/>
    <n v="99"/>
    <n v="1"/>
  </r>
  <r>
    <x v="47"/>
    <x v="0"/>
    <s v="RSPO"/>
    <s v="Identificar los principios y criterios de la Interpretación Nacional del estandar de certificación RSPO 2018."/>
    <s v="William Fierro"/>
    <s v="William Fierro "/>
    <s v="Finca El Pilar "/>
    <x v="30"/>
    <x v="0"/>
    <n v="17330089"/>
    <n v="1093"/>
    <s v="JAVIER IGNACIO "/>
    <s v="NARVAEZ SOACHE "/>
    <x v="1"/>
    <n v="99"/>
    <n v="99"/>
    <n v="1"/>
  </r>
  <r>
    <x v="47"/>
    <x v="0"/>
    <s v="RSPO"/>
    <s v="Identificar los principios y criterios de la Interpretación Nacional del estandar de certificación RSPO 2018."/>
    <s v="William Fierro"/>
    <s v="William Fierro "/>
    <s v="Finca El Pilar "/>
    <x v="30"/>
    <x v="0"/>
    <n v="1123116287"/>
    <n v="1358"/>
    <s v="IVAN JAVIER"/>
    <s v="NARVAEZ HERNANDEZ "/>
    <x v="1"/>
    <n v="99"/>
    <n v="99"/>
    <n v="1"/>
  </r>
  <r>
    <x v="47"/>
    <x v="0"/>
    <s v="RSPO"/>
    <s v="Identificar los principios y criterios de la Interpretación Nacional del estandar de certificación RSPO 2018."/>
    <s v="William Fierro"/>
    <s v="William Fierro "/>
    <s v="Finca El Pilar "/>
    <x v="30"/>
    <x v="0"/>
    <n v="1003274956"/>
    <n v="1463"/>
    <s v="WILSON ENRRIQUE"/>
    <s v="MURILLO JIMENEZ"/>
    <x v="1"/>
    <n v="99"/>
    <n v="99"/>
    <n v="1"/>
  </r>
  <r>
    <x v="47"/>
    <x v="0"/>
    <s v="RSPO"/>
    <s v="Identificar los principios y criterios de la Interpretación Nacional del estandar de certificación RSPO 2018."/>
    <s v="William Fierro"/>
    <s v="William Fierro "/>
    <s v="Finca El Pilar "/>
    <x v="30"/>
    <x v="0"/>
    <n v="1123115732"/>
    <n v="1520"/>
    <s v=" OVIDIO"/>
    <s v="MURCIA JOJOA"/>
    <x v="1"/>
    <n v="99"/>
    <n v="99"/>
    <n v="1"/>
  </r>
  <r>
    <x v="47"/>
    <x v="0"/>
    <s v="RSPO"/>
    <s v="Identificar los principios y criterios de la Interpretación Nacional del estandar de certificación RSPO 2018."/>
    <s v="William Fierro"/>
    <s v="William Fierro "/>
    <s v="Finca El Pilar "/>
    <x v="30"/>
    <x v="0"/>
    <n v="40328103"/>
    <n v="1030"/>
    <s v="DORYS ADRIANA"/>
    <s v="MORENO SANCHEZ "/>
    <x v="1"/>
    <n v="99"/>
    <n v="99"/>
    <n v="1"/>
  </r>
  <r>
    <x v="47"/>
    <x v="0"/>
    <s v="RSPO"/>
    <s v="Identificar los principios y criterios de la Interpretación Nacional del estandar de certificación RSPO 2018."/>
    <s v="William Fierro"/>
    <s v="William Fierro "/>
    <s v="Finca El Pilar "/>
    <x v="30"/>
    <x v="0"/>
    <n v="40404467"/>
    <n v="1029"/>
    <s v="BLANCA MARINELLA"/>
    <s v="MORENO SANCHEZ "/>
    <x v="1"/>
    <n v="99"/>
    <n v="99"/>
    <n v="1"/>
  </r>
  <r>
    <x v="47"/>
    <x v="0"/>
    <s v="RSPO"/>
    <s v="Identificar los principios y criterios de la Interpretación Nacional del estandar de certificación RSPO 2018."/>
    <s v="William Fierro"/>
    <s v="William Fierro "/>
    <s v="Finca El Pilar "/>
    <x v="30"/>
    <x v="0"/>
    <n v="40326125"/>
    <n v="1129"/>
    <s v="LILIANA ANDREA"/>
    <s v="MORENO NARVAEZ "/>
    <x v="1"/>
    <n v="99"/>
    <n v="99"/>
    <n v="1"/>
  </r>
  <r>
    <x v="47"/>
    <x v="0"/>
    <s v="RSPO"/>
    <s v="Identificar los principios y criterios de la Interpretación Nacional del estandar de certificación RSPO 2018."/>
    <s v="William Fierro"/>
    <s v="William Fierro "/>
    <s v="Finca El Pilar "/>
    <x v="30"/>
    <x v="0"/>
    <n v="1121873605"/>
    <n v="1376"/>
    <s v="ANDRES"/>
    <s v="MONTEJO PLAZAS "/>
    <x v="1"/>
    <n v="99"/>
    <n v="99"/>
    <n v="1"/>
  </r>
  <r>
    <x v="47"/>
    <x v="0"/>
    <s v="RSPO"/>
    <s v="Identificar los principios y criterios de la Interpretación Nacional del estandar de certificación RSPO 2018."/>
    <s v="William Fierro"/>
    <s v="William Fierro "/>
    <s v="Finca El Pilar "/>
    <x v="30"/>
    <x v="0"/>
    <n v="19118159"/>
    <n v="1402"/>
    <s v="NICANOR "/>
    <s v="MARTINEZ GOMEZ"/>
    <x v="1"/>
    <n v="99"/>
    <n v="99"/>
    <n v="1"/>
  </r>
  <r>
    <x v="47"/>
    <x v="0"/>
    <s v="RSPO"/>
    <s v="Identificar los principios y criterios de la Interpretación Nacional del estandar de certificación RSPO 2018."/>
    <s v="William Fierro"/>
    <s v="William Fierro "/>
    <s v="Finca El Pilar "/>
    <x v="30"/>
    <x v="0"/>
    <n v="1121909035"/>
    <s v="N/A"/>
    <s v=" GEORGE ALEXANDERSON"/>
    <s v="MARROQUIN ARENAS"/>
    <x v="0"/>
    <n v="99"/>
    <n v="99"/>
    <n v="1"/>
  </r>
  <r>
    <x v="47"/>
    <x v="0"/>
    <s v="RSPO"/>
    <s v="Identificar los principios y criterios de la Interpretación Nacional del estandar de certificación RSPO 2018."/>
    <s v="William Fierro"/>
    <s v="William Fierro "/>
    <s v="Finca El Pilar "/>
    <x v="30"/>
    <x v="0"/>
    <n v="85380891"/>
    <n v="1532"/>
    <s v="JOSE FERNANDO"/>
    <s v="MANGA GUZMAN "/>
    <x v="1"/>
    <n v="99"/>
    <n v="99"/>
    <n v="1"/>
  </r>
  <r>
    <x v="47"/>
    <x v="0"/>
    <s v="RSPO"/>
    <s v="Identificar los principios y criterios de la Interpretación Nacional del estandar de certificación RSPO 2018."/>
    <s v="William Fierro"/>
    <s v="William Fierro "/>
    <s v="Finca El Pilar "/>
    <x v="30"/>
    <x v="0"/>
    <n v="7837936"/>
    <n v="1011"/>
    <s v=" WILSON"/>
    <s v="LOPEZ RINCON"/>
    <x v="1"/>
    <n v="99"/>
    <n v="99"/>
    <n v="1"/>
  </r>
  <r>
    <x v="47"/>
    <x v="0"/>
    <s v="RSPO"/>
    <s v="Identificar los principios y criterios de la Interpretación Nacional del estandar de certificación RSPO 2018."/>
    <s v="William Fierro"/>
    <s v="William Fierro "/>
    <s v="Finca El Pilar "/>
    <x v="30"/>
    <x v="0"/>
    <n v="1123116078"/>
    <s v="N/A"/>
    <s v=" JHON ALEXIS"/>
    <s v="LOPEZ PEREZ"/>
    <x v="0"/>
    <n v="99"/>
    <n v="99"/>
    <n v="1"/>
  </r>
  <r>
    <x v="47"/>
    <x v="0"/>
    <s v="RSPO"/>
    <s v="Identificar los principios y criterios de la Interpretación Nacional del estandar de certificación RSPO 2018."/>
    <s v="William Fierro"/>
    <s v="William Fierro "/>
    <s v="Finca El Pilar "/>
    <x v="30"/>
    <x v="0"/>
    <n v="7837811"/>
    <s v="N/A"/>
    <s v="ESTEBAN "/>
    <s v="LOPEZ"/>
    <x v="1"/>
    <n v="99"/>
    <n v="99"/>
    <n v="1"/>
  </r>
  <r>
    <x v="47"/>
    <x v="0"/>
    <s v="RSPO"/>
    <s v="Identificar los principios y criterios de la Interpretación Nacional del estandar de certificación RSPO 2018."/>
    <s v="William Fierro"/>
    <s v="William Fierro "/>
    <s v="Finca El Pilar "/>
    <x v="30"/>
    <x v="0"/>
    <n v="1143826359"/>
    <s v="N/A"/>
    <s v="ANDERSON"/>
    <s v="LARRAHONDO MARTINEZ "/>
    <x v="0"/>
    <n v="99"/>
    <n v="99"/>
    <n v="1"/>
  </r>
  <r>
    <x v="47"/>
    <x v="0"/>
    <s v="RSPO"/>
    <s v="Identificar los principios y criterios de la Interpretación Nacional del estandar de certificación RSPO 2018."/>
    <s v="William Fierro"/>
    <s v="William Fierro "/>
    <s v="Finca El Pilar "/>
    <x v="30"/>
    <x v="0"/>
    <n v="1119888284"/>
    <s v="N/A"/>
    <s v="OSCAR"/>
    <s v="JARAMILLO RODRIGUEZ"/>
    <x v="0"/>
    <n v="99"/>
    <n v="99"/>
    <n v="1"/>
  </r>
  <r>
    <x v="47"/>
    <x v="0"/>
    <s v="RSPO"/>
    <s v="Identificar los principios y criterios de la Interpretación Nacional del estandar de certificación RSPO 2018."/>
    <s v="William Fierro"/>
    <s v="William Fierro "/>
    <s v="Finca El Pilar "/>
    <x v="30"/>
    <x v="0"/>
    <n v="1120506666"/>
    <n v="1523"/>
    <s v="WAGNER STEVEN"/>
    <s v="HERNANDEZ SUPELANO "/>
    <x v="1"/>
    <n v="99"/>
    <n v="99"/>
    <n v="1"/>
  </r>
  <r>
    <x v="47"/>
    <x v="0"/>
    <s v="RSPO"/>
    <s v="Identificar los principios y criterios de la Interpretación Nacional del estandar de certificación RSPO 2018."/>
    <s v="William Fierro"/>
    <s v="William Fierro "/>
    <s v="Finca El Pilar "/>
    <x v="30"/>
    <x v="0"/>
    <n v="1121819496"/>
    <n v="1008"/>
    <s v=" OMAR JOSE"/>
    <s v="HERNANDEZ RUIZ"/>
    <x v="1"/>
    <n v="99"/>
    <n v="99"/>
    <n v="1"/>
  </r>
  <r>
    <x v="47"/>
    <x v="0"/>
    <s v="RSPO"/>
    <s v="Identificar los principios y criterios de la Interpretación Nacional del estandar de certificación RSPO 2018."/>
    <s v="William Fierro"/>
    <s v="William Fierro "/>
    <s v="Finca El Pilar "/>
    <x v="30"/>
    <x v="0"/>
    <n v="1121911429"/>
    <n v="1037"/>
    <s v="JYMMY ALEXANDER"/>
    <s v="HERNANDEZ MORENO  "/>
    <x v="1"/>
    <n v="99"/>
    <n v="99"/>
    <n v="1"/>
  </r>
  <r>
    <x v="47"/>
    <x v="0"/>
    <s v="RSPO"/>
    <s v="Identificar los principios y criterios de la Interpretación Nacional del estandar de certificación RSPO 2018."/>
    <s v="William Fierro"/>
    <s v="William Fierro "/>
    <s v="Finca El Pilar "/>
    <x v="30"/>
    <x v="0"/>
    <n v="1121934150"/>
    <n v="1058"/>
    <s v=" YULIAN ANDRES"/>
    <s v="HERNANDEZ MORENO"/>
    <x v="1"/>
    <n v="99"/>
    <n v="99"/>
    <n v="1"/>
  </r>
  <r>
    <x v="47"/>
    <x v="0"/>
    <s v="RSPO"/>
    <s v="Identificar los principios y criterios de la Interpretación Nacional del estandar de certificación RSPO 2018."/>
    <s v="William Fierro"/>
    <s v="William Fierro "/>
    <s v="Finca El Pilar "/>
    <x v="30"/>
    <x v="0"/>
    <n v="1007329990"/>
    <n v="1101"/>
    <s v="ADRIANA"/>
    <s v="HERNANDEZ LONDOÑO "/>
    <x v="1"/>
    <n v="99"/>
    <n v="99"/>
    <n v="1"/>
  </r>
  <r>
    <x v="47"/>
    <x v="0"/>
    <s v="RSPO"/>
    <s v="Identificar los principios y criterios de la Interpretación Nacional del estandar de certificación RSPO 2018."/>
    <s v="William Fierro"/>
    <s v="William Fierro "/>
    <s v="Finca El Pilar "/>
    <x v="30"/>
    <x v="0"/>
    <n v="1123115110"/>
    <n v="1371"/>
    <s v="MARINELLY"/>
    <s v="HERNANDEZ JILGUERO "/>
    <x v="1"/>
    <n v="99"/>
    <n v="99"/>
    <n v="1"/>
  </r>
  <r>
    <x v="47"/>
    <x v="0"/>
    <s v="RSPO"/>
    <s v="Identificar los principios y criterios de la Interpretación Nacional del estandar de certificación RSPO 2018."/>
    <s v="William Fierro"/>
    <s v="William Fierro "/>
    <s v="Finca El Pilar "/>
    <x v="30"/>
    <x v="0"/>
    <n v="1123116171"/>
    <n v="1539"/>
    <s v="YULIZA ANDREA"/>
    <s v="HERNANDEZ HERNANDEZ "/>
    <x v="1"/>
    <n v="99"/>
    <n v="99"/>
    <n v="1"/>
  </r>
  <r>
    <x v="47"/>
    <x v="0"/>
    <s v="RSPO"/>
    <s v="Identificar los principios y criterios de la Interpretación Nacional del estandar de certificación RSPO 2018."/>
    <s v="William Fierro"/>
    <s v="William Fierro "/>
    <s v="Finca El Pilar "/>
    <x v="30"/>
    <x v="0"/>
    <n v="1010143088"/>
    <n v="1536"/>
    <s v="MONICA ALEJANDRA"/>
    <s v="HERNANDEZ HERNANDEZ "/>
    <x v="1"/>
    <n v="99"/>
    <n v="99"/>
    <n v="1"/>
  </r>
  <r>
    <x v="47"/>
    <x v="0"/>
    <s v="RSPO"/>
    <s v="Identificar los principios y criterios de la Interpretación Nacional del estandar de certificación RSPO 2018."/>
    <s v="William Fierro"/>
    <s v="William Fierro "/>
    <s v="Finca El Pilar "/>
    <x v="30"/>
    <x v="0"/>
    <n v="17490003"/>
    <n v="1007"/>
    <s v="NICANOR "/>
    <s v="HERNANDEZ HERNANDEZ "/>
    <x v="1"/>
    <n v="99"/>
    <n v="99"/>
    <n v="1"/>
  </r>
  <r>
    <x v="47"/>
    <x v="0"/>
    <s v="RSPO"/>
    <s v="Identificar los principios y criterios de la Interpretación Nacional del estandar de certificación RSPO 2018."/>
    <s v="William Fierro"/>
    <s v="William Fierro "/>
    <s v="Finca El Pilar "/>
    <x v="30"/>
    <x v="0"/>
    <n v="1123116186"/>
    <s v="N/A"/>
    <s v=" JOSE NICODEMUS"/>
    <s v="GUTIERREZ ARDILA"/>
    <x v="0"/>
    <n v="99"/>
    <n v="99"/>
    <n v="1"/>
  </r>
  <r>
    <x v="47"/>
    <x v="0"/>
    <s v="RSPO"/>
    <s v="Identificar los principios y criterios de la Interpretación Nacional del estandar de certificación RSPO 2018."/>
    <s v="William Fierro"/>
    <s v="William Fierro "/>
    <s v="Finca El Pilar "/>
    <x v="30"/>
    <x v="0"/>
    <n v="1121822122"/>
    <s v="N/A"/>
    <s v="ANA MARYELY"/>
    <s v="GONZALEZ RAMIREZ "/>
    <x v="1"/>
    <n v="99"/>
    <n v="99"/>
    <n v="1"/>
  </r>
  <r>
    <x v="47"/>
    <x v="0"/>
    <s v="RSPO"/>
    <s v="Identificar los principios y criterios de la Interpretación Nacional del estandar de certificación RSPO 2018."/>
    <s v="William Fierro"/>
    <s v="William Fierro "/>
    <s v="Finca El Pilar "/>
    <x v="30"/>
    <x v="0"/>
    <n v="93470745"/>
    <s v="N/A"/>
    <s v="FERNANDO"/>
    <s v="GONZALEZ POVEDA"/>
    <x v="0"/>
    <n v="99"/>
    <n v="99"/>
    <n v="1"/>
  </r>
  <r>
    <x v="47"/>
    <x v="0"/>
    <s v="RSPO"/>
    <s v="Identificar los principios y criterios de la Interpretación Nacional del estandar de certificación RSPO 2018."/>
    <s v="William Fierro"/>
    <s v="William Fierro "/>
    <s v="Finca El Pilar "/>
    <x v="30"/>
    <x v="0"/>
    <n v="1128198184"/>
    <n v="1527"/>
    <s v=" DEYBER ENRIQUE"/>
    <s v="GONZALEZ ALCAZAR"/>
    <x v="1"/>
    <n v="99"/>
    <n v="99"/>
    <n v="1"/>
  </r>
  <r>
    <x v="47"/>
    <x v="0"/>
    <s v="RSPO"/>
    <s v="Identificar los principios y criterios de la Interpretación Nacional del estandar de certificación RSPO 2018."/>
    <s v="William Fierro"/>
    <s v="William Fierro "/>
    <s v="Finca El Pilar "/>
    <x v="30"/>
    <x v="0"/>
    <n v="1121952333"/>
    <n v="1480"/>
    <s v="DANNY ALEJANDRA"/>
    <s v="GONZALEZ "/>
    <x v="1"/>
    <n v="99"/>
    <n v="99"/>
    <n v="1"/>
  </r>
  <r>
    <x v="47"/>
    <x v="0"/>
    <s v="RSPO"/>
    <s v="Identificar los principios y criterios de la Interpretación Nacional del estandar de certificación RSPO 2018."/>
    <s v="William Fierro"/>
    <s v="William Fierro "/>
    <s v="Finca El Pilar "/>
    <x v="30"/>
    <x v="0"/>
    <n v="6004678"/>
    <s v="N/A"/>
    <s v="RICARDO"/>
    <s v="GONZALEZ"/>
    <x v="0"/>
    <n v="99"/>
    <n v="99"/>
    <n v="1"/>
  </r>
  <r>
    <x v="47"/>
    <x v="0"/>
    <s v="RSPO"/>
    <s v="Identificar los principios y criterios de la Interpretación Nacional del estandar de certificación RSPO 2018."/>
    <s v="William Fierro"/>
    <s v="William Fierro "/>
    <s v="Finca El Pilar "/>
    <x v="30"/>
    <x v="0"/>
    <n v="1006838553"/>
    <n v="1547"/>
    <s v="MIGUEL ANGEL"/>
    <s v="GARCIA MORENO "/>
    <x v="1"/>
    <n v="99"/>
    <n v="99"/>
    <n v="1"/>
  </r>
  <r>
    <x v="47"/>
    <x v="0"/>
    <s v="RSPO"/>
    <s v="Identificar los principios y criterios de la Interpretación Nacional del estandar de certificación RSPO 2018."/>
    <s v="William Fierro"/>
    <s v="William Fierro "/>
    <s v="Finca El Pilar "/>
    <x v="30"/>
    <x v="0"/>
    <n v="3274896"/>
    <s v="N/A"/>
    <s v="FREDY"/>
    <s v="GARCIA LADINO"/>
    <x v="0"/>
    <n v="99"/>
    <n v="99"/>
    <n v="1"/>
  </r>
  <r>
    <x v="47"/>
    <x v="0"/>
    <s v="RSPO"/>
    <s v="Identificar los principios y criterios de la Interpretación Nacional del estandar de certificación RSPO 2018."/>
    <s v="William Fierro"/>
    <s v="William Fierro "/>
    <s v="Finca El Pilar "/>
    <x v="30"/>
    <x v="0"/>
    <n v="1006822040"/>
    <s v="N/A"/>
    <s v="EIDER ORLANDO"/>
    <s v="GARCIA"/>
    <x v="1"/>
    <n v="99"/>
    <n v="99"/>
    <n v="1"/>
  </r>
  <r>
    <x v="47"/>
    <x v="0"/>
    <s v="RSPO"/>
    <s v="Identificar los principios y criterios de la Interpretación Nacional del estandar de certificación RSPO 2018."/>
    <s v="William Fierro"/>
    <s v="William Fierro "/>
    <s v="Finca El Pilar "/>
    <x v="30"/>
    <x v="0"/>
    <n v="1007057960"/>
    <s v="N/A"/>
    <s v="WILSON ANDRES"/>
    <s v="DIAZ BERNAL"/>
    <x v="0"/>
    <n v="99"/>
    <n v="99"/>
    <n v="1"/>
  </r>
  <r>
    <x v="47"/>
    <x v="0"/>
    <s v="RSPO"/>
    <s v="Identificar los principios y criterios de la Interpretación Nacional del estandar de certificación RSPO 2018."/>
    <s v="William Fierro"/>
    <s v="William Fierro "/>
    <s v="Finca El Pilar "/>
    <x v="30"/>
    <x v="0"/>
    <n v="1122123721"/>
    <n v="1549"/>
    <s v="WALTER"/>
    <s v="DIAZ BALANTA"/>
    <x v="1"/>
    <n v="99"/>
    <n v="99"/>
    <n v="1"/>
  </r>
  <r>
    <x v="47"/>
    <x v="0"/>
    <s v="RSPO"/>
    <s v="Identificar los principios y criterios de la Interpretación Nacional del estandar de certificación RSPO 2018."/>
    <s v="William Fierro"/>
    <s v="William Fierro "/>
    <s v="Finca El Pilar "/>
    <x v="30"/>
    <x v="0"/>
    <n v="38360656"/>
    <n v="1039"/>
    <s v="EMILCE"/>
    <s v="CESPEDES CANAS "/>
    <x v="1"/>
    <n v="99"/>
    <n v="99"/>
    <n v="1"/>
  </r>
  <r>
    <x v="47"/>
    <x v="0"/>
    <s v="RSPO"/>
    <s v="Identificar los principios y criterios de la Interpretación Nacional del estandar de certificación RSPO 2018."/>
    <s v="William Fierro"/>
    <s v="William Fierro "/>
    <s v="Finca El Pilar "/>
    <x v="30"/>
    <x v="0"/>
    <n v="1006795353"/>
    <n v="1533"/>
    <s v=" LUIS JEFREY"/>
    <s v="CASTRO NARVAEZ"/>
    <x v="1"/>
    <n v="99"/>
    <n v="99"/>
    <n v="1"/>
  </r>
  <r>
    <x v="47"/>
    <x v="0"/>
    <s v="RSPO"/>
    <s v="Identificar los principios y criterios de la Interpretación Nacional del estandar de certificación RSPO 2018."/>
    <s v="William Fierro"/>
    <s v="William Fierro "/>
    <s v="Finca El Pilar "/>
    <x v="30"/>
    <x v="0"/>
    <n v="1109411143"/>
    <n v="1477"/>
    <s v="YISSY FERNANDA"/>
    <s v="CASTRO CESPEDES "/>
    <x v="1"/>
    <n v="99"/>
    <n v="99"/>
    <n v="1"/>
  </r>
  <r>
    <x v="47"/>
    <x v="0"/>
    <s v="RSPO"/>
    <s v="Identificar los principios y criterios de la Interpretación Nacional del estandar de certificación RSPO 2018."/>
    <s v="William Fierro"/>
    <s v="William Fierro "/>
    <s v="Finca El Pilar "/>
    <x v="30"/>
    <x v="0"/>
    <n v="1122142973"/>
    <n v="1415"/>
    <s v=" ERIKA DAYANA"/>
    <s v="CARO MORA"/>
    <x v="1"/>
    <n v="99"/>
    <n v="99"/>
    <n v="1"/>
  </r>
  <r>
    <x v="47"/>
    <x v="0"/>
    <s v="RSPO"/>
    <s v="Identificar los principios y criterios de la Interpretación Nacional del estandar de certificación RSPO 2018."/>
    <s v="William Fierro"/>
    <s v="William Fierro "/>
    <s v="Finca El Pilar "/>
    <x v="30"/>
    <x v="0"/>
    <n v="1084728100"/>
    <n v="1384"/>
    <s v="YON JAIRO"/>
    <s v="CARDENAS TORREGROSA "/>
    <x v="1"/>
    <n v="99"/>
    <n v="99"/>
    <n v="1"/>
  </r>
  <r>
    <x v="47"/>
    <x v="0"/>
    <s v="RSPO"/>
    <s v="Identificar los principios y criterios de la Interpretación Nacional del estandar de certificación RSPO 2018."/>
    <s v="William Fierro"/>
    <s v="William Fierro "/>
    <s v="Finca El Pilar "/>
    <x v="30"/>
    <x v="0"/>
    <n v="1103219172"/>
    <n v="1230"/>
    <s v="PABLO SEGUNDO"/>
    <s v="CARDENAS MUÑOZ "/>
    <x v="1"/>
    <n v="99"/>
    <n v="99"/>
    <n v="1"/>
  </r>
  <r>
    <x v="47"/>
    <x v="0"/>
    <s v="RSPO"/>
    <s v="Identificar los principios y criterios de la Interpretación Nacional del estandar de certificación RSPO 2018."/>
    <s v="William Fierro"/>
    <s v="William Fierro "/>
    <s v="Finca El Pilar "/>
    <x v="30"/>
    <x v="0"/>
    <n v="1122126686"/>
    <n v="1550"/>
    <s v="VICTOR ALEXANDER"/>
    <s v="CARABALI PEREA"/>
    <x v="1"/>
    <n v="99"/>
    <n v="99"/>
    <n v="1"/>
  </r>
  <r>
    <x v="47"/>
    <x v="0"/>
    <s v="RSPO"/>
    <s v="Identificar los principios y criterios de la Interpretación Nacional del estandar de certificación RSPO 2018."/>
    <s v="William Fierro"/>
    <s v="William Fierro "/>
    <s v="Finca El Pilar "/>
    <x v="30"/>
    <x v="0"/>
    <n v="1065667090"/>
    <n v="1513"/>
    <s v="CESAR ANTONIO"/>
    <s v="CALDERON TRENS "/>
    <x v="1"/>
    <n v="99"/>
    <n v="99"/>
    <n v="1"/>
  </r>
  <r>
    <x v="47"/>
    <x v="0"/>
    <s v="RSPO"/>
    <s v="Identificar los principios y criterios de la Interpretación Nacional del estandar de certificación RSPO 2018."/>
    <s v="William Fierro"/>
    <s v="William Fierro "/>
    <s v="Finca El Pilar "/>
    <x v="30"/>
    <x v="0"/>
    <n v="7278364"/>
    <n v="1001"/>
    <s v=" OROSMAN"/>
    <s v="BUITRAGO"/>
    <x v="1"/>
    <n v="99"/>
    <n v="99"/>
    <n v="1"/>
  </r>
  <r>
    <x v="47"/>
    <x v="0"/>
    <s v="RSPO"/>
    <s v="Identificar los principios y criterios de la Interpretación Nacional del estandar de certificación RSPO 2018."/>
    <s v="William Fierro"/>
    <s v="William Fierro "/>
    <s v="Finca El Pilar "/>
    <x v="30"/>
    <x v="0"/>
    <n v="17345837"/>
    <n v="1240"/>
    <s v="GUILLERMO ANTONIO"/>
    <s v="BRAVO "/>
    <x v="1"/>
    <n v="99"/>
    <n v="99"/>
    <n v="1"/>
  </r>
  <r>
    <x v="47"/>
    <x v="0"/>
    <s v="RSPO"/>
    <s v="Identificar los principios y criterios de la Interpretación Nacional del estandar de certificación RSPO 2018."/>
    <s v="William Fierro"/>
    <s v="William Fierro "/>
    <s v="Finca El Pilar "/>
    <x v="30"/>
    <x v="0"/>
    <n v="17345837"/>
    <n v="1240"/>
    <s v="GUILLERMO ANTONIO"/>
    <s v="BRAVO "/>
    <x v="1"/>
    <n v="99"/>
    <n v="99"/>
    <n v="1"/>
  </r>
  <r>
    <x v="47"/>
    <x v="0"/>
    <s v="RSPO"/>
    <s v="Identificar los principios y criterios de la Interpretación Nacional del estandar de certificación RSPO 2018."/>
    <s v="William Fierro"/>
    <s v="William Fierro "/>
    <s v="Finca El Pilar "/>
    <x v="30"/>
    <x v="0"/>
    <n v="1006697383"/>
    <n v="1535"/>
    <s v="DIANA SOFIA"/>
    <s v="BLANCO ANDRADE "/>
    <x v="1"/>
    <n v="99"/>
    <n v="99"/>
    <n v="1"/>
  </r>
  <r>
    <x v="47"/>
    <x v="0"/>
    <s v="RSPO"/>
    <s v="Identificar los principios y criterios de la Interpretación Nacional del estandar de certificación RSPO 2018."/>
    <s v="William Fierro"/>
    <s v="William Fierro "/>
    <s v="Finca El Pilar "/>
    <x v="30"/>
    <x v="0"/>
    <n v="11323827"/>
    <s v="N/A"/>
    <s v="ARQUIMEDES"/>
    <s v="BERNAL"/>
    <x v="0"/>
    <n v="99"/>
    <n v="99"/>
    <n v="1"/>
  </r>
  <r>
    <x v="47"/>
    <x v="0"/>
    <s v="RSPO"/>
    <s v="Identificar los principios y criterios de la Interpretación Nacional del estandar de certificación RSPO 2018."/>
    <s v="William Fierro"/>
    <s v="William Fierro "/>
    <s v="Finca El Pilar "/>
    <x v="30"/>
    <x v="0"/>
    <n v="1193531410"/>
    <n v="1544"/>
    <s v="SARA DANIELA"/>
    <s v="BELTRAN MORENO "/>
    <x v="1"/>
    <n v="99"/>
    <n v="99"/>
    <n v="1"/>
  </r>
  <r>
    <x v="47"/>
    <x v="0"/>
    <s v="RSPO"/>
    <s v="Identificar los principios y criterios de la Interpretación Nacional del estandar de certificación RSPO 2018."/>
    <s v="William Fierro"/>
    <s v="William Fierro "/>
    <s v="Finca El Pilar "/>
    <x v="30"/>
    <x v="0"/>
    <n v="1106333245"/>
    <s v="N/A"/>
    <s v="NUBIA ESPERANZA "/>
    <s v="BELTRAN ECHEVERRY"/>
    <x v="0"/>
    <n v="99"/>
    <n v="99"/>
    <n v="1"/>
  </r>
  <r>
    <x v="47"/>
    <x v="0"/>
    <s v="RSPO"/>
    <s v="Identificar los principios y criterios de la Interpretación Nacional del estandar de certificación RSPO 2018."/>
    <s v="William Fierro"/>
    <s v="William Fierro "/>
    <s v="Finca El Pilar "/>
    <x v="30"/>
    <x v="0"/>
    <n v="19618655"/>
    <n v="1551"/>
    <s v="WILMAN ANTONIO"/>
    <s v="BARRETO MARTINEZ"/>
    <x v="1"/>
    <n v="99"/>
    <n v="99"/>
    <n v="1"/>
  </r>
  <r>
    <x v="47"/>
    <x v="0"/>
    <s v="RSPO"/>
    <s v="Identificar los principios y criterios de la Interpretación Nacional del estandar de certificación RSPO 2018."/>
    <s v="William Fierro"/>
    <s v="William Fierro "/>
    <s v="Finca El Pilar "/>
    <x v="30"/>
    <x v="0"/>
    <n v="1121935929"/>
    <s v="N/A"/>
    <s v="MILTON ANDRÉS"/>
    <s v="AVILA LEGUIZAMO"/>
    <x v="1"/>
    <n v="99"/>
    <n v="99"/>
    <n v="1"/>
  </r>
  <r>
    <x v="47"/>
    <x v="0"/>
    <s v="RSPO"/>
    <s v="Identificar los principios y criterios de la Interpretación Nacional del estandar de certificación RSPO 2018."/>
    <s v="William Fierro"/>
    <s v="William Fierro "/>
    <s v="Finca El Pilar "/>
    <x v="30"/>
    <x v="0"/>
    <n v="1122128167"/>
    <n v="1552"/>
    <s v="FREDY"/>
    <s v="ASPRILLA"/>
    <x v="1"/>
    <n v="99"/>
    <n v="99"/>
    <n v="1"/>
  </r>
  <r>
    <x v="47"/>
    <x v="0"/>
    <s v="RSPO"/>
    <s v="Identificar los principios y criterios de la Interpretación Nacional del estandar de certificación RSPO 2018."/>
    <s v="William Fierro"/>
    <s v="William Fierro "/>
    <s v="Finca El Pilar "/>
    <x v="30"/>
    <x v="0"/>
    <n v="1052702515"/>
    <n v="1517"/>
    <s v=" ALEXANDER"/>
    <s v="ANGULO CANTILLO"/>
    <x v="1"/>
    <n v="99"/>
    <n v="99"/>
    <n v="1"/>
  </r>
  <r>
    <x v="47"/>
    <x v="0"/>
    <s v="RSPO"/>
    <s v="Identificar los principios y criterios de la Interpretación Nacional del estandar de certificación RSPO 2018."/>
    <s v="William Fierro"/>
    <s v="William Fierro "/>
    <s v="Finca El Pilar "/>
    <x v="30"/>
    <x v="0"/>
    <n v="1120499197"/>
    <n v="1065"/>
    <s v="LADY JOHANA"/>
    <s v="ANDRADE SANCHEZ "/>
    <x v="1"/>
    <n v="99"/>
    <n v="99"/>
    <n v="1"/>
  </r>
  <r>
    <x v="47"/>
    <x v="0"/>
    <s v="RSPO"/>
    <s v="Identificar los principios y criterios de la Interpretación Nacional del estandar de certificación RSPO 2018."/>
    <s v="William Fierro"/>
    <s v="William Fierro "/>
    <s v="Finca El Pilar "/>
    <x v="30"/>
    <x v="0"/>
    <n v="1121844449"/>
    <n v="1097"/>
    <s v="JOSE MANUEL"/>
    <s v="AMAYA GONZALEZ "/>
    <x v="1"/>
    <n v="99"/>
    <n v="99"/>
    <n v="1"/>
  </r>
  <r>
    <x v="47"/>
    <x v="0"/>
    <s v="RSPO"/>
    <s v="Identificar los principios y criterios de la Interpretación Nacional del estandar de certificación RSPO 2018."/>
    <s v="William Fierro"/>
    <s v="William Fierro "/>
    <s v="Finca El Pilar "/>
    <x v="30"/>
    <x v="0"/>
    <n v="1122126571"/>
    <n v="1485"/>
    <s v=" FREDY ALEXANDER"/>
    <s v="ALVAREZ GALINDO"/>
    <x v="1"/>
    <n v="99"/>
    <n v="99"/>
    <n v="1"/>
  </r>
  <r>
    <x v="47"/>
    <x v="0"/>
    <s v="RSPO"/>
    <s v="Identificar los principios y criterios de la Interpretación Nacional del estandar de certificación RSPO 2018."/>
    <s v="William Fierro"/>
    <s v="William Fierro "/>
    <s v="Finca El Pilar "/>
    <x v="30"/>
    <x v="0"/>
    <n v="17328515"/>
    <s v="N/A"/>
    <s v="BENJAMIN"/>
    <s v="ALDANA RINCON"/>
    <x v="0"/>
    <n v="99"/>
    <n v="99"/>
    <n v="1"/>
  </r>
  <r>
    <x v="47"/>
    <x v="0"/>
    <s v="RSPO"/>
    <s v="Identificar los principios y criterios de la Interpretación Nacional del estandar de certificación RSPO 2018."/>
    <s v="William Fierro"/>
    <s v="William Fierro "/>
    <s v="Finca El Pilar "/>
    <x v="30"/>
    <x v="0"/>
    <n v="1007952645"/>
    <n v="1528"/>
    <s v=" JEISON DAVID"/>
    <s v="ALCAZAR ZUÑIGA"/>
    <x v="1"/>
    <n v="99"/>
    <n v="99"/>
    <n v="1"/>
  </r>
  <r>
    <x v="47"/>
    <x v="0"/>
    <s v="RSPO"/>
    <s v="Identificar los principios y criterios de la Interpretación Nacional del estandar de certificación RSPO 2018."/>
    <s v="William Fierro"/>
    <s v="William Fierro "/>
    <s v="Finca El Pilar "/>
    <x v="30"/>
    <x v="0"/>
    <n v="19592721"/>
    <n v="1524"/>
    <s v=" ALVARO ENRIQUE"/>
    <s v="ALCAZAR URINA"/>
    <x v="1"/>
    <n v="99"/>
    <n v="99"/>
    <n v="1"/>
  </r>
  <r>
    <x v="48"/>
    <x v="2"/>
    <s v="Matriz EPP"/>
    <s v="Compartir la matriz de EPP con el fin de conocer loe elementos que se deben usar en cada labor "/>
    <s v="Felipe Arias"/>
    <s v="Felipe Arias"/>
    <s v="Finca El Pilar "/>
    <x v="30"/>
    <x v="0"/>
    <n v="86070853"/>
    <n v="1075"/>
    <s v="FREDY"/>
    <s v="ZAMORA "/>
    <x v="1"/>
    <n v="80"/>
    <n v="80"/>
    <n v="1"/>
  </r>
  <r>
    <x v="48"/>
    <x v="2"/>
    <s v="Matriz EPP"/>
    <s v="Compartir la matriz de EPP con el fin de conocer loe elementos que se deben usar en cada labor "/>
    <s v="Felipe Arias"/>
    <s v="Felipe Arias"/>
    <s v="Finca El Pilar "/>
    <x v="30"/>
    <x v="0"/>
    <n v="40439756"/>
    <n v="1032"/>
    <s v=" MILVA"/>
    <s v="VANEGAS ZUBIETA"/>
    <x v="1"/>
    <n v="80"/>
    <n v="80"/>
    <n v="1"/>
  </r>
  <r>
    <x v="48"/>
    <x v="2"/>
    <s v="Matriz EPP"/>
    <s v="Compartir la matriz de EPP con el fin de conocer loe elementos que se deben usar en cada labor "/>
    <s v="Felipe Arias"/>
    <s v="Felipe Arias"/>
    <s v="Finca El Pilar "/>
    <x v="30"/>
    <x v="0"/>
    <n v="1123116500"/>
    <n v="1461"/>
    <s v="ALEXIS JAIR"/>
    <s v="VANEGAS VILLALOBOS "/>
    <x v="1"/>
    <n v="80"/>
    <n v="80"/>
    <n v="1"/>
  </r>
  <r>
    <x v="48"/>
    <x v="2"/>
    <s v="Matriz EPP"/>
    <s v="Compartir la matriz de EPP con el fin de conocer loe elementos que se deben usar en cada labor "/>
    <s v="Felipe Arias"/>
    <s v="Felipe Arias"/>
    <s v="Finca El Pilar "/>
    <x v="30"/>
    <x v="0"/>
    <n v="1121906783"/>
    <n v="1022"/>
    <s v="FRANCISCO"/>
    <s v="VANEGAS SOLANO "/>
    <x v="1"/>
    <n v="80"/>
    <n v="80"/>
    <n v="1"/>
  </r>
  <r>
    <x v="48"/>
    <x v="2"/>
    <s v="Matriz EPP"/>
    <s v="Compartir la matriz de EPP con el fin de conocer loe elementos que se deben usar en cada labor "/>
    <s v="Felipe Arias"/>
    <s v="Felipe Arias"/>
    <s v="Finca El Pilar "/>
    <x v="30"/>
    <x v="0"/>
    <n v="1121906783"/>
    <n v="1022"/>
    <s v="FRANCISCO"/>
    <s v="VANEGAS SOLANO "/>
    <x v="1"/>
    <n v="80"/>
    <n v="80"/>
    <n v="1"/>
  </r>
  <r>
    <x v="48"/>
    <x v="2"/>
    <s v="Matriz EPP"/>
    <s v="Compartir la matriz de EPP con el fin de conocer loe elementos que se deben usar en cada labor "/>
    <s v="Felipe Arias"/>
    <s v="Felipe Arias"/>
    <s v="Finca El Pilar "/>
    <x v="30"/>
    <x v="0"/>
    <n v="40341942"/>
    <n v="1028"/>
    <s v=" MARIA YORLEY"/>
    <s v="TORRES GARCIA"/>
    <x v="1"/>
    <n v="80"/>
    <n v="80"/>
    <n v="1"/>
  </r>
  <r>
    <x v="48"/>
    <x v="2"/>
    <s v="Matriz EPP"/>
    <s v="Compartir la matriz de EPP con el fin de conocer loe elementos que se deben usar en cada labor "/>
    <s v="Felipe Arias"/>
    <s v="Felipe Arias"/>
    <s v="Finca El Pilar "/>
    <x v="30"/>
    <x v="0"/>
    <n v="1120580004"/>
    <n v="1519"/>
    <s v=" YEISON FAVIAN"/>
    <s v="TOLOZA ESPINOSA"/>
    <x v="1"/>
    <n v="80"/>
    <n v="80"/>
    <n v="1"/>
  </r>
  <r>
    <x v="48"/>
    <x v="2"/>
    <s v="Matriz EPP"/>
    <s v="Compartir la matriz de EPP con el fin de conocer loe elementos que se deben usar en cada labor "/>
    <s v="Felipe Arias"/>
    <s v="Felipe Arias"/>
    <s v="Finca El Pilar "/>
    <x v="30"/>
    <x v="0"/>
    <n v="6388963"/>
    <n v="1553"/>
    <s v="NORMAN"/>
    <s v="TENORIO"/>
    <x v="1"/>
    <n v="80"/>
    <n v="80"/>
    <n v="1"/>
  </r>
  <r>
    <x v="48"/>
    <x v="2"/>
    <s v="Matriz EPP"/>
    <s v="Compartir la matriz de EPP con el fin de conocer loe elementos que se deben usar en cada labor "/>
    <s v="Felipe Arias"/>
    <s v="Felipe Arias"/>
    <s v="Finca El Pilar "/>
    <x v="30"/>
    <x v="0"/>
    <n v="17267214"/>
    <n v="1311"/>
    <s v="JOSE ALVARO"/>
    <s v="SUAREZ TRIVIÑO "/>
    <x v="1"/>
    <n v="80"/>
    <n v="80"/>
    <n v="1"/>
  </r>
  <r>
    <x v="48"/>
    <x v="2"/>
    <s v="Matriz EPP"/>
    <s v="Compartir la matriz de EPP con el fin de conocer loe elementos que se deben usar en cada labor "/>
    <s v="Felipe Arias"/>
    <s v="Felipe Arias"/>
    <s v="Finca El Pilar "/>
    <x v="30"/>
    <x v="0"/>
    <n v="25331999"/>
    <n v="1121"/>
    <s v="VICKY JIMENA "/>
    <s v="SANDOVAL GOLU "/>
    <x v="1"/>
    <n v="80"/>
    <n v="80"/>
    <n v="1"/>
  </r>
  <r>
    <x v="48"/>
    <x v="2"/>
    <s v="Matriz EPP"/>
    <s v="Compartir la matriz de EPP con el fin de conocer loe elementos que se deben usar en cada labor "/>
    <s v="Felipe Arias"/>
    <s v="Felipe Arias"/>
    <s v="Finca El Pilar "/>
    <x v="30"/>
    <x v="0"/>
    <n v="1006777925"/>
    <n v="1449"/>
    <s v="MICHAEL ESTEBAN"/>
    <s v="SAAVEDRA OCHOA "/>
    <x v="1"/>
    <n v="80"/>
    <n v="80"/>
    <n v="1"/>
  </r>
  <r>
    <x v="48"/>
    <x v="2"/>
    <s v="Matriz EPP"/>
    <s v="Compartir la matriz de EPP con el fin de conocer loe elementos que se deben usar en cada labor "/>
    <s v="Felipe Arias"/>
    <s v="Felipe Arias"/>
    <s v="Finca El Pilar "/>
    <x v="30"/>
    <x v="0"/>
    <n v="40401255"/>
    <n v="1034"/>
    <s v="YUDY FERLAY"/>
    <s v="ROMERO BERNAL "/>
    <x v="1"/>
    <n v="80"/>
    <n v="80"/>
    <n v="1"/>
  </r>
  <r>
    <x v="48"/>
    <x v="2"/>
    <s v="Matriz EPP"/>
    <s v="Compartir la matriz de EPP con el fin de conocer loe elementos que se deben usar en cada labor "/>
    <s v="Felipe Arias"/>
    <s v="Felipe Arias"/>
    <s v="Finca El Pilar "/>
    <x v="30"/>
    <x v="0"/>
    <n v="1123116797"/>
    <n v="1404"/>
    <s v=" ELKIN STEVEN"/>
    <s v="ROJAS ORTIZ"/>
    <x v="1"/>
    <n v="80"/>
    <n v="80"/>
    <n v="1"/>
  </r>
  <r>
    <x v="48"/>
    <x v="2"/>
    <s v="Matriz EPP"/>
    <s v="Compartir la matriz de EPP con el fin de conocer loe elementos que se deben usar en cada labor "/>
    <s v="Felipe Arias"/>
    <s v="Felipe Arias"/>
    <s v="Finca El Pilar "/>
    <x v="30"/>
    <x v="0"/>
    <n v="1122132486"/>
    <n v="1216"/>
    <s v=" LAURA MARCELA"/>
    <s v="ROJAS GARCIA"/>
    <x v="1"/>
    <n v="80"/>
    <n v="80"/>
    <n v="1"/>
  </r>
  <r>
    <x v="48"/>
    <x v="2"/>
    <s v="Matriz EPP"/>
    <s v="Compartir la matriz de EPP con el fin de conocer loe elementos que se deben usar en cada labor "/>
    <s v="Felipe Arias"/>
    <s v="Felipe Arias"/>
    <s v="Finca El Pilar "/>
    <x v="30"/>
    <x v="0"/>
    <n v="17355000"/>
    <n v="1379"/>
    <s v=" ALBERTO"/>
    <s v="ROJAS CARLOS"/>
    <x v="1"/>
    <n v="80"/>
    <n v="80"/>
    <n v="1"/>
  </r>
  <r>
    <x v="48"/>
    <x v="2"/>
    <s v="Matriz EPP"/>
    <s v="Compartir la matriz de EPP con el fin de conocer loe elementos que se deben usar en cada labor "/>
    <s v="Felipe Arias"/>
    <s v="Felipe Arias"/>
    <s v="Finca El Pilar "/>
    <x v="30"/>
    <x v="0"/>
    <n v="85261773"/>
    <n v="1540"/>
    <s v="JORGE LUIS"/>
    <s v="RODRIGUEZ TORRES "/>
    <x v="1"/>
    <n v="80"/>
    <n v="80"/>
    <n v="1"/>
  </r>
  <r>
    <x v="48"/>
    <x v="2"/>
    <s v="Matriz EPP"/>
    <s v="Compartir la matriz de EPP con el fin de conocer loe elementos que se deben usar en cada labor "/>
    <s v="Felipe Arias"/>
    <s v="Felipe Arias"/>
    <s v="Finca El Pilar "/>
    <x v="30"/>
    <x v="0"/>
    <n v="1123114419"/>
    <n v="1059"/>
    <s v="ANA MARIA"/>
    <s v="ROBAYO JIMENEZ "/>
    <x v="1"/>
    <n v="80"/>
    <n v="80"/>
    <n v="1"/>
  </r>
  <r>
    <x v="48"/>
    <x v="2"/>
    <s v="Matriz EPP"/>
    <s v="Compartir la matriz de EPP con el fin de conocer loe elementos que se deben usar en cada labor "/>
    <s v="Felipe Arias"/>
    <s v="Felipe Arias"/>
    <s v="Finca El Pilar "/>
    <x v="30"/>
    <x v="0"/>
    <n v="1123114657"/>
    <n v="1456"/>
    <s v=" SIGUIFREDO"/>
    <s v="ROBAYO JIMENEZ"/>
    <x v="1"/>
    <n v="80"/>
    <n v="80"/>
    <n v="1"/>
  </r>
  <r>
    <x v="48"/>
    <x v="2"/>
    <s v="Matriz EPP"/>
    <s v="Compartir la matriz de EPP con el fin de conocer loe elementos que se deben usar en cada labor "/>
    <s v="Felipe Arias"/>
    <s v="Felipe Arias"/>
    <s v="Finca El Pilar "/>
    <x v="30"/>
    <x v="0"/>
    <n v="1122646567"/>
    <n v="1232"/>
    <s v=" ISRAEL"/>
    <s v="ROBAYO JIMENEZ"/>
    <x v="1"/>
    <n v="80"/>
    <n v="80"/>
    <n v="1"/>
  </r>
  <r>
    <x v="48"/>
    <x v="2"/>
    <s v="Matriz EPP"/>
    <s v="Compartir la matriz de EPP con el fin de conocer loe elementos que se deben usar en cada labor "/>
    <s v="Felipe Arias"/>
    <s v="Felipe Arias"/>
    <s v="Finca El Pilar "/>
    <x v="30"/>
    <x v="0"/>
    <n v="1006658683"/>
    <n v="1509"/>
    <s v="BRAYAN DAVID"/>
    <s v="ROA OCHOA "/>
    <x v="1"/>
    <n v="80"/>
    <n v="80"/>
    <n v="1"/>
  </r>
  <r>
    <x v="48"/>
    <x v="2"/>
    <s v="Matriz EPP"/>
    <s v="Compartir la matriz de EPP con el fin de conocer loe elementos que se deben usar en cada labor "/>
    <s v="Felipe Arias"/>
    <s v="Felipe Arias"/>
    <s v="Finca El Pilar "/>
    <x v="30"/>
    <x v="0"/>
    <n v="1123114519"/>
    <n v="1016"/>
    <s v=" JUAN CARLOS"/>
    <s v="ROA CASTILLO"/>
    <x v="1"/>
    <n v="80"/>
    <n v="80"/>
    <n v="1"/>
  </r>
  <r>
    <x v="48"/>
    <x v="2"/>
    <s v="Matriz EPP"/>
    <s v="Compartir la matriz de EPP con el fin de conocer loe elementos que se deben usar en cada labor "/>
    <s v="Felipe Arias"/>
    <s v="Felipe Arias"/>
    <s v="Finca El Pilar "/>
    <x v="30"/>
    <x v="0"/>
    <n v="1123114283"/>
    <n v="1017"/>
    <s v=" RODRIGO JOSE"/>
    <s v="ROA CASTILLO"/>
    <x v="1"/>
    <n v="80"/>
    <n v="80"/>
    <n v="1"/>
  </r>
  <r>
    <x v="48"/>
    <x v="2"/>
    <s v="Matriz EPP"/>
    <s v="Compartir la matriz de EPP con el fin de conocer loe elementos que se deben usar en cada labor "/>
    <s v="Felipe Arias"/>
    <s v="Felipe Arias"/>
    <s v="Finca El Pilar "/>
    <x v="30"/>
    <x v="0"/>
    <n v="40411297"/>
    <n v="1015"/>
    <s v=" ANGELICA YOHANA"/>
    <s v="RINCON"/>
    <x v="1"/>
    <n v="80"/>
    <n v="80"/>
    <n v="1"/>
  </r>
  <r>
    <x v="48"/>
    <x v="2"/>
    <s v="Matriz EPP"/>
    <s v="Compartir la matriz de EPP con el fin de conocer loe elementos que se deben usar en cada labor "/>
    <s v="Felipe Arias"/>
    <s v="Felipe Arias"/>
    <s v="Finca El Pilar "/>
    <x v="30"/>
    <x v="0"/>
    <n v="87946959"/>
    <n v="1542"/>
    <s v="DANNY JAMER"/>
    <s v="PORTILLA PALACIOS "/>
    <x v="1"/>
    <n v="80"/>
    <n v="80"/>
    <n v="1"/>
  </r>
  <r>
    <x v="48"/>
    <x v="2"/>
    <s v="Matriz EPP"/>
    <s v="Compartir la matriz de EPP con el fin de conocer loe elementos que se deben usar en cada labor "/>
    <s v="Felipe Arias"/>
    <s v="Felipe Arias"/>
    <s v="Finca El Pilar "/>
    <x v="30"/>
    <x v="0"/>
    <n v="19561040"/>
    <n v="1166"/>
    <s v="GILBERTO SEGUNDO"/>
    <s v="PEREZ RIVERA "/>
    <x v="1"/>
    <n v="80"/>
    <n v="80"/>
    <n v="1"/>
  </r>
  <r>
    <x v="48"/>
    <x v="2"/>
    <s v="Matriz EPP"/>
    <s v="Compartir la matriz de EPP con el fin de conocer loe elementos que se deben usar en cada labor "/>
    <s v="Felipe Arias"/>
    <s v="Felipe Arias"/>
    <s v="Finca El Pilar "/>
    <x v="30"/>
    <x v="0"/>
    <n v="1123514268"/>
    <n v="1510"/>
    <s v=" CRISTIAN ANDRES"/>
    <s v="PEREZ GUAYABO"/>
    <x v="1"/>
    <n v="80"/>
    <n v="80"/>
    <n v="1"/>
  </r>
  <r>
    <x v="48"/>
    <x v="2"/>
    <s v="Matriz EPP"/>
    <s v="Compartir la matriz de EPP con el fin de conocer loe elementos que se deben usar en cada labor "/>
    <s v="Felipe Arias"/>
    <s v="Felipe Arias"/>
    <s v="Finca El Pilar "/>
    <x v="30"/>
    <x v="0"/>
    <n v="17972048"/>
    <n v="1450"/>
    <s v="MANUEL FRANCISCO"/>
    <s v="PALLARES ANAYA "/>
    <x v="1"/>
    <n v="80"/>
    <n v="80"/>
    <n v="1"/>
  </r>
  <r>
    <x v="48"/>
    <x v="2"/>
    <s v="Matriz EPP"/>
    <s v="Compartir la matriz de EPP con el fin de conocer loe elementos que se deben usar en cada labor "/>
    <s v="Felipe Arias"/>
    <s v="Felipe Arias"/>
    <s v="Finca El Pilar "/>
    <x v="30"/>
    <x v="0"/>
    <n v="1120571325"/>
    <n v="1145"/>
    <s v="WILINTON DAVID"/>
    <s v="PADILLA MORALES "/>
    <x v="1"/>
    <n v="80"/>
    <n v="80"/>
    <n v="1"/>
  </r>
  <r>
    <x v="48"/>
    <x v="2"/>
    <s v="Matriz EPP"/>
    <s v="Compartir la matriz de EPP con el fin de conocer loe elementos que se deben usar en cada labor "/>
    <s v="Felipe Arias"/>
    <s v="Felipe Arias"/>
    <s v="Finca El Pilar "/>
    <x v="30"/>
    <x v="0"/>
    <n v="31031695"/>
    <n v="1422"/>
    <s v="ANA ELIZABETH"/>
    <s v="ORTIZ"/>
    <x v="1"/>
    <n v="80"/>
    <n v="80"/>
    <n v="1"/>
  </r>
  <r>
    <x v="48"/>
    <x v="2"/>
    <s v="Matriz EPP"/>
    <s v="Compartir la matriz de EPP con el fin de conocer loe elementos que se deben usar en cada labor "/>
    <s v="Felipe Arias"/>
    <s v="Felipe Arias"/>
    <s v="Finca El Pilar "/>
    <x v="30"/>
    <x v="0"/>
    <n v="17330089"/>
    <n v="1093"/>
    <s v="JAVIER IGNACIO "/>
    <s v="NARVAEZ SOACHE "/>
    <x v="1"/>
    <n v="80"/>
    <n v="80"/>
    <n v="1"/>
  </r>
  <r>
    <x v="48"/>
    <x v="2"/>
    <s v="Matriz EPP"/>
    <s v="Compartir la matriz de EPP con el fin de conocer loe elementos que se deben usar en cada labor "/>
    <s v="Felipe Arias"/>
    <s v="Felipe Arias"/>
    <s v="Finca El Pilar "/>
    <x v="30"/>
    <x v="0"/>
    <n v="1123116287"/>
    <n v="1358"/>
    <s v="IVAN JAVIER"/>
    <s v="NARVAEZ HERNANDEZ "/>
    <x v="1"/>
    <n v="80"/>
    <n v="80"/>
    <n v="1"/>
  </r>
  <r>
    <x v="48"/>
    <x v="2"/>
    <s v="Matriz EPP"/>
    <s v="Compartir la matriz de EPP con el fin de conocer loe elementos que se deben usar en cada labor "/>
    <s v="Felipe Arias"/>
    <s v="Felipe Arias"/>
    <s v="Finca El Pilar "/>
    <x v="30"/>
    <x v="0"/>
    <n v="1003274956"/>
    <n v="1463"/>
    <s v="WILSON ENRRIQUE"/>
    <s v="MURILLO JIMENEZ"/>
    <x v="1"/>
    <n v="80"/>
    <n v="80"/>
    <n v="1"/>
  </r>
  <r>
    <x v="48"/>
    <x v="2"/>
    <s v="Matriz EPP"/>
    <s v="Compartir la matriz de EPP con el fin de conocer loe elementos que se deben usar en cada labor "/>
    <s v="Felipe Arias"/>
    <s v="Felipe Arias"/>
    <s v="Finca El Pilar "/>
    <x v="30"/>
    <x v="0"/>
    <n v="1123115732"/>
    <n v="1520"/>
    <s v=" OVIDIO"/>
    <s v="MURCIA JOJOA"/>
    <x v="1"/>
    <n v="80"/>
    <n v="80"/>
    <n v="1"/>
  </r>
  <r>
    <x v="48"/>
    <x v="2"/>
    <s v="Matriz EPP"/>
    <s v="Compartir la matriz de EPP con el fin de conocer loe elementos que se deben usar en cada labor "/>
    <s v="Felipe Arias"/>
    <s v="Felipe Arias"/>
    <s v="Finca El Pilar "/>
    <x v="30"/>
    <x v="0"/>
    <n v="40404467"/>
    <n v="1029"/>
    <s v="BLANCA MARINELLA"/>
    <s v="MORENO SANCHEZ "/>
    <x v="1"/>
    <n v="80"/>
    <n v="80"/>
    <n v="1"/>
  </r>
  <r>
    <x v="48"/>
    <x v="2"/>
    <s v="Matriz EPP"/>
    <s v="Compartir la matriz de EPP con el fin de conocer loe elementos que se deben usar en cada labor "/>
    <s v="Felipe Arias"/>
    <s v="Felipe Arias"/>
    <s v="Finca El Pilar "/>
    <x v="30"/>
    <x v="0"/>
    <n v="40328103"/>
    <n v="1030"/>
    <s v="DORYS ADRIANA"/>
    <s v="MORENO SANCHEZ "/>
    <x v="1"/>
    <n v="80"/>
    <n v="80"/>
    <n v="1"/>
  </r>
  <r>
    <x v="48"/>
    <x v="2"/>
    <s v="Matriz EPP"/>
    <s v="Compartir la matriz de EPP con el fin de conocer loe elementos que se deben usar en cada labor "/>
    <s v="Felipe Arias"/>
    <s v="Felipe Arias"/>
    <s v="Finca El Pilar "/>
    <x v="30"/>
    <x v="0"/>
    <n v="40326125"/>
    <n v="1129"/>
    <s v="LILIANA ANDREA"/>
    <s v="MORENO NARVAEZ "/>
    <x v="1"/>
    <n v="80"/>
    <n v="80"/>
    <n v="1"/>
  </r>
  <r>
    <x v="48"/>
    <x v="2"/>
    <s v="Matriz EPP"/>
    <s v="Compartir la matriz de EPP con el fin de conocer loe elementos que se deben usar en cada labor "/>
    <s v="Felipe Arias"/>
    <s v="Felipe Arias"/>
    <s v="Finca El Pilar "/>
    <x v="30"/>
    <x v="0"/>
    <n v="1121873605"/>
    <n v="1376"/>
    <s v="ANDRES"/>
    <s v="MONTEJO PLAZAS "/>
    <x v="1"/>
    <n v="80"/>
    <n v="80"/>
    <n v="1"/>
  </r>
  <r>
    <x v="48"/>
    <x v="2"/>
    <s v="Matriz EPP"/>
    <s v="Compartir la matriz de EPP con el fin de conocer loe elementos que se deben usar en cada labor "/>
    <s v="Felipe Arias"/>
    <s v="Felipe Arias"/>
    <s v="Finca El Pilar "/>
    <x v="30"/>
    <x v="0"/>
    <n v="19118159"/>
    <n v="1402"/>
    <s v="NICANOR "/>
    <s v="MARTINEZ GOMEZ"/>
    <x v="1"/>
    <n v="80"/>
    <n v="80"/>
    <n v="1"/>
  </r>
  <r>
    <x v="48"/>
    <x v="2"/>
    <s v="Matriz EPP"/>
    <s v="Compartir la matriz de EPP con el fin de conocer loe elementos que se deben usar en cada labor "/>
    <s v="Felipe Arias"/>
    <s v="Felipe Arias"/>
    <s v="Finca El Pilar "/>
    <x v="30"/>
    <x v="0"/>
    <n v="85380891"/>
    <n v="1532"/>
    <s v="JOSE FERNANDO"/>
    <s v="MANGA GUZMAN "/>
    <x v="1"/>
    <n v="80"/>
    <n v="80"/>
    <n v="1"/>
  </r>
  <r>
    <x v="48"/>
    <x v="2"/>
    <s v="Matriz EPP"/>
    <s v="Compartir la matriz de EPP con el fin de conocer loe elementos que se deben usar en cada labor "/>
    <s v="Felipe Arias"/>
    <s v="Felipe Arias"/>
    <s v="Finca El Pilar "/>
    <x v="30"/>
    <x v="0"/>
    <n v="7837936"/>
    <n v="1011"/>
    <s v=" WILSON"/>
    <s v="LOPEZ RINCON"/>
    <x v="1"/>
    <n v="80"/>
    <n v="80"/>
    <n v="1"/>
  </r>
  <r>
    <x v="48"/>
    <x v="2"/>
    <s v="Matriz EPP"/>
    <s v="Compartir la matriz de EPP con el fin de conocer loe elementos que se deben usar en cada labor "/>
    <s v="Felipe Arias"/>
    <s v="Felipe Arias"/>
    <s v="Finca El Pilar "/>
    <x v="30"/>
    <x v="0"/>
    <n v="7837811"/>
    <s v="N/A"/>
    <s v="ESTEBAN "/>
    <s v="LOPEZ"/>
    <x v="1"/>
    <n v="80"/>
    <n v="80"/>
    <n v="1"/>
  </r>
  <r>
    <x v="48"/>
    <x v="2"/>
    <s v="Matriz EPP"/>
    <s v="Compartir la matriz de EPP con el fin de conocer loe elementos que se deben usar en cada labor "/>
    <s v="Felipe Arias"/>
    <s v="Felipe Arias"/>
    <s v="Finca El Pilar "/>
    <x v="30"/>
    <x v="0"/>
    <n v="1063724340"/>
    <n v="1345"/>
    <s v=" LUIS ALBERTO"/>
    <s v="JULIO ANAYA"/>
    <x v="1"/>
    <n v="80"/>
    <n v="80"/>
    <n v="1"/>
  </r>
  <r>
    <x v="48"/>
    <x v="2"/>
    <s v="Matriz EPP"/>
    <s v="Compartir la matriz de EPP con el fin de conocer loe elementos que se deben usar en cada labor "/>
    <s v="Felipe Arias"/>
    <s v="Felipe Arias"/>
    <s v="Finca El Pilar "/>
    <x v="30"/>
    <x v="0"/>
    <n v="1120506666"/>
    <n v="1523"/>
    <s v="WAGNER STEVEN"/>
    <s v="HERNANDEZ SUPELANO "/>
    <x v="1"/>
    <n v="80"/>
    <n v="80"/>
    <n v="1"/>
  </r>
  <r>
    <x v="48"/>
    <x v="2"/>
    <s v="Matriz EPP"/>
    <s v="Compartir la matriz de EPP con el fin de conocer loe elementos que se deben usar en cada labor "/>
    <s v="Felipe Arias"/>
    <s v="Felipe Arias"/>
    <s v="Finca El Pilar "/>
    <x v="30"/>
    <x v="0"/>
    <n v="1121819496"/>
    <n v="1008"/>
    <s v=" OMAR JOSE"/>
    <s v="HERNANDEZ RUIZ"/>
    <x v="1"/>
    <n v="80"/>
    <n v="80"/>
    <n v="1"/>
  </r>
  <r>
    <x v="48"/>
    <x v="2"/>
    <s v="Matriz EPP"/>
    <s v="Compartir la matriz de EPP con el fin de conocer loe elementos que se deben usar en cada labor "/>
    <s v="Felipe Arias"/>
    <s v="Felipe Arias"/>
    <s v="Finca El Pilar "/>
    <x v="30"/>
    <x v="0"/>
    <n v="1121911429"/>
    <n v="1037"/>
    <s v="JYMMY ALEXANDER"/>
    <s v="HERNANDEZ MORENO  "/>
    <x v="1"/>
    <n v="80"/>
    <n v="80"/>
    <n v="1"/>
  </r>
  <r>
    <x v="48"/>
    <x v="2"/>
    <s v="Matriz EPP"/>
    <s v="Compartir la matriz de EPP con el fin de conocer loe elementos que se deben usar en cada labor "/>
    <s v="Felipe Arias"/>
    <s v="Felipe Arias"/>
    <s v="Finca El Pilar "/>
    <x v="30"/>
    <x v="0"/>
    <n v="1121934150"/>
    <n v="1058"/>
    <s v=" YULIAN ANDRES"/>
    <s v="HERNANDEZ MORENO"/>
    <x v="1"/>
    <n v="80"/>
    <n v="80"/>
    <n v="1"/>
  </r>
  <r>
    <x v="48"/>
    <x v="2"/>
    <s v="Matriz EPP"/>
    <s v="Compartir la matriz de EPP con el fin de conocer loe elementos que se deben usar en cada labor "/>
    <s v="Felipe Arias"/>
    <s v="Felipe Arias"/>
    <s v="Finca El Pilar "/>
    <x v="30"/>
    <x v="0"/>
    <n v="1007329990"/>
    <n v="1101"/>
    <s v="ADRIANA"/>
    <s v="HERNANDEZ LONDOÑO "/>
    <x v="1"/>
    <n v="80"/>
    <n v="80"/>
    <n v="1"/>
  </r>
  <r>
    <x v="48"/>
    <x v="2"/>
    <s v="Matriz EPP"/>
    <s v="Compartir la matriz de EPP con el fin de conocer loe elementos que se deben usar en cada labor "/>
    <s v="Felipe Arias"/>
    <s v="Felipe Arias"/>
    <s v="Finca El Pilar "/>
    <x v="30"/>
    <x v="0"/>
    <n v="1123115110"/>
    <n v="1371"/>
    <s v="MARINELLY"/>
    <s v="HERNANDEZ JILGUERO "/>
    <x v="1"/>
    <n v="80"/>
    <n v="80"/>
    <n v="1"/>
  </r>
  <r>
    <x v="48"/>
    <x v="2"/>
    <s v="Matriz EPP"/>
    <s v="Compartir la matriz de EPP con el fin de conocer loe elementos que se deben usar en cada labor "/>
    <s v="Felipe Arias"/>
    <s v="Felipe Arias"/>
    <s v="Finca El Pilar "/>
    <x v="30"/>
    <x v="0"/>
    <n v="17490003"/>
    <n v="1007"/>
    <s v="NICANOR "/>
    <s v="HERNANDEZ HERNANDEZ "/>
    <x v="1"/>
    <n v="80"/>
    <n v="80"/>
    <n v="1"/>
  </r>
  <r>
    <x v="48"/>
    <x v="2"/>
    <s v="Matriz EPP"/>
    <s v="Compartir la matriz de EPP con el fin de conocer loe elementos que se deben usar en cada labor "/>
    <s v="Felipe Arias"/>
    <s v="Felipe Arias"/>
    <s v="Finca El Pilar "/>
    <x v="30"/>
    <x v="0"/>
    <n v="1010143088"/>
    <n v="1536"/>
    <s v="MONICA ALEJANDRA"/>
    <s v="HERNANDEZ HERNANDEZ "/>
    <x v="1"/>
    <n v="80"/>
    <n v="80"/>
    <n v="1"/>
  </r>
  <r>
    <x v="48"/>
    <x v="2"/>
    <s v="Matriz EPP"/>
    <s v="Compartir la matriz de EPP con el fin de conocer loe elementos que se deben usar en cada labor "/>
    <s v="Felipe Arias"/>
    <s v="Felipe Arias"/>
    <s v="Finca El Pilar "/>
    <x v="30"/>
    <x v="0"/>
    <n v="1123116171"/>
    <n v="1539"/>
    <s v="YULIZA ANDREA"/>
    <s v="HERNANDEZ HERNANDEZ "/>
    <x v="1"/>
    <n v="80"/>
    <n v="80"/>
    <n v="1"/>
  </r>
  <r>
    <x v="48"/>
    <x v="2"/>
    <s v="Matriz EPP"/>
    <s v="Compartir la matriz de EPP con el fin de conocer loe elementos que se deben usar en cada labor "/>
    <s v="Felipe Arias"/>
    <s v="Felipe Arias"/>
    <s v="Finca El Pilar "/>
    <x v="30"/>
    <x v="0"/>
    <n v="1006838595"/>
    <s v="N/A"/>
    <s v="GEIDY"/>
    <s v="GUZMAN RINCON"/>
    <x v="1"/>
    <n v="80"/>
    <n v="80"/>
    <n v="1"/>
  </r>
  <r>
    <x v="48"/>
    <x v="2"/>
    <s v="Matriz EPP"/>
    <s v="Compartir la matriz de EPP con el fin de conocer loe elementos que se deben usar en cada labor "/>
    <s v="Felipe Arias"/>
    <s v="Felipe Arias"/>
    <s v="Finca El Pilar "/>
    <x v="30"/>
    <x v="0"/>
    <n v="1006863658"/>
    <s v="N/A"/>
    <s v="IDER ANDRES"/>
    <s v="GRACIA PIRAQUIVE"/>
    <x v="1"/>
    <n v="80"/>
    <n v="80"/>
    <n v="1"/>
  </r>
  <r>
    <x v="48"/>
    <x v="2"/>
    <s v="Matriz EPP"/>
    <s v="Compartir la matriz de EPP con el fin de conocer loe elementos que se deben usar en cada labor "/>
    <s v="Felipe Arias"/>
    <s v="Felipe Arias"/>
    <s v="Finca El Pilar "/>
    <x v="30"/>
    <x v="0"/>
    <n v="1121822122"/>
    <s v="N/A"/>
    <s v="ANA MARYELY"/>
    <s v="GONZALEZ RAMIREZ "/>
    <x v="1"/>
    <n v="80"/>
    <n v="80"/>
    <n v="1"/>
  </r>
  <r>
    <x v="48"/>
    <x v="2"/>
    <s v="Matriz EPP"/>
    <s v="Compartir la matriz de EPP con el fin de conocer loe elementos que se deben usar en cada labor "/>
    <s v="Felipe Arias"/>
    <s v="Felipe Arias"/>
    <s v="Finca El Pilar "/>
    <x v="30"/>
    <x v="0"/>
    <n v="1128198184"/>
    <n v="1527"/>
    <s v=" DEYBER ENRIQUE"/>
    <s v="GONZALEZ ALCAZAR"/>
    <x v="1"/>
    <n v="80"/>
    <n v="80"/>
    <n v="1"/>
  </r>
  <r>
    <x v="48"/>
    <x v="2"/>
    <s v="Matriz EPP"/>
    <s v="Compartir la matriz de EPP con el fin de conocer loe elementos que se deben usar en cada labor "/>
    <s v="Felipe Arias"/>
    <s v="Felipe Arias"/>
    <s v="Finca El Pilar "/>
    <x v="30"/>
    <x v="0"/>
    <n v="1121952333"/>
    <n v="1480"/>
    <s v="DANNY ALEJANDRA"/>
    <s v="GONZALEZ "/>
    <x v="1"/>
    <n v="80"/>
    <n v="80"/>
    <n v="1"/>
  </r>
  <r>
    <x v="48"/>
    <x v="2"/>
    <s v="Matriz EPP"/>
    <s v="Compartir la matriz de EPP con el fin de conocer loe elementos que se deben usar en cada labor "/>
    <s v="Felipe Arias"/>
    <s v="Felipe Arias"/>
    <s v="Finca El Pilar "/>
    <x v="30"/>
    <x v="0"/>
    <n v="1083556844"/>
    <n v="1548"/>
    <s v="GEINER ANTONIO"/>
    <s v="GIL LARA "/>
    <x v="1"/>
    <n v="80"/>
    <n v="80"/>
    <n v="1"/>
  </r>
  <r>
    <x v="48"/>
    <x v="2"/>
    <s v="Matriz EPP"/>
    <s v="Compartir la matriz de EPP con el fin de conocer loe elementos que se deben usar en cada labor "/>
    <s v="Felipe Arias"/>
    <s v="Felipe Arias"/>
    <s v="Finca El Pilar "/>
    <x v="30"/>
    <x v="0"/>
    <n v="1006838553"/>
    <n v="1547"/>
    <s v="MIGUEL ANGEL"/>
    <s v="GARCIA MORENO "/>
    <x v="1"/>
    <n v="80"/>
    <n v="80"/>
    <n v="1"/>
  </r>
  <r>
    <x v="48"/>
    <x v="2"/>
    <s v="Matriz EPP"/>
    <s v="Compartir la matriz de EPP con el fin de conocer loe elementos que se deben usar en cada labor "/>
    <s v="Felipe Arias"/>
    <s v="Felipe Arias"/>
    <s v="Finca El Pilar "/>
    <x v="30"/>
    <x v="0"/>
    <n v="1122123721"/>
    <n v="1549"/>
    <s v="WALTER"/>
    <s v="DIAZ BALANTA"/>
    <x v="1"/>
    <n v="80"/>
    <n v="80"/>
    <n v="1"/>
  </r>
  <r>
    <x v="48"/>
    <x v="2"/>
    <s v="Matriz EPP"/>
    <s v="Compartir la matriz de EPP con el fin de conocer loe elementos que se deben usar en cada labor "/>
    <s v="Felipe Arias"/>
    <s v="Felipe Arias"/>
    <s v="Finca El Pilar "/>
    <x v="30"/>
    <x v="0"/>
    <n v="38360656"/>
    <n v="1039"/>
    <s v="EMILCE"/>
    <s v="CESPEDES CANAS "/>
    <x v="1"/>
    <n v="80"/>
    <n v="80"/>
    <n v="1"/>
  </r>
  <r>
    <x v="48"/>
    <x v="2"/>
    <s v="Matriz EPP"/>
    <s v="Compartir la matriz de EPP con el fin de conocer loe elementos que se deben usar en cada labor "/>
    <s v="Felipe Arias"/>
    <s v="Felipe Arias"/>
    <s v="Finca El Pilar "/>
    <x v="30"/>
    <x v="0"/>
    <n v="1006795353"/>
    <n v="1533"/>
    <s v=" LUIS JEFREY"/>
    <s v="CASTRO NARVAEZ"/>
    <x v="1"/>
    <n v="80"/>
    <n v="80"/>
    <n v="1"/>
  </r>
  <r>
    <x v="48"/>
    <x v="2"/>
    <s v="Matriz EPP"/>
    <s v="Compartir la matriz de EPP con el fin de conocer loe elementos que se deben usar en cada labor "/>
    <s v="Felipe Arias"/>
    <s v="Felipe Arias"/>
    <s v="Finca El Pilar "/>
    <x v="30"/>
    <x v="0"/>
    <n v="1109411143"/>
    <n v="1477"/>
    <s v="YISSY FERNANDA"/>
    <s v="CASTRO CESPEDES "/>
    <x v="1"/>
    <n v="80"/>
    <n v="80"/>
    <n v="1"/>
  </r>
  <r>
    <x v="48"/>
    <x v="2"/>
    <s v="Matriz EPP"/>
    <s v="Compartir la matriz de EPP con el fin de conocer loe elementos que se deben usar en cada labor "/>
    <s v="Felipe Arias"/>
    <s v="Felipe Arias"/>
    <s v="Finca El Pilar "/>
    <x v="30"/>
    <x v="0"/>
    <n v="1122142973"/>
    <n v="1415"/>
    <s v=" ERIKA DAYANA"/>
    <s v="CARO MORA"/>
    <x v="1"/>
    <n v="80"/>
    <n v="80"/>
    <n v="1"/>
  </r>
  <r>
    <x v="48"/>
    <x v="2"/>
    <s v="Matriz EPP"/>
    <s v="Compartir la matriz de EPP con el fin de conocer loe elementos que se deben usar en cada labor "/>
    <s v="Felipe Arias"/>
    <s v="Felipe Arias"/>
    <s v="Finca El Pilar "/>
    <x v="30"/>
    <x v="0"/>
    <n v="1084728100"/>
    <n v="1384"/>
    <s v="YON JAIRO"/>
    <s v="CARDENAS TORREGROSA "/>
    <x v="1"/>
    <n v="80"/>
    <n v="80"/>
    <n v="1"/>
  </r>
  <r>
    <x v="48"/>
    <x v="2"/>
    <s v="Matriz EPP"/>
    <s v="Compartir la matriz de EPP con el fin de conocer loe elementos que se deben usar en cada labor "/>
    <s v="Felipe Arias"/>
    <s v="Felipe Arias"/>
    <s v="Finca El Pilar "/>
    <x v="30"/>
    <x v="0"/>
    <n v="1103219172"/>
    <n v="1230"/>
    <s v="PABLO SEGUNDO"/>
    <s v="CARDENAS MUÑOZ "/>
    <x v="1"/>
    <n v="80"/>
    <n v="80"/>
    <n v="1"/>
  </r>
  <r>
    <x v="48"/>
    <x v="2"/>
    <s v="Matriz EPP"/>
    <s v="Compartir la matriz de EPP con el fin de conocer loe elementos que se deben usar en cada labor "/>
    <s v="Felipe Arias"/>
    <s v="Felipe Arias"/>
    <s v="Finca El Pilar "/>
    <x v="30"/>
    <x v="0"/>
    <n v="1122126686"/>
    <n v="1550"/>
    <s v="VICTOR ALEXANDER"/>
    <s v="CARABALI PEREA"/>
    <x v="1"/>
    <n v="80"/>
    <n v="80"/>
    <n v="1"/>
  </r>
  <r>
    <x v="48"/>
    <x v="2"/>
    <s v="Matriz EPP"/>
    <s v="Compartir la matriz de EPP con el fin de conocer loe elementos que se deben usar en cada labor "/>
    <s v="Felipe Arias"/>
    <s v="Felipe Arias"/>
    <s v="Finca El Pilar "/>
    <x v="30"/>
    <x v="0"/>
    <n v="1065667090"/>
    <n v="1513"/>
    <s v="CESAR ANTONIO"/>
    <s v="CALDERON TRENS "/>
    <x v="1"/>
    <n v="80"/>
    <n v="80"/>
    <n v="1"/>
  </r>
  <r>
    <x v="48"/>
    <x v="2"/>
    <s v="Matriz EPP"/>
    <s v="Compartir la matriz de EPP con el fin de conocer loe elementos que se deben usar en cada labor "/>
    <s v="Felipe Arias"/>
    <s v="Felipe Arias"/>
    <s v="Finca El Pilar "/>
    <x v="30"/>
    <x v="0"/>
    <n v="7278364"/>
    <n v="1001"/>
    <s v=" OROSMAN"/>
    <s v="BUITRAGO"/>
    <x v="1"/>
    <n v="80"/>
    <n v="80"/>
    <n v="1"/>
  </r>
  <r>
    <x v="48"/>
    <x v="2"/>
    <s v="Matriz EPP"/>
    <s v="Compartir la matriz de EPP con el fin de conocer loe elementos que se deben usar en cada labor "/>
    <s v="Felipe Arias"/>
    <s v="Felipe Arias"/>
    <s v="Finca El Pilar "/>
    <x v="30"/>
    <x v="0"/>
    <n v="17345837"/>
    <n v="1240"/>
    <s v="GUILLERMO ANTONIO"/>
    <s v="BRAVO "/>
    <x v="1"/>
    <n v="80"/>
    <n v="80"/>
    <n v="1"/>
  </r>
  <r>
    <x v="48"/>
    <x v="2"/>
    <s v="Matriz EPP"/>
    <s v="Compartir la matriz de EPP con el fin de conocer loe elementos que se deben usar en cada labor "/>
    <s v="Felipe Arias"/>
    <s v="Felipe Arias"/>
    <s v="Finca El Pilar "/>
    <x v="30"/>
    <x v="0"/>
    <n v="1006697383"/>
    <n v="1535"/>
    <s v="DIANA SOFIA"/>
    <s v="BLANCO ANDRADE "/>
    <x v="1"/>
    <n v="80"/>
    <n v="80"/>
    <n v="1"/>
  </r>
  <r>
    <x v="48"/>
    <x v="2"/>
    <s v="Matriz EPP"/>
    <s v="Compartir la matriz de EPP con el fin de conocer loe elementos que se deben usar en cada labor "/>
    <s v="Felipe Arias"/>
    <s v="Felipe Arias"/>
    <s v="Finca El Pilar "/>
    <x v="30"/>
    <x v="0"/>
    <n v="1193531410"/>
    <n v="1544"/>
    <s v="SARA DANIELA"/>
    <s v="BELTRAN MORENO "/>
    <x v="1"/>
    <n v="80"/>
    <n v="80"/>
    <n v="1"/>
  </r>
  <r>
    <x v="48"/>
    <x v="2"/>
    <s v="Matriz EPP"/>
    <s v="Compartir la matriz de EPP con el fin de conocer loe elementos que se deben usar en cada labor "/>
    <s v="Felipe Arias"/>
    <s v="Felipe Arias"/>
    <s v="Finca El Pilar "/>
    <x v="30"/>
    <x v="0"/>
    <n v="19618655"/>
    <n v="1551"/>
    <s v="WILMAN ANTONIO"/>
    <s v="BARRETO MARTINEZ"/>
    <x v="1"/>
    <n v="80"/>
    <n v="80"/>
    <n v="1"/>
  </r>
  <r>
    <x v="48"/>
    <x v="2"/>
    <s v="Matriz EPP"/>
    <s v="Compartir la matriz de EPP con el fin de conocer loe elementos que se deben usar en cada labor "/>
    <s v="Felipe Arias"/>
    <s v="Felipe Arias"/>
    <s v="Finca El Pilar "/>
    <x v="30"/>
    <x v="0"/>
    <n v="1121935929"/>
    <s v="N/A"/>
    <s v="MILTON ANDRÉS"/>
    <s v="AVILA LEGUIZAMO"/>
    <x v="1"/>
    <n v="80"/>
    <n v="80"/>
    <n v="1"/>
  </r>
  <r>
    <x v="48"/>
    <x v="2"/>
    <s v="Matriz EPP"/>
    <s v="Compartir la matriz de EPP con el fin de conocer loe elementos que se deben usar en cada labor "/>
    <s v="Felipe Arias"/>
    <s v="Felipe Arias"/>
    <s v="Finca El Pilar "/>
    <x v="30"/>
    <x v="0"/>
    <n v="1122128167"/>
    <n v="1552"/>
    <s v="FREDY"/>
    <s v="ASPRILLA"/>
    <x v="1"/>
    <n v="80"/>
    <n v="80"/>
    <n v="1"/>
  </r>
  <r>
    <x v="48"/>
    <x v="2"/>
    <s v="Matriz EPP"/>
    <s v="Compartir la matriz de EPP con el fin de conocer loe elementos que se deben usar en cada labor "/>
    <s v="Felipe Arias"/>
    <s v="Felipe Arias"/>
    <s v="Finca El Pilar "/>
    <x v="30"/>
    <x v="0"/>
    <n v="1052702515"/>
    <n v="1517"/>
    <s v=" ALEXANDER"/>
    <s v="ANGULO CANTILLO"/>
    <x v="1"/>
    <n v="80"/>
    <n v="80"/>
    <n v="1"/>
  </r>
  <r>
    <x v="48"/>
    <x v="2"/>
    <s v="Matriz EPP"/>
    <s v="Compartir la matriz de EPP con el fin de conocer loe elementos que se deben usar en cada labor "/>
    <s v="Felipe Arias"/>
    <s v="Felipe Arias"/>
    <s v="Finca El Pilar "/>
    <x v="30"/>
    <x v="0"/>
    <n v="1120499197"/>
    <n v="1065"/>
    <s v="LADY JOHANA"/>
    <s v="ANDRADE SANCHEZ "/>
    <x v="1"/>
    <n v="80"/>
    <n v="80"/>
    <n v="1"/>
  </r>
  <r>
    <x v="48"/>
    <x v="2"/>
    <s v="Matriz EPP"/>
    <s v="Compartir la matriz de EPP con el fin de conocer loe elementos que se deben usar en cada labor "/>
    <s v="Felipe Arias"/>
    <s v="Felipe Arias"/>
    <s v="Finca El Pilar "/>
    <x v="30"/>
    <x v="0"/>
    <n v="1121844449"/>
    <n v="1097"/>
    <s v="JOSE MANUEL"/>
    <s v="AMAYA GONZALEZ "/>
    <x v="1"/>
    <n v="80"/>
    <n v="80"/>
    <n v="1"/>
  </r>
  <r>
    <x v="48"/>
    <x v="2"/>
    <s v="Matriz EPP"/>
    <s v="Compartir la matriz de EPP con el fin de conocer loe elementos que se deben usar en cada labor "/>
    <s v="Felipe Arias"/>
    <s v="Felipe Arias"/>
    <s v="Finca El Pilar "/>
    <x v="30"/>
    <x v="0"/>
    <n v="1122126571"/>
    <n v="1485"/>
    <s v=" FREDY ALEXANDER"/>
    <s v="ALVAREZ GALINDO"/>
    <x v="1"/>
    <n v="80"/>
    <n v="80"/>
    <n v="1"/>
  </r>
  <r>
    <x v="48"/>
    <x v="2"/>
    <s v="Matriz EPP"/>
    <s v="Compartir la matriz de EPP con el fin de conocer loe elementos que se deben usar en cada labor "/>
    <s v="Felipe Arias"/>
    <s v="Felipe Arias"/>
    <s v="Finca El Pilar "/>
    <x v="30"/>
    <x v="0"/>
    <n v="1007952645"/>
    <n v="1528"/>
    <s v=" JEISON DAVID"/>
    <s v="ALCAZAR ZUÑIGA"/>
    <x v="1"/>
    <n v="80"/>
    <n v="80"/>
    <n v="1"/>
  </r>
  <r>
    <x v="48"/>
    <x v="2"/>
    <s v="Matriz EPP"/>
    <s v="Compartir la matriz de EPP con el fin de conocer loe elementos que se deben usar en cada labor "/>
    <s v="Felipe Arias"/>
    <s v="Felipe Arias"/>
    <s v="Finca El Pilar "/>
    <x v="30"/>
    <x v="0"/>
    <n v="19592721"/>
    <n v="1524"/>
    <s v=" ALVARO ENRIQUE"/>
    <s v="ALCAZAR URINA"/>
    <x v="1"/>
    <n v="80"/>
    <n v="80"/>
    <n v="1"/>
  </r>
  <r>
    <x v="49"/>
    <x v="2"/>
    <s v="Riesgo biológico, riesgo físico, riesgo natural"/>
    <s v="Reconocer, identificar y diferenciar cada uno de estos riesgos presentes en las labores"/>
    <s v="Felipe Arias"/>
    <s v="Felipe Arias"/>
    <s v="Finca El Pilar "/>
    <x v="30"/>
    <x v="5"/>
    <n v="86070853"/>
    <n v="1075"/>
    <s v="FREDY"/>
    <s v="ZAMORA "/>
    <x v="1"/>
    <n v="78"/>
    <n v="78"/>
    <n v="1"/>
  </r>
  <r>
    <x v="49"/>
    <x v="2"/>
    <s v="Riesgo biológico, riesgo físico, riesgo natural"/>
    <s v="Reconocer, identificar y diferenciar cada uno de estos riesgos presentes en las labores"/>
    <s v="Felipe Arias"/>
    <s v="Felipe Arias"/>
    <s v="Finca El Pilar "/>
    <x v="30"/>
    <x v="5"/>
    <n v="40439756"/>
    <n v="1032"/>
    <s v=" MILVA"/>
    <s v="VANEGAS ZUBIETA"/>
    <x v="1"/>
    <n v="78"/>
    <n v="78"/>
    <n v="1"/>
  </r>
  <r>
    <x v="49"/>
    <x v="2"/>
    <s v="Riesgo biológico, riesgo físico, riesgo natural"/>
    <s v="Reconocer, identificar y diferenciar cada uno de estos riesgos presentes en las labores"/>
    <s v="Felipe Arias"/>
    <s v="Felipe Arias"/>
    <s v="Finca El Pilar "/>
    <x v="30"/>
    <x v="5"/>
    <n v="1123116500"/>
    <n v="1461"/>
    <s v="ALEXIS JAIR"/>
    <s v="VANEGAS VILLALOBOS "/>
    <x v="1"/>
    <m/>
    <m/>
    <e v="#DIV/0!"/>
  </r>
  <r>
    <x v="49"/>
    <x v="2"/>
    <s v="Riesgo biológico, riesgo físico, riesgo natural"/>
    <s v="Reconocer, identificar y diferenciar cada uno de estos riesgos presentes en las labores"/>
    <s v="Felipe Arias"/>
    <s v="Felipe Arias"/>
    <s v="Finca El Pilar "/>
    <x v="30"/>
    <x v="5"/>
    <n v="1121906783"/>
    <n v="1022"/>
    <s v="FRANCISCO"/>
    <s v="VANEGAS SOLANO "/>
    <x v="1"/>
    <n v="78"/>
    <n v="78"/>
    <n v="1"/>
  </r>
  <r>
    <x v="49"/>
    <x v="2"/>
    <s v="Riesgo biológico, riesgo físico, riesgo natural"/>
    <s v="Reconocer, identificar y diferenciar cada uno de estos riesgos presentes en las labores"/>
    <s v="Felipe Arias"/>
    <s v="Felipe Arias"/>
    <s v="Finca El Pilar "/>
    <x v="30"/>
    <x v="5"/>
    <n v="1121906783"/>
    <n v="1022"/>
    <s v="FRANCISCO"/>
    <s v="VANEGAS SOLANO "/>
    <x v="1"/>
    <n v="78"/>
    <n v="78"/>
    <n v="1"/>
  </r>
  <r>
    <x v="49"/>
    <x v="2"/>
    <s v="Riesgo biológico, riesgo físico, riesgo natural"/>
    <s v="Reconocer, identificar y diferenciar cada uno de estos riesgos presentes en las labores"/>
    <s v="Felipe Arias"/>
    <s v="Felipe Arias"/>
    <s v="Finca El Pilar "/>
    <x v="30"/>
    <x v="5"/>
    <n v="40341942"/>
    <n v="1028"/>
    <s v=" MARIA YORLEY"/>
    <s v="TORRES GARCIA"/>
    <x v="1"/>
    <n v="78"/>
    <n v="78"/>
    <n v="1"/>
  </r>
  <r>
    <x v="49"/>
    <x v="2"/>
    <s v="Riesgo biológico, riesgo físico, riesgo natural"/>
    <s v="Reconocer, identificar y diferenciar cada uno de estos riesgos presentes en las labores"/>
    <s v="Felipe Arias"/>
    <s v="Felipe Arias"/>
    <s v="Finca El Pilar "/>
    <x v="30"/>
    <x v="5"/>
    <n v="1120580004"/>
    <n v="1519"/>
    <s v=" YEISON FAVIAN"/>
    <s v="TOLOZA ESPINOSA"/>
    <x v="1"/>
    <n v="78"/>
    <n v="78"/>
    <n v="1"/>
  </r>
  <r>
    <x v="49"/>
    <x v="2"/>
    <s v="Riesgo biológico, riesgo físico, riesgo natural"/>
    <s v="Reconocer, identificar y diferenciar cada uno de estos riesgos presentes en las labores"/>
    <s v="Felipe Arias"/>
    <s v="Felipe Arias"/>
    <s v="Finca El Pilar "/>
    <x v="30"/>
    <x v="5"/>
    <n v="6388963"/>
    <n v="1553"/>
    <s v="NORMAN"/>
    <s v="TENORIO"/>
    <x v="1"/>
    <n v="78"/>
    <n v="78"/>
    <n v="1"/>
  </r>
  <r>
    <x v="49"/>
    <x v="2"/>
    <s v="Riesgo biológico, riesgo físico, riesgo natural"/>
    <s v="Reconocer, identificar y diferenciar cada uno de estos riesgos presentes en las labores"/>
    <s v="Felipe Arias"/>
    <s v="Felipe Arias"/>
    <s v="Finca El Pilar "/>
    <x v="30"/>
    <x v="5"/>
    <n v="17267214"/>
    <n v="1311"/>
    <s v="JOSE ALVARO"/>
    <s v="SUAREZ TRIVIÑO "/>
    <x v="1"/>
    <n v="78"/>
    <n v="78"/>
    <n v="1"/>
  </r>
  <r>
    <x v="49"/>
    <x v="2"/>
    <s v="Riesgo biológico, riesgo físico, riesgo natural"/>
    <s v="Reconocer, identificar y diferenciar cada uno de estos riesgos presentes en las labores"/>
    <s v="Felipe Arias"/>
    <s v="Felipe Arias"/>
    <s v="Finca El Pilar "/>
    <x v="30"/>
    <x v="5"/>
    <n v="25331999"/>
    <n v="1121"/>
    <s v="VICKY JIMENA "/>
    <s v="SANDOVAL GOLU "/>
    <x v="1"/>
    <n v="78"/>
    <n v="78"/>
    <n v="1"/>
  </r>
  <r>
    <x v="49"/>
    <x v="2"/>
    <s v="Riesgo biológico, riesgo físico, riesgo natural"/>
    <s v="Reconocer, identificar y diferenciar cada uno de estos riesgos presentes en las labores"/>
    <s v="Felipe Arias"/>
    <s v="Felipe Arias"/>
    <s v="Finca El Pilar "/>
    <x v="30"/>
    <x v="5"/>
    <n v="1006777925"/>
    <n v="1449"/>
    <s v="MICHAEL ESTEBAN"/>
    <s v="SAAVEDRA OCHOA "/>
    <x v="1"/>
    <n v="78"/>
    <n v="78"/>
    <n v="1"/>
  </r>
  <r>
    <x v="49"/>
    <x v="2"/>
    <s v="Riesgo biológico, riesgo físico, riesgo natural"/>
    <s v="Reconocer, identificar y diferenciar cada uno de estos riesgos presentes en las labores"/>
    <s v="Felipe Arias"/>
    <s v="Felipe Arias"/>
    <s v="Finca El Pilar "/>
    <x v="30"/>
    <x v="5"/>
    <n v="40401255"/>
    <n v="1034"/>
    <s v="YUDY FERLAY"/>
    <s v="ROMERO BERNAL "/>
    <x v="1"/>
    <n v="78"/>
    <n v="78"/>
    <n v="1"/>
  </r>
  <r>
    <x v="49"/>
    <x v="2"/>
    <s v="Riesgo biológico, riesgo físico, riesgo natural"/>
    <s v="Reconocer, identificar y diferenciar cada uno de estos riesgos presentes en las labores"/>
    <s v="Felipe Arias"/>
    <s v="Felipe Arias"/>
    <s v="Finca El Pilar "/>
    <x v="30"/>
    <x v="5"/>
    <n v="1123116797"/>
    <n v="1404"/>
    <s v=" ELKIN STEVEN"/>
    <s v="ROJAS ORTIZ"/>
    <x v="1"/>
    <n v="78"/>
    <n v="78"/>
    <n v="1"/>
  </r>
  <r>
    <x v="49"/>
    <x v="2"/>
    <s v="Riesgo biológico, riesgo físico, riesgo natural"/>
    <s v="Reconocer, identificar y diferenciar cada uno de estos riesgos presentes en las labores"/>
    <s v="Felipe Arias"/>
    <s v="Felipe Arias"/>
    <s v="Finca El Pilar "/>
    <x v="30"/>
    <x v="5"/>
    <n v="1122132486"/>
    <n v="1216"/>
    <s v=" LAURA MARCELA"/>
    <s v="ROJAS GARCIA"/>
    <x v="1"/>
    <n v="78"/>
    <n v="78"/>
    <n v="1"/>
  </r>
  <r>
    <x v="49"/>
    <x v="2"/>
    <s v="Riesgo biológico, riesgo físico, riesgo natural"/>
    <s v="Reconocer, identificar y diferenciar cada uno de estos riesgos presentes en las labores"/>
    <s v="Felipe Arias"/>
    <s v="Felipe Arias"/>
    <s v="Finca El Pilar "/>
    <x v="30"/>
    <x v="5"/>
    <n v="17355000"/>
    <n v="1379"/>
    <s v=" ALBERTO"/>
    <s v="ROJAS CARLOS"/>
    <x v="1"/>
    <n v="78"/>
    <n v="78"/>
    <n v="1"/>
  </r>
  <r>
    <x v="49"/>
    <x v="2"/>
    <s v="Riesgo biológico, riesgo físico, riesgo natural"/>
    <s v="Reconocer, identificar y diferenciar cada uno de estos riesgos presentes en las labores"/>
    <s v="Felipe Arias"/>
    <s v="Felipe Arias"/>
    <s v="Finca El Pilar "/>
    <x v="30"/>
    <x v="5"/>
    <n v="85261773"/>
    <n v="1540"/>
    <s v="JORGE LUIS"/>
    <s v="RODRIGUEZ TORRES "/>
    <x v="1"/>
    <n v="78"/>
    <n v="78"/>
    <n v="1"/>
  </r>
  <r>
    <x v="49"/>
    <x v="2"/>
    <s v="Riesgo biológico, riesgo físico, riesgo natural"/>
    <s v="Reconocer, identificar y diferenciar cada uno de estos riesgos presentes en las labores"/>
    <s v="Felipe Arias"/>
    <s v="Felipe Arias"/>
    <s v="Finca El Pilar "/>
    <x v="30"/>
    <x v="5"/>
    <n v="1123114419"/>
    <n v="1059"/>
    <s v="ANA MARIA"/>
    <s v="ROBAYO JIMENEZ "/>
    <x v="1"/>
    <n v="78"/>
    <n v="78"/>
    <n v="1"/>
  </r>
  <r>
    <x v="49"/>
    <x v="2"/>
    <s v="Riesgo biológico, riesgo físico, riesgo natural"/>
    <s v="Reconocer, identificar y diferenciar cada uno de estos riesgos presentes en las labores"/>
    <s v="Felipe Arias"/>
    <s v="Felipe Arias"/>
    <s v="Finca El Pilar "/>
    <x v="30"/>
    <x v="5"/>
    <n v="1123114657"/>
    <n v="1456"/>
    <s v=" SIGUIFREDO"/>
    <s v="ROBAYO JIMENEZ"/>
    <x v="1"/>
    <n v="78"/>
    <n v="78"/>
    <n v="1"/>
  </r>
  <r>
    <x v="49"/>
    <x v="2"/>
    <s v="Riesgo biológico, riesgo físico, riesgo natural"/>
    <s v="Reconocer, identificar y diferenciar cada uno de estos riesgos presentes en las labores"/>
    <s v="Felipe Arias"/>
    <s v="Felipe Arias"/>
    <s v="Finca El Pilar "/>
    <x v="30"/>
    <x v="5"/>
    <n v="1122646567"/>
    <n v="1232"/>
    <s v=" ISRAEL"/>
    <s v="ROBAYO JIMENEZ"/>
    <x v="1"/>
    <n v="78"/>
    <n v="78"/>
    <n v="1"/>
  </r>
  <r>
    <x v="49"/>
    <x v="2"/>
    <s v="Riesgo biológico, riesgo físico, riesgo natural"/>
    <s v="Reconocer, identificar y diferenciar cada uno de estos riesgos presentes en las labores"/>
    <s v="Felipe Arias"/>
    <s v="Felipe Arias"/>
    <s v="Finca El Pilar "/>
    <x v="30"/>
    <x v="5"/>
    <n v="1006658683"/>
    <n v="1509"/>
    <s v="BRAYAN DAVID"/>
    <s v="ROA OCHOA "/>
    <x v="1"/>
    <n v="78"/>
    <n v="78"/>
    <n v="1"/>
  </r>
  <r>
    <x v="49"/>
    <x v="2"/>
    <s v="Riesgo biológico, riesgo físico, riesgo natural"/>
    <s v="Reconocer, identificar y diferenciar cada uno de estos riesgos presentes en las labores"/>
    <s v="Felipe Arias"/>
    <s v="Felipe Arias"/>
    <s v="Finca El Pilar "/>
    <x v="30"/>
    <x v="5"/>
    <n v="1123114519"/>
    <n v="1016"/>
    <s v=" JUAN CARLOS"/>
    <s v="ROA CASTILLO"/>
    <x v="1"/>
    <n v="78"/>
    <n v="78"/>
    <n v="1"/>
  </r>
  <r>
    <x v="49"/>
    <x v="2"/>
    <s v="Riesgo biológico, riesgo físico, riesgo natural"/>
    <s v="Reconocer, identificar y diferenciar cada uno de estos riesgos presentes en las labores"/>
    <s v="Felipe Arias"/>
    <s v="Felipe Arias"/>
    <s v="Finca El Pilar "/>
    <x v="30"/>
    <x v="5"/>
    <n v="1123114283"/>
    <n v="1017"/>
    <s v=" RODRIGO JOSE"/>
    <s v="ROA CASTILLO"/>
    <x v="1"/>
    <n v="78"/>
    <n v="78"/>
    <n v="1"/>
  </r>
  <r>
    <x v="49"/>
    <x v="2"/>
    <s v="Riesgo biológico, riesgo físico, riesgo natural"/>
    <s v="Reconocer, identificar y diferenciar cada uno de estos riesgos presentes en las labores"/>
    <s v="Felipe Arias"/>
    <s v="Felipe Arias"/>
    <s v="Finca El Pilar "/>
    <x v="30"/>
    <x v="5"/>
    <n v="40411297"/>
    <n v="1015"/>
    <s v=" ANGELICA YOHANA"/>
    <s v="RINCON"/>
    <x v="1"/>
    <n v="78"/>
    <n v="78"/>
    <n v="1"/>
  </r>
  <r>
    <x v="49"/>
    <x v="2"/>
    <s v="Riesgo biológico, riesgo físico, riesgo natural"/>
    <s v="Reconocer, identificar y diferenciar cada uno de estos riesgos presentes en las labores"/>
    <s v="Felipe Arias"/>
    <s v="Felipe Arias"/>
    <s v="Finca El Pilar "/>
    <x v="30"/>
    <x v="5"/>
    <n v="87946959"/>
    <n v="1542"/>
    <s v="DANNY JAMER"/>
    <s v="PORTILLA PALACIOS "/>
    <x v="1"/>
    <n v="78"/>
    <n v="78"/>
    <n v="1"/>
  </r>
  <r>
    <x v="49"/>
    <x v="2"/>
    <s v="Riesgo biológico, riesgo físico, riesgo natural"/>
    <s v="Reconocer, identificar y diferenciar cada uno de estos riesgos presentes en las labores"/>
    <s v="Felipe Arias"/>
    <s v="Felipe Arias"/>
    <s v="Finca El Pilar "/>
    <x v="30"/>
    <x v="5"/>
    <n v="19561040"/>
    <n v="1166"/>
    <s v="GILBERTO SEGUNDO"/>
    <s v="PEREZ RIVERA "/>
    <x v="1"/>
    <n v="78"/>
    <n v="78"/>
    <n v="1"/>
  </r>
  <r>
    <x v="49"/>
    <x v="2"/>
    <s v="Riesgo biológico, riesgo físico, riesgo natural"/>
    <s v="Reconocer, identificar y diferenciar cada uno de estos riesgos presentes en las labores"/>
    <s v="Felipe Arias"/>
    <s v="Felipe Arias"/>
    <s v="Finca El Pilar "/>
    <x v="30"/>
    <x v="5"/>
    <n v="1123514268"/>
    <n v="1510"/>
    <s v=" CRISTIAN ANDRES"/>
    <s v="PEREZ GUAYABO"/>
    <x v="1"/>
    <n v="78"/>
    <n v="78"/>
    <n v="1"/>
  </r>
  <r>
    <x v="49"/>
    <x v="2"/>
    <s v="Riesgo biológico, riesgo físico, riesgo natural"/>
    <s v="Reconocer, identificar y diferenciar cada uno de estos riesgos presentes en las labores"/>
    <s v="Felipe Arias"/>
    <s v="Felipe Arias"/>
    <s v="Finca El Pilar "/>
    <x v="30"/>
    <x v="5"/>
    <n v="17972048"/>
    <n v="1450"/>
    <s v="MANUEL FRANCISCO"/>
    <s v="PALLARES ANAYA "/>
    <x v="1"/>
    <n v="78"/>
    <n v="78"/>
    <n v="1"/>
  </r>
  <r>
    <x v="49"/>
    <x v="2"/>
    <s v="Riesgo biológico, riesgo físico, riesgo natural"/>
    <s v="Reconocer, identificar y diferenciar cada uno de estos riesgos presentes en las labores"/>
    <s v="Felipe Arias"/>
    <s v="Felipe Arias"/>
    <s v="Finca El Pilar "/>
    <x v="30"/>
    <x v="5"/>
    <n v="1120571325"/>
    <n v="1145"/>
    <s v="WILINTON DAVID"/>
    <s v="PADILLA MORALES "/>
    <x v="1"/>
    <n v="78"/>
    <n v="78"/>
    <n v="1"/>
  </r>
  <r>
    <x v="49"/>
    <x v="2"/>
    <s v="Riesgo biológico, riesgo físico, riesgo natural"/>
    <s v="Reconocer, identificar y diferenciar cada uno de estos riesgos presentes en las labores"/>
    <s v="Felipe Arias"/>
    <s v="Felipe Arias"/>
    <s v="Finca El Pilar "/>
    <x v="30"/>
    <x v="5"/>
    <n v="31031695"/>
    <n v="1422"/>
    <s v="ANA ELIZABETH"/>
    <s v="ORTIZ"/>
    <x v="1"/>
    <n v="78"/>
    <n v="78"/>
    <n v="1"/>
  </r>
  <r>
    <x v="49"/>
    <x v="2"/>
    <s v="Riesgo biológico, riesgo físico, riesgo natural"/>
    <s v="Reconocer, identificar y diferenciar cada uno de estos riesgos presentes en las labores"/>
    <s v="Felipe Arias"/>
    <s v="Felipe Arias"/>
    <s v="Finca El Pilar "/>
    <x v="30"/>
    <x v="5"/>
    <n v="17330089"/>
    <n v="1093"/>
    <s v="JAVIER IGNACIO "/>
    <s v="NARVAEZ SOACHE "/>
    <x v="1"/>
    <n v="78"/>
    <n v="78"/>
    <n v="1"/>
  </r>
  <r>
    <x v="49"/>
    <x v="2"/>
    <s v="Riesgo biológico, riesgo físico, riesgo natural"/>
    <s v="Reconocer, identificar y diferenciar cada uno de estos riesgos presentes en las labores"/>
    <s v="Felipe Arias"/>
    <s v="Felipe Arias"/>
    <s v="Finca El Pilar "/>
    <x v="30"/>
    <x v="5"/>
    <n v="17330089"/>
    <n v="1093"/>
    <s v="JAVIER IGNACIO "/>
    <s v="NARVAEZ SOACHE "/>
    <x v="1"/>
    <n v="78"/>
    <n v="78"/>
    <n v="1"/>
  </r>
  <r>
    <x v="49"/>
    <x v="2"/>
    <s v="Riesgo biológico, riesgo físico, riesgo natural"/>
    <s v="Reconocer, identificar y diferenciar cada uno de estos riesgos presentes en las labores"/>
    <s v="Felipe Arias"/>
    <s v="Felipe Arias"/>
    <s v="Finca El Pilar "/>
    <x v="30"/>
    <x v="5"/>
    <n v="1123116287"/>
    <n v="1358"/>
    <s v="IVAN JAVIER"/>
    <s v="NARVAEZ HERNANDEZ "/>
    <x v="1"/>
    <n v="78"/>
    <n v="78"/>
    <n v="1"/>
  </r>
  <r>
    <x v="49"/>
    <x v="2"/>
    <s v="Riesgo biológico, riesgo físico, riesgo natural"/>
    <s v="Reconocer, identificar y diferenciar cada uno de estos riesgos presentes en las labores"/>
    <s v="Felipe Arias"/>
    <s v="Felipe Arias"/>
    <s v="Finca El Pilar "/>
    <x v="30"/>
    <x v="5"/>
    <n v="1003274956"/>
    <n v="1463"/>
    <s v="WILSON ENRRIQUE"/>
    <s v="MURILLO JIMENEZ"/>
    <x v="1"/>
    <n v="78"/>
    <n v="78"/>
    <n v="1"/>
  </r>
  <r>
    <x v="49"/>
    <x v="2"/>
    <s v="Riesgo biológico, riesgo físico, riesgo natural"/>
    <s v="Reconocer, identificar y diferenciar cada uno de estos riesgos presentes en las labores"/>
    <s v="Felipe Arias"/>
    <s v="Felipe Arias"/>
    <s v="Finca El Pilar "/>
    <x v="30"/>
    <x v="5"/>
    <n v="1123115732"/>
    <n v="1520"/>
    <s v=" OVIDIO"/>
    <s v="MURCIA JOJOA"/>
    <x v="1"/>
    <n v="78"/>
    <n v="78"/>
    <n v="1"/>
  </r>
  <r>
    <x v="49"/>
    <x v="2"/>
    <s v="Riesgo biológico, riesgo físico, riesgo natural"/>
    <s v="Reconocer, identificar y diferenciar cada uno de estos riesgos presentes en las labores"/>
    <s v="Felipe Arias"/>
    <s v="Felipe Arias"/>
    <s v="Finca El Pilar "/>
    <x v="30"/>
    <x v="5"/>
    <n v="40404467"/>
    <n v="1029"/>
    <s v="BLANCA MARINELLA"/>
    <s v="MORENO SANCHEZ "/>
    <x v="1"/>
    <n v="78"/>
    <n v="78"/>
    <n v="1"/>
  </r>
  <r>
    <x v="49"/>
    <x v="2"/>
    <s v="Riesgo biológico, riesgo físico, riesgo natural"/>
    <s v="Reconocer, identificar y diferenciar cada uno de estos riesgos presentes en las labores"/>
    <s v="Felipe Arias"/>
    <s v="Felipe Arias"/>
    <s v="Finca El Pilar "/>
    <x v="30"/>
    <x v="5"/>
    <n v="40328103"/>
    <n v="1030"/>
    <s v="DORYS ADRIANA"/>
    <s v="MORENO SANCHEZ "/>
    <x v="1"/>
    <n v="78"/>
    <n v="78"/>
    <n v="1"/>
  </r>
  <r>
    <x v="49"/>
    <x v="2"/>
    <s v="Riesgo biológico, riesgo físico, riesgo natural"/>
    <s v="Reconocer, identificar y diferenciar cada uno de estos riesgos presentes en las labores"/>
    <s v="Felipe Arias"/>
    <s v="Felipe Arias"/>
    <s v="Finca El Pilar "/>
    <x v="30"/>
    <x v="5"/>
    <n v="40326125"/>
    <n v="1129"/>
    <s v="LILIANA ANDREA"/>
    <s v="MORENO NARVAEZ "/>
    <x v="1"/>
    <n v="78"/>
    <n v="78"/>
    <n v="1"/>
  </r>
  <r>
    <x v="49"/>
    <x v="2"/>
    <s v="Riesgo biológico, riesgo físico, riesgo natural"/>
    <s v="Reconocer, identificar y diferenciar cada uno de estos riesgos presentes en las labores"/>
    <s v="Felipe Arias"/>
    <s v="Felipe Arias"/>
    <s v="Finca El Pilar "/>
    <x v="30"/>
    <x v="5"/>
    <n v="1121873605"/>
    <n v="1376"/>
    <s v="ANDRES"/>
    <s v="MONTEJO PLAZAS "/>
    <x v="1"/>
    <n v="78"/>
    <n v="78"/>
    <n v="1"/>
  </r>
  <r>
    <x v="49"/>
    <x v="2"/>
    <s v="Riesgo biológico, riesgo físico, riesgo natural"/>
    <s v="Reconocer, identificar y diferenciar cada uno de estos riesgos presentes en las labores"/>
    <s v="Felipe Arias"/>
    <s v="Felipe Arias"/>
    <s v="Finca El Pilar "/>
    <x v="30"/>
    <x v="5"/>
    <n v="19118159"/>
    <n v="1402"/>
    <s v="NICANOR "/>
    <s v="MARTINEZ GOMEZ"/>
    <x v="1"/>
    <n v="78"/>
    <n v="78"/>
    <n v="1"/>
  </r>
  <r>
    <x v="49"/>
    <x v="2"/>
    <s v="Riesgo biológico, riesgo físico, riesgo natural"/>
    <s v="Reconocer, identificar y diferenciar cada uno de estos riesgos presentes en las labores"/>
    <s v="Felipe Arias"/>
    <s v="Felipe Arias"/>
    <s v="Finca El Pilar "/>
    <x v="30"/>
    <x v="5"/>
    <n v="85380891"/>
    <n v="1532"/>
    <s v="JOSE FERNANDO"/>
    <s v="MANGA GUZMAN "/>
    <x v="1"/>
    <n v="78"/>
    <n v="78"/>
    <n v="1"/>
  </r>
  <r>
    <x v="49"/>
    <x v="2"/>
    <s v="Riesgo biológico, riesgo físico, riesgo natural"/>
    <s v="Reconocer, identificar y diferenciar cada uno de estos riesgos presentes en las labores"/>
    <s v="Felipe Arias"/>
    <s v="Felipe Arias"/>
    <s v="Finca El Pilar "/>
    <x v="30"/>
    <x v="5"/>
    <n v="7837936"/>
    <n v="1011"/>
    <s v=" WILSON"/>
    <s v="LOPEZ RINCON"/>
    <x v="1"/>
    <n v="78"/>
    <n v="78"/>
    <n v="1"/>
  </r>
  <r>
    <x v="49"/>
    <x v="2"/>
    <s v="Riesgo biológico, riesgo físico, riesgo natural"/>
    <s v="Reconocer, identificar y diferenciar cada uno de estos riesgos presentes en las labores"/>
    <s v="Felipe Arias"/>
    <s v="Felipe Arias"/>
    <s v="Finca El Pilar "/>
    <x v="30"/>
    <x v="5"/>
    <n v="7837811"/>
    <s v="N/A"/>
    <s v="ESTEBAN "/>
    <s v="LOPEZ"/>
    <x v="1"/>
    <n v="78"/>
    <n v="78"/>
    <n v="1"/>
  </r>
  <r>
    <x v="49"/>
    <x v="2"/>
    <s v="Riesgo biológico, riesgo físico, riesgo natural"/>
    <s v="Reconocer, identificar y diferenciar cada uno de estos riesgos presentes en las labores"/>
    <s v="Felipe Arias"/>
    <s v="Felipe Arias"/>
    <s v="Finca El Pilar "/>
    <x v="30"/>
    <x v="5"/>
    <n v="1063724340"/>
    <n v="1345"/>
    <s v=" LUIS ALBERTO"/>
    <s v="JULIO ANAYA"/>
    <x v="1"/>
    <n v="78"/>
    <n v="78"/>
    <n v="1"/>
  </r>
  <r>
    <x v="49"/>
    <x v="2"/>
    <s v="Riesgo biológico, riesgo físico, riesgo natural"/>
    <s v="Reconocer, identificar y diferenciar cada uno de estos riesgos presentes en las labores"/>
    <s v="Felipe Arias"/>
    <s v="Felipe Arias"/>
    <s v="Finca El Pilar "/>
    <x v="30"/>
    <x v="5"/>
    <n v="1120506666"/>
    <n v="1523"/>
    <s v="WAGNER STEVEN"/>
    <s v="HERNANDEZ SUPELANO "/>
    <x v="1"/>
    <n v="78"/>
    <n v="78"/>
    <n v="1"/>
  </r>
  <r>
    <x v="49"/>
    <x v="2"/>
    <s v="Riesgo biológico, riesgo físico, riesgo natural"/>
    <s v="Reconocer, identificar y diferenciar cada uno de estos riesgos presentes en las labores"/>
    <s v="Felipe Arias"/>
    <s v="Felipe Arias"/>
    <s v="Finca El Pilar "/>
    <x v="30"/>
    <x v="5"/>
    <n v="1121819496"/>
    <n v="1008"/>
    <s v=" OMAR JOSE"/>
    <s v="HERNANDEZ RUIZ"/>
    <x v="1"/>
    <n v="78"/>
    <n v="78"/>
    <n v="1"/>
  </r>
  <r>
    <x v="49"/>
    <x v="2"/>
    <s v="Riesgo biológico, riesgo físico, riesgo natural"/>
    <s v="Reconocer, identificar y diferenciar cada uno de estos riesgos presentes en las labores"/>
    <s v="Felipe Arias"/>
    <s v="Felipe Arias"/>
    <s v="Finca El Pilar "/>
    <x v="30"/>
    <x v="5"/>
    <n v="1121911429"/>
    <n v="1037"/>
    <s v="JYMMY ALEXANDER"/>
    <s v="HERNANDEZ MORENO  "/>
    <x v="1"/>
    <n v="78"/>
    <n v="78"/>
    <n v="1"/>
  </r>
  <r>
    <x v="49"/>
    <x v="2"/>
    <s v="Riesgo biológico, riesgo físico, riesgo natural"/>
    <s v="Reconocer, identificar y diferenciar cada uno de estos riesgos presentes en las labores"/>
    <s v="Felipe Arias"/>
    <s v="Felipe Arias"/>
    <s v="Finca El Pilar "/>
    <x v="30"/>
    <x v="5"/>
    <n v="1121934150"/>
    <n v="1058"/>
    <s v=" YULIAN ANDRES"/>
    <s v="HERNANDEZ MORENO"/>
    <x v="1"/>
    <n v="78"/>
    <n v="78"/>
    <n v="1"/>
  </r>
  <r>
    <x v="49"/>
    <x v="2"/>
    <s v="Riesgo biológico, riesgo físico, riesgo natural"/>
    <s v="Reconocer, identificar y diferenciar cada uno de estos riesgos presentes en las labores"/>
    <s v="Felipe Arias"/>
    <s v="Felipe Arias"/>
    <s v="Finca El Pilar "/>
    <x v="30"/>
    <x v="5"/>
    <n v="1007329990"/>
    <n v="1101"/>
    <s v="ADRIANA"/>
    <s v="HERNANDEZ LONDOÑO "/>
    <x v="1"/>
    <n v="78"/>
    <n v="78"/>
    <n v="1"/>
  </r>
  <r>
    <x v="49"/>
    <x v="2"/>
    <s v="Riesgo biológico, riesgo físico, riesgo natural"/>
    <s v="Reconocer, identificar y diferenciar cada uno de estos riesgos presentes en las labores"/>
    <s v="Felipe Arias"/>
    <s v="Felipe Arias"/>
    <s v="Finca El Pilar "/>
    <x v="30"/>
    <x v="5"/>
    <n v="1123115110"/>
    <n v="1371"/>
    <s v="MARINELLY"/>
    <s v="HERNANDEZ JILGUERO "/>
    <x v="1"/>
    <n v="78"/>
    <n v="78"/>
    <n v="1"/>
  </r>
  <r>
    <x v="49"/>
    <x v="2"/>
    <s v="Riesgo biológico, riesgo físico, riesgo natural"/>
    <s v="Reconocer, identificar y diferenciar cada uno de estos riesgos presentes en las labores"/>
    <s v="Felipe Arias"/>
    <s v="Felipe Arias"/>
    <s v="Finca El Pilar "/>
    <x v="30"/>
    <x v="5"/>
    <n v="17490003"/>
    <n v="1007"/>
    <s v="NICANOR "/>
    <s v="HERNANDEZ HERNANDEZ "/>
    <x v="1"/>
    <n v="78"/>
    <n v="78"/>
    <n v="1"/>
  </r>
  <r>
    <x v="49"/>
    <x v="2"/>
    <s v="Riesgo biológico, riesgo físico, riesgo natural"/>
    <s v="Reconocer, identificar y diferenciar cada uno de estos riesgos presentes en las labores"/>
    <s v="Felipe Arias"/>
    <s v="Felipe Arias"/>
    <s v="Finca El Pilar "/>
    <x v="30"/>
    <x v="5"/>
    <n v="1010143088"/>
    <n v="1536"/>
    <s v="MONICA ALEJANDRA"/>
    <s v="HERNANDEZ HERNANDEZ "/>
    <x v="1"/>
    <n v="78"/>
    <n v="78"/>
    <n v="1"/>
  </r>
  <r>
    <x v="49"/>
    <x v="2"/>
    <s v="Riesgo biológico, riesgo físico, riesgo natural"/>
    <s v="Reconocer, identificar y diferenciar cada uno de estos riesgos presentes en las labores"/>
    <s v="Felipe Arias"/>
    <s v="Felipe Arias"/>
    <s v="Finca El Pilar "/>
    <x v="30"/>
    <x v="5"/>
    <n v="1123116171"/>
    <n v="1539"/>
    <s v="YULIZA ANDREA"/>
    <s v="HERNANDEZ HERNANDEZ "/>
    <x v="1"/>
    <n v="78"/>
    <n v="78"/>
    <n v="1"/>
  </r>
  <r>
    <x v="49"/>
    <x v="2"/>
    <s v="Riesgo biológico, riesgo físico, riesgo natural"/>
    <s v="Reconocer, identificar y diferenciar cada uno de estos riesgos presentes en las labores"/>
    <s v="Felipe Arias"/>
    <s v="Felipe Arias"/>
    <s v="Finca El Pilar "/>
    <x v="30"/>
    <x v="5"/>
    <n v="1006863658"/>
    <s v="N/A"/>
    <s v="IDER ANDRES"/>
    <s v="GRACIA PIRAQUIVE"/>
    <x v="1"/>
    <n v="78"/>
    <n v="78"/>
    <n v="1"/>
  </r>
  <r>
    <x v="49"/>
    <x v="2"/>
    <s v="Riesgo biológico, riesgo físico, riesgo natural"/>
    <s v="Reconocer, identificar y diferenciar cada uno de estos riesgos presentes en las labores"/>
    <s v="Felipe Arias"/>
    <s v="Felipe Arias"/>
    <s v="Finca El Pilar "/>
    <x v="30"/>
    <x v="5"/>
    <n v="1121822122"/>
    <s v="N/A"/>
    <s v="ANA MARYELY"/>
    <s v="GONZALEZ RAMIREZ "/>
    <x v="1"/>
    <n v="78"/>
    <n v="78"/>
    <n v="1"/>
  </r>
  <r>
    <x v="49"/>
    <x v="2"/>
    <s v="Riesgo biológico, riesgo físico, riesgo natural"/>
    <s v="Reconocer, identificar y diferenciar cada uno de estos riesgos presentes en las labores"/>
    <s v="Felipe Arias"/>
    <s v="Felipe Arias"/>
    <s v="Finca El Pilar "/>
    <x v="30"/>
    <x v="5"/>
    <n v="1128198184"/>
    <n v="1527"/>
    <s v=" DEYBER ENRIQUE"/>
    <s v="GONZALEZ ALCAZAR"/>
    <x v="1"/>
    <n v="78"/>
    <n v="78"/>
    <n v="1"/>
  </r>
  <r>
    <x v="49"/>
    <x v="2"/>
    <s v="Riesgo biológico, riesgo físico, riesgo natural"/>
    <s v="Reconocer, identificar y diferenciar cada uno de estos riesgos presentes en las labores"/>
    <s v="Felipe Arias"/>
    <s v="Felipe Arias"/>
    <s v="Finca El Pilar "/>
    <x v="30"/>
    <x v="5"/>
    <n v="1121952333"/>
    <n v="1480"/>
    <s v="DANNY ALEJANDRA"/>
    <s v="GONZALEZ "/>
    <x v="1"/>
    <n v="78"/>
    <n v="78"/>
    <n v="1"/>
  </r>
  <r>
    <x v="49"/>
    <x v="2"/>
    <s v="Riesgo biológico, riesgo físico, riesgo natural"/>
    <s v="Reconocer, identificar y diferenciar cada uno de estos riesgos presentes en las labores"/>
    <s v="Felipe Arias"/>
    <s v="Felipe Arias"/>
    <s v="Finca El Pilar "/>
    <x v="30"/>
    <x v="5"/>
    <n v="1006838553"/>
    <n v="1547"/>
    <s v="MIGUEL ANGEL"/>
    <s v="GARCIA MORENO "/>
    <x v="1"/>
    <n v="78"/>
    <n v="78"/>
    <n v="1"/>
  </r>
  <r>
    <x v="49"/>
    <x v="2"/>
    <s v="Riesgo biológico, riesgo físico, riesgo natural"/>
    <s v="Reconocer, identificar y diferenciar cada uno de estos riesgos presentes en las labores"/>
    <s v="Felipe Arias"/>
    <s v="Felipe Arias"/>
    <s v="Finca El Pilar "/>
    <x v="30"/>
    <x v="5"/>
    <n v="1122123721"/>
    <n v="1549"/>
    <s v="WALTER"/>
    <s v="DIAZ BALANTA"/>
    <x v="1"/>
    <n v="78"/>
    <n v="78"/>
    <n v="1"/>
  </r>
  <r>
    <x v="49"/>
    <x v="2"/>
    <s v="Riesgo biológico, riesgo físico, riesgo natural"/>
    <s v="Reconocer, identificar y diferenciar cada uno de estos riesgos presentes en las labores"/>
    <s v="Felipe Arias"/>
    <s v="Felipe Arias"/>
    <s v="Finca El Pilar "/>
    <x v="30"/>
    <x v="5"/>
    <n v="38360656"/>
    <n v="1039"/>
    <s v="EMILCE"/>
    <s v="CESPEDES CANAS "/>
    <x v="1"/>
    <n v="78"/>
    <n v="78"/>
    <n v="1"/>
  </r>
  <r>
    <x v="49"/>
    <x v="2"/>
    <s v="Riesgo biológico, riesgo físico, riesgo natural"/>
    <s v="Reconocer, identificar y diferenciar cada uno de estos riesgos presentes en las labores"/>
    <s v="Felipe Arias"/>
    <s v="Felipe Arias"/>
    <s v="Finca El Pilar "/>
    <x v="30"/>
    <x v="5"/>
    <n v="1006795353"/>
    <n v="1533"/>
    <s v=" LUIS JEFREY"/>
    <s v="CASTRO NARVAEZ"/>
    <x v="1"/>
    <n v="78"/>
    <n v="78"/>
    <n v="1"/>
  </r>
  <r>
    <x v="49"/>
    <x v="2"/>
    <s v="Riesgo biológico, riesgo físico, riesgo natural"/>
    <s v="Reconocer, identificar y diferenciar cada uno de estos riesgos presentes en las labores"/>
    <s v="Felipe Arias"/>
    <s v="Felipe Arias"/>
    <s v="Finca El Pilar "/>
    <x v="30"/>
    <x v="5"/>
    <n v="1109411143"/>
    <n v="1477"/>
    <s v="YISSY FERNANDA"/>
    <s v="CASTRO CESPEDES "/>
    <x v="1"/>
    <n v="78"/>
    <n v="78"/>
    <n v="1"/>
  </r>
  <r>
    <x v="49"/>
    <x v="2"/>
    <s v="Riesgo biológico, riesgo físico, riesgo natural"/>
    <s v="Reconocer, identificar y diferenciar cada uno de estos riesgos presentes en las labores"/>
    <s v="Felipe Arias"/>
    <s v="Felipe Arias"/>
    <s v="Finca El Pilar "/>
    <x v="30"/>
    <x v="5"/>
    <n v="1122142973"/>
    <n v="1415"/>
    <s v=" ERIKA DAYANA"/>
    <s v="CARO MORA"/>
    <x v="1"/>
    <n v="78"/>
    <n v="78"/>
    <n v="1"/>
  </r>
  <r>
    <x v="49"/>
    <x v="2"/>
    <s v="Riesgo biológico, riesgo físico, riesgo natural"/>
    <s v="Reconocer, identificar y diferenciar cada uno de estos riesgos presentes en las labores"/>
    <s v="Felipe Arias"/>
    <s v="Felipe Arias"/>
    <s v="Finca El Pilar "/>
    <x v="30"/>
    <x v="5"/>
    <n v="1084728100"/>
    <n v="1384"/>
    <s v="YON JAIRO"/>
    <s v="CARDENAS TORREGROSA "/>
    <x v="1"/>
    <n v="78"/>
    <n v="78"/>
    <n v="1"/>
  </r>
  <r>
    <x v="49"/>
    <x v="2"/>
    <s v="Riesgo biológico, riesgo físico, riesgo natural"/>
    <s v="Reconocer, identificar y diferenciar cada uno de estos riesgos presentes en las labores"/>
    <s v="Felipe Arias"/>
    <s v="Felipe Arias"/>
    <s v="Finca El Pilar "/>
    <x v="30"/>
    <x v="5"/>
    <n v="1103219172"/>
    <n v="1230"/>
    <s v="PABLO SEGUNDO"/>
    <s v="CARDENAS MUÑOZ "/>
    <x v="1"/>
    <n v="78"/>
    <n v="78"/>
    <n v="1"/>
  </r>
  <r>
    <x v="49"/>
    <x v="2"/>
    <s v="Riesgo biológico, riesgo físico, riesgo natural"/>
    <s v="Reconocer, identificar y diferenciar cada uno de estos riesgos presentes en las labores"/>
    <s v="Felipe Arias"/>
    <s v="Felipe Arias"/>
    <s v="Finca El Pilar "/>
    <x v="30"/>
    <x v="5"/>
    <n v="1122126686"/>
    <n v="1550"/>
    <s v="VICTOR ALEXANDER"/>
    <s v="CARABALI PEREA"/>
    <x v="1"/>
    <n v="78"/>
    <n v="78"/>
    <n v="1"/>
  </r>
  <r>
    <x v="49"/>
    <x v="2"/>
    <s v="Riesgo biológico, riesgo físico, riesgo natural"/>
    <s v="Reconocer, identificar y diferenciar cada uno de estos riesgos presentes en las labores"/>
    <s v="Felipe Arias"/>
    <s v="Felipe Arias"/>
    <s v="Finca El Pilar "/>
    <x v="30"/>
    <x v="5"/>
    <n v="1065667090"/>
    <n v="1513"/>
    <s v="CESAR ANTONIO"/>
    <s v="CALDERON TRENS "/>
    <x v="1"/>
    <n v="78"/>
    <n v="78"/>
    <n v="1"/>
  </r>
  <r>
    <x v="49"/>
    <x v="2"/>
    <s v="Riesgo biológico, riesgo físico, riesgo natural"/>
    <s v="Reconocer, identificar y diferenciar cada uno de estos riesgos presentes en las labores"/>
    <s v="Felipe Arias"/>
    <s v="Felipe Arias"/>
    <s v="Finca El Pilar "/>
    <x v="30"/>
    <x v="5"/>
    <n v="7278364"/>
    <n v="1001"/>
    <s v=" OROSMAN"/>
    <s v="BUITRAGO"/>
    <x v="1"/>
    <n v="78"/>
    <n v="78"/>
    <n v="1"/>
  </r>
  <r>
    <x v="49"/>
    <x v="2"/>
    <s v="Riesgo biológico, riesgo físico, riesgo natural"/>
    <s v="Reconocer, identificar y diferenciar cada uno de estos riesgos presentes en las labores"/>
    <s v="Felipe Arias"/>
    <s v="Felipe Arias"/>
    <s v="Finca El Pilar "/>
    <x v="30"/>
    <x v="5"/>
    <n v="17345837"/>
    <n v="1240"/>
    <s v="GUILLERMO ANTONIO"/>
    <s v="BRAVO "/>
    <x v="1"/>
    <n v="78"/>
    <n v="78"/>
    <n v="1"/>
  </r>
  <r>
    <x v="49"/>
    <x v="2"/>
    <s v="Riesgo biológico, riesgo físico, riesgo natural"/>
    <s v="Reconocer, identificar y diferenciar cada uno de estos riesgos presentes en las labores"/>
    <s v="Felipe Arias"/>
    <s v="Felipe Arias"/>
    <s v="Finca El Pilar "/>
    <x v="30"/>
    <x v="5"/>
    <n v="1006697383"/>
    <n v="1535"/>
    <s v="DIANA SOFIA"/>
    <s v="BLANCO ANDRADE "/>
    <x v="1"/>
    <n v="78"/>
    <n v="78"/>
    <n v="1"/>
  </r>
  <r>
    <x v="49"/>
    <x v="2"/>
    <s v="Riesgo biológico, riesgo físico, riesgo natural"/>
    <s v="Reconocer, identificar y diferenciar cada uno de estos riesgos presentes en las labores"/>
    <s v="Felipe Arias"/>
    <s v="Felipe Arias"/>
    <s v="Finca El Pilar "/>
    <x v="30"/>
    <x v="5"/>
    <n v="1193531410"/>
    <n v="1544"/>
    <s v="SARA DANIELA"/>
    <s v="BELTRAN MORENO "/>
    <x v="1"/>
    <n v="78"/>
    <n v="78"/>
    <n v="1"/>
  </r>
  <r>
    <x v="49"/>
    <x v="2"/>
    <s v="Riesgo biológico, riesgo físico, riesgo natural"/>
    <s v="Reconocer, identificar y diferenciar cada uno de estos riesgos presentes en las labores"/>
    <s v="Felipe Arias"/>
    <s v="Felipe Arias"/>
    <s v="Finca El Pilar "/>
    <x v="30"/>
    <x v="5"/>
    <n v="19618655"/>
    <n v="1551"/>
    <s v="WILMAN ANTONIO"/>
    <s v="BARRETO MARTINEZ"/>
    <x v="1"/>
    <n v="78"/>
    <n v="78"/>
    <n v="1"/>
  </r>
  <r>
    <x v="49"/>
    <x v="2"/>
    <s v="Riesgo biológico, riesgo físico, riesgo natural"/>
    <s v="Reconocer, identificar y diferenciar cada uno de estos riesgos presentes en las labores"/>
    <s v="Felipe Arias"/>
    <s v="Felipe Arias"/>
    <s v="Finca El Pilar "/>
    <x v="30"/>
    <x v="5"/>
    <n v="1121935929"/>
    <s v="N/A"/>
    <s v="MILTON ANDRÉS"/>
    <s v="AVILA LEGUIZAMO"/>
    <x v="1"/>
    <n v="78"/>
    <n v="78"/>
    <n v="1"/>
  </r>
  <r>
    <x v="49"/>
    <x v="2"/>
    <s v="Riesgo biológico, riesgo físico, riesgo natural"/>
    <s v="Reconocer, identificar y diferenciar cada uno de estos riesgos presentes en las labores"/>
    <s v="Felipe Arias"/>
    <s v="Felipe Arias"/>
    <s v="Finca El Pilar "/>
    <x v="30"/>
    <x v="5"/>
    <n v="1052702515"/>
    <n v="1517"/>
    <s v=" ALEXANDER"/>
    <s v="ANGULO CANTILLO"/>
    <x v="1"/>
    <n v="78"/>
    <n v="78"/>
    <n v="1"/>
  </r>
  <r>
    <x v="49"/>
    <x v="2"/>
    <s v="Riesgo biológico, riesgo físico, riesgo natural"/>
    <s v="Reconocer, identificar y diferenciar cada uno de estos riesgos presentes en las labores"/>
    <s v="Felipe Arias"/>
    <s v="Felipe Arias"/>
    <s v="Finca El Pilar "/>
    <x v="30"/>
    <x v="5"/>
    <n v="1120499197"/>
    <n v="1065"/>
    <s v="LADY JOHANA"/>
    <s v="ANDRADE SANCHEZ "/>
    <x v="1"/>
    <n v="78"/>
    <n v="78"/>
    <n v="1"/>
  </r>
  <r>
    <x v="49"/>
    <x v="2"/>
    <s v="Riesgo biológico, riesgo físico, riesgo natural"/>
    <s v="Reconocer, identificar y diferenciar cada uno de estos riesgos presentes en las labores"/>
    <s v="Felipe Arias"/>
    <s v="Felipe Arias"/>
    <s v="Finca El Pilar "/>
    <x v="30"/>
    <x v="5"/>
    <n v="1121844449"/>
    <n v="1097"/>
    <s v="JOSE MANUEL"/>
    <s v="AMAYA GONZALEZ "/>
    <x v="1"/>
    <n v="78"/>
    <n v="78"/>
    <n v="1"/>
  </r>
  <r>
    <x v="49"/>
    <x v="2"/>
    <s v="Riesgo biológico, riesgo físico, riesgo natural"/>
    <s v="Reconocer, identificar y diferenciar cada uno de estos riesgos presentes en las labores"/>
    <s v="Felipe Arias"/>
    <s v="Felipe Arias"/>
    <s v="Finca El Pilar "/>
    <x v="30"/>
    <x v="5"/>
    <n v="1122126571"/>
    <n v="1485"/>
    <s v=" FREDY ALEXANDER"/>
    <s v="ALVAREZ GALINDO"/>
    <x v="1"/>
    <n v="78"/>
    <n v="78"/>
    <n v="1"/>
  </r>
  <r>
    <x v="49"/>
    <x v="2"/>
    <s v="Riesgo biológico, riesgo físico, riesgo natural"/>
    <s v="Reconocer, identificar y diferenciar cada uno de estos riesgos presentes en las labores"/>
    <s v="Felipe Arias"/>
    <s v="Felipe Arias"/>
    <s v="Finca El Pilar "/>
    <x v="30"/>
    <x v="5"/>
    <n v="1007952645"/>
    <n v="1528"/>
    <s v=" JEISON DAVID"/>
    <s v="ALCAZAR ZUÑIGA"/>
    <x v="1"/>
    <n v="78"/>
    <n v="78"/>
    <n v="1"/>
  </r>
  <r>
    <x v="49"/>
    <x v="2"/>
    <s v="Riesgo biológico, riesgo físico, riesgo natural"/>
    <s v="Reconocer, identificar y diferenciar cada uno de estos riesgos presentes en las labores"/>
    <s v="Felipe Arias"/>
    <s v="Felipe Arias"/>
    <s v="Finca El Pilar "/>
    <x v="30"/>
    <x v="5"/>
    <n v="19592721"/>
    <n v="1524"/>
    <s v=" ALVARO ENRIQUE"/>
    <s v="ALCAZAR URINA"/>
    <x v="1"/>
    <n v="78"/>
    <n v="78"/>
    <n v="1"/>
  </r>
  <r>
    <x v="50"/>
    <x v="2"/>
    <s v="Uso adecuado de EPP, herramientas y equipos"/>
    <s v="Incentivar el buen uso y cuidado de las herramientas, equipos y elementos de protección personal."/>
    <s v="Felipe Arias"/>
    <s v="Felipe Arias"/>
    <s v="Finca El Pilar "/>
    <x v="30"/>
    <x v="3"/>
    <n v="40411350"/>
    <s v="N/A"/>
    <s v=" BEATRIZ"/>
    <s v="YAGAMA GAONA"/>
    <x v="0"/>
    <n v="22"/>
    <n v="22"/>
    <n v="1"/>
  </r>
  <r>
    <x v="50"/>
    <x v="2"/>
    <s v="Uso adecuado de EPP, herramientas y equipos"/>
    <s v="Incentivar el buen uso y cuidado de las herramientas, equipos y elementos de protección personal."/>
    <s v="Felipe Arias"/>
    <s v="Felipe Arias"/>
    <s v="Finca El Pilar "/>
    <x v="30"/>
    <x v="3"/>
    <n v="1121866226"/>
    <s v="N/A"/>
    <s v=" JOHN ALEXANDER"/>
    <s v="SANTANA MORALES"/>
    <x v="0"/>
    <n v="22"/>
    <n v="22"/>
    <n v="1"/>
  </r>
  <r>
    <x v="50"/>
    <x v="2"/>
    <s v="Uso adecuado de EPP, herramientas y equipos"/>
    <s v="Incentivar el buen uso y cuidado de las herramientas, equipos y elementos de protección personal."/>
    <s v="Felipe Arias"/>
    <s v="Felipe Arias"/>
    <s v="Finca El Pilar "/>
    <x v="30"/>
    <x v="3"/>
    <n v="86053117"/>
    <s v="N/A"/>
    <s v=" OMAR "/>
    <s v="RIVERA ESPINOSA"/>
    <x v="0"/>
    <n v="22"/>
    <n v="22"/>
    <n v="1"/>
  </r>
  <r>
    <x v="50"/>
    <x v="2"/>
    <s v="Uso adecuado de EPP, herramientas y equipos"/>
    <s v="Incentivar el buen uso y cuidado de las herramientas, equipos y elementos de protección personal."/>
    <s v="Felipe Arias"/>
    <s v="Felipe Arias"/>
    <s v="Finca El Pilar "/>
    <x v="30"/>
    <x v="3"/>
    <n v="1121953514"/>
    <s v="N/A"/>
    <s v="MARIA LORENA"/>
    <s v="PULIDO RESTREPO "/>
    <x v="0"/>
    <n v="22"/>
    <n v="22"/>
    <n v="1"/>
  </r>
  <r>
    <x v="50"/>
    <x v="2"/>
    <s v="Uso adecuado de EPP, herramientas y equipos"/>
    <s v="Incentivar el buen uso y cuidado de las herramientas, equipos y elementos de protección personal."/>
    <s v="Felipe Arias"/>
    <s v="Felipe Arias"/>
    <s v="Finca El Pilar "/>
    <x v="30"/>
    <x v="3"/>
    <n v="16882469"/>
    <s v="N/A"/>
    <s v=" WEIMAR"/>
    <s v="PEÑA MOSQUERA"/>
    <x v="0"/>
    <n v="22"/>
    <n v="22"/>
    <n v="1"/>
  </r>
  <r>
    <x v="50"/>
    <x v="2"/>
    <s v="Uso adecuado de EPP, herramientas y equipos"/>
    <s v="Incentivar el buen uso y cuidado de las herramientas, equipos y elementos de protección personal."/>
    <s v="Felipe Arias"/>
    <s v="Felipe Arias"/>
    <s v="Finca El Pilar "/>
    <x v="30"/>
    <x v="3"/>
    <n v="1122131510"/>
    <s v="N/A"/>
    <s v=" DIEGO FERNANDO "/>
    <s v="ORTIZ OSPINA"/>
    <x v="0"/>
    <n v="22"/>
    <n v="22"/>
    <n v="1"/>
  </r>
  <r>
    <x v="50"/>
    <x v="2"/>
    <s v="Uso adecuado de EPP, herramientas y equipos"/>
    <s v="Incentivar el buen uso y cuidado de las herramientas, equipos y elementos de protección personal."/>
    <s v="Felipe Arias"/>
    <s v="Felipe Arias"/>
    <s v="Finca El Pilar "/>
    <x v="30"/>
    <x v="3"/>
    <n v="7807070"/>
    <s v="N/A"/>
    <s v=" PEDRO ANTONIO "/>
    <s v="ORTIZ"/>
    <x v="0"/>
    <n v="22"/>
    <n v="22"/>
    <n v="1"/>
  </r>
  <r>
    <x v="50"/>
    <x v="2"/>
    <s v="Uso adecuado de EPP, herramientas y equipos"/>
    <s v="Incentivar el buen uso y cuidado de las herramientas, equipos y elementos de protección personal."/>
    <s v="Felipe Arias"/>
    <s v="Felipe Arias"/>
    <s v="Finca El Pilar "/>
    <x v="30"/>
    <x v="3"/>
    <n v="1003274956"/>
    <n v="1463"/>
    <s v="WILSON ENRRIQUE"/>
    <s v="MURILLO JIMENEZ"/>
    <x v="1"/>
    <n v="22"/>
    <n v="22"/>
    <n v="1"/>
  </r>
  <r>
    <x v="50"/>
    <x v="2"/>
    <s v="Uso adecuado de EPP, herramientas y equipos"/>
    <s v="Incentivar el buen uso y cuidado de las herramientas, equipos y elementos de protección personal."/>
    <s v="Felipe Arias"/>
    <s v="Felipe Arias"/>
    <s v="Finca El Pilar "/>
    <x v="30"/>
    <x v="3"/>
    <n v="1121909035"/>
    <s v="N/A"/>
    <s v=" GEORGE ALEXANDERSON"/>
    <s v="MARROQUIN ARENAS"/>
    <x v="0"/>
    <n v="22"/>
    <n v="22"/>
    <n v="1"/>
  </r>
  <r>
    <x v="50"/>
    <x v="2"/>
    <s v="Uso adecuado de EPP, herramientas y equipos"/>
    <s v="Incentivar el buen uso y cuidado de las herramientas, equipos y elementos de protección personal."/>
    <s v="Felipe Arias"/>
    <s v="Felipe Arias"/>
    <s v="Finca El Pilar "/>
    <x v="30"/>
    <x v="3"/>
    <n v="1123116078"/>
    <s v="N/A"/>
    <s v=" JHON ALEXIS"/>
    <s v="LOPEZ PEREZ"/>
    <x v="0"/>
    <n v="22"/>
    <n v="22"/>
    <n v="1"/>
  </r>
  <r>
    <x v="50"/>
    <x v="2"/>
    <s v="Uso adecuado de EPP, herramientas y equipos"/>
    <s v="Incentivar el buen uso y cuidado de las herramientas, equipos y elementos de protección personal."/>
    <s v="Felipe Arias"/>
    <s v="Felipe Arias"/>
    <s v="Finca El Pilar "/>
    <x v="30"/>
    <x v="3"/>
    <n v="1143826359"/>
    <s v="N/A"/>
    <s v="ANDERSON"/>
    <s v="LARRAHONDO MARTINEZ "/>
    <x v="0"/>
    <n v="22"/>
    <n v="22"/>
    <n v="1"/>
  </r>
  <r>
    <x v="50"/>
    <x v="2"/>
    <s v="Uso adecuado de EPP, herramientas y equipos"/>
    <s v="Incentivar el buen uso y cuidado de las herramientas, equipos y elementos de protección personal."/>
    <s v="Felipe Arias"/>
    <s v="Felipe Arias"/>
    <s v="Finca El Pilar "/>
    <x v="30"/>
    <x v="3"/>
    <n v="1119888284"/>
    <s v="N/A"/>
    <s v="OSCAR"/>
    <s v="JARAMILLO RODRIGUEZ"/>
    <x v="0"/>
    <n v="22"/>
    <n v="22"/>
    <n v="1"/>
  </r>
  <r>
    <x v="50"/>
    <x v="2"/>
    <s v="Uso adecuado de EPP, herramientas y equipos"/>
    <s v="Incentivar el buen uso y cuidado de las herramientas, equipos y elementos de protección personal."/>
    <s v="Felipe Arias"/>
    <s v="Felipe Arias"/>
    <s v="Finca El Pilar "/>
    <x v="30"/>
    <x v="3"/>
    <n v="86059628"/>
    <s v="N/A"/>
    <s v=" GEDMAN"/>
    <s v="HERNANDEZ ALVARADO"/>
    <x v="0"/>
    <n v="22"/>
    <n v="22"/>
    <n v="1"/>
  </r>
  <r>
    <x v="50"/>
    <x v="2"/>
    <s v="Uso adecuado de EPP, herramientas y equipos"/>
    <s v="Incentivar el buen uso y cuidado de las herramientas, equipos y elementos de protección personal."/>
    <s v="Felipe Arias"/>
    <s v="Felipe Arias"/>
    <s v="Finca El Pilar "/>
    <x v="30"/>
    <x v="3"/>
    <n v="1123116186"/>
    <s v="N/A"/>
    <s v=" JOSE NICODEMUS"/>
    <s v="GUTIERREZ ARDILA"/>
    <x v="0"/>
    <n v="22"/>
    <n v="22"/>
    <n v="1"/>
  </r>
  <r>
    <x v="50"/>
    <x v="2"/>
    <s v="Uso adecuado de EPP, herramientas y equipos"/>
    <s v="Incentivar el buen uso y cuidado de las herramientas, equipos y elementos de protección personal."/>
    <s v="Felipe Arias"/>
    <s v="Felipe Arias"/>
    <s v="Finca El Pilar "/>
    <x v="30"/>
    <x v="3"/>
    <n v="93470745"/>
    <s v="N/A"/>
    <s v="FERNANDO"/>
    <s v="GONZALEZ POVEDA"/>
    <x v="0"/>
    <n v="22"/>
    <n v="22"/>
    <n v="1"/>
  </r>
  <r>
    <x v="50"/>
    <x v="2"/>
    <s v="Uso adecuado de EPP, herramientas y equipos"/>
    <s v="Incentivar el buen uso y cuidado de las herramientas, equipos y elementos de protección personal."/>
    <s v="Felipe Arias"/>
    <s v="Felipe Arias"/>
    <s v="Finca El Pilar "/>
    <x v="30"/>
    <x v="3"/>
    <n v="6004678"/>
    <s v="N/A"/>
    <s v="RICARDO"/>
    <s v="GONZALEZ"/>
    <x v="0"/>
    <n v="22"/>
    <n v="22"/>
    <n v="1"/>
  </r>
  <r>
    <x v="50"/>
    <x v="2"/>
    <s v="Uso adecuado de EPP, herramientas y equipos"/>
    <s v="Incentivar el buen uso y cuidado de las herramientas, equipos y elementos de protección personal."/>
    <s v="Felipe Arias"/>
    <s v="Felipe Arias"/>
    <s v="Finca El Pilar "/>
    <x v="30"/>
    <x v="3"/>
    <n v="3274896"/>
    <s v="N/A"/>
    <s v="FREDY"/>
    <s v="GARCIA LADINO"/>
    <x v="0"/>
    <n v="22"/>
    <n v="22"/>
    <n v="1"/>
  </r>
  <r>
    <x v="50"/>
    <x v="2"/>
    <s v="Uso adecuado de EPP, herramientas y equipos"/>
    <s v="Incentivar el buen uso y cuidado de las herramientas, equipos y elementos de protección personal."/>
    <s v="Felipe Arias"/>
    <s v="Felipe Arias"/>
    <s v="Finca El Pilar "/>
    <x v="30"/>
    <x v="3"/>
    <n v="1007057960"/>
    <s v="N/A"/>
    <s v="WILSON ANDRES"/>
    <s v="DIAZ BERNAL"/>
    <x v="0"/>
    <n v="22"/>
    <n v="22"/>
    <n v="1"/>
  </r>
  <r>
    <x v="50"/>
    <x v="2"/>
    <s v="Uso adecuado de EPP, herramientas y equipos"/>
    <s v="Incentivar el buen uso y cuidado de las herramientas, equipos y elementos de protección personal."/>
    <s v="Felipe Arias"/>
    <s v="Felipe Arias"/>
    <s v="Finca El Pilar "/>
    <x v="30"/>
    <x v="3"/>
    <n v="11323827"/>
    <s v="N/A"/>
    <s v="ARQUIMEDES"/>
    <s v="BERNAL"/>
    <x v="0"/>
    <n v="22"/>
    <n v="22"/>
    <n v="1"/>
  </r>
  <r>
    <x v="50"/>
    <x v="2"/>
    <s v="Uso adecuado de EPP, herramientas y equipos"/>
    <s v="Incentivar el buen uso y cuidado de las herramientas, equipos y elementos de protección personal."/>
    <s v="Felipe Arias"/>
    <s v="Felipe Arias"/>
    <s v="Finca El Pilar "/>
    <x v="30"/>
    <x v="3"/>
    <n v="1106333245"/>
    <s v="N/A"/>
    <s v="NUBIA ESPERANZA "/>
    <s v="BELTRAN ECHEVERRY"/>
    <x v="0"/>
    <n v="22"/>
    <n v="22"/>
    <n v="1"/>
  </r>
  <r>
    <x v="50"/>
    <x v="2"/>
    <s v="Uso adecuado de EPP, herramientas y equipos"/>
    <s v="Incentivar el buen uso y cuidado de las herramientas, equipos y elementos de protección personal."/>
    <s v="Felipe Arias"/>
    <s v="Felipe Arias"/>
    <s v="Finca El Pilar "/>
    <x v="30"/>
    <x v="3"/>
    <n v="1121917518"/>
    <s v="N/A"/>
    <s v=" CARLOS ALBEIRO"/>
    <s v="BECERRA ZAMORA"/>
    <x v="0"/>
    <n v="22"/>
    <n v="22"/>
    <n v="1"/>
  </r>
  <r>
    <x v="50"/>
    <x v="2"/>
    <s v="Uso adecuado de EPP, herramientas y equipos"/>
    <s v="Incentivar el buen uso y cuidado de las herramientas, equipos y elementos de protección personal."/>
    <s v="Felipe Arias"/>
    <s v="Felipe Arias"/>
    <s v="Finca El Pilar "/>
    <x v="30"/>
    <x v="3"/>
    <n v="17328515"/>
    <s v="N/A"/>
    <s v="BENJAMIN"/>
    <s v="ALDANA RINCON"/>
    <x v="0"/>
    <n v="22"/>
    <n v="22"/>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17267214"/>
    <n v="1311"/>
    <s v="JOSE ALVARO"/>
    <s v="SUAREZ TRIVIÑO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1006778024"/>
    <n v="1505"/>
    <s v="JUAN DAVID"/>
    <s v="SOLORZA ROJAS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40401255"/>
    <n v="1034"/>
    <s v="YUDY FERLAY"/>
    <s v="ROMERO BERNAL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40411297"/>
    <n v="1015"/>
    <s v=" ANGELICA YOHANA"/>
    <s v="RINCON"/>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31031695"/>
    <n v="1422"/>
    <s v="ANA ELIZABETH"/>
    <s v="ORTIZ"/>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40328103"/>
    <n v="1030"/>
    <s v="DORYS ADRIANA"/>
    <s v="MORENO SANCHEZ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40404467"/>
    <n v="1029"/>
    <s v="BLANCA MARINELLA"/>
    <s v="MORENO SANCHEZ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40326125"/>
    <n v="1129"/>
    <s v="LILIANA ANDREA"/>
    <s v="MORENO NARVAEZ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1121911429"/>
    <n v="1037"/>
    <s v="JYMMY ALEXANDER"/>
    <s v="HERNANDEZ MORENO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1123115110"/>
    <n v="1371"/>
    <s v="MARINELLY"/>
    <s v="HERNANDEZ JILGUERO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1121952333"/>
    <n v="1480"/>
    <s v="DANNY ALEJANDRA"/>
    <s v="GONZALEZ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38360656"/>
    <n v="1039"/>
    <s v="EMILCE"/>
    <s v="CESPEDES CANAS "/>
    <x v="1"/>
    <n v="13"/>
    <n v="13"/>
    <n v="1"/>
  </r>
  <r>
    <x v="51"/>
    <x v="0"/>
    <s v="Medio Ambiente"/>
    <s v="Socialización de temáticas ambientales para concientizar al personal sobre la importancia del cuidado del medio ambiente, impactos ambientales con sus causas y consecuencias. "/>
    <s v="Lorena Pulido"/>
    <s v="William Fierro "/>
    <s v="Finca El Pilar "/>
    <x v="31"/>
    <x v="0"/>
    <n v="1109411143"/>
    <n v="1477"/>
    <s v="YISSY FERNANDA"/>
    <s v="CASTRO CESPEDES "/>
    <x v="1"/>
    <n v="13"/>
    <n v="13"/>
    <n v="1"/>
  </r>
  <r>
    <x v="52"/>
    <x v="0"/>
    <s v="Procedimiento de entrega de envases vacíos y firmas "/>
    <s v="Se le recuerda al personal el procedimiento y manejo adecuado de los envases vacíos de agroquímicos "/>
    <s v="Sandra Caro"/>
    <s v="William Fierro"/>
    <s v="Finca El Pilar "/>
    <x v="32"/>
    <x v="4"/>
    <n v="17267214"/>
    <n v="1311"/>
    <s v="JOSE ALVARO"/>
    <s v="SUAREZ TRIVIÑO "/>
    <x v="1"/>
    <n v="11"/>
    <n v="11"/>
    <n v="1"/>
  </r>
  <r>
    <x v="52"/>
    <x v="0"/>
    <s v="Procedimiento de entrega de envases vacíos y firmas "/>
    <s v="Se le recuerda al personal el procedimiento y manejo adecuado de los envases vacíos de agroquímicos "/>
    <s v="Sandra Caro"/>
    <s v="William Fierro"/>
    <s v="Finca El Pilar "/>
    <x v="32"/>
    <x v="4"/>
    <n v="40401255"/>
    <n v="1034"/>
    <s v="YUDY FERLAY"/>
    <s v="ROMERO BERNAL "/>
    <x v="1"/>
    <n v="11"/>
    <n v="11"/>
    <n v="1"/>
  </r>
  <r>
    <x v="52"/>
    <x v="0"/>
    <s v="Procedimiento de entrega de envases vacíos y firmas "/>
    <s v="Se le recuerda al personal el procedimiento y manejo adecuado de los envases vacíos de agroquímicos "/>
    <s v="Sandra Caro"/>
    <s v="William Fierro"/>
    <s v="Finca El Pilar "/>
    <x v="32"/>
    <x v="4"/>
    <n v="40411297"/>
    <n v="1015"/>
    <s v=" ANGELICA YOHANA"/>
    <s v="RINCON"/>
    <x v="1"/>
    <n v="11"/>
    <n v="11"/>
    <n v="1"/>
  </r>
  <r>
    <x v="52"/>
    <x v="0"/>
    <s v="Procedimiento de entrega de envases vacíos y firmas "/>
    <s v="Se le recuerda al personal el procedimiento y manejo adecuado de los envases vacíos de agroquímicos "/>
    <s v="Sandra Caro"/>
    <s v="William Fierro"/>
    <s v="Finca El Pilar "/>
    <x v="32"/>
    <x v="4"/>
    <n v="16882469"/>
    <s v="N/A"/>
    <s v=" WEIMAR"/>
    <s v="PEÑA MOSQUERA"/>
    <x v="0"/>
    <n v="11"/>
    <n v="11"/>
    <n v="1"/>
  </r>
  <r>
    <x v="52"/>
    <x v="0"/>
    <s v="Procedimiento de entrega de envases vacíos y firmas "/>
    <s v="Se le recuerda al personal el procedimiento y manejo adecuado de los envases vacíos de agroquímicos "/>
    <s v="Sandra Caro"/>
    <s v="William Fierro"/>
    <s v="Finca El Pilar "/>
    <x v="32"/>
    <x v="4"/>
    <n v="1122131510"/>
    <s v="N/A"/>
    <s v=" DIEGO FERNANDO "/>
    <s v="ORTIZ OSPINA"/>
    <x v="0"/>
    <n v="11"/>
    <n v="11"/>
    <n v="1"/>
  </r>
  <r>
    <x v="52"/>
    <x v="0"/>
    <s v="Procedimiento de entrega de envases vacíos y firmas "/>
    <s v="Se le recuerda al personal el procedimiento y manejo adecuado de los envases vacíos de agroquímicos "/>
    <s v="Sandra Caro"/>
    <s v="William Fierro"/>
    <s v="Finca El Pilar "/>
    <x v="32"/>
    <x v="4"/>
    <n v="40404467"/>
    <n v="1029"/>
    <s v="BLANCA MARINELLA"/>
    <s v="MORENO SANCHEZ "/>
    <x v="1"/>
    <n v="11"/>
    <n v="11"/>
    <n v="1"/>
  </r>
  <r>
    <x v="52"/>
    <x v="0"/>
    <s v="Procedimiento de entrega de envases vacíos y firmas "/>
    <s v="Se le recuerda al personal el procedimiento y manejo adecuado de los envases vacíos de agroquímicos "/>
    <s v="Sandra Caro"/>
    <s v="William Fierro"/>
    <s v="Finca El Pilar "/>
    <x v="32"/>
    <x v="4"/>
    <n v="40328103"/>
    <n v="1030"/>
    <s v="DORYS ADRIANA"/>
    <s v="MORENO SANCHEZ "/>
    <x v="1"/>
    <n v="11"/>
    <n v="11"/>
    <n v="1"/>
  </r>
  <r>
    <x v="52"/>
    <x v="0"/>
    <s v="Procedimiento de entrega de envases vacíos y firmas "/>
    <s v="Se le recuerda al personal el procedimiento y manejo adecuado de los envases vacíos de agroquímicos "/>
    <s v="Sandra Caro"/>
    <s v="William Fierro"/>
    <s v="Finca El Pilar "/>
    <x v="32"/>
    <x v="4"/>
    <n v="1121911429"/>
    <n v="1037"/>
    <s v="JYMMY ALEXANDER"/>
    <s v="HERNANDEZ MORENO  "/>
    <x v="1"/>
    <n v="11"/>
    <n v="11"/>
    <n v="1"/>
  </r>
  <r>
    <x v="52"/>
    <x v="0"/>
    <s v="Procedimiento de entrega de envases vacíos y firmas "/>
    <s v="Se le recuerda al personal el procedimiento y manejo adecuado de los envases vacíos de agroquímicos "/>
    <s v="Sandra Caro"/>
    <s v="William Fierro"/>
    <s v="Finca El Pilar "/>
    <x v="32"/>
    <x v="4"/>
    <n v="1121952333"/>
    <n v="1480"/>
    <s v="DANNY ALEJANDRA"/>
    <s v="GONZALEZ "/>
    <x v="1"/>
    <n v="11"/>
    <n v="11"/>
    <n v="1"/>
  </r>
  <r>
    <x v="52"/>
    <x v="0"/>
    <s v="Procedimiento de entrega de envases vacíos y firmas "/>
    <s v="Se le recuerda al personal el procedimiento y manejo adecuado de los envases vacíos de agroquímicos "/>
    <s v="Sandra Caro"/>
    <s v="William Fierro"/>
    <s v="Finca El Pilar "/>
    <x v="32"/>
    <x v="4"/>
    <n v="1109411143"/>
    <n v="1477"/>
    <s v="YISSY FERNANDA"/>
    <s v="CASTRO CESPEDES "/>
    <x v="1"/>
    <n v="11"/>
    <n v="11"/>
    <n v="1"/>
  </r>
  <r>
    <x v="52"/>
    <x v="0"/>
    <s v="Procedimiento de entrega de envases vacíos y firmas "/>
    <s v="Se le recuerda al personal el procedimiento y manejo adecuado de los envases vacíos de agroquímicos "/>
    <s v="Sandra Caro"/>
    <s v="William Fierro"/>
    <s v="Finca El Pilar "/>
    <x v="32"/>
    <x v="4"/>
    <n v="1121917518"/>
    <s v="N/A"/>
    <s v=" CARLOS ALBEIRO"/>
    <s v="BECERRA ZAMORA"/>
    <x v="0"/>
    <n v="11"/>
    <n v="11"/>
    <n v="1"/>
  </r>
  <r>
    <x v="53"/>
    <x v="0"/>
    <s v="Socialización de informe de auditoría interna"/>
    <s v="Se realizó socialización sobre los resultados de la auditoría interna que se realizó el día 7 de Julio 2021. "/>
    <s v="Carlos Ivan Rondón"/>
    <s v="William Fierro"/>
    <s v="Finca El Pilar "/>
    <x v="33"/>
    <x v="0"/>
    <n v="86053117"/>
    <s v="N/A"/>
    <s v=" OMAR "/>
    <s v="RIVERA ESPINOSA"/>
    <x v="0"/>
    <n v="10"/>
    <n v="10"/>
    <n v="1"/>
  </r>
  <r>
    <x v="53"/>
    <x v="0"/>
    <s v="Socialización de informe de auditoría interna"/>
    <s v="Se realizó socialización sobre los resultados de la auditoría interna que se realizó el día 7 de Julio 2021. "/>
    <s v="Carlos Ivan Rondón"/>
    <s v="William Fierro"/>
    <s v="Finca El Pilar "/>
    <x v="33"/>
    <x v="0"/>
    <n v="1121953514"/>
    <s v="N/A"/>
    <s v="MARIA LORENA"/>
    <s v="PULIDO RESTREPO "/>
    <x v="0"/>
    <n v="10"/>
    <n v="10"/>
    <n v="1"/>
  </r>
  <r>
    <x v="53"/>
    <x v="0"/>
    <s v="Socialización de informe de auditoría interna"/>
    <s v="Se realizó socialización sobre los resultados de la auditoría interna que se realizó el día 7 de Julio 2021. "/>
    <s v="Carlos Ivan Rondón"/>
    <s v="William Fierro"/>
    <s v="Finca El Pilar "/>
    <x v="33"/>
    <x v="0"/>
    <n v="86059628"/>
    <s v="N/A"/>
    <s v=" GEDMAN"/>
    <s v="HERNANDEZ ALVARADO"/>
    <x v="0"/>
    <n v="10"/>
    <n v="10"/>
    <n v="1"/>
  </r>
  <r>
    <x v="53"/>
    <x v="0"/>
    <s v="Socialización de informe de auditoría interna"/>
    <s v="Se realizó socialización sobre los resultados de la auditoría interna que se realizó el día 7 de Julio 2021. "/>
    <s v="Carlos Ivan Rondón"/>
    <s v="William Fierro"/>
    <s v="Finca El Pilar "/>
    <x v="33"/>
    <x v="0"/>
    <n v="40441358"/>
    <s v="N/A"/>
    <s v=" SARA "/>
    <s v="GARCIA GONZALEZ"/>
    <x v="0"/>
    <n v="10"/>
    <n v="10"/>
    <n v="1"/>
  </r>
  <r>
    <x v="53"/>
    <x v="0"/>
    <s v="Socialización de informe de auditoría interna"/>
    <s v="Se realizó socialización sobre los resultados de la auditoría interna que se realizó el día 7 de Julio 2021. "/>
    <s v="Carlos Ivan Rondón"/>
    <s v="William Fierro"/>
    <s v="Finca El Pilar "/>
    <x v="33"/>
    <x v="0"/>
    <n v="1121951678"/>
    <s v="N/A"/>
    <s v="WILLIAM ALEJANDRO"/>
    <s v="FIERRO RIVEROS"/>
    <x v="0"/>
    <n v="10"/>
    <n v="10"/>
    <n v="1"/>
  </r>
  <r>
    <x v="53"/>
    <x v="0"/>
    <s v="Socialización de informe de auditoría interna"/>
    <s v="Se realizó socialización sobre los resultados de la auditoría interna que se realizó el día 7 de Julio 2021. "/>
    <s v="Carlos Ivan Rondón"/>
    <s v="William Fierro"/>
    <s v="Finca El Pilar "/>
    <x v="33"/>
    <x v="0"/>
    <n v="1121910048"/>
    <s v="N/A"/>
    <s v=" DEISY TATIANA"/>
    <s v="DUARTE MORENO"/>
    <x v="0"/>
    <n v="10"/>
    <n v="10"/>
    <n v="1"/>
  </r>
  <r>
    <x v="53"/>
    <x v="0"/>
    <s v="Socialización de informe de auditoría interna"/>
    <s v="Se realizó socialización sobre los resultados de la auditoría interna que se realizó el día 7 de Julio 2021. "/>
    <s v="Carlos Ivan Rondón"/>
    <s v="William Fierro"/>
    <s v="Finca El Pilar "/>
    <x v="33"/>
    <x v="0"/>
    <n v="1122123512"/>
    <s v="N/A"/>
    <s v=" SANDRA MARCELA "/>
    <s v="CARO MORA"/>
    <x v="0"/>
    <n v="10"/>
    <n v="10"/>
    <n v="1"/>
  </r>
  <r>
    <x v="53"/>
    <x v="0"/>
    <s v="Socialización de informe de auditoría interna"/>
    <s v="Se realizó socialización sobre los resultados de la auditoría interna que se realizó el día 7 de Julio 2021. "/>
    <s v="Carlos Ivan Rondón"/>
    <s v="William Fierro"/>
    <s v="Finca El Pilar "/>
    <x v="33"/>
    <x v="0"/>
    <n v="1121941203"/>
    <s v="N/A"/>
    <s v=" YADY JASBLEIDY"/>
    <s v="BAYONA GONZALEZ"/>
    <x v="0"/>
    <n v="10"/>
    <n v="10"/>
    <n v="1"/>
  </r>
  <r>
    <x v="53"/>
    <x v="0"/>
    <s v="Socialización de informe de auditoría interna"/>
    <s v="Se realizó socialización sobre los resultados de la auditoría interna que se realizó el día 7 de Julio 2021. "/>
    <s v="Carlos Ivan Rondón"/>
    <s v="William Fierro"/>
    <s v="Finca El Pilar "/>
    <x v="33"/>
    <x v="0"/>
    <n v="1121935929"/>
    <s v="N/A"/>
    <s v="MILTON ANDRÉS"/>
    <s v="AVILA LEGUIZAMO"/>
    <x v="1"/>
    <n v="10"/>
    <n v="10"/>
    <n v="1"/>
  </r>
  <r>
    <x v="53"/>
    <x v="0"/>
    <s v="Socialización de informe de auditoría interna"/>
    <s v="Se realizó socialización sobre los resultados de la auditoría interna que se realizó el día 7 de Julio 2021. "/>
    <s v="Carlos Ivan Rondón"/>
    <s v="William Fierro"/>
    <s v="Finca El Pilar "/>
    <x v="33"/>
    <x v="0"/>
    <n v="1121903978"/>
    <s v="N/A"/>
    <s v=" CARLOS FELIPE"/>
    <s v="ARIAS RODRIGUEZ"/>
    <x v="0"/>
    <n v="10"/>
    <n v="10"/>
    <n v="1"/>
  </r>
  <r>
    <x v="54"/>
    <x v="0"/>
    <s v="Manual de convivencia y varios"/>
    <s v="Socialización del manual de convivencia "/>
    <s v="William Fierro"/>
    <s v="William Fierro "/>
    <s v="Casino Pajure"/>
    <x v="34"/>
    <x v="0"/>
    <n v="1116786787"/>
    <s v="N/A"/>
    <s v=" ANDRES DAVID "/>
    <s v="VALLEJO CASTAÑEDA"/>
    <x v="0"/>
    <n v="10"/>
    <n v="10"/>
    <n v="1"/>
  </r>
  <r>
    <x v="54"/>
    <x v="0"/>
    <s v="Manual de convivencia y varios"/>
    <s v="Socialización del manual de convivencia "/>
    <s v="William Fierro"/>
    <s v="William Fierro "/>
    <s v="Casino Pajure"/>
    <x v="34"/>
    <x v="0"/>
    <n v="1006778024"/>
    <n v="1505"/>
    <s v="JUAN DAVID"/>
    <s v="SOLORZA ROJAS "/>
    <x v="1"/>
    <n v="10"/>
    <n v="10"/>
    <n v="1"/>
  </r>
  <r>
    <x v="54"/>
    <x v="0"/>
    <s v="Manual de convivencia y varios"/>
    <s v="Socialización del manual de convivencia "/>
    <s v="William Fierro"/>
    <s v="William Fierro "/>
    <s v="Casino Pajure"/>
    <x v="34"/>
    <x v="0"/>
    <n v="16882469"/>
    <s v="N/A"/>
    <s v=" WEIMAR"/>
    <s v="PEÑA MOSQUERA"/>
    <x v="0"/>
    <n v="10"/>
    <n v="10"/>
    <n v="1"/>
  </r>
  <r>
    <x v="54"/>
    <x v="0"/>
    <s v="Manual de convivencia y varios"/>
    <s v="Socialización del manual de convivencia "/>
    <s v="William Fierro"/>
    <s v="William Fierro "/>
    <s v="Casino Pajure"/>
    <x v="34"/>
    <x v="0"/>
    <n v="17972048"/>
    <n v="1450"/>
    <s v="MANUEL FRANCISCO"/>
    <s v="PALLARES ANAYA "/>
    <x v="1"/>
    <n v="10"/>
    <n v="10"/>
    <n v="1"/>
  </r>
  <r>
    <x v="54"/>
    <x v="0"/>
    <s v="Manual de convivencia y varios"/>
    <s v="Socialización del manual de convivencia "/>
    <s v="William Fierro"/>
    <s v="William Fierro "/>
    <s v="Casino Pajure"/>
    <x v="34"/>
    <x v="0"/>
    <n v="93470745"/>
    <s v="N/A"/>
    <s v="FERNANDO"/>
    <s v="GONZALEZ POVEDA"/>
    <x v="0"/>
    <n v="10"/>
    <n v="10"/>
    <n v="1"/>
  </r>
  <r>
    <x v="54"/>
    <x v="0"/>
    <s v="Manual de convivencia y varios"/>
    <s v="Socialización del manual de convivencia "/>
    <s v="William Fierro"/>
    <s v="William Fierro "/>
    <s v="Casino Pajure"/>
    <x v="34"/>
    <x v="0"/>
    <n v="1083556844"/>
    <n v="1548"/>
    <s v="GEINER ANTONIO"/>
    <s v="GIL LARA "/>
    <x v="1"/>
    <n v="10"/>
    <n v="10"/>
    <n v="1"/>
  </r>
  <r>
    <x v="54"/>
    <x v="0"/>
    <s v="Manual de convivencia y varios"/>
    <s v="Socialización del manual de convivencia "/>
    <s v="William Fierro"/>
    <s v="William Fierro "/>
    <s v="Casino Pajure"/>
    <x v="34"/>
    <x v="0"/>
    <n v="1006822040"/>
    <s v="N/A"/>
    <s v="EIDER ORLANDO"/>
    <s v="GARCIA"/>
    <x v="1"/>
    <n v="10"/>
    <n v="10"/>
    <n v="1"/>
  </r>
  <r>
    <x v="54"/>
    <x v="0"/>
    <s v="Manual de convivencia y varios"/>
    <s v="Socialización del manual de convivencia "/>
    <s v="William Fierro"/>
    <s v="William Fierro "/>
    <s v="Casino Pajure"/>
    <x v="34"/>
    <x v="0"/>
    <n v="1052702515"/>
    <n v="1517"/>
    <s v=" ALEXANDER"/>
    <s v="ANGULO CANTILLO"/>
    <x v="1"/>
    <n v="10"/>
    <n v="10"/>
    <n v="1"/>
  </r>
  <r>
    <x v="54"/>
    <x v="0"/>
    <s v="Manual de convivencia y varios"/>
    <s v="Socialización del manual de convivencia "/>
    <s v="William Fierro"/>
    <s v="William Fierro "/>
    <s v="Casino Pajure"/>
    <x v="34"/>
    <x v="0"/>
    <n v="1122126571"/>
    <n v="1485"/>
    <s v=" FREDY ALEXANDER"/>
    <s v="ALVAREZ GALINDO"/>
    <x v="1"/>
    <n v="10"/>
    <n v="10"/>
    <n v="1"/>
  </r>
  <r>
    <x v="54"/>
    <x v="0"/>
    <s v="Manual de convivencia y varios"/>
    <s v="Socialización del manual de convivencia "/>
    <s v="William Fierro"/>
    <s v="William Fierro "/>
    <s v="Casino Pajure"/>
    <x v="34"/>
    <x v="0"/>
    <n v="17328515"/>
    <s v="N/A"/>
    <s v="BENJAMIN"/>
    <s v="ALDANA RINCON"/>
    <x v="0"/>
    <n v="10"/>
    <n v="10"/>
    <n v="1"/>
  </r>
  <r>
    <x v="55"/>
    <x v="0"/>
    <s v="Labor de aseo y limpieza"/>
    <s v="Se realiza descripción de la labor de aseo en las instalaciones de la empresa (oficinas y casino finca el Pilar). "/>
    <s v="Lorena Pulido"/>
    <s v="William Fierro "/>
    <s v="Finca El Pilar "/>
    <x v="35"/>
    <x v="4"/>
    <n v="1121910483"/>
    <n v="1538"/>
    <s v="ADRIANA"/>
    <s v="JARAMILLO OVALLE "/>
    <x v="1"/>
    <n v="1"/>
    <n v="1"/>
    <n v="1"/>
  </r>
  <r>
    <x v="56"/>
    <x v="0"/>
    <s v="PSB - Buenas prácticas de manejo personal de cocina"/>
    <s v="charla con el personal contratista del casino sobre el buen manejo de los alimentos. "/>
    <s v="William Fierro"/>
    <s v="William Fierro "/>
    <s v="Casino Pajure"/>
    <x v="36"/>
    <x v="0"/>
    <n v="57424845"/>
    <s v="N/A"/>
    <s v="LUCY"/>
    <s v="GARCIA HURTADO"/>
    <x v="5"/>
    <n v="2"/>
    <n v="2"/>
    <n v="1"/>
  </r>
  <r>
    <x v="56"/>
    <x v="0"/>
    <s v="PSB - Buenas prácticas de manejo personal de cocina"/>
    <s v="charla con el personal contratista del casino sobre el buen manejo de los alimentos. "/>
    <s v="William Fierro"/>
    <s v="William Fierro "/>
    <s v="Casino Pajure"/>
    <x v="36"/>
    <x v="0"/>
    <n v="4646646"/>
    <s v="N/A"/>
    <s v="ABELARDO"/>
    <s v="ASPRILLA"/>
    <x v="5"/>
    <n v="2"/>
    <n v="2"/>
    <n v="1"/>
  </r>
  <r>
    <x v="57"/>
    <x v="2"/>
    <s v="Charla motivacional"/>
    <s v="Crear espacios de motivación y trabajo en equipo"/>
    <s v="Tatiana Duarte"/>
    <s v="Felipe Arias"/>
    <s v="Finca El Pilar "/>
    <x v="37"/>
    <x v="0"/>
    <n v="86070853"/>
    <n v="1075"/>
    <s v="FREDY"/>
    <s v="ZAMORA "/>
    <x v="1"/>
    <n v="29"/>
    <n v="29"/>
    <n v="1"/>
  </r>
  <r>
    <x v="57"/>
    <x v="2"/>
    <s v="Charla motivacional"/>
    <s v="Crear espacios de motivación y trabajo en equipo"/>
    <s v="Tatiana Duarte"/>
    <s v="Felipe Arias"/>
    <s v="Finca El Pilar "/>
    <x v="37"/>
    <x v="0"/>
    <n v="31031744"/>
    <n v="1023"/>
    <s v=" MARIA EUGENIA"/>
    <s v="VARGAS OVALLE"/>
    <x v="1"/>
    <n v="29"/>
    <n v="29"/>
    <n v="1"/>
  </r>
  <r>
    <x v="57"/>
    <x v="2"/>
    <s v="Charla motivacional"/>
    <s v="Crear espacios de motivación y trabajo en equipo"/>
    <s v="Tatiana Duarte"/>
    <s v="Felipe Arias"/>
    <s v="Finca El Pilar "/>
    <x v="37"/>
    <x v="0"/>
    <n v="40439756"/>
    <n v="1032"/>
    <s v=" MILVA"/>
    <s v="VANEGAS ZUBIETA"/>
    <x v="1"/>
    <n v="29"/>
    <n v="29"/>
    <n v="1"/>
  </r>
  <r>
    <x v="57"/>
    <x v="2"/>
    <s v="Charla motivacional"/>
    <s v="Crear espacios de motivación y trabajo en equipo"/>
    <s v="Tatiana Duarte"/>
    <s v="Felipe Arias"/>
    <s v="Finca El Pilar "/>
    <x v="37"/>
    <x v="0"/>
    <n v="1121906783"/>
    <n v="1022"/>
    <s v="FRANCISCO"/>
    <s v="VANEGAS SOLANO "/>
    <x v="1"/>
    <n v="29"/>
    <n v="29"/>
    <n v="1"/>
  </r>
  <r>
    <x v="57"/>
    <x v="2"/>
    <s v="Charla motivacional"/>
    <s v="Crear espacios de motivación y trabajo en equipo"/>
    <s v="Tatiana Duarte"/>
    <s v="Felipe Arias"/>
    <s v="Finca El Pilar "/>
    <x v="37"/>
    <x v="0"/>
    <n v="1120580004"/>
    <n v="1519"/>
    <s v=" YEISON FAVIAN"/>
    <s v="TOLOZA ESPINOSA"/>
    <x v="1"/>
    <n v="29"/>
    <n v="29"/>
    <n v="1"/>
  </r>
  <r>
    <x v="57"/>
    <x v="2"/>
    <s v="Charla motivacional"/>
    <s v="Crear espacios de motivación y trabajo en equipo"/>
    <s v="Tatiana Duarte"/>
    <s v="Felipe Arias"/>
    <s v="Finca El Pilar "/>
    <x v="37"/>
    <x v="0"/>
    <n v="9600532"/>
    <n v="1070"/>
    <s v="PABLO ANTONIO"/>
    <s v="ROJAS RODRIGUEZ "/>
    <x v="1"/>
    <n v="29"/>
    <n v="29"/>
    <n v="1"/>
  </r>
  <r>
    <x v="57"/>
    <x v="2"/>
    <s v="Charla motivacional"/>
    <s v="Crear espacios de motivación y trabajo en equipo"/>
    <s v="Tatiana Duarte"/>
    <s v="Felipe Arias"/>
    <s v="Finca El Pilar "/>
    <x v="37"/>
    <x v="0"/>
    <n v="1123116797"/>
    <n v="1404"/>
    <s v=" ELKIN STEVEN"/>
    <s v="ROJAS ORTIZ"/>
    <x v="1"/>
    <n v="29"/>
    <n v="29"/>
    <n v="1"/>
  </r>
  <r>
    <x v="57"/>
    <x v="2"/>
    <s v="Charla motivacional"/>
    <s v="Crear espacios de motivación y trabajo en equipo"/>
    <s v="Tatiana Duarte"/>
    <s v="Felipe Arias"/>
    <s v="Finca El Pilar "/>
    <x v="37"/>
    <x v="0"/>
    <n v="1122646567"/>
    <n v="1232"/>
    <s v=" ISRAEL"/>
    <s v="ROBAYO JIMENEZ"/>
    <x v="1"/>
    <n v="29"/>
    <n v="29"/>
    <n v="1"/>
  </r>
  <r>
    <x v="57"/>
    <x v="2"/>
    <s v="Charla motivacional"/>
    <s v="Crear espacios de motivación y trabajo en equipo"/>
    <s v="Tatiana Duarte"/>
    <s v="Felipe Arias"/>
    <s v="Finca El Pilar "/>
    <x v="37"/>
    <x v="0"/>
    <n v="1123114519"/>
    <n v="1016"/>
    <s v=" JUAN CARLOS"/>
    <s v="ROA CASTILLO"/>
    <x v="1"/>
    <n v="29"/>
    <n v="29"/>
    <n v="1"/>
  </r>
  <r>
    <x v="57"/>
    <x v="2"/>
    <s v="Charla motivacional"/>
    <s v="Crear espacios de motivación y trabajo en equipo"/>
    <s v="Tatiana Duarte"/>
    <s v="Felipe Arias"/>
    <s v="Finca El Pilar "/>
    <x v="37"/>
    <x v="0"/>
    <n v="1123114283"/>
    <n v="1017"/>
    <s v=" RODRIGO JOSE"/>
    <s v="ROA CASTILLO"/>
    <x v="1"/>
    <n v="29"/>
    <n v="29"/>
    <n v="1"/>
  </r>
  <r>
    <x v="57"/>
    <x v="2"/>
    <s v="Charla motivacional"/>
    <s v="Crear espacios de motivación y trabajo en equipo"/>
    <s v="Tatiana Duarte"/>
    <s v="Felipe Arias"/>
    <s v="Finca El Pilar "/>
    <x v="37"/>
    <x v="0"/>
    <n v="1123514268"/>
    <n v="1510"/>
    <s v=" CRISTIAN ANDRES"/>
    <s v="PEREZ GUAYABO"/>
    <x v="1"/>
    <n v="29"/>
    <n v="29"/>
    <n v="1"/>
  </r>
  <r>
    <x v="57"/>
    <x v="2"/>
    <s v="Charla motivacional"/>
    <s v="Crear espacios de motivación y trabajo en equipo"/>
    <s v="Tatiana Duarte"/>
    <s v="Felipe Arias"/>
    <s v="Finca El Pilar "/>
    <x v="37"/>
    <x v="0"/>
    <n v="1120571325"/>
    <n v="1145"/>
    <s v="WILINTON DAVID"/>
    <s v="PADILLA MORALES "/>
    <x v="1"/>
    <n v="29"/>
    <n v="29"/>
    <n v="1"/>
  </r>
  <r>
    <x v="57"/>
    <x v="2"/>
    <s v="Charla motivacional"/>
    <s v="Crear espacios de motivación y trabajo en equipo"/>
    <s v="Tatiana Duarte"/>
    <s v="Felipe Arias"/>
    <s v="Finca El Pilar "/>
    <x v="37"/>
    <x v="0"/>
    <n v="17330089"/>
    <n v="1093"/>
    <s v="JAVIER IGNACIO "/>
    <s v="NARVAEZ SOACHE "/>
    <x v="1"/>
    <n v="29"/>
    <n v="29"/>
    <n v="1"/>
  </r>
  <r>
    <x v="57"/>
    <x v="2"/>
    <s v="Charla motivacional"/>
    <s v="Crear espacios de motivación y trabajo en equipo"/>
    <s v="Tatiana Duarte"/>
    <s v="Felipe Arias"/>
    <s v="Finca El Pilar "/>
    <x v="37"/>
    <x v="0"/>
    <n v="1003274956"/>
    <n v="1463"/>
    <s v="WILSON ENRRIQUE"/>
    <s v="MURILLO JIMENEZ"/>
    <x v="1"/>
    <n v="29"/>
    <n v="29"/>
    <n v="1"/>
  </r>
  <r>
    <x v="57"/>
    <x v="2"/>
    <s v="Charla motivacional"/>
    <s v="Crear espacios de motivación y trabajo en equipo"/>
    <s v="Tatiana Duarte"/>
    <s v="Felipe Arias"/>
    <s v="Finca El Pilar "/>
    <x v="37"/>
    <x v="0"/>
    <n v="40404467"/>
    <n v="1029"/>
    <s v="BLANCA MARINELLA"/>
    <s v="MORENO SANCHEZ "/>
    <x v="1"/>
    <n v="29"/>
    <n v="29"/>
    <n v="1"/>
  </r>
  <r>
    <x v="57"/>
    <x v="2"/>
    <s v="Charla motivacional"/>
    <s v="Crear espacios de motivación y trabajo en equipo"/>
    <s v="Tatiana Duarte"/>
    <s v="Felipe Arias"/>
    <s v="Finca El Pilar "/>
    <x v="37"/>
    <x v="0"/>
    <n v="40328103"/>
    <n v="1030"/>
    <s v="DORYS ADRIANA"/>
    <s v="MORENO SANCHEZ "/>
    <x v="1"/>
    <n v="29"/>
    <n v="29"/>
    <n v="1"/>
  </r>
  <r>
    <x v="57"/>
    <x v="2"/>
    <s v="Charla motivacional"/>
    <s v="Crear espacios de motivación y trabajo en equipo"/>
    <s v="Tatiana Duarte"/>
    <s v="Felipe Arias"/>
    <s v="Finca El Pilar "/>
    <x v="37"/>
    <x v="0"/>
    <n v="7837936"/>
    <n v="1011"/>
    <s v=" WILSON"/>
    <s v="LOPEZ RINCON"/>
    <x v="1"/>
    <n v="29"/>
    <n v="29"/>
    <n v="1"/>
  </r>
  <r>
    <x v="57"/>
    <x v="2"/>
    <s v="Charla motivacional"/>
    <s v="Crear espacios de motivación y trabajo en equipo"/>
    <s v="Tatiana Duarte"/>
    <s v="Felipe Arias"/>
    <s v="Finca El Pilar "/>
    <x v="37"/>
    <x v="0"/>
    <n v="7837811"/>
    <s v="N/A"/>
    <s v="ESTEBAN "/>
    <s v="LOPEZ"/>
    <x v="1"/>
    <n v="29"/>
    <n v="29"/>
    <n v="1"/>
  </r>
  <r>
    <x v="57"/>
    <x v="2"/>
    <s v="Charla motivacional"/>
    <s v="Crear espacios de motivación y trabajo en equipo"/>
    <s v="Tatiana Duarte"/>
    <s v="Felipe Arias"/>
    <s v="Finca El Pilar "/>
    <x v="37"/>
    <x v="0"/>
    <n v="1006656554"/>
    <n v="1009"/>
    <s v="OLGA"/>
    <s v="JARAMILLO RODRIGUEZ "/>
    <x v="1"/>
    <n v="29"/>
    <n v="29"/>
    <n v="1"/>
  </r>
  <r>
    <x v="57"/>
    <x v="2"/>
    <s v="Charla motivacional"/>
    <s v="Crear espacios de motivación y trabajo en equipo"/>
    <s v="Tatiana Duarte"/>
    <s v="Felipe Arias"/>
    <s v="Finca El Pilar "/>
    <x v="37"/>
    <x v="0"/>
    <n v="1121910483"/>
    <n v="1538"/>
    <s v="ADRIANA"/>
    <s v="JARAMILLO OVALLE "/>
    <x v="1"/>
    <n v="29"/>
    <n v="29"/>
    <n v="1"/>
  </r>
  <r>
    <x v="57"/>
    <x v="2"/>
    <s v="Charla motivacional"/>
    <s v="Crear espacios de motivación y trabajo en equipo"/>
    <s v="Tatiana Duarte"/>
    <s v="Felipe Arias"/>
    <s v="Finca El Pilar "/>
    <x v="37"/>
    <x v="0"/>
    <n v="1121819496"/>
    <n v="1008"/>
    <s v=" OMAR JOSE"/>
    <s v="HERNANDEZ RUIZ"/>
    <x v="1"/>
    <n v="29"/>
    <n v="29"/>
    <n v="1"/>
  </r>
  <r>
    <x v="57"/>
    <x v="2"/>
    <s v="Charla motivacional"/>
    <s v="Crear espacios de motivación y trabajo en equipo"/>
    <s v="Tatiana Duarte"/>
    <s v="Felipe Arias"/>
    <s v="Finca El Pilar "/>
    <x v="37"/>
    <x v="0"/>
    <n v="1121934150"/>
    <n v="1058"/>
    <s v=" YULIAN ANDRES"/>
    <s v="HERNANDEZ MORENO"/>
    <x v="1"/>
    <n v="29"/>
    <n v="29"/>
    <n v="1"/>
  </r>
  <r>
    <x v="57"/>
    <x v="2"/>
    <s v="Charla motivacional"/>
    <s v="Crear espacios de motivación y trabajo en equipo"/>
    <s v="Tatiana Duarte"/>
    <s v="Felipe Arias"/>
    <s v="Finca El Pilar "/>
    <x v="37"/>
    <x v="0"/>
    <n v="1123116186"/>
    <s v="N/A"/>
    <s v=" JOSE NICODEMUS"/>
    <s v="GUTIERREZ ARDILA"/>
    <x v="0"/>
    <n v="29"/>
    <n v="29"/>
    <n v="1"/>
  </r>
  <r>
    <x v="57"/>
    <x v="2"/>
    <s v="Charla motivacional"/>
    <s v="Crear espacios de motivación y trabajo en equipo"/>
    <s v="Tatiana Duarte"/>
    <s v="Felipe Arias"/>
    <s v="Finca El Pilar "/>
    <x v="37"/>
    <x v="0"/>
    <n v="1121819501"/>
    <n v="1494"/>
    <s v="JOHN FREDY"/>
    <s v="GARCIA GONZALEZ "/>
    <x v="1"/>
    <n v="29"/>
    <n v="29"/>
    <n v="1"/>
  </r>
  <r>
    <x v="57"/>
    <x v="2"/>
    <s v="Charla motivacional"/>
    <s v="Crear espacios de motivación y trabajo en equipo"/>
    <s v="Tatiana Duarte"/>
    <s v="Felipe Arias"/>
    <s v="Finca El Pilar "/>
    <x v="37"/>
    <x v="0"/>
    <n v="10187350"/>
    <s v="N/A"/>
    <s v="WILSON"/>
    <s v="DIAZ BERNAL"/>
    <x v="0"/>
    <n v="29"/>
    <n v="29"/>
    <n v="1"/>
  </r>
  <r>
    <x v="57"/>
    <x v="2"/>
    <s v="Charla motivacional"/>
    <s v="Crear espacios de motivación y trabajo en equipo"/>
    <s v="Tatiana Duarte"/>
    <s v="Felipe Arias"/>
    <s v="Finca El Pilar "/>
    <x v="37"/>
    <x v="0"/>
    <n v="1052702515"/>
    <n v="1517"/>
    <s v=" ALEXANDER"/>
    <s v="ANGULO CANTILLO"/>
    <x v="1"/>
    <n v="29"/>
    <n v="29"/>
    <n v="1"/>
  </r>
  <r>
    <x v="57"/>
    <x v="2"/>
    <s v="Charla motivacional"/>
    <s v="Crear espacios de motivación y trabajo en equipo"/>
    <s v="Tatiana Duarte"/>
    <s v="Felipe Arias"/>
    <s v="Finca El Pilar "/>
    <x v="37"/>
    <x v="0"/>
    <n v="1120499197"/>
    <n v="1065"/>
    <s v="LADY JOHANA"/>
    <s v="ANDRADE SANCHEZ "/>
    <x v="1"/>
    <n v="29"/>
    <n v="29"/>
    <n v="1"/>
  </r>
  <r>
    <x v="57"/>
    <x v="2"/>
    <s v="Charla motivacional"/>
    <s v="Crear espacios de motivación y trabajo en equipo"/>
    <s v="Tatiana Duarte"/>
    <s v="Felipe Arias"/>
    <s v="Finca El Pilar "/>
    <x v="37"/>
    <x v="0"/>
    <n v="1121844449"/>
    <n v="1097"/>
    <s v="JOSE MANUEL"/>
    <s v="AMAYA GONZALEZ "/>
    <x v="1"/>
    <n v="29"/>
    <n v="29"/>
    <n v="1"/>
  </r>
  <r>
    <x v="57"/>
    <x v="2"/>
    <s v="Charla motivacional"/>
    <s v="Crear espacios de motivación y trabajo en equipo"/>
    <s v="Tatiana Duarte"/>
    <s v="Felipe Arias"/>
    <s v="Finca El Pilar "/>
    <x v="37"/>
    <x v="0"/>
    <n v="17328515"/>
    <s v="N/A"/>
    <s v="BENJAMIN"/>
    <s v="ALDANA RINCON"/>
    <x v="0"/>
    <n v="29"/>
    <n v="29"/>
    <n v="1"/>
  </r>
  <r>
    <x v="58"/>
    <x v="1"/>
    <s v="Monitoreo de enfermedad, producción de cogollo"/>
    <n v="0"/>
    <s v="Omar Rivera"/>
    <s v="Omar Rivera"/>
    <s v="Finca El Pilar "/>
    <x v="38"/>
    <x v="0"/>
    <n v="40411297"/>
    <n v="1015"/>
    <s v=" ANGELICA YOHANA"/>
    <s v="RINCON"/>
    <x v="1"/>
    <n v="3"/>
    <n v="3"/>
    <n v="1"/>
  </r>
  <r>
    <x v="58"/>
    <x v="1"/>
    <s v="Monitoreo de enfermedad, producción de cogollo"/>
    <n v="0"/>
    <s v="Omar Rivera"/>
    <s v="Omar Rivera"/>
    <s v="Finca El Pilar "/>
    <x v="38"/>
    <x v="0"/>
    <n v="1121952333"/>
    <n v="1480"/>
    <s v="DANNY ALEJANDRA"/>
    <s v="GONZALEZ "/>
    <x v="1"/>
    <n v="3"/>
    <n v="3"/>
    <n v="1"/>
  </r>
  <r>
    <x v="58"/>
    <x v="1"/>
    <s v="Monitoreo de enfermedad, producción de cogollo"/>
    <n v="0"/>
    <s v="Omar Rivera"/>
    <s v="Omar Rivera"/>
    <s v="Finca El Pilar "/>
    <x v="38"/>
    <x v="0"/>
    <n v="1109411143"/>
    <n v="1477"/>
    <s v="YISSY FERNANDA"/>
    <s v="CASTRO CESPEDES "/>
    <x v="1"/>
    <n v="3"/>
    <n v="3"/>
    <n v="1"/>
  </r>
  <r>
    <x v="59"/>
    <x v="5"/>
    <s v="Inducción a la organización "/>
    <s v="Se realiza inducción en aspectos de la organización, seguridad y salud en el trabajo, ambientales y a la labor que se va a desempeñar"/>
    <s v="Felipe Arias, William Fierro"/>
    <s v="Felipe Arias, William Fierro"/>
    <s v="Finca El Pilar "/>
    <x v="39"/>
    <x v="0"/>
    <n v="1121890868"/>
    <s v="N/A"/>
    <s v="JAIME"/>
    <s v="LOZADA"/>
    <x v="0"/>
    <n v="1"/>
    <n v="1"/>
    <n v="1"/>
  </r>
  <r>
    <x v="60"/>
    <x v="1"/>
    <s v="Diferentes enfermedades de la palma de aceite"/>
    <n v="0"/>
    <s v="Omar Rivera"/>
    <s v="Omar Rivera"/>
    <s v="Finca El Pilar "/>
    <x v="39"/>
    <x v="3"/>
    <n v="31031744"/>
    <n v="1023"/>
    <s v=" MARIA EUGENIA"/>
    <s v="VARGAS OVALLE"/>
    <x v="1"/>
    <n v="39"/>
    <n v="39"/>
    <n v="1"/>
  </r>
  <r>
    <x v="60"/>
    <x v="1"/>
    <s v="Diferentes enfermedades de la palma de aceite"/>
    <n v="0"/>
    <s v="Omar Rivera"/>
    <s v="Omar Rivera"/>
    <s v="Finca El Pilar "/>
    <x v="39"/>
    <x v="3"/>
    <n v="1116786787"/>
    <s v="N/A"/>
    <s v=" ANDRES DAVID "/>
    <s v="VALLEJO CASTAÑEDA"/>
    <x v="0"/>
    <n v="39"/>
    <n v="39"/>
    <n v="1"/>
  </r>
  <r>
    <x v="60"/>
    <x v="1"/>
    <s v="Diferentes enfermedades de la palma de aceite"/>
    <n v="0"/>
    <s v="Omar Rivera"/>
    <s v="Omar Rivera"/>
    <s v="Finca El Pilar "/>
    <x v="39"/>
    <x v="3"/>
    <n v="17267214"/>
    <n v="1311"/>
    <s v="JOSE ALVARO"/>
    <s v="SUAREZ TRIVIÑO "/>
    <x v="1"/>
    <n v="39"/>
    <n v="39"/>
    <n v="1"/>
  </r>
  <r>
    <x v="60"/>
    <x v="1"/>
    <s v="Diferentes enfermedades de la palma de aceite"/>
    <n v="0"/>
    <s v="Omar Rivera"/>
    <s v="Omar Rivera"/>
    <s v="Finca El Pilar "/>
    <x v="39"/>
    <x v="3"/>
    <n v="1006778024"/>
    <n v="1505"/>
    <s v="JUAN DAVID"/>
    <s v="SOLORZA ROJAS "/>
    <x v="1"/>
    <n v="39"/>
    <n v="39"/>
    <n v="1"/>
  </r>
  <r>
    <x v="60"/>
    <x v="1"/>
    <s v="Diferentes enfermedades de la palma de aceite"/>
    <n v="0"/>
    <s v="Omar Rivera"/>
    <s v="Omar Rivera"/>
    <s v="Finca El Pilar "/>
    <x v="39"/>
    <x v="3"/>
    <n v="40401255"/>
    <n v="1034"/>
    <s v="YUDY FERLAY"/>
    <s v="ROMERO BERNAL "/>
    <x v="1"/>
    <n v="39"/>
    <n v="39"/>
    <n v="1"/>
  </r>
  <r>
    <x v="60"/>
    <x v="1"/>
    <s v="Diferentes enfermedades de la palma de aceite"/>
    <n v="0"/>
    <s v="Omar Rivera"/>
    <s v="Omar Rivera"/>
    <s v="Finca El Pilar "/>
    <x v="39"/>
    <x v="3"/>
    <n v="1122132486"/>
    <n v="1216"/>
    <s v=" LAURA MARCELA"/>
    <s v="ROJAS GARCIA"/>
    <x v="1"/>
    <n v="39"/>
    <n v="39"/>
    <n v="1"/>
  </r>
  <r>
    <x v="60"/>
    <x v="1"/>
    <s v="Diferentes enfermedades de la palma de aceite"/>
    <n v="0"/>
    <s v="Omar Rivera"/>
    <s v="Omar Rivera"/>
    <s v="Finca El Pilar "/>
    <x v="39"/>
    <x v="3"/>
    <n v="1123114419"/>
    <n v="1059"/>
    <s v="ANA MARIA"/>
    <s v="ROBAYO JIMENEZ "/>
    <x v="1"/>
    <n v="39"/>
    <n v="39"/>
    <n v="1"/>
  </r>
  <r>
    <x v="60"/>
    <x v="1"/>
    <s v="Diferentes enfermedades de la palma de aceite"/>
    <n v="0"/>
    <s v="Omar Rivera"/>
    <s v="Omar Rivera"/>
    <s v="Finca El Pilar "/>
    <x v="39"/>
    <x v="3"/>
    <n v="1123114657"/>
    <n v="1456"/>
    <s v=" SIGUIFREDO"/>
    <s v="ROBAYO JIMENEZ"/>
    <x v="1"/>
    <n v="39"/>
    <n v="39"/>
    <n v="1"/>
  </r>
  <r>
    <x v="60"/>
    <x v="1"/>
    <s v="Diferentes enfermedades de la palma de aceite"/>
    <n v="0"/>
    <s v="Omar Rivera"/>
    <s v="Omar Rivera"/>
    <s v="Finca El Pilar "/>
    <x v="39"/>
    <x v="3"/>
    <n v="40411297"/>
    <n v="1015"/>
    <s v=" ANGELICA YOHANA"/>
    <s v="RINCON"/>
    <x v="1"/>
    <n v="39"/>
    <n v="39"/>
    <n v="1"/>
  </r>
  <r>
    <x v="60"/>
    <x v="1"/>
    <s v="Diferentes enfermedades de la palma de aceite"/>
    <n v="0"/>
    <s v="Omar Rivera"/>
    <s v="Omar Rivera"/>
    <s v="Finca El Pilar "/>
    <x v="39"/>
    <x v="3"/>
    <n v="1123514268"/>
    <n v="1510"/>
    <s v=" CRISTIAN ANDRES"/>
    <s v="PEREZ GUAYABO"/>
    <x v="1"/>
    <n v="39"/>
    <n v="39"/>
    <n v="1"/>
  </r>
  <r>
    <x v="60"/>
    <x v="1"/>
    <s v="Diferentes enfermedades de la palma de aceite"/>
    <n v="0"/>
    <s v="Omar Rivera"/>
    <s v="Omar Rivera"/>
    <s v="Finca El Pilar "/>
    <x v="39"/>
    <x v="3"/>
    <n v="1120571325"/>
    <n v="1145"/>
    <s v="WILINTON DAVID"/>
    <s v="PADILLA MORALES "/>
    <x v="1"/>
    <n v="39"/>
    <n v="39"/>
    <n v="1"/>
  </r>
  <r>
    <x v="60"/>
    <x v="1"/>
    <s v="Diferentes enfermedades de la palma de aceite"/>
    <n v="0"/>
    <s v="Omar Rivera"/>
    <s v="Omar Rivera"/>
    <s v="Finca El Pilar "/>
    <x v="39"/>
    <x v="3"/>
    <n v="1122131510"/>
    <s v="N/A"/>
    <s v=" DIEGO FERNANDO "/>
    <s v="ORTIZ OSPINA"/>
    <x v="0"/>
    <n v="39"/>
    <n v="39"/>
    <n v="1"/>
  </r>
  <r>
    <x v="60"/>
    <x v="1"/>
    <s v="Diferentes enfermedades de la palma de aceite"/>
    <n v="0"/>
    <s v="Omar Rivera"/>
    <s v="Omar Rivera"/>
    <s v="Finca El Pilar "/>
    <x v="39"/>
    <x v="3"/>
    <n v="31031695"/>
    <n v="1422"/>
    <s v="ANA ELIZABETH"/>
    <s v="ORTIZ"/>
    <x v="1"/>
    <n v="39"/>
    <n v="39"/>
    <n v="1"/>
  </r>
  <r>
    <x v="60"/>
    <x v="1"/>
    <s v="Diferentes enfermedades de la palma de aceite"/>
    <n v="0"/>
    <s v="Omar Rivera"/>
    <s v="Omar Rivera"/>
    <s v="Finca El Pilar "/>
    <x v="39"/>
    <x v="3"/>
    <n v="1003274956"/>
    <n v="1463"/>
    <s v="WILSON ENRRIQUE"/>
    <s v="MURILLO JIMENEZ"/>
    <x v="1"/>
    <n v="39"/>
    <n v="39"/>
    <n v="1"/>
  </r>
  <r>
    <x v="60"/>
    <x v="1"/>
    <s v="Diferentes enfermedades de la palma de aceite"/>
    <n v="0"/>
    <s v="Omar Rivera"/>
    <s v="Omar Rivera"/>
    <s v="Finca El Pilar "/>
    <x v="39"/>
    <x v="3"/>
    <n v="40404467"/>
    <n v="1029"/>
    <s v="BLANCA MARINELLA"/>
    <s v="MORENO SANCHEZ "/>
    <x v="1"/>
    <n v="39"/>
    <n v="39"/>
    <n v="1"/>
  </r>
  <r>
    <x v="60"/>
    <x v="1"/>
    <s v="Diferentes enfermedades de la palma de aceite"/>
    <n v="0"/>
    <s v="Omar Rivera"/>
    <s v="Omar Rivera"/>
    <s v="Finca El Pilar "/>
    <x v="39"/>
    <x v="3"/>
    <n v="40326125"/>
    <n v="1129"/>
    <s v="LILIANA ANDREA"/>
    <s v="MORENO NARVAEZ "/>
    <x v="1"/>
    <n v="39"/>
    <n v="39"/>
    <n v="1"/>
  </r>
  <r>
    <x v="60"/>
    <x v="1"/>
    <s v="Diferentes enfermedades de la palma de aceite"/>
    <n v="0"/>
    <s v="Omar Rivera"/>
    <s v="Omar Rivera"/>
    <s v="Finca El Pilar "/>
    <x v="39"/>
    <x v="3"/>
    <n v="77103898"/>
    <n v="1347"/>
    <s v=" JHANDY EMIRO"/>
    <s v="MARTINEZ OSPINO"/>
    <x v="1"/>
    <n v="39"/>
    <n v="39"/>
    <n v="1"/>
  </r>
  <r>
    <x v="60"/>
    <x v="1"/>
    <s v="Diferentes enfermedades de la palma de aceite"/>
    <n v="0"/>
    <s v="Omar Rivera"/>
    <s v="Omar Rivera"/>
    <s v="Finca El Pilar "/>
    <x v="39"/>
    <x v="3"/>
    <n v="1121890868"/>
    <s v="N/A"/>
    <s v="JAIME"/>
    <s v="LOZADA"/>
    <x v="0"/>
    <n v="39"/>
    <n v="39"/>
    <n v="1"/>
  </r>
  <r>
    <x v="60"/>
    <x v="1"/>
    <s v="Diferentes enfermedades de la palma de aceite"/>
    <n v="0"/>
    <s v="Omar Rivera"/>
    <s v="Omar Rivera"/>
    <s v="Finca El Pilar "/>
    <x v="39"/>
    <x v="3"/>
    <n v="1063724340"/>
    <n v="1345"/>
    <s v=" LUIS ALBERTO"/>
    <s v="JULIO ANAYA"/>
    <x v="1"/>
    <n v="39"/>
    <n v="39"/>
    <n v="1"/>
  </r>
  <r>
    <x v="60"/>
    <x v="1"/>
    <s v="Diferentes enfermedades de la palma de aceite"/>
    <n v="0"/>
    <s v="Omar Rivera"/>
    <s v="Omar Rivera"/>
    <s v="Finca El Pilar "/>
    <x v="39"/>
    <x v="3"/>
    <n v="1063724340"/>
    <n v="1345"/>
    <s v=" LUIS ALBERTO"/>
    <s v="JULIO ANAYA"/>
    <x v="1"/>
    <n v="39"/>
    <n v="39"/>
    <n v="1"/>
  </r>
  <r>
    <x v="60"/>
    <x v="1"/>
    <s v="Diferentes enfermedades de la palma de aceite"/>
    <n v="0"/>
    <s v="Omar Rivera"/>
    <s v="Omar Rivera"/>
    <s v="Finca El Pilar "/>
    <x v="39"/>
    <x v="3"/>
    <n v="1119888284"/>
    <s v="N/A"/>
    <s v="OSCAR"/>
    <s v="JARAMILLO RODRIGUEZ"/>
    <x v="0"/>
    <n v="39"/>
    <n v="39"/>
    <n v="1"/>
  </r>
  <r>
    <x v="60"/>
    <x v="1"/>
    <s v="Diferentes enfermedades de la palma de aceite"/>
    <n v="0"/>
    <s v="Omar Rivera"/>
    <s v="Omar Rivera"/>
    <s v="Finca El Pilar "/>
    <x v="39"/>
    <x v="3"/>
    <n v="1121910483"/>
    <n v="1538"/>
    <s v="ADRIANA"/>
    <s v="JARAMILLO OVALLE "/>
    <x v="1"/>
    <n v="39"/>
    <n v="39"/>
    <n v="1"/>
  </r>
  <r>
    <x v="60"/>
    <x v="1"/>
    <s v="Diferentes enfermedades de la palma de aceite"/>
    <n v="0"/>
    <s v="Omar Rivera"/>
    <s v="Omar Rivera"/>
    <s v="Finca El Pilar "/>
    <x v="39"/>
    <x v="3"/>
    <n v="1121911429"/>
    <n v="1037"/>
    <s v="JYMMY ALEXANDER"/>
    <s v="HERNANDEZ MORENO  "/>
    <x v="1"/>
    <n v="39"/>
    <n v="39"/>
    <n v="1"/>
  </r>
  <r>
    <x v="60"/>
    <x v="1"/>
    <s v="Diferentes enfermedades de la palma de aceite"/>
    <n v="0"/>
    <s v="Omar Rivera"/>
    <s v="Omar Rivera"/>
    <s v="Finca El Pilar "/>
    <x v="39"/>
    <x v="3"/>
    <n v="1007329990"/>
    <n v="1101"/>
    <s v="ADRIANA"/>
    <s v="HERNANDEZ LONDOÑO "/>
    <x v="1"/>
    <n v="39"/>
    <n v="39"/>
    <n v="1"/>
  </r>
  <r>
    <x v="60"/>
    <x v="1"/>
    <s v="Diferentes enfermedades de la palma de aceite"/>
    <n v="0"/>
    <s v="Omar Rivera"/>
    <s v="Omar Rivera"/>
    <s v="Finca El Pilar "/>
    <x v="39"/>
    <x v="3"/>
    <n v="1123115110"/>
    <n v="1371"/>
    <s v="MARINELLY"/>
    <s v="HERNANDEZ JILGUERO "/>
    <x v="1"/>
    <n v="39"/>
    <n v="39"/>
    <n v="1"/>
  </r>
  <r>
    <x v="60"/>
    <x v="1"/>
    <s v="Diferentes enfermedades de la palma de aceite"/>
    <n v="0"/>
    <s v="Omar Rivera"/>
    <s v="Omar Rivera"/>
    <s v="Finca El Pilar "/>
    <x v="39"/>
    <x v="3"/>
    <n v="31536041"/>
    <n v="1101"/>
    <s v="ZAMIRNA"/>
    <s v="GUERRERO AGUILAR "/>
    <x v="1"/>
    <n v="39"/>
    <n v="39"/>
    <n v="1"/>
  </r>
  <r>
    <x v="60"/>
    <x v="1"/>
    <s v="Diferentes enfermedades de la palma de aceite"/>
    <n v="0"/>
    <s v="Omar Rivera"/>
    <s v="Omar Rivera"/>
    <s v="Finca El Pilar "/>
    <x v="39"/>
    <x v="3"/>
    <n v="1121952333"/>
    <n v="1480"/>
    <s v="DANNY ALEJANDRA"/>
    <s v="GONZALEZ "/>
    <x v="1"/>
    <n v="39"/>
    <n v="39"/>
    <n v="1"/>
  </r>
  <r>
    <x v="60"/>
    <x v="1"/>
    <s v="Diferentes enfermedades de la palma de aceite"/>
    <n v="0"/>
    <s v="Omar Rivera"/>
    <s v="Omar Rivera"/>
    <s v="Finca El Pilar "/>
    <x v="39"/>
    <x v="3"/>
    <n v="1006838553"/>
    <n v="1547"/>
    <s v="MIGUEL ANGEL"/>
    <s v="GARCIA MORENO "/>
    <x v="1"/>
    <n v="39"/>
    <n v="39"/>
    <n v="1"/>
  </r>
  <r>
    <x v="60"/>
    <x v="1"/>
    <s v="Diferentes enfermedades de la palma de aceite"/>
    <n v="0"/>
    <s v="Omar Rivera"/>
    <s v="Omar Rivera"/>
    <s v="Finca El Pilar "/>
    <x v="39"/>
    <x v="3"/>
    <n v="1006799340"/>
    <s v="N/A"/>
    <s v="KATERIN"/>
    <s v="GALINDO"/>
    <x v="1"/>
    <n v="39"/>
    <n v="39"/>
    <n v="1"/>
  </r>
  <r>
    <x v="60"/>
    <x v="1"/>
    <s v="Diferentes enfermedades de la palma de aceite"/>
    <n v="0"/>
    <s v="Omar Rivera"/>
    <s v="Omar Rivera"/>
    <s v="Finca El Pilar "/>
    <x v="39"/>
    <x v="3"/>
    <n v="10187350"/>
    <s v="N/A"/>
    <s v="WILSON"/>
    <s v="DIAZ BERNAL"/>
    <x v="0"/>
    <n v="39"/>
    <n v="39"/>
    <n v="1"/>
  </r>
  <r>
    <x v="60"/>
    <x v="1"/>
    <s v="Diferentes enfermedades de la palma de aceite"/>
    <n v="0"/>
    <s v="Omar Rivera"/>
    <s v="Omar Rivera"/>
    <s v="Finca El Pilar "/>
    <x v="39"/>
    <x v="3"/>
    <n v="1007057960"/>
    <s v="N/A"/>
    <s v="WILSON ANDRES"/>
    <s v="DIAZ BERNAL"/>
    <x v="0"/>
    <n v="39"/>
    <n v="39"/>
    <n v="1"/>
  </r>
  <r>
    <x v="60"/>
    <x v="1"/>
    <s v="Diferentes enfermedades de la palma de aceite"/>
    <n v="0"/>
    <s v="Omar Rivera"/>
    <s v="Omar Rivera"/>
    <s v="Finca El Pilar "/>
    <x v="39"/>
    <x v="3"/>
    <n v="38360656"/>
    <n v="1039"/>
    <s v="EMILCE"/>
    <s v="CESPEDES CANAS "/>
    <x v="1"/>
    <n v="39"/>
    <n v="39"/>
    <n v="1"/>
  </r>
  <r>
    <x v="60"/>
    <x v="1"/>
    <s v="Diferentes enfermedades de la palma de aceite"/>
    <n v="0"/>
    <s v="Omar Rivera"/>
    <s v="Omar Rivera"/>
    <s v="Finca El Pilar "/>
    <x v="39"/>
    <x v="3"/>
    <n v="1006795353"/>
    <n v="1533"/>
    <s v=" LUIS JEFREY"/>
    <s v="CASTRO NARVAEZ"/>
    <x v="1"/>
    <n v="39"/>
    <n v="39"/>
    <n v="1"/>
  </r>
  <r>
    <x v="60"/>
    <x v="1"/>
    <s v="Diferentes enfermedades de la palma de aceite"/>
    <n v="0"/>
    <s v="Omar Rivera"/>
    <s v="Omar Rivera"/>
    <s v="Finca El Pilar "/>
    <x v="39"/>
    <x v="3"/>
    <n v="1109411143"/>
    <n v="1477"/>
    <s v="YISSY FERNANDA"/>
    <s v="CASTRO CESPEDES "/>
    <x v="1"/>
    <n v="39"/>
    <n v="39"/>
    <n v="1"/>
  </r>
  <r>
    <x v="60"/>
    <x v="1"/>
    <s v="Diferentes enfermedades de la palma de aceite"/>
    <n v="0"/>
    <s v="Omar Rivera"/>
    <s v="Omar Rivera"/>
    <s v="Finca El Pilar "/>
    <x v="39"/>
    <x v="3"/>
    <n v="17412291"/>
    <s v="N/A"/>
    <s v="MISAEL"/>
    <s v="CARO PEDRAZA"/>
    <x v="1"/>
    <n v="39"/>
    <n v="39"/>
    <n v="1"/>
  </r>
  <r>
    <x v="60"/>
    <x v="1"/>
    <s v="Diferentes enfermedades de la palma de aceite"/>
    <n v="0"/>
    <s v="Omar Rivera"/>
    <s v="Omar Rivera"/>
    <s v="Finca El Pilar "/>
    <x v="39"/>
    <x v="3"/>
    <n v="1122142973"/>
    <n v="1415"/>
    <s v=" ERIKA DAYANA"/>
    <s v="CARO MORA"/>
    <x v="1"/>
    <n v="39"/>
    <n v="39"/>
    <n v="1"/>
  </r>
  <r>
    <x v="60"/>
    <x v="1"/>
    <s v="Diferentes enfermedades de la palma de aceite"/>
    <n v="0"/>
    <s v="Omar Rivera"/>
    <s v="Omar Rivera"/>
    <s v="Finca El Pilar "/>
    <x v="39"/>
    <x v="3"/>
    <n v="7278364"/>
    <n v="1001"/>
    <s v=" OROSMAN"/>
    <s v="BUITRAGO"/>
    <x v="1"/>
    <n v="39"/>
    <n v="39"/>
    <n v="1"/>
  </r>
  <r>
    <x v="60"/>
    <x v="1"/>
    <s v="Diferentes enfermedades de la palma de aceite"/>
    <n v="0"/>
    <s v="Omar Rivera"/>
    <s v="Omar Rivera"/>
    <s v="Finca El Pilar "/>
    <x v="39"/>
    <x v="3"/>
    <n v="1193531410"/>
    <n v="1544"/>
    <s v="SARA DANIELA"/>
    <s v="BELTRAN MORENO "/>
    <x v="1"/>
    <n v="39"/>
    <n v="39"/>
    <n v="1"/>
  </r>
  <r>
    <x v="60"/>
    <x v="1"/>
    <s v="Diferentes enfermedades de la palma de aceite"/>
    <n v="0"/>
    <s v="Omar Rivera"/>
    <s v="Omar Rivera"/>
    <s v="Finca El Pilar "/>
    <x v="39"/>
    <x v="3"/>
    <n v="1121917518"/>
    <s v="N/A"/>
    <s v=" CARLOS ALBEIRO"/>
    <s v="BECERRA ZAMORA"/>
    <x v="0"/>
    <n v="39"/>
    <n v="39"/>
    <n v="1"/>
  </r>
  <r>
    <x v="61"/>
    <x v="6"/>
    <s v="Procedimientos area productiva (cosecha, encalle, poda y recolección)"/>
    <n v="0"/>
    <s v="Gedman Hernandez"/>
    <s v="Gedman Hernandez"/>
    <s v="Finca El Pilar "/>
    <x v="39"/>
    <x v="3"/>
    <n v="86070853"/>
    <n v="1075"/>
    <s v="FREDY"/>
    <s v="ZAMORA "/>
    <x v="1"/>
    <n v="28"/>
    <n v="28"/>
    <n v="1"/>
  </r>
  <r>
    <x v="61"/>
    <x v="6"/>
    <s v="Procedimientos area productiva (cosecha, encalle, poda y recolección)"/>
    <n v="0"/>
    <s v="Gedman Hernandez"/>
    <s v="Gedman Hernandez"/>
    <s v="Finca El Pilar "/>
    <x v="39"/>
    <x v="3"/>
    <n v="1123116500"/>
    <n v="1461"/>
    <s v="ALEXIS JAIR"/>
    <s v="VANEGAS VILLALOBOS "/>
    <x v="1"/>
    <n v="28"/>
    <n v="28"/>
    <n v="1"/>
  </r>
  <r>
    <x v="61"/>
    <x v="6"/>
    <s v="Procedimientos area productiva (cosecha, encalle, poda y recolección)"/>
    <n v="0"/>
    <s v="Gedman Hernandez"/>
    <s v="Gedman Hernandez"/>
    <s v="Finca El Pilar "/>
    <x v="39"/>
    <x v="3"/>
    <n v="1121906783"/>
    <n v="1022"/>
    <s v="FRANCISCO"/>
    <s v="VANEGAS SOLANO "/>
    <x v="1"/>
    <n v="28"/>
    <n v="28"/>
    <n v="1"/>
  </r>
  <r>
    <x v="61"/>
    <x v="6"/>
    <s v="Procedimientos area productiva (cosecha, encalle, poda y recolección)"/>
    <n v="0"/>
    <s v="Gedman Hernandez"/>
    <s v="Gedman Hernandez"/>
    <s v="Finca El Pilar "/>
    <x v="39"/>
    <x v="3"/>
    <n v="1120580004"/>
    <n v="1519"/>
    <s v=" YEISON FAVIAN"/>
    <s v="TOLOZA ESPINOSA"/>
    <x v="1"/>
    <n v="28"/>
    <n v="28"/>
    <n v="1"/>
  </r>
  <r>
    <x v="61"/>
    <x v="6"/>
    <s v="Procedimientos area productiva (cosecha, encalle, poda y recolección)"/>
    <n v="0"/>
    <s v="Gedman Hernandez"/>
    <s v="Gedman Hernandez"/>
    <s v="Finca El Pilar "/>
    <x v="39"/>
    <x v="3"/>
    <n v="9600532"/>
    <n v="1070"/>
    <s v="PABLO ANTONIO"/>
    <s v="ROJAS RODRIGUEZ "/>
    <x v="1"/>
    <n v="28"/>
    <n v="28"/>
    <n v="1"/>
  </r>
  <r>
    <x v="61"/>
    <x v="6"/>
    <s v="Procedimientos area productiva (cosecha, encalle, poda y recolección)"/>
    <n v="0"/>
    <s v="Gedman Hernandez"/>
    <s v="Gedman Hernandez"/>
    <s v="Finca El Pilar "/>
    <x v="39"/>
    <x v="3"/>
    <n v="1123116797"/>
    <n v="1404"/>
    <s v=" ELKIN STEVEN"/>
    <s v="ROJAS ORTIZ"/>
    <x v="1"/>
    <n v="28"/>
    <n v="28"/>
    <n v="1"/>
  </r>
  <r>
    <x v="61"/>
    <x v="6"/>
    <s v="Procedimientos area productiva (cosecha, encalle, poda y recolección)"/>
    <n v="0"/>
    <s v="Gedman Hernandez"/>
    <s v="Gedman Hernandez"/>
    <s v="Finca El Pilar "/>
    <x v="39"/>
    <x v="3"/>
    <n v="1006658683"/>
    <n v="1509"/>
    <s v="BRAYAN DAVID"/>
    <s v="ROA OCHOA "/>
    <x v="1"/>
    <n v="28"/>
    <n v="28"/>
    <n v="1"/>
  </r>
  <r>
    <x v="61"/>
    <x v="6"/>
    <s v="Procedimientos area productiva (cosecha, encalle, poda y recolección)"/>
    <n v="0"/>
    <s v="Gedman Hernandez"/>
    <s v="Gedman Hernandez"/>
    <s v="Finca El Pilar "/>
    <x v="39"/>
    <x v="3"/>
    <n v="1123114283"/>
    <n v="1017"/>
    <s v=" RODRIGO JOSE"/>
    <s v="ROA CASTILLO"/>
    <x v="1"/>
    <n v="28"/>
    <n v="28"/>
    <n v="1"/>
  </r>
  <r>
    <x v="61"/>
    <x v="6"/>
    <s v="Procedimientos area productiva (cosecha, encalle, poda y recolección)"/>
    <n v="0"/>
    <s v="Gedman Hernandez"/>
    <s v="Gedman Hernandez"/>
    <s v="Finca El Pilar "/>
    <x v="39"/>
    <x v="3"/>
    <n v="1123114519"/>
    <n v="1016"/>
    <s v=" JUAN CARLOS"/>
    <s v="ROA CASTILLO"/>
    <x v="1"/>
    <n v="28"/>
    <n v="28"/>
    <n v="1"/>
  </r>
  <r>
    <x v="61"/>
    <x v="6"/>
    <s v="Procedimientos area productiva (cosecha, encalle, poda y recolección)"/>
    <n v="0"/>
    <s v="Gedman Hernandez"/>
    <s v="Gedman Hernandez"/>
    <s v="Finca El Pilar "/>
    <x v="39"/>
    <x v="3"/>
    <n v="17972048"/>
    <n v="1450"/>
    <s v="MANUEL FRANCISCO"/>
    <s v="PALLARES ANAYA "/>
    <x v="1"/>
    <n v="28"/>
    <n v="28"/>
    <n v="1"/>
  </r>
  <r>
    <x v="61"/>
    <x v="6"/>
    <s v="Procedimientos area productiva (cosecha, encalle, poda y recolección)"/>
    <n v="0"/>
    <s v="Gedman Hernandez"/>
    <s v="Gedman Hernandez"/>
    <s v="Finca El Pilar "/>
    <x v="39"/>
    <x v="3"/>
    <n v="7807070"/>
    <s v="N/A"/>
    <s v=" PEDRO ANTONIO "/>
    <s v="ORTIZ"/>
    <x v="0"/>
    <n v="28"/>
    <n v="28"/>
    <n v="1"/>
  </r>
  <r>
    <x v="61"/>
    <x v="6"/>
    <s v="Procedimientos area productiva (cosecha, encalle, poda y recolección)"/>
    <n v="0"/>
    <s v="Gedman Hernandez"/>
    <s v="Gedman Hernandez"/>
    <s v="Finca El Pilar "/>
    <x v="39"/>
    <x v="3"/>
    <n v="17330089"/>
    <n v="1093"/>
    <s v="JAVIER IGNACIO "/>
    <s v="NARVAEZ SOACHE "/>
    <x v="1"/>
    <n v="28"/>
    <n v="28"/>
    <n v="1"/>
  </r>
  <r>
    <x v="61"/>
    <x v="6"/>
    <s v="Procedimientos area productiva (cosecha, encalle, poda y recolección)"/>
    <n v="0"/>
    <s v="Gedman Hernandez"/>
    <s v="Gedman Hernandez"/>
    <s v="Finca El Pilar "/>
    <x v="39"/>
    <x v="3"/>
    <n v="1123116287"/>
    <n v="1358"/>
    <s v="IVAN JAVIER"/>
    <s v="NARVAEZ HERNANDEZ "/>
    <x v="1"/>
    <n v="28"/>
    <n v="28"/>
    <n v="1"/>
  </r>
  <r>
    <x v="61"/>
    <x v="6"/>
    <s v="Procedimientos area productiva (cosecha, encalle, poda y recolección)"/>
    <n v="0"/>
    <s v="Gedman Hernandez"/>
    <s v="Gedman Hernandez"/>
    <s v="Finca El Pilar "/>
    <x v="39"/>
    <x v="3"/>
    <n v="1121873605"/>
    <n v="1376"/>
    <s v="ANDRES"/>
    <s v="MONTEJO PLAZAS "/>
    <x v="1"/>
    <n v="28"/>
    <n v="28"/>
    <n v="1"/>
  </r>
  <r>
    <x v="61"/>
    <x v="6"/>
    <s v="Procedimientos area productiva (cosecha, encalle, poda y recolección)"/>
    <n v="0"/>
    <s v="Gedman Hernandez"/>
    <s v="Gedman Hernandez"/>
    <s v="Finca El Pilar "/>
    <x v="39"/>
    <x v="3"/>
    <n v="7837811"/>
    <s v="N/A"/>
    <s v="ESTEBAN "/>
    <s v="LOPEZ"/>
    <x v="1"/>
    <n v="28"/>
    <n v="28"/>
    <n v="1"/>
  </r>
  <r>
    <x v="61"/>
    <x v="6"/>
    <s v="Procedimientos area productiva (cosecha, encalle, poda y recolección)"/>
    <n v="0"/>
    <s v="Gedman Hernandez"/>
    <s v="Gedman Hernandez"/>
    <s v="Finca El Pilar "/>
    <x v="39"/>
    <x v="3"/>
    <n v="1006656554"/>
    <n v="1009"/>
    <s v="OLGA"/>
    <s v="JARAMILLO RODRIGUEZ "/>
    <x v="1"/>
    <n v="28"/>
    <n v="28"/>
    <n v="1"/>
  </r>
  <r>
    <x v="61"/>
    <x v="6"/>
    <s v="Procedimientos area productiva (cosecha, encalle, poda y recolección)"/>
    <n v="0"/>
    <s v="Gedman Hernandez"/>
    <s v="Gedman Hernandez"/>
    <s v="Finca El Pilar "/>
    <x v="39"/>
    <x v="3"/>
    <n v="1121819496"/>
    <n v="1008"/>
    <s v=" OMAR JOSE"/>
    <s v="HERNANDEZ RUIZ"/>
    <x v="1"/>
    <n v="28"/>
    <n v="28"/>
    <n v="1"/>
  </r>
  <r>
    <x v="61"/>
    <x v="6"/>
    <s v="Procedimientos area productiva (cosecha, encalle, poda y recolección)"/>
    <n v="0"/>
    <s v="Gedman Hernandez"/>
    <s v="Gedman Hernandez"/>
    <s v="Finca El Pilar "/>
    <x v="39"/>
    <x v="3"/>
    <n v="1121934150"/>
    <n v="1058"/>
    <s v=" YULIAN ANDRES"/>
    <s v="HERNANDEZ MORENO"/>
    <x v="1"/>
    <n v="28"/>
    <n v="28"/>
    <n v="1"/>
  </r>
  <r>
    <x v="61"/>
    <x v="6"/>
    <s v="Procedimientos area productiva (cosecha, encalle, poda y recolección)"/>
    <n v="0"/>
    <s v="Gedman Hernandez"/>
    <s v="Gedman Hernandez"/>
    <s v="Finca El Pilar "/>
    <x v="39"/>
    <x v="3"/>
    <n v="1010143088"/>
    <n v="1536"/>
    <s v="MONICA ALEJANDRA"/>
    <s v="HERNANDEZ HERNANDEZ "/>
    <x v="1"/>
    <n v="28"/>
    <n v="28"/>
    <n v="1"/>
  </r>
  <r>
    <x v="61"/>
    <x v="6"/>
    <s v="Procedimientos area productiva (cosecha, encalle, poda y recolección)"/>
    <n v="0"/>
    <s v="Gedman Hernandez"/>
    <s v="Gedman Hernandez"/>
    <s v="Finca El Pilar "/>
    <x v="39"/>
    <x v="3"/>
    <n v="1123116171"/>
    <n v="1539"/>
    <s v="YULIZA ANDREA"/>
    <s v="HERNANDEZ HERNANDEZ "/>
    <x v="1"/>
    <n v="28"/>
    <n v="28"/>
    <n v="1"/>
  </r>
  <r>
    <x v="61"/>
    <x v="6"/>
    <s v="Procedimientos area productiva (cosecha, encalle, poda y recolección)"/>
    <n v="0"/>
    <s v="Gedman Hernandez"/>
    <s v="Gedman Hernandez"/>
    <s v="Finca El Pilar "/>
    <x v="39"/>
    <x v="3"/>
    <n v="93470745"/>
    <s v="N/A"/>
    <s v="FERNANDO"/>
    <s v="GONZALEZ POVEDA"/>
    <x v="0"/>
    <n v="28"/>
    <n v="28"/>
    <n v="1"/>
  </r>
  <r>
    <x v="61"/>
    <x v="6"/>
    <s v="Procedimientos area productiva (cosecha, encalle, poda y recolección)"/>
    <n v="0"/>
    <s v="Gedman Hernandez"/>
    <s v="Gedman Hernandez"/>
    <s v="Finca El Pilar "/>
    <x v="39"/>
    <x v="3"/>
    <n v="1121819501"/>
    <n v="1494"/>
    <s v="JOHN FREDY"/>
    <s v="GARCIA GONZALEZ "/>
    <x v="1"/>
    <n v="28"/>
    <n v="28"/>
    <n v="1"/>
  </r>
  <r>
    <x v="61"/>
    <x v="6"/>
    <s v="Procedimientos area productiva (cosecha, encalle, poda y recolección)"/>
    <n v="0"/>
    <s v="Gedman Hernandez"/>
    <s v="Gedman Hernandez"/>
    <s v="Finca El Pilar "/>
    <x v="39"/>
    <x v="3"/>
    <n v="1006697383"/>
    <n v="1535"/>
    <s v="DIANA SOFIA"/>
    <s v="BLANCO ANDRADE "/>
    <x v="1"/>
    <n v="28"/>
    <n v="28"/>
    <n v="1"/>
  </r>
  <r>
    <x v="61"/>
    <x v="6"/>
    <s v="Procedimientos area productiva (cosecha, encalle, poda y recolección)"/>
    <n v="0"/>
    <s v="Gedman Hernandez"/>
    <s v="Gedman Hernandez"/>
    <s v="Finca El Pilar "/>
    <x v="39"/>
    <x v="3"/>
    <n v="11323827"/>
    <s v="N/A"/>
    <s v="ARQUIMEDES"/>
    <s v="BERNAL"/>
    <x v="0"/>
    <n v="28"/>
    <n v="28"/>
    <n v="1"/>
  </r>
  <r>
    <x v="61"/>
    <x v="6"/>
    <s v="Procedimientos area productiva (cosecha, encalle, poda y recolección)"/>
    <n v="0"/>
    <s v="Gedman Hernandez"/>
    <s v="Gedman Hernandez"/>
    <s v="Finca El Pilar "/>
    <x v="39"/>
    <x v="3"/>
    <n v="1120499197"/>
    <n v="1065"/>
    <s v="LADY JOHANA"/>
    <s v="ANDRADE SANCHEZ "/>
    <x v="1"/>
    <n v="28"/>
    <n v="28"/>
    <n v="1"/>
  </r>
  <r>
    <x v="61"/>
    <x v="6"/>
    <s v="Procedimientos area productiva (cosecha, encalle, poda y recolección)"/>
    <n v="0"/>
    <s v="Gedman Hernandez"/>
    <s v="Gedman Hernandez"/>
    <s v="Finca El Pilar "/>
    <x v="39"/>
    <x v="3"/>
    <n v="1121844449"/>
    <n v="1097"/>
    <s v="JOSE MANUEL"/>
    <s v="AMAYA GONZALEZ "/>
    <x v="1"/>
    <n v="28"/>
    <n v="28"/>
    <n v="1"/>
  </r>
  <r>
    <x v="61"/>
    <x v="6"/>
    <s v="Procedimientos area productiva (cosecha, encalle, poda y recolección)"/>
    <n v="0"/>
    <s v="Gedman Hernandez"/>
    <s v="Gedman Hernandez"/>
    <s v="Finca El Pilar "/>
    <x v="39"/>
    <x v="3"/>
    <n v="1122126571"/>
    <n v="1485"/>
    <s v=" FREDY ALEXANDER"/>
    <s v="ALVAREZ GALINDO"/>
    <x v="1"/>
    <n v="28"/>
    <n v="28"/>
    <n v="1"/>
  </r>
  <r>
    <x v="61"/>
    <x v="6"/>
    <s v="Procedimientos area productiva (cosecha, encalle, poda y recolección)"/>
    <n v="0"/>
    <s v="Gedman Hernandez"/>
    <s v="Gedman Hernandez"/>
    <s v="Finca El Pilar "/>
    <x v="39"/>
    <x v="3"/>
    <n v="17328515"/>
    <s v="N/A"/>
    <s v="BENJAMIN"/>
    <s v="ALDANA RINCON"/>
    <x v="0"/>
    <n v="28"/>
    <n v="28"/>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006777925"/>
    <n v="1449"/>
    <s v="MICHAEL ESTEBAN"/>
    <s v="SAAVEDRA OCHOA "/>
    <x v="1"/>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7355000"/>
    <n v="1379"/>
    <s v=" ALBERTO"/>
    <s v="ROJAS CARLOS"/>
    <x v="1"/>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123116129"/>
    <n v="1090"/>
    <s v="JUAN ESTEBAN"/>
    <s v="ORTIZ "/>
    <x v="1"/>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123115732"/>
    <n v="1520"/>
    <s v=" OVIDIO"/>
    <s v="MURCIA JOJOA"/>
    <x v="1"/>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006799330"/>
    <s v="N/A"/>
    <s v="SEBASTIAN DAVID "/>
    <s v="MAHECHA MOLINA"/>
    <x v="0"/>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3271447"/>
    <n v="1346"/>
    <s v=" JOSE ANTONIO"/>
    <s v="HERRERA MELO"/>
    <x v="1"/>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006863658"/>
    <s v="N/A"/>
    <s v="IDER ANDRES"/>
    <s v="GRACIA PIRAQUIVE"/>
    <x v="1"/>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6004678"/>
    <s v="N/A"/>
    <s v="RICARDO"/>
    <s v="GONZALEZ"/>
    <x v="0"/>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122123721"/>
    <n v="1549"/>
    <s v="WALTER"/>
    <s v="DIAZ BALANTA"/>
    <x v="1"/>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7345837"/>
    <n v="1240"/>
    <s v="GUILLERMO ANTONIO"/>
    <s v="BRAVO "/>
    <x v="1"/>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106333245"/>
    <s v="N/A"/>
    <s v="NUBIA ESPERANZA "/>
    <s v="BELTRAN ECHEVERRY"/>
    <x v="0"/>
    <n v="12"/>
    <n v="12"/>
    <n v="1"/>
  </r>
  <r>
    <x v="62"/>
    <x v="0"/>
    <s v="Inducción y reinducción al Sistema de Gestión Ambiental "/>
    <s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
    <s v="William Fierro"/>
    <s v="William Fierro"/>
    <s v="Finca Cararabo"/>
    <x v="40"/>
    <x v="0"/>
    <n v="1006864061"/>
    <n v="1525"/>
    <s v=" JUAN DAVID"/>
    <s v="ALVAREZ GOMEZ"/>
    <x v="1"/>
    <n v="12"/>
    <n v="12"/>
    <n v="1"/>
  </r>
  <r>
    <x v="63"/>
    <x v="6"/>
    <s v="Reinducción a procedimientos de cosecha"/>
    <n v="0"/>
    <s v="Gedman Hernandez"/>
    <s v="Gedman Hernandez"/>
    <s v="Finca El Pilar "/>
    <x v="40"/>
    <x v="4"/>
    <n v="86070853"/>
    <n v="1075"/>
    <s v="FREDY"/>
    <s v="ZAMORA "/>
    <x v="1"/>
    <n v="4"/>
    <n v="4"/>
    <n v="1"/>
  </r>
  <r>
    <x v="63"/>
    <x v="6"/>
    <s v="Reinducción a procedimientos de cosecha"/>
    <n v="0"/>
    <s v="Gedman Hernandez"/>
    <s v="Gedman Hernandez"/>
    <s v="Finca El Pilar "/>
    <x v="40"/>
    <x v="4"/>
    <n v="1123116797"/>
    <n v="1404"/>
    <s v=" ELKIN STEVEN"/>
    <s v="ROJAS ORTIZ"/>
    <x v="1"/>
    <n v="4"/>
    <n v="4"/>
    <n v="1"/>
  </r>
  <r>
    <x v="63"/>
    <x v="6"/>
    <s v="Reinducción a procedimientos de cosecha"/>
    <n v="0"/>
    <s v="Gedman Hernandez"/>
    <s v="Gedman Hernandez"/>
    <s v="Finca El Pilar "/>
    <x v="40"/>
    <x v="4"/>
    <n v="1123114519"/>
    <n v="1016"/>
    <s v=" JUAN CARLOS"/>
    <s v="ROA CASTILLO"/>
    <x v="1"/>
    <n v="4"/>
    <n v="4"/>
    <n v="1"/>
  </r>
  <r>
    <x v="63"/>
    <x v="6"/>
    <s v="Reinducción a procedimientos de cosecha"/>
    <n v="0"/>
    <s v="Gedman Hernandez"/>
    <s v="Gedman Hernandez"/>
    <s v="Finca El Pilar "/>
    <x v="40"/>
    <x v="4"/>
    <n v="1123116171"/>
    <n v="1539"/>
    <s v="YULIZA ANDREA"/>
    <s v="HERNANDEZ HERNANDEZ "/>
    <x v="1"/>
    <n v="4"/>
    <n v="4"/>
    <n v="1"/>
  </r>
  <r>
    <x v="64"/>
    <x v="2"/>
    <s v="Jornada lúdica"/>
    <n v="0"/>
    <s v="Yady Bayona "/>
    <s v="Felipe Arias "/>
    <s v="Finca El Pilar "/>
    <x v="41"/>
    <x v="2"/>
    <n v="86070853"/>
    <n v="1075"/>
    <s v="FREDY"/>
    <s v="ZAMORA "/>
    <x v="1"/>
    <n v="81"/>
    <n v="81"/>
    <n v="1"/>
  </r>
  <r>
    <x v="64"/>
    <x v="2"/>
    <s v="Jornada lúdica"/>
    <n v="0"/>
    <s v="Yady Bayona "/>
    <s v="Felipe Arias "/>
    <s v="Finca El Pilar "/>
    <x v="41"/>
    <x v="2"/>
    <n v="40411350"/>
    <s v="N/A"/>
    <s v=" BEATRIZ"/>
    <s v="YAGAMA GAONA"/>
    <x v="0"/>
    <n v="81"/>
    <n v="81"/>
    <n v="1"/>
  </r>
  <r>
    <x v="64"/>
    <x v="2"/>
    <s v="Jornada lúdica"/>
    <n v="0"/>
    <s v="Yady Bayona "/>
    <s v="Felipe Arias "/>
    <s v="Finca El Pilar "/>
    <x v="41"/>
    <x v="2"/>
    <n v="31031744"/>
    <n v="1023"/>
    <s v=" MARIA EUGENIA"/>
    <s v="VARGAS OVALLE"/>
    <x v="1"/>
    <n v="81"/>
    <n v="81"/>
    <n v="1"/>
  </r>
  <r>
    <x v="64"/>
    <x v="2"/>
    <s v="Jornada lúdica"/>
    <n v="0"/>
    <s v="Yady Bayona "/>
    <s v="Felipe Arias "/>
    <s v="Finca El Pilar "/>
    <x v="41"/>
    <x v="2"/>
    <n v="40439756"/>
    <n v="1032"/>
    <s v=" MILVA"/>
    <s v="VANEGAS ZUBIETA"/>
    <x v="1"/>
    <n v="81"/>
    <n v="81"/>
    <n v="1"/>
  </r>
  <r>
    <x v="64"/>
    <x v="2"/>
    <s v="Jornada lúdica"/>
    <n v="0"/>
    <s v="Yady Bayona "/>
    <s v="Felipe Arias "/>
    <s v="Finca El Pilar "/>
    <x v="41"/>
    <x v="2"/>
    <n v="1123116500"/>
    <n v="1461"/>
    <s v="ALEXIS JAIR"/>
    <s v="VANEGAS VILLALOBOS "/>
    <x v="1"/>
    <n v="81"/>
    <n v="81"/>
    <n v="1"/>
  </r>
  <r>
    <x v="64"/>
    <x v="2"/>
    <s v="Jornada lúdica"/>
    <n v="0"/>
    <s v="Yady Bayona "/>
    <s v="Felipe Arias "/>
    <s v="Finca El Pilar "/>
    <x v="41"/>
    <x v="2"/>
    <n v="1121906783"/>
    <n v="1022"/>
    <s v="FRANCISCO"/>
    <s v="VANEGAS SOLANO "/>
    <x v="1"/>
    <n v="81"/>
    <n v="81"/>
    <n v="1"/>
  </r>
  <r>
    <x v="64"/>
    <x v="2"/>
    <s v="Jornada lúdica"/>
    <n v="0"/>
    <s v="Yady Bayona "/>
    <s v="Felipe Arias "/>
    <s v="Finca El Pilar "/>
    <x v="41"/>
    <x v="2"/>
    <n v="1116786787"/>
    <s v="N/A"/>
    <s v=" ANDRES DAVID "/>
    <s v="VALLEJO CASTAÑEDA"/>
    <x v="0"/>
    <n v="81"/>
    <n v="81"/>
    <n v="1"/>
  </r>
  <r>
    <x v="64"/>
    <x v="2"/>
    <s v="Jornada lúdica"/>
    <n v="0"/>
    <s v="Yady Bayona "/>
    <s v="Felipe Arias "/>
    <s v="Finca El Pilar "/>
    <x v="41"/>
    <x v="2"/>
    <n v="40341942"/>
    <n v="1028"/>
    <s v=" MARIA YORLEY"/>
    <s v="TORRES GARCIA"/>
    <x v="1"/>
    <n v="81"/>
    <n v="81"/>
    <n v="1"/>
  </r>
  <r>
    <x v="64"/>
    <x v="2"/>
    <s v="Jornada lúdica"/>
    <n v="0"/>
    <s v="Yady Bayona "/>
    <s v="Felipe Arias "/>
    <s v="Finca El Pilar "/>
    <x v="41"/>
    <x v="2"/>
    <n v="1120580004"/>
    <n v="1519"/>
    <s v=" YEISON FAVIAN"/>
    <s v="TOLOZA ESPINOSA"/>
    <x v="1"/>
    <n v="81"/>
    <n v="81"/>
    <n v="1"/>
  </r>
  <r>
    <x v="64"/>
    <x v="2"/>
    <s v="Jornada lúdica"/>
    <n v="0"/>
    <s v="Yady Bayona "/>
    <s v="Felipe Arias "/>
    <s v="Finca El Pilar "/>
    <x v="41"/>
    <x v="2"/>
    <n v="17267214"/>
    <n v="1311"/>
    <s v="JOSE ALVARO"/>
    <s v="SUAREZ TRIVIÑO "/>
    <x v="1"/>
    <n v="81"/>
    <n v="81"/>
    <n v="1"/>
  </r>
  <r>
    <x v="64"/>
    <x v="2"/>
    <s v="Jornada lúdica"/>
    <n v="0"/>
    <s v="Yady Bayona "/>
    <s v="Felipe Arias "/>
    <s v="Finca El Pilar "/>
    <x v="41"/>
    <x v="2"/>
    <n v="25331999"/>
    <n v="1121"/>
    <s v="VICKY JIMENA "/>
    <s v="SANDOVAL GOLU "/>
    <x v="1"/>
    <n v="81"/>
    <n v="81"/>
    <n v="1"/>
  </r>
  <r>
    <x v="64"/>
    <x v="2"/>
    <s v="Jornada lúdica"/>
    <n v="0"/>
    <s v="Yady Bayona "/>
    <s v="Felipe Arias "/>
    <s v="Finca El Pilar "/>
    <x v="41"/>
    <x v="2"/>
    <n v="40401255"/>
    <n v="1034"/>
    <s v="YUDY FERLAY"/>
    <s v="ROMERO BERNAL "/>
    <x v="1"/>
    <n v="81"/>
    <n v="81"/>
    <n v="1"/>
  </r>
  <r>
    <x v="64"/>
    <x v="2"/>
    <s v="Jornada lúdica"/>
    <n v="0"/>
    <s v="Yady Bayona "/>
    <s v="Felipe Arias "/>
    <s v="Finca El Pilar "/>
    <x v="41"/>
    <x v="2"/>
    <n v="9600532"/>
    <n v="1070"/>
    <s v="PABLO ANTONIO"/>
    <s v="ROJAS RODRIGUEZ "/>
    <x v="1"/>
    <n v="81"/>
    <n v="81"/>
    <n v="1"/>
  </r>
  <r>
    <x v="64"/>
    <x v="2"/>
    <s v="Jornada lúdica"/>
    <n v="0"/>
    <s v="Yady Bayona "/>
    <s v="Felipe Arias "/>
    <s v="Finca El Pilar "/>
    <x v="41"/>
    <x v="2"/>
    <n v="1123116797"/>
    <n v="1404"/>
    <s v=" ELKIN STEVEN"/>
    <s v="ROJAS ORTIZ"/>
    <x v="1"/>
    <n v="81"/>
    <n v="81"/>
    <n v="1"/>
  </r>
  <r>
    <x v="64"/>
    <x v="2"/>
    <s v="Jornada lúdica"/>
    <n v="0"/>
    <s v="Yady Bayona "/>
    <s v="Felipe Arias "/>
    <s v="Finca El Pilar "/>
    <x v="41"/>
    <x v="2"/>
    <n v="1122132486"/>
    <n v="1216"/>
    <s v=" LAURA MARCELA"/>
    <s v="ROJAS GARCIA"/>
    <x v="1"/>
    <n v="81"/>
    <n v="81"/>
    <n v="1"/>
  </r>
  <r>
    <x v="64"/>
    <x v="2"/>
    <s v="Jornada lúdica"/>
    <n v="0"/>
    <s v="Yady Bayona "/>
    <s v="Felipe Arias "/>
    <s v="Finca El Pilar "/>
    <x v="41"/>
    <x v="2"/>
    <n v="1123114419"/>
    <n v="1059"/>
    <s v="ANA MARIA"/>
    <s v="ROBAYO JIMENEZ "/>
    <x v="1"/>
    <n v="81"/>
    <n v="81"/>
    <n v="1"/>
  </r>
  <r>
    <x v="64"/>
    <x v="2"/>
    <s v="Jornada lúdica"/>
    <n v="0"/>
    <s v="Yady Bayona "/>
    <s v="Felipe Arias "/>
    <s v="Finca El Pilar "/>
    <x v="41"/>
    <x v="2"/>
    <n v="1123114657"/>
    <n v="1456"/>
    <s v=" SIGUIFREDO"/>
    <s v="ROBAYO JIMENEZ"/>
    <x v="1"/>
    <n v="81"/>
    <n v="81"/>
    <n v="1"/>
  </r>
  <r>
    <x v="64"/>
    <x v="2"/>
    <s v="Jornada lúdica"/>
    <n v="0"/>
    <s v="Yady Bayona "/>
    <s v="Felipe Arias "/>
    <s v="Finca El Pilar "/>
    <x v="41"/>
    <x v="2"/>
    <n v="1122646567"/>
    <n v="1232"/>
    <s v=" ISRAEL"/>
    <s v="ROBAYO JIMENEZ"/>
    <x v="1"/>
    <n v="81"/>
    <n v="81"/>
    <n v="1"/>
  </r>
  <r>
    <x v="64"/>
    <x v="2"/>
    <s v="Jornada lúdica"/>
    <n v="0"/>
    <s v="Yady Bayona "/>
    <s v="Felipe Arias "/>
    <s v="Finca El Pilar "/>
    <x v="41"/>
    <x v="2"/>
    <n v="1006658683"/>
    <n v="1509"/>
    <s v="BRAYAN DAVID"/>
    <s v="ROA OCHOA "/>
    <x v="1"/>
    <n v="81"/>
    <n v="81"/>
    <n v="1"/>
  </r>
  <r>
    <x v="64"/>
    <x v="2"/>
    <s v="Jornada lúdica"/>
    <n v="0"/>
    <s v="Yady Bayona "/>
    <s v="Felipe Arias "/>
    <s v="Finca El Pilar "/>
    <x v="41"/>
    <x v="2"/>
    <n v="1123114519"/>
    <n v="1016"/>
    <s v=" JUAN CARLOS"/>
    <s v="ROA CASTILLO"/>
    <x v="1"/>
    <n v="81"/>
    <n v="81"/>
    <n v="1"/>
  </r>
  <r>
    <x v="64"/>
    <x v="2"/>
    <s v="Jornada lúdica"/>
    <n v="0"/>
    <s v="Yady Bayona "/>
    <s v="Felipe Arias "/>
    <s v="Finca El Pilar "/>
    <x v="41"/>
    <x v="2"/>
    <n v="1123114519"/>
    <n v="1016"/>
    <s v=" JUAN CARLOS"/>
    <s v="ROA CASTILLO"/>
    <x v="1"/>
    <n v="81"/>
    <n v="81"/>
    <n v="1"/>
  </r>
  <r>
    <x v="64"/>
    <x v="2"/>
    <s v="Jornada lúdica"/>
    <n v="0"/>
    <s v="Yady Bayona "/>
    <s v="Felipe Arias "/>
    <s v="Finca El Pilar "/>
    <x v="41"/>
    <x v="2"/>
    <n v="1123114283"/>
    <n v="1017"/>
    <s v=" RODRIGO JOSE"/>
    <s v="ROA CASTILLO"/>
    <x v="1"/>
    <n v="81"/>
    <n v="81"/>
    <n v="1"/>
  </r>
  <r>
    <x v="64"/>
    <x v="2"/>
    <s v="Jornada lúdica"/>
    <n v="0"/>
    <s v="Yady Bayona "/>
    <s v="Felipe Arias "/>
    <s v="Finca El Pilar "/>
    <x v="41"/>
    <x v="2"/>
    <n v="40411297"/>
    <n v="1015"/>
    <s v=" ANGELICA YOHANA"/>
    <s v="RINCON"/>
    <x v="1"/>
    <n v="81"/>
    <n v="81"/>
    <n v="1"/>
  </r>
  <r>
    <x v="64"/>
    <x v="2"/>
    <s v="Jornada lúdica"/>
    <n v="0"/>
    <s v="Yady Bayona "/>
    <s v="Felipe Arias "/>
    <s v="Finca El Pilar "/>
    <x v="41"/>
    <x v="2"/>
    <n v="19561040"/>
    <n v="1166"/>
    <s v="GILBERTO SEGUNDO"/>
    <s v="PEREZ RIVERA "/>
    <x v="1"/>
    <n v="81"/>
    <n v="81"/>
    <n v="1"/>
  </r>
  <r>
    <x v="64"/>
    <x v="2"/>
    <s v="Jornada lúdica"/>
    <n v="0"/>
    <s v="Yady Bayona "/>
    <s v="Felipe Arias "/>
    <s v="Finca El Pilar "/>
    <x v="41"/>
    <x v="2"/>
    <n v="1123514268"/>
    <n v="1510"/>
    <s v=" CRISTIAN ANDRES"/>
    <s v="PEREZ GUAYABO"/>
    <x v="1"/>
    <n v="81"/>
    <n v="81"/>
    <n v="1"/>
  </r>
  <r>
    <x v="64"/>
    <x v="2"/>
    <s v="Jornada lúdica"/>
    <n v="0"/>
    <s v="Yady Bayona "/>
    <s v="Felipe Arias "/>
    <s v="Finca El Pilar "/>
    <x v="41"/>
    <x v="2"/>
    <n v="1069755169"/>
    <s v="N/A"/>
    <s v=" EDUAR MANUEL"/>
    <s v="PERDOMO SON"/>
    <x v="0"/>
    <n v="81"/>
    <n v="81"/>
    <n v="1"/>
  </r>
  <r>
    <x v="64"/>
    <x v="2"/>
    <s v="Jornada lúdica"/>
    <n v="0"/>
    <s v="Yady Bayona "/>
    <s v="Felipe Arias "/>
    <s v="Finca El Pilar "/>
    <x v="41"/>
    <x v="2"/>
    <n v="16882469"/>
    <s v="N/A"/>
    <s v=" WEIMAR"/>
    <s v="PEÑA MOSQUERA"/>
    <x v="0"/>
    <n v="81"/>
    <n v="81"/>
    <n v="1"/>
  </r>
  <r>
    <x v="64"/>
    <x v="2"/>
    <s v="Jornada lúdica"/>
    <n v="0"/>
    <s v="Yady Bayona "/>
    <s v="Felipe Arias "/>
    <s v="Finca El Pilar "/>
    <x v="41"/>
    <x v="2"/>
    <n v="17972048"/>
    <n v="1450"/>
    <s v="MANUEL FRANCISCO"/>
    <s v="PALLARES ANAYA "/>
    <x v="1"/>
    <n v="81"/>
    <n v="81"/>
    <n v="1"/>
  </r>
  <r>
    <x v="64"/>
    <x v="2"/>
    <s v="Jornada lúdica"/>
    <n v="0"/>
    <s v="Yady Bayona "/>
    <s v="Felipe Arias "/>
    <s v="Finca El Pilar "/>
    <x v="41"/>
    <x v="2"/>
    <n v="1120571325"/>
    <n v="1145"/>
    <s v="WILINTON DAVID"/>
    <s v="PADILLA MORALES "/>
    <x v="1"/>
    <n v="81"/>
    <n v="81"/>
    <n v="1"/>
  </r>
  <r>
    <x v="64"/>
    <x v="2"/>
    <s v="Jornada lúdica"/>
    <n v="0"/>
    <s v="Yady Bayona "/>
    <s v="Felipe Arias "/>
    <s v="Finca El Pilar "/>
    <x v="41"/>
    <x v="2"/>
    <n v="1122131510"/>
    <s v="N/A"/>
    <s v=" DIEGO FERNANDO "/>
    <s v="ORTIZ OSPINA"/>
    <x v="0"/>
    <n v="81"/>
    <n v="81"/>
    <n v="1"/>
  </r>
  <r>
    <x v="64"/>
    <x v="2"/>
    <s v="Jornada lúdica"/>
    <n v="0"/>
    <s v="Yady Bayona "/>
    <s v="Felipe Arias "/>
    <s v="Finca El Pilar "/>
    <x v="41"/>
    <x v="2"/>
    <n v="31031695"/>
    <n v="1422"/>
    <s v="ANA ELIZABETH"/>
    <s v="ORTIZ"/>
    <x v="1"/>
    <n v="81"/>
    <n v="81"/>
    <n v="1"/>
  </r>
  <r>
    <x v="64"/>
    <x v="2"/>
    <s v="Jornada lúdica"/>
    <n v="0"/>
    <s v="Yady Bayona "/>
    <s v="Felipe Arias "/>
    <s v="Finca El Pilar "/>
    <x v="41"/>
    <x v="2"/>
    <n v="7807070"/>
    <s v="N/A"/>
    <s v=" PEDRO ANTONIO "/>
    <s v="ORTIZ"/>
    <x v="0"/>
    <n v="81"/>
    <n v="81"/>
    <n v="1"/>
  </r>
  <r>
    <x v="64"/>
    <x v="2"/>
    <s v="Jornada lúdica"/>
    <n v="0"/>
    <s v="Yady Bayona "/>
    <s v="Felipe Arias "/>
    <s v="Finca El Pilar "/>
    <x v="41"/>
    <x v="2"/>
    <n v="17330089"/>
    <n v="1093"/>
    <s v="JAVIER IGNACIO "/>
    <s v="NARVAEZ SOACHE "/>
    <x v="1"/>
    <n v="81"/>
    <n v="81"/>
    <n v="1"/>
  </r>
  <r>
    <x v="64"/>
    <x v="2"/>
    <s v="Jornada lúdica"/>
    <n v="0"/>
    <s v="Yady Bayona "/>
    <s v="Felipe Arias "/>
    <s v="Finca El Pilar "/>
    <x v="41"/>
    <x v="2"/>
    <n v="1123116287"/>
    <n v="1358"/>
    <s v="IVAN JAVIER"/>
    <s v="NARVAEZ HERNANDEZ "/>
    <x v="1"/>
    <n v="81"/>
    <n v="81"/>
    <n v="1"/>
  </r>
  <r>
    <x v="64"/>
    <x v="2"/>
    <s v="Jornada lúdica"/>
    <n v="0"/>
    <s v="Yady Bayona "/>
    <s v="Felipe Arias "/>
    <s v="Finca El Pilar "/>
    <x v="41"/>
    <x v="2"/>
    <n v="1003274956"/>
    <n v="1463"/>
    <s v="WILSON ENRRIQUE"/>
    <s v="MURILLO JIMENEZ"/>
    <x v="1"/>
    <n v="81"/>
    <n v="81"/>
    <n v="1"/>
  </r>
  <r>
    <x v="64"/>
    <x v="2"/>
    <s v="Jornada lúdica"/>
    <n v="0"/>
    <s v="Yady Bayona "/>
    <s v="Felipe Arias "/>
    <s v="Finca El Pilar "/>
    <x v="41"/>
    <x v="2"/>
    <n v="40404467"/>
    <n v="1029"/>
    <s v="BLANCA MARINELLA"/>
    <s v="MORENO SANCHEZ "/>
    <x v="1"/>
    <n v="81"/>
    <n v="81"/>
    <n v="1"/>
  </r>
  <r>
    <x v="64"/>
    <x v="2"/>
    <s v="Jornada lúdica"/>
    <n v="0"/>
    <s v="Yady Bayona "/>
    <s v="Felipe Arias "/>
    <s v="Finca El Pilar "/>
    <x v="41"/>
    <x v="2"/>
    <n v="40328103"/>
    <n v="1030"/>
    <s v="DORYS ADRIANA"/>
    <s v="MORENO SANCHEZ "/>
    <x v="1"/>
    <n v="81"/>
    <n v="81"/>
    <n v="1"/>
  </r>
  <r>
    <x v="64"/>
    <x v="2"/>
    <s v="Jornada lúdica"/>
    <n v="0"/>
    <s v="Yady Bayona "/>
    <s v="Felipe Arias "/>
    <s v="Finca El Pilar "/>
    <x v="41"/>
    <x v="2"/>
    <n v="40326125"/>
    <n v="1129"/>
    <s v="LILIANA ANDREA"/>
    <s v="MORENO NARVAEZ "/>
    <x v="1"/>
    <n v="81"/>
    <n v="81"/>
    <n v="1"/>
  </r>
  <r>
    <x v="64"/>
    <x v="2"/>
    <s v="Jornada lúdica"/>
    <n v="0"/>
    <s v="Yady Bayona "/>
    <s v="Felipe Arias "/>
    <s v="Finca El Pilar "/>
    <x v="41"/>
    <x v="2"/>
    <n v="1121873605"/>
    <n v="1376"/>
    <s v="ANDRES"/>
    <s v="MONTEJO PLAZAS "/>
    <x v="1"/>
    <n v="81"/>
    <n v="81"/>
    <n v="1"/>
  </r>
  <r>
    <x v="64"/>
    <x v="2"/>
    <s v="Jornada lúdica"/>
    <n v="0"/>
    <s v="Yady Bayona "/>
    <s v="Felipe Arias "/>
    <s v="Finca El Pilar "/>
    <x v="41"/>
    <x v="2"/>
    <n v="77103898"/>
    <n v="1347"/>
    <s v=" JHANDY EMIRO"/>
    <s v="MARTINEZ OSPINO"/>
    <x v="1"/>
    <n v="81"/>
    <n v="81"/>
    <n v="1"/>
  </r>
  <r>
    <x v="64"/>
    <x v="2"/>
    <s v="Jornada lúdica"/>
    <n v="0"/>
    <s v="Yady Bayona "/>
    <s v="Felipe Arias "/>
    <s v="Finca El Pilar "/>
    <x v="41"/>
    <x v="2"/>
    <n v="19118159"/>
    <n v="1402"/>
    <s v="NICANOR "/>
    <s v="MARTINEZ GOMEZ"/>
    <x v="1"/>
    <n v="81"/>
    <n v="81"/>
    <n v="1"/>
  </r>
  <r>
    <x v="64"/>
    <x v="2"/>
    <s v="Jornada lúdica"/>
    <n v="0"/>
    <s v="Yady Bayona "/>
    <s v="Felipe Arias "/>
    <s v="Finca El Pilar "/>
    <x v="41"/>
    <x v="2"/>
    <n v="1006799330"/>
    <s v="N/A"/>
    <s v="SEBASTIAN DAVID "/>
    <s v="MAHECHA MOLINA"/>
    <x v="0"/>
    <n v="81"/>
    <n v="81"/>
    <n v="1"/>
  </r>
  <r>
    <x v="64"/>
    <x v="2"/>
    <s v="Jornada lúdica"/>
    <n v="0"/>
    <s v="Yady Bayona "/>
    <s v="Felipe Arias "/>
    <s v="Finca El Pilar "/>
    <x v="41"/>
    <x v="2"/>
    <n v="1121890868"/>
    <s v="N/A"/>
    <s v="JAIME"/>
    <s v="LOZADA"/>
    <x v="0"/>
    <n v="81"/>
    <n v="81"/>
    <n v="1"/>
  </r>
  <r>
    <x v="64"/>
    <x v="2"/>
    <s v="Jornada lúdica"/>
    <n v="0"/>
    <s v="Yady Bayona "/>
    <s v="Felipe Arias "/>
    <s v="Finca El Pilar "/>
    <x v="41"/>
    <x v="2"/>
    <n v="7837936"/>
    <n v="1011"/>
    <s v=" WILSON"/>
    <s v="LOPEZ RINCON"/>
    <x v="1"/>
    <n v="81"/>
    <n v="81"/>
    <n v="1"/>
  </r>
  <r>
    <x v="64"/>
    <x v="2"/>
    <s v="Jornada lúdica"/>
    <n v="0"/>
    <s v="Yady Bayona "/>
    <s v="Felipe Arias "/>
    <s v="Finca El Pilar "/>
    <x v="41"/>
    <x v="2"/>
    <n v="7837811"/>
    <s v="N/A"/>
    <s v="ESTEBAN "/>
    <s v="LOPEZ"/>
    <x v="1"/>
    <n v="81"/>
    <n v="81"/>
    <n v="1"/>
  </r>
  <r>
    <x v="64"/>
    <x v="2"/>
    <s v="Jornada lúdica"/>
    <n v="0"/>
    <s v="Yady Bayona "/>
    <s v="Felipe Arias "/>
    <s v="Finca El Pilar "/>
    <x v="41"/>
    <x v="2"/>
    <n v="1501103"/>
    <s v="N/A"/>
    <s v="PANTALEON"/>
    <s v="LARRAHONDO SANDOVAL"/>
    <x v="0"/>
    <n v="81"/>
    <n v="81"/>
    <n v="1"/>
  </r>
  <r>
    <x v="64"/>
    <x v="2"/>
    <s v="Jornada lúdica"/>
    <n v="0"/>
    <s v="Yady Bayona "/>
    <s v="Felipe Arias "/>
    <s v="Finca El Pilar "/>
    <x v="41"/>
    <x v="2"/>
    <n v="1063724340"/>
    <n v="1345"/>
    <s v=" LUIS ALBERTO"/>
    <s v="JULIO ANAYA"/>
    <x v="1"/>
    <n v="81"/>
    <n v="81"/>
    <n v="1"/>
  </r>
  <r>
    <x v="64"/>
    <x v="2"/>
    <s v="Jornada lúdica"/>
    <n v="0"/>
    <s v="Yady Bayona "/>
    <s v="Felipe Arias "/>
    <s v="Finca El Pilar "/>
    <x v="41"/>
    <x v="2"/>
    <n v="1006656554"/>
    <n v="1009"/>
    <s v="OLGA"/>
    <s v="JARAMILLO RODRIGUEZ "/>
    <x v="1"/>
    <n v="81"/>
    <n v="81"/>
    <n v="1"/>
  </r>
  <r>
    <x v="64"/>
    <x v="2"/>
    <s v="Jornada lúdica"/>
    <n v="0"/>
    <s v="Yady Bayona "/>
    <s v="Felipe Arias "/>
    <s v="Finca El Pilar "/>
    <x v="41"/>
    <x v="2"/>
    <n v="1119888284"/>
    <s v="N/A"/>
    <s v="OSCAR"/>
    <s v="JARAMILLO RODRIGUEZ"/>
    <x v="0"/>
    <n v="81"/>
    <n v="81"/>
    <n v="1"/>
  </r>
  <r>
    <x v="64"/>
    <x v="2"/>
    <s v="Jornada lúdica"/>
    <n v="0"/>
    <s v="Yady Bayona "/>
    <s v="Felipe Arias "/>
    <s v="Finca El Pilar "/>
    <x v="41"/>
    <x v="2"/>
    <n v="1121910483"/>
    <n v="1538"/>
    <s v="ADRIANA"/>
    <s v="JARAMILLO OVALLE "/>
    <x v="1"/>
    <n v="81"/>
    <n v="81"/>
    <n v="1"/>
  </r>
  <r>
    <x v="64"/>
    <x v="2"/>
    <s v="Jornada lúdica"/>
    <n v="0"/>
    <s v="Yady Bayona "/>
    <s v="Felipe Arias "/>
    <s v="Finca El Pilar "/>
    <x v="41"/>
    <x v="2"/>
    <n v="1121819496"/>
    <n v="1008"/>
    <s v=" OMAR JOSE"/>
    <s v="HERNANDEZ RUIZ"/>
    <x v="1"/>
    <n v="81"/>
    <n v="81"/>
    <n v="1"/>
  </r>
  <r>
    <x v="64"/>
    <x v="2"/>
    <s v="Jornada lúdica"/>
    <n v="0"/>
    <s v="Yady Bayona "/>
    <s v="Felipe Arias "/>
    <s v="Finca El Pilar "/>
    <x v="41"/>
    <x v="2"/>
    <n v="1121911429"/>
    <n v="1037"/>
    <s v="JYMMY ALEXANDER"/>
    <s v="HERNANDEZ MORENO  "/>
    <x v="1"/>
    <n v="81"/>
    <n v="81"/>
    <n v="1"/>
  </r>
  <r>
    <x v="64"/>
    <x v="2"/>
    <s v="Jornada lúdica"/>
    <n v="0"/>
    <s v="Yady Bayona "/>
    <s v="Felipe Arias "/>
    <s v="Finca El Pilar "/>
    <x v="41"/>
    <x v="2"/>
    <n v="1121934150"/>
    <n v="1058"/>
    <s v=" YULIAN ANDRES"/>
    <s v="HERNANDEZ MORENO"/>
    <x v="1"/>
    <n v="81"/>
    <n v="81"/>
    <n v="1"/>
  </r>
  <r>
    <x v="64"/>
    <x v="2"/>
    <s v="Jornada lúdica"/>
    <n v="0"/>
    <s v="Yady Bayona "/>
    <s v="Felipe Arias "/>
    <s v="Finca El Pilar "/>
    <x v="41"/>
    <x v="2"/>
    <n v="1007329990"/>
    <n v="1101"/>
    <s v="ADRIANA"/>
    <s v="HERNANDEZ LONDOÑO "/>
    <x v="1"/>
    <n v="81"/>
    <n v="81"/>
    <n v="1"/>
  </r>
  <r>
    <x v="64"/>
    <x v="2"/>
    <s v="Jornada lúdica"/>
    <n v="0"/>
    <s v="Yady Bayona "/>
    <s v="Felipe Arias "/>
    <s v="Finca El Pilar "/>
    <x v="41"/>
    <x v="2"/>
    <n v="1123115110"/>
    <n v="1371"/>
    <s v="MARINELLY"/>
    <s v="HERNANDEZ JILGUERO "/>
    <x v="1"/>
    <n v="81"/>
    <n v="81"/>
    <n v="1"/>
  </r>
  <r>
    <x v="64"/>
    <x v="2"/>
    <s v="Jornada lúdica"/>
    <n v="0"/>
    <s v="Yady Bayona "/>
    <s v="Felipe Arias "/>
    <s v="Finca El Pilar "/>
    <x v="41"/>
    <x v="2"/>
    <n v="17490003"/>
    <n v="1007"/>
    <s v="NICANOR "/>
    <s v="HERNANDEZ HERNANDEZ "/>
    <x v="1"/>
    <n v="81"/>
    <n v="81"/>
    <n v="1"/>
  </r>
  <r>
    <x v="64"/>
    <x v="2"/>
    <s v="Jornada lúdica"/>
    <n v="0"/>
    <s v="Yady Bayona "/>
    <s v="Felipe Arias "/>
    <s v="Finca El Pilar "/>
    <x v="41"/>
    <x v="2"/>
    <n v="1010143088"/>
    <n v="1536"/>
    <s v="MONICA ALEJANDRA"/>
    <s v="HERNANDEZ HERNANDEZ "/>
    <x v="1"/>
    <n v="81"/>
    <n v="81"/>
    <n v="1"/>
  </r>
  <r>
    <x v="64"/>
    <x v="2"/>
    <s v="Jornada lúdica"/>
    <n v="0"/>
    <s v="Yady Bayona "/>
    <s v="Felipe Arias "/>
    <s v="Finca El Pilar "/>
    <x v="41"/>
    <x v="2"/>
    <n v="1123116171"/>
    <n v="1539"/>
    <s v="YULIZA ANDREA"/>
    <s v="HERNANDEZ HERNANDEZ "/>
    <x v="1"/>
    <n v="81"/>
    <n v="81"/>
    <n v="1"/>
  </r>
  <r>
    <x v="64"/>
    <x v="2"/>
    <s v="Jornada lúdica"/>
    <n v="0"/>
    <s v="Yady Bayona "/>
    <s v="Felipe Arias "/>
    <s v="Finca El Pilar "/>
    <x v="41"/>
    <x v="2"/>
    <n v="1006838595"/>
    <s v="N/A"/>
    <s v="GEIDY"/>
    <s v="GUZMAN RINCON"/>
    <x v="1"/>
    <n v="81"/>
    <n v="81"/>
    <n v="1"/>
  </r>
  <r>
    <x v="64"/>
    <x v="2"/>
    <s v="Jornada lúdica"/>
    <n v="0"/>
    <s v="Yady Bayona "/>
    <s v="Felipe Arias "/>
    <s v="Finca El Pilar "/>
    <x v="41"/>
    <x v="2"/>
    <n v="31536041"/>
    <n v="1101"/>
    <s v="ZAMIRNA"/>
    <s v="GUERRERO AGUILAR "/>
    <x v="1"/>
    <n v="81"/>
    <n v="81"/>
    <n v="1"/>
  </r>
  <r>
    <x v="64"/>
    <x v="2"/>
    <s v="Jornada lúdica"/>
    <n v="0"/>
    <s v="Yady Bayona "/>
    <s v="Felipe Arias "/>
    <s v="Finca El Pilar "/>
    <x v="41"/>
    <x v="2"/>
    <n v="1121952333"/>
    <n v="1480"/>
    <s v="DANNY ALEJANDRA"/>
    <s v="GONZALEZ "/>
    <x v="1"/>
    <n v="81"/>
    <n v="81"/>
    <n v="1"/>
  </r>
  <r>
    <x v="64"/>
    <x v="2"/>
    <s v="Jornada lúdica"/>
    <n v="0"/>
    <s v="Yady Bayona "/>
    <s v="Felipe Arias "/>
    <s v="Finca El Pilar "/>
    <x v="41"/>
    <x v="2"/>
    <n v="1006838553"/>
    <n v="1547"/>
    <s v="MIGUEL ANGEL"/>
    <s v="GARCIA MORENO "/>
    <x v="1"/>
    <n v="81"/>
    <n v="81"/>
    <n v="1"/>
  </r>
  <r>
    <x v="64"/>
    <x v="2"/>
    <s v="Jornada lúdica"/>
    <n v="0"/>
    <s v="Yady Bayona "/>
    <s v="Felipe Arias "/>
    <s v="Finca El Pilar "/>
    <x v="41"/>
    <x v="2"/>
    <n v="3274896"/>
    <s v="N/A"/>
    <s v="FREDY"/>
    <s v="GARCIA LADINO"/>
    <x v="0"/>
    <n v="81"/>
    <n v="81"/>
    <n v="1"/>
  </r>
  <r>
    <x v="64"/>
    <x v="2"/>
    <s v="Jornada lúdica"/>
    <n v="0"/>
    <s v="Yady Bayona "/>
    <s v="Felipe Arias "/>
    <s v="Finca El Pilar "/>
    <x v="41"/>
    <x v="2"/>
    <n v="1006799340"/>
    <s v="N/A"/>
    <s v="KATERIN"/>
    <s v="GALINDO"/>
    <x v="1"/>
    <n v="81"/>
    <n v="81"/>
    <n v="1"/>
  </r>
  <r>
    <x v="64"/>
    <x v="2"/>
    <s v="Jornada lúdica"/>
    <n v="0"/>
    <s v="Yady Bayona "/>
    <s v="Felipe Arias "/>
    <s v="Finca El Pilar "/>
    <x v="41"/>
    <x v="2"/>
    <n v="1007057960"/>
    <s v="N/A"/>
    <s v="WILSON ANDRES"/>
    <s v="DIAZ BERNAL"/>
    <x v="0"/>
    <n v="81"/>
    <n v="81"/>
    <n v="1"/>
  </r>
  <r>
    <x v="64"/>
    <x v="2"/>
    <s v="Jornada lúdica"/>
    <n v="0"/>
    <s v="Yady Bayona "/>
    <s v="Felipe Arias "/>
    <s v="Finca El Pilar "/>
    <x v="41"/>
    <x v="2"/>
    <n v="10187350"/>
    <s v="N/A"/>
    <s v="WILSON"/>
    <s v="DIAZ BERNAL"/>
    <x v="0"/>
    <n v="81"/>
    <n v="81"/>
    <n v="1"/>
  </r>
  <r>
    <x v="64"/>
    <x v="2"/>
    <s v="Jornada lúdica"/>
    <n v="0"/>
    <s v="Yady Bayona "/>
    <s v="Felipe Arias "/>
    <s v="Finca El Pilar "/>
    <x v="41"/>
    <x v="2"/>
    <n v="38360656"/>
    <n v="1039"/>
    <s v="EMILCE"/>
    <s v="CESPEDES CANAS "/>
    <x v="1"/>
    <n v="81"/>
    <n v="81"/>
    <n v="1"/>
  </r>
  <r>
    <x v="64"/>
    <x v="2"/>
    <s v="Jornada lúdica"/>
    <n v="0"/>
    <s v="Yady Bayona "/>
    <s v="Felipe Arias "/>
    <s v="Finca El Pilar "/>
    <x v="41"/>
    <x v="2"/>
    <n v="1006795353"/>
    <n v="1533"/>
    <s v=" LUIS JEFREY"/>
    <s v="CASTRO NARVAEZ"/>
    <x v="1"/>
    <n v="81"/>
    <n v="81"/>
    <n v="1"/>
  </r>
  <r>
    <x v="64"/>
    <x v="2"/>
    <s v="Jornada lúdica"/>
    <n v="0"/>
    <s v="Yady Bayona "/>
    <s v="Felipe Arias "/>
    <s v="Finca El Pilar "/>
    <x v="41"/>
    <x v="2"/>
    <n v="1109411143"/>
    <n v="1477"/>
    <s v="YISSY FERNANDA"/>
    <s v="CASTRO CESPEDES "/>
    <x v="1"/>
    <n v="81"/>
    <n v="81"/>
    <n v="1"/>
  </r>
  <r>
    <x v="64"/>
    <x v="2"/>
    <s v="Jornada lúdica"/>
    <n v="0"/>
    <s v="Yady Bayona "/>
    <s v="Felipe Arias "/>
    <s v="Finca El Pilar "/>
    <x v="41"/>
    <x v="2"/>
    <n v="1122142973"/>
    <n v="1415"/>
    <s v=" ERIKA DAYANA"/>
    <s v="CARO MORA"/>
    <x v="1"/>
    <n v="81"/>
    <n v="81"/>
    <n v="1"/>
  </r>
  <r>
    <x v="64"/>
    <x v="2"/>
    <s v="Jornada lúdica"/>
    <n v="0"/>
    <s v="Yady Bayona "/>
    <s v="Felipe Arias "/>
    <s v="Finca El Pilar "/>
    <x v="41"/>
    <x v="2"/>
    <n v="1103219172"/>
    <n v="1230"/>
    <s v="PABLO SEGUNDO"/>
    <s v="CARDENAS MUÑOZ "/>
    <x v="1"/>
    <n v="81"/>
    <n v="81"/>
    <n v="1"/>
  </r>
  <r>
    <x v="64"/>
    <x v="2"/>
    <s v="Jornada lúdica"/>
    <n v="0"/>
    <s v="Yady Bayona "/>
    <s v="Felipe Arias "/>
    <s v="Finca El Pilar "/>
    <x v="41"/>
    <x v="2"/>
    <n v="7278364"/>
    <n v="1001"/>
    <s v=" OROSMAN"/>
    <s v="BUITRAGO"/>
    <x v="1"/>
    <n v="81"/>
    <n v="81"/>
    <n v="1"/>
  </r>
  <r>
    <x v="64"/>
    <x v="2"/>
    <s v="Jornada lúdica"/>
    <n v="0"/>
    <s v="Yady Bayona "/>
    <s v="Felipe Arias "/>
    <s v="Finca El Pilar "/>
    <x v="41"/>
    <x v="2"/>
    <n v="1006697383"/>
    <n v="1535"/>
    <s v="DIANA SOFIA"/>
    <s v="BLANCO ANDRADE "/>
    <x v="1"/>
    <n v="81"/>
    <n v="81"/>
    <n v="1"/>
  </r>
  <r>
    <x v="64"/>
    <x v="2"/>
    <s v="Jornada lúdica"/>
    <n v="0"/>
    <s v="Yady Bayona "/>
    <s v="Felipe Arias "/>
    <s v="Finca El Pilar "/>
    <x v="41"/>
    <x v="2"/>
    <n v="11323827"/>
    <s v="N/A"/>
    <s v="ARQUIMEDES"/>
    <s v="BERNAL"/>
    <x v="0"/>
    <n v="81"/>
    <n v="81"/>
    <n v="1"/>
  </r>
  <r>
    <x v="64"/>
    <x v="2"/>
    <s v="Jornada lúdica"/>
    <n v="0"/>
    <s v="Yady Bayona "/>
    <s v="Felipe Arias "/>
    <s v="Finca El Pilar "/>
    <x v="41"/>
    <x v="2"/>
    <n v="1193531410"/>
    <n v="1544"/>
    <s v="SARA DANIELA"/>
    <s v="BELTRAN MORENO "/>
    <x v="1"/>
    <n v="81"/>
    <n v="81"/>
    <n v="1"/>
  </r>
  <r>
    <x v="64"/>
    <x v="2"/>
    <s v="Jornada lúdica"/>
    <n v="0"/>
    <s v="Yady Bayona "/>
    <s v="Felipe Arias "/>
    <s v="Finca El Pilar "/>
    <x v="41"/>
    <x v="2"/>
    <n v="1121917518"/>
    <s v="N/A"/>
    <s v=" CARLOS ALBEIRO"/>
    <s v="BECERRA ZAMORA"/>
    <x v="0"/>
    <n v="81"/>
    <n v="81"/>
    <n v="1"/>
  </r>
  <r>
    <x v="64"/>
    <x v="2"/>
    <s v="Jornada lúdica"/>
    <n v="0"/>
    <s v="Yady Bayona "/>
    <s v="Felipe Arias "/>
    <s v="Finca El Pilar "/>
    <x v="41"/>
    <x v="2"/>
    <n v="1052702515"/>
    <n v="1517"/>
    <s v=" ALEXANDER"/>
    <s v="ANGULO CANTILLO"/>
    <x v="1"/>
    <n v="81"/>
    <n v="81"/>
    <n v="1"/>
  </r>
  <r>
    <x v="64"/>
    <x v="2"/>
    <s v="Jornada lúdica"/>
    <n v="0"/>
    <s v="Yady Bayona "/>
    <s v="Felipe Arias "/>
    <s v="Finca El Pilar "/>
    <x v="41"/>
    <x v="2"/>
    <n v="1120499197"/>
    <n v="1065"/>
    <s v="LADY JOHANA"/>
    <s v="ANDRADE SANCHEZ "/>
    <x v="1"/>
    <n v="81"/>
    <n v="81"/>
    <n v="1"/>
  </r>
  <r>
    <x v="64"/>
    <x v="2"/>
    <s v="Jornada lúdica"/>
    <n v="0"/>
    <s v="Yady Bayona "/>
    <s v="Felipe Arias "/>
    <s v="Finca El Pilar "/>
    <x v="41"/>
    <x v="2"/>
    <n v="1121844449"/>
    <n v="1097"/>
    <s v="JOSE MANUEL"/>
    <s v="AMAYA GONZALEZ "/>
    <x v="1"/>
    <n v="81"/>
    <n v="81"/>
    <n v="1"/>
  </r>
  <r>
    <x v="64"/>
    <x v="2"/>
    <s v="Jornada lúdica"/>
    <n v="0"/>
    <s v="Yady Bayona "/>
    <s v="Felipe Arias "/>
    <s v="Finca El Pilar "/>
    <x v="41"/>
    <x v="2"/>
    <n v="1122126571"/>
    <n v="1485"/>
    <s v=" FREDY ALEXANDER"/>
    <s v="ALVAREZ GALINDO"/>
    <x v="1"/>
    <n v="81"/>
    <n v="81"/>
    <n v="1"/>
  </r>
  <r>
    <x v="64"/>
    <x v="2"/>
    <s v="Jornada lúdica"/>
    <n v="0"/>
    <s v="Yady Bayona "/>
    <s v="Felipe Arias "/>
    <s v="Finca El Pilar "/>
    <x v="41"/>
    <x v="2"/>
    <n v="17328515"/>
    <s v="N/A"/>
    <s v="BENJAMIN"/>
    <s v="ALDANA RINCON"/>
    <x v="0"/>
    <n v="81"/>
    <n v="81"/>
    <n v="1"/>
  </r>
  <r>
    <x v="65"/>
    <x v="6"/>
    <s v="Aspectos sanitarios"/>
    <n v="0"/>
    <s v="Nubia Beltran"/>
    <s v="Nubia Beltran"/>
    <s v="Finca Cararabo"/>
    <x v="41"/>
    <x v="1"/>
    <n v="1006777925"/>
    <n v="1449"/>
    <s v="MICHAEL ESTEBAN"/>
    <s v="SAAVEDRA OCHOA "/>
    <x v="1"/>
    <n v="8"/>
    <n v="8"/>
    <n v="1"/>
  </r>
  <r>
    <x v="65"/>
    <x v="6"/>
    <s v="Aspectos sanitarios"/>
    <n v="0"/>
    <s v="Nubia Beltran"/>
    <s v="Nubia Beltran"/>
    <s v="Finca Cararabo"/>
    <x v="41"/>
    <x v="1"/>
    <n v="17355000"/>
    <n v="1379"/>
    <s v=" ALBERTO"/>
    <s v="ROJAS CARLOS"/>
    <x v="1"/>
    <n v="8"/>
    <n v="8"/>
    <n v="1"/>
  </r>
  <r>
    <x v="65"/>
    <x v="6"/>
    <s v="Aspectos sanitarios"/>
    <n v="0"/>
    <s v="Nubia Beltran"/>
    <s v="Nubia Beltran"/>
    <s v="Finca Cararabo"/>
    <x v="41"/>
    <x v="1"/>
    <n v="1123116129"/>
    <n v="1090"/>
    <s v="JUAN ESTEBAN"/>
    <s v="ORTIZ "/>
    <x v="1"/>
    <n v="8"/>
    <n v="8"/>
    <n v="1"/>
  </r>
  <r>
    <x v="65"/>
    <x v="6"/>
    <s v="Aspectos sanitarios"/>
    <n v="0"/>
    <s v="Nubia Beltran"/>
    <s v="Nubia Beltran"/>
    <s v="Finca Cararabo"/>
    <x v="41"/>
    <x v="1"/>
    <n v="1123115732"/>
    <n v="1520"/>
    <s v=" OVIDIO"/>
    <s v="MURCIA JOJOA"/>
    <x v="1"/>
    <n v="8"/>
    <n v="8"/>
    <n v="1"/>
  </r>
  <r>
    <x v="65"/>
    <x v="6"/>
    <s v="Aspectos sanitarios"/>
    <n v="0"/>
    <s v="Nubia Beltran"/>
    <s v="Nubia Beltran"/>
    <s v="Finca Cararabo"/>
    <x v="41"/>
    <x v="1"/>
    <n v="1122123721"/>
    <n v="1549"/>
    <s v="WALTER"/>
    <s v="DIAZ BALANTA"/>
    <x v="1"/>
    <n v="8"/>
    <n v="8"/>
    <n v="1"/>
  </r>
  <r>
    <x v="65"/>
    <x v="6"/>
    <s v="Aspectos sanitarios"/>
    <n v="0"/>
    <s v="Nubia Beltran"/>
    <s v="Nubia Beltran"/>
    <s v="Finca Cararabo"/>
    <x v="41"/>
    <x v="1"/>
    <n v="17345837"/>
    <n v="1240"/>
    <s v="GUILLERMO ANTONIO"/>
    <s v="BRAVO "/>
    <x v="1"/>
    <n v="8"/>
    <n v="8"/>
    <n v="1"/>
  </r>
  <r>
    <x v="65"/>
    <x v="6"/>
    <s v="Aspectos sanitarios"/>
    <n v="0"/>
    <s v="Nubia Beltran"/>
    <s v="Nubia Beltran"/>
    <s v="Finca Cararabo"/>
    <x v="41"/>
    <x v="1"/>
    <n v="19618655"/>
    <n v="1551"/>
    <s v="WILMAN ANTONIO"/>
    <s v="BARRETO MARTINEZ"/>
    <x v="1"/>
    <n v="8"/>
    <n v="8"/>
    <n v="1"/>
  </r>
  <r>
    <x v="65"/>
    <x v="6"/>
    <s v="Aspectos sanitarios"/>
    <n v="0"/>
    <s v="Nubia Beltran"/>
    <s v="Nubia Beltran"/>
    <s v="Finca Cararabo"/>
    <x v="41"/>
    <x v="1"/>
    <n v="1006864061"/>
    <n v="1525"/>
    <s v=" JUAN DAVID"/>
    <s v="ALVAREZ GOMEZ"/>
    <x v="1"/>
    <n v="8"/>
    <n v="8"/>
    <n v="1"/>
  </r>
  <r>
    <x v="66"/>
    <x v="6"/>
    <s v="Entrega de procedmientos de labores "/>
    <n v="0"/>
    <s v="Gedman Hernandez"/>
    <s v="Gedman Hernandez"/>
    <s v="Finca El Pilar "/>
    <x v="42"/>
    <x v="0"/>
    <n v="1006691273"/>
    <s v="N/A"/>
    <s v="CARLOS FERNANDO "/>
    <s v="MARTINEZ"/>
    <x v="1"/>
    <n v="1"/>
    <n v="1"/>
    <n v="1"/>
  </r>
  <r>
    <x v="67"/>
    <x v="6"/>
    <s v="Fetilización"/>
    <n v="0"/>
    <s v="Nubia Beltran"/>
    <s v="Nubia Beltran"/>
    <s v="Finca Cararabo"/>
    <x v="42"/>
    <x v="7"/>
    <n v="1123115732"/>
    <n v="1520"/>
    <s v=" OVIDIO"/>
    <s v="MURCIA JOJOA"/>
    <x v="1"/>
    <n v="1"/>
    <n v="1"/>
    <n v="1"/>
  </r>
  <r>
    <x v="68"/>
    <x v="5"/>
    <s v="Comunicación asertiva y tips de manejo de estrés "/>
    <n v="0"/>
    <s v="Patricia Ortiz"/>
    <s v="Patricia Ortiz"/>
    <s v="Finca El Pilar "/>
    <x v="43"/>
    <x v="3"/>
    <n v="40411350"/>
    <s v="N/A"/>
    <s v=" BEATRIZ"/>
    <s v="YAGAMA GAONA"/>
    <x v="0"/>
    <n v="26"/>
    <n v="26"/>
    <n v="1"/>
  </r>
  <r>
    <x v="68"/>
    <x v="5"/>
    <s v="Comunicación asertiva y tips de manejo de estrés "/>
    <n v="0"/>
    <s v="Patricia Ortiz"/>
    <s v="Patricia Ortiz"/>
    <s v="Finca El Pilar "/>
    <x v="43"/>
    <x v="3"/>
    <n v="1116786787"/>
    <s v="N/A"/>
    <s v=" ANDRES DAVID "/>
    <s v="VALLEJO CASTAÑEDA"/>
    <x v="0"/>
    <n v="26"/>
    <n v="26"/>
    <n v="1"/>
  </r>
  <r>
    <x v="68"/>
    <x v="5"/>
    <s v="Comunicación asertiva y tips de manejo de estrés "/>
    <n v="0"/>
    <s v="Patricia Ortiz"/>
    <s v="Patricia Ortiz"/>
    <s v="Finca El Pilar "/>
    <x v="43"/>
    <x v="3"/>
    <n v="86053117"/>
    <s v="N/A"/>
    <s v=" OMAR "/>
    <s v="RIVERA ESPINOSA"/>
    <x v="0"/>
    <n v="26"/>
    <n v="26"/>
    <n v="1"/>
  </r>
  <r>
    <x v="68"/>
    <x v="5"/>
    <s v="Comunicación asertiva y tips de manejo de estrés "/>
    <n v="0"/>
    <s v="Patricia Ortiz"/>
    <s v="Patricia Ortiz"/>
    <s v="Finca El Pilar "/>
    <x v="43"/>
    <x v="3"/>
    <n v="1069755169"/>
    <s v="N/A"/>
    <s v=" EDUAR MANUEL"/>
    <s v="PERDOMO SON"/>
    <x v="0"/>
    <n v="26"/>
    <n v="26"/>
    <n v="1"/>
  </r>
  <r>
    <x v="68"/>
    <x v="5"/>
    <s v="Comunicación asertiva y tips de manejo de estrés "/>
    <n v="0"/>
    <s v="Patricia Ortiz"/>
    <s v="Patricia Ortiz"/>
    <s v="Finca El Pilar "/>
    <x v="43"/>
    <x v="3"/>
    <n v="16882469"/>
    <s v="N/A"/>
    <s v=" WEIMAR"/>
    <s v="PEÑA MOSQUERA"/>
    <x v="0"/>
    <n v="26"/>
    <n v="26"/>
    <n v="1"/>
  </r>
  <r>
    <x v="68"/>
    <x v="5"/>
    <s v="Comunicación asertiva y tips de manejo de estrés "/>
    <n v="0"/>
    <s v="Patricia Ortiz"/>
    <s v="Patricia Ortiz"/>
    <s v="Finca El Pilar "/>
    <x v="43"/>
    <x v="3"/>
    <n v="1122131510"/>
    <s v="N/A"/>
    <s v=" DIEGO FERNANDO "/>
    <s v="ORTIZ OSPINA"/>
    <x v="0"/>
    <n v="26"/>
    <n v="26"/>
    <n v="1"/>
  </r>
  <r>
    <x v="68"/>
    <x v="5"/>
    <s v="Comunicación asertiva y tips de manejo de estrés "/>
    <n v="0"/>
    <s v="Patricia Ortiz"/>
    <s v="Patricia Ortiz"/>
    <s v="Finca El Pilar "/>
    <x v="43"/>
    <x v="3"/>
    <n v="40334493"/>
    <s v="N/A"/>
    <s v="PATRICIA"/>
    <s v="ORTIZ GOMEZ "/>
    <x v="0"/>
    <n v="26"/>
    <n v="26"/>
    <n v="1"/>
  </r>
  <r>
    <x v="68"/>
    <x v="5"/>
    <s v="Comunicación asertiva y tips de manejo de estrés "/>
    <n v="0"/>
    <s v="Patricia Ortiz"/>
    <s v="Patricia Ortiz"/>
    <s v="Finca El Pilar "/>
    <x v="43"/>
    <x v="3"/>
    <n v="7807070"/>
    <s v="N/A"/>
    <s v=" PEDRO ANTONIO "/>
    <s v="ORTIZ"/>
    <x v="0"/>
    <n v="26"/>
    <n v="26"/>
    <n v="1"/>
  </r>
  <r>
    <x v="68"/>
    <x v="5"/>
    <s v="Comunicación asertiva y tips de manejo de estrés "/>
    <n v="0"/>
    <s v="Patricia Ortiz"/>
    <s v="Patricia Ortiz"/>
    <s v="Finca El Pilar "/>
    <x v="43"/>
    <x v="3"/>
    <n v="1121890868"/>
    <s v="N/A"/>
    <s v="JAIME"/>
    <s v="LOZADA"/>
    <x v="0"/>
    <n v="26"/>
    <n v="26"/>
    <n v="1"/>
  </r>
  <r>
    <x v="68"/>
    <x v="5"/>
    <s v="Comunicación asertiva y tips de manejo de estrés "/>
    <n v="0"/>
    <s v="Patricia Ortiz"/>
    <s v="Patricia Ortiz"/>
    <s v="Finca El Pilar "/>
    <x v="43"/>
    <x v="3"/>
    <n v="1501103"/>
    <s v="N/A"/>
    <s v="PANTALEON"/>
    <s v="LARRAHONDO SANDOVAL"/>
    <x v="0"/>
    <n v="26"/>
    <n v="26"/>
    <n v="1"/>
  </r>
  <r>
    <x v="68"/>
    <x v="5"/>
    <s v="Comunicación asertiva y tips de manejo de estrés "/>
    <n v="0"/>
    <s v="Patricia Ortiz"/>
    <s v="Patricia Ortiz"/>
    <s v="Finca El Pilar "/>
    <x v="43"/>
    <x v="3"/>
    <n v="1143826359"/>
    <s v="N/A"/>
    <s v="ANDERSON"/>
    <s v="LARRAHONDO MARTINEZ "/>
    <x v="0"/>
    <n v="26"/>
    <n v="26"/>
    <n v="1"/>
  </r>
  <r>
    <x v="68"/>
    <x v="5"/>
    <s v="Comunicación asertiva y tips de manejo de estrés "/>
    <n v="0"/>
    <s v="Patricia Ortiz"/>
    <s v="Patricia Ortiz"/>
    <s v="Finca El Pilar "/>
    <x v="43"/>
    <x v="3"/>
    <n v="1119888284"/>
    <s v="N/A"/>
    <s v="OSCAR"/>
    <s v="JARAMILLO RODRIGUEZ"/>
    <x v="0"/>
    <n v="26"/>
    <n v="26"/>
    <n v="1"/>
  </r>
  <r>
    <x v="68"/>
    <x v="5"/>
    <s v="Comunicación asertiva y tips de manejo de estrés "/>
    <n v="0"/>
    <s v="Patricia Ortiz"/>
    <s v="Patricia Ortiz"/>
    <s v="Finca El Pilar "/>
    <x v="43"/>
    <x v="3"/>
    <n v="86059628"/>
    <s v="N/A"/>
    <s v=" GEDMAN"/>
    <s v="HERNANDEZ ALVARADO"/>
    <x v="0"/>
    <n v="26"/>
    <n v="26"/>
    <n v="1"/>
  </r>
  <r>
    <x v="68"/>
    <x v="5"/>
    <s v="Comunicación asertiva y tips de manejo de estrés "/>
    <n v="0"/>
    <s v="Patricia Ortiz"/>
    <s v="Patricia Ortiz"/>
    <s v="Finca El Pilar "/>
    <x v="43"/>
    <x v="3"/>
    <n v="6004678"/>
    <s v="N/A"/>
    <s v="RICARDO"/>
    <s v="GONZALEZ"/>
    <x v="0"/>
    <n v="26"/>
    <n v="26"/>
    <n v="1"/>
  </r>
  <r>
    <x v="68"/>
    <x v="5"/>
    <s v="Comunicación asertiva y tips de manejo de estrés "/>
    <n v="0"/>
    <s v="Patricia Ortiz"/>
    <s v="Patricia Ortiz"/>
    <s v="Finca El Pilar "/>
    <x v="43"/>
    <x v="3"/>
    <n v="40441358"/>
    <s v="N/A"/>
    <s v=" SARA "/>
    <s v="GARCIA GONZALEZ"/>
    <x v="0"/>
    <n v="26"/>
    <n v="26"/>
    <n v="1"/>
  </r>
  <r>
    <x v="68"/>
    <x v="5"/>
    <s v="Comunicación asertiva y tips de manejo de estrés "/>
    <n v="0"/>
    <s v="Patricia Ortiz"/>
    <s v="Patricia Ortiz"/>
    <s v="Finca El Pilar "/>
    <x v="43"/>
    <x v="3"/>
    <n v="1121951678"/>
    <s v="N/A"/>
    <s v="WILLIAM ALEJANDRO"/>
    <s v="FIERRO RIVEROS"/>
    <x v="0"/>
    <n v="26"/>
    <n v="26"/>
    <n v="1"/>
  </r>
  <r>
    <x v="68"/>
    <x v="5"/>
    <s v="Comunicación asertiva y tips de manejo de estrés "/>
    <n v="0"/>
    <s v="Patricia Ortiz"/>
    <s v="Patricia Ortiz"/>
    <s v="Finca El Pilar "/>
    <x v="43"/>
    <x v="3"/>
    <n v="1121910048"/>
    <s v="N/A"/>
    <s v=" DEISY TATIANA"/>
    <s v="DUARTE MORENO"/>
    <x v="0"/>
    <n v="26"/>
    <n v="26"/>
    <n v="1"/>
  </r>
  <r>
    <x v="68"/>
    <x v="5"/>
    <s v="Comunicación asertiva y tips de manejo de estrés "/>
    <n v="0"/>
    <s v="Patricia Ortiz"/>
    <s v="Patricia Ortiz"/>
    <s v="Finca El Pilar "/>
    <x v="43"/>
    <x v="3"/>
    <n v="10187350"/>
    <s v="N/A"/>
    <s v="WILSON"/>
    <s v="DIAZ BERNAL"/>
    <x v="0"/>
    <n v="26"/>
    <n v="26"/>
    <n v="1"/>
  </r>
  <r>
    <x v="68"/>
    <x v="5"/>
    <s v="Comunicación asertiva y tips de manejo de estrés "/>
    <n v="0"/>
    <s v="Patricia Ortiz"/>
    <s v="Patricia Ortiz"/>
    <s v="Finca El Pilar "/>
    <x v="43"/>
    <x v="3"/>
    <n v="1007057960"/>
    <s v="N/A"/>
    <s v="WILSON ANDRES"/>
    <s v="DIAZ BERNAL"/>
    <x v="0"/>
    <n v="26"/>
    <n v="26"/>
    <n v="1"/>
  </r>
  <r>
    <x v="68"/>
    <x v="5"/>
    <s v="Comunicación asertiva y tips de manejo de estrés "/>
    <n v="0"/>
    <s v="Patricia Ortiz"/>
    <s v="Patricia Ortiz"/>
    <s v="Finca El Pilar "/>
    <x v="43"/>
    <x v="3"/>
    <n v="1122123512"/>
    <s v="N/A"/>
    <s v=" SANDRA MARCELA "/>
    <s v="CARO MORA"/>
    <x v="0"/>
    <n v="26"/>
    <n v="26"/>
    <n v="1"/>
  </r>
  <r>
    <x v="68"/>
    <x v="5"/>
    <s v="Comunicación asertiva y tips de manejo de estrés "/>
    <n v="0"/>
    <s v="Patricia Ortiz"/>
    <s v="Patricia Ortiz"/>
    <s v="Finca El Pilar "/>
    <x v="43"/>
    <x v="3"/>
    <n v="11323827"/>
    <s v="N/A"/>
    <s v="ARQUIMEDES"/>
    <s v="BERNAL"/>
    <x v="0"/>
    <n v="26"/>
    <n v="26"/>
    <n v="1"/>
  </r>
  <r>
    <x v="68"/>
    <x v="5"/>
    <s v="Comunicación asertiva y tips de manejo de estrés "/>
    <n v="0"/>
    <s v="Patricia Ortiz"/>
    <s v="Patricia Ortiz"/>
    <s v="Finca El Pilar "/>
    <x v="43"/>
    <x v="3"/>
    <n v="1106333245"/>
    <s v="N/A"/>
    <s v="NUBIA ESPERANZA "/>
    <s v="BELTRAN ECHEVERRY"/>
    <x v="0"/>
    <n v="26"/>
    <n v="26"/>
    <n v="1"/>
  </r>
  <r>
    <x v="68"/>
    <x v="5"/>
    <s v="Comunicación asertiva y tips de manejo de estrés "/>
    <n v="0"/>
    <s v="Patricia Ortiz"/>
    <s v="Patricia Ortiz"/>
    <s v="Finca El Pilar "/>
    <x v="43"/>
    <x v="3"/>
    <n v="1121917518"/>
    <s v="N/A"/>
    <s v=" CARLOS ALBEIRO"/>
    <s v="BECERRA ZAMORA"/>
    <x v="0"/>
    <n v="26"/>
    <n v="26"/>
    <n v="1"/>
  </r>
  <r>
    <x v="68"/>
    <x v="5"/>
    <s v="Comunicación asertiva y tips de manejo de estrés "/>
    <n v="0"/>
    <s v="Patricia Ortiz"/>
    <s v="Patricia Ortiz"/>
    <s v="Finca El Pilar "/>
    <x v="43"/>
    <x v="3"/>
    <n v="1121941203"/>
    <s v="N/A"/>
    <s v=" YADY JASBLEIDY"/>
    <s v="BAYONA GONZALEZ"/>
    <x v="0"/>
    <n v="26"/>
    <n v="26"/>
    <n v="1"/>
  </r>
  <r>
    <x v="68"/>
    <x v="5"/>
    <s v="Comunicación asertiva y tips de manejo de estrés "/>
    <n v="0"/>
    <s v="Patricia Ortiz"/>
    <s v="Patricia Ortiz"/>
    <s v="Finca El Pilar "/>
    <x v="43"/>
    <x v="3"/>
    <n v="1121903978"/>
    <s v="N/A"/>
    <s v=" CARLOS FELIPE"/>
    <s v="ARIAS RODRIGUEZ"/>
    <x v="0"/>
    <n v="26"/>
    <n v="26"/>
    <n v="1"/>
  </r>
  <r>
    <x v="68"/>
    <x v="5"/>
    <s v="Comunicación asertiva y tips de manejo de estrés "/>
    <n v="0"/>
    <s v="Patricia Ortiz"/>
    <s v="Patricia Ortiz"/>
    <s v="Finca El Pilar "/>
    <x v="43"/>
    <x v="3"/>
    <n v="17328515"/>
    <s v="N/A"/>
    <s v="BENJAMIN"/>
    <s v="ALDANA RINCON"/>
    <x v="0"/>
    <n v="26"/>
    <n v="26"/>
    <n v="1"/>
  </r>
  <r>
    <x v="69"/>
    <x v="3"/>
    <s v="Identificación de plantas nectariferas "/>
    <n v="0"/>
    <s v="William Diaz"/>
    <s v="Cecilia Mancera "/>
    <s v="Inversiones Crismasol "/>
    <x v="44"/>
    <x v="8"/>
    <n v="86053117"/>
    <s v="N/A"/>
    <s v=" OMAR "/>
    <s v="RIVERA ESPINOSA"/>
    <x v="0"/>
    <n v="4"/>
    <n v="4"/>
    <n v="1"/>
  </r>
  <r>
    <x v="69"/>
    <x v="3"/>
    <s v="Identificación de plantas nectariferas "/>
    <n v="0"/>
    <s v="William Diaz"/>
    <s v="Cecilia Mancera "/>
    <s v="Inversiones Crismasol "/>
    <x v="44"/>
    <x v="8"/>
    <n v="86059628"/>
    <s v="N/A"/>
    <s v=" GEDMAN"/>
    <s v="HERNANDEZ ALVARADO"/>
    <x v="0"/>
    <n v="4"/>
    <n v="4"/>
    <n v="1"/>
  </r>
  <r>
    <x v="69"/>
    <x v="3"/>
    <s v="Identificación de plantas nectariferas "/>
    <n v="0"/>
    <s v="William Diaz"/>
    <s v="Cecilia Mancera "/>
    <s v="Inversiones Crismasol "/>
    <x v="44"/>
    <x v="8"/>
    <n v="1120868172"/>
    <s v="N/A"/>
    <s v=" WILLIAM DAVID"/>
    <s v="DIAZ RUBIO"/>
    <x v="0"/>
    <n v="4"/>
    <n v="4"/>
    <n v="1"/>
  </r>
  <r>
    <x v="69"/>
    <x v="3"/>
    <s v="Identificación de plantas nectariferas "/>
    <n v="0"/>
    <s v="William Diaz"/>
    <s v="Cecilia Mancera "/>
    <s v="Inversiones Crismasol "/>
    <x v="44"/>
    <x v="8"/>
    <n v="1106333245"/>
    <s v="N/A"/>
    <s v="NUBIA ESPERANZA "/>
    <s v="BELTRAN ECHEVERRY"/>
    <x v="0"/>
    <n v="4"/>
    <n v="4"/>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40411350"/>
    <s v="N/A"/>
    <s v=" BEATRIZ"/>
    <s v="YAGAMA GAONA"/>
    <x v="0"/>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1866226"/>
    <s v="N/A"/>
    <s v=" JOHN ALEXANDER"/>
    <s v="SANTANA MORALES"/>
    <x v="0"/>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40401255"/>
    <n v="1034"/>
    <s v="YUDY FERLAY"/>
    <s v="ROMERO BERNAL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2132486"/>
    <n v="1216"/>
    <s v=" LAURA MARCELA"/>
    <s v="ROJAS GARCIA"/>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3114419"/>
    <n v="1059"/>
    <s v="ANA MARIA"/>
    <s v="ROBAYO JIMENEZ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3116129"/>
    <n v="1090"/>
    <s v="JUAN ESTEBAN"/>
    <s v="ORTIZ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31031695"/>
    <n v="1422"/>
    <s v="ANA ELIZABETH"/>
    <s v="ORTIZ"/>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40328103"/>
    <n v="1030"/>
    <s v="DORYS ADRIANA"/>
    <s v="MORENO SANCHEZ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40326125"/>
    <n v="1129"/>
    <s v="LILIANA ANDREA"/>
    <s v="MORENO NARVAEZ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1890868"/>
    <s v="N/A"/>
    <s v="JAIME"/>
    <s v="LOZADA"/>
    <x v="0"/>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19888284"/>
    <s v="N/A"/>
    <s v="OSCAR"/>
    <s v="JARAMILLO RODRIGUEZ"/>
    <x v="0"/>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007329990"/>
    <n v="1101"/>
    <s v="ADRIANA"/>
    <s v="HERNANDEZ LONDOÑO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3115110"/>
    <n v="1371"/>
    <s v="MARINELLY"/>
    <s v="HERNANDEZ JILGUERO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7490003"/>
    <n v="1007"/>
    <s v="NICANOR "/>
    <s v="HERNANDEZ HERNANDEZ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31536041"/>
    <n v="1101"/>
    <s v="ZAMIRNA"/>
    <s v="GUERRERO AGUILAR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1952333"/>
    <n v="1480"/>
    <s v="DANNY ALEJANDRA"/>
    <s v="GONZALEZ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3274896"/>
    <s v="N/A"/>
    <s v="FREDY"/>
    <s v="GARCIA LADINO"/>
    <x v="0"/>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1910048"/>
    <s v="N/A"/>
    <s v=" DEISY TATIANA"/>
    <s v="DUARTE MORENO"/>
    <x v="0"/>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38360656"/>
    <n v="1039"/>
    <s v="EMILCE"/>
    <s v="CESPEDES CANAS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09411143"/>
    <n v="1477"/>
    <s v="YISSY FERNANDA"/>
    <s v="CASTRO CESPEDES "/>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2142973"/>
    <n v="1415"/>
    <s v=" ERIKA DAYANA"/>
    <s v="CARO MORA"/>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7278364"/>
    <n v="1001"/>
    <s v=" OROSMAN"/>
    <s v="BUITRAGO"/>
    <x v="1"/>
    <n v="23"/>
    <n v="23"/>
    <n v="1"/>
  </r>
  <r>
    <x v="70"/>
    <x v="0"/>
    <s v="Aspectos, impactos y recomendaciones en labores de sanidad "/>
    <s v="Se socializa la matriz de aspectos e impactos ambientales en las labores de sanidad, se hace recomendación en cuanto a los cuidados y prevención que deben tener para evitar impactos negativos al ambiente."/>
    <s v="William Fierro"/>
    <s v="William Fierro "/>
    <s v="Finca El Pilar "/>
    <x v="45"/>
    <x v="3"/>
    <n v="1121917518"/>
    <s v="N/A"/>
    <s v=" CARLOS ALBEIRO"/>
    <s v="BECERRA ZAMORA"/>
    <x v="0"/>
    <n v="23"/>
    <n v="23"/>
    <n v="1"/>
  </r>
  <r>
    <x v="71"/>
    <x v="3"/>
    <s v="Manejo de productos quimicos, cuidados y protrcción necesaria para el uso, almacenamiento y disposción "/>
    <n v="0"/>
    <s v="William Diaz"/>
    <s v="Haideliana Cruz "/>
    <s v="Finca El Pilar "/>
    <x v="45"/>
    <x v="9"/>
    <n v="40411350"/>
    <s v="N/A"/>
    <s v=" BEATRIZ"/>
    <s v="YAGAMA GAONA"/>
    <x v="0"/>
    <n v="31"/>
    <n v="31"/>
    <n v="1"/>
  </r>
  <r>
    <x v="71"/>
    <x v="3"/>
    <s v="Manejo de productos quimicos, cuidados y protrcción necesaria para el uso, almacenamiento y disposción "/>
    <n v="0"/>
    <s v="William Diaz"/>
    <s v="Haideliana Cruz "/>
    <s v="Finca El Pilar "/>
    <x v="45"/>
    <x v="9"/>
    <n v="1121866226"/>
    <s v="N/A"/>
    <s v=" JOHN ALEXANDER"/>
    <s v="SANTANA MORALES"/>
    <x v="0"/>
    <n v="31"/>
    <n v="31"/>
    <n v="1"/>
  </r>
  <r>
    <x v="71"/>
    <x v="3"/>
    <s v="Manejo de productos quimicos, cuidados y protrcción necesaria para el uso, almacenamiento y disposción "/>
    <n v="0"/>
    <s v="William Diaz"/>
    <s v="Haideliana Cruz "/>
    <s v="Finca El Pilar "/>
    <x v="45"/>
    <x v="9"/>
    <n v="40401255"/>
    <n v="1034"/>
    <s v="YUDY FERLAY"/>
    <s v="ROMERO BERNAL "/>
    <x v="1"/>
    <n v="31"/>
    <n v="31"/>
    <n v="1"/>
  </r>
  <r>
    <x v="71"/>
    <x v="3"/>
    <s v="Manejo de productos quimicos, cuidados y protrcción necesaria para el uso, almacenamiento y disposción "/>
    <n v="0"/>
    <s v="William Diaz"/>
    <s v="Haideliana Cruz "/>
    <s v="Finca El Pilar "/>
    <x v="45"/>
    <x v="9"/>
    <n v="1122132486"/>
    <n v="1216"/>
    <s v=" LAURA MARCELA"/>
    <s v="ROJAS GARCIA"/>
    <x v="1"/>
    <n v="31"/>
    <n v="31"/>
    <n v="1"/>
  </r>
  <r>
    <x v="71"/>
    <x v="3"/>
    <s v="Manejo de productos quimicos, cuidados y protrcción necesaria para el uso, almacenamiento y disposción "/>
    <n v="0"/>
    <s v="William Diaz"/>
    <s v="Haideliana Cruz "/>
    <s v="Finca El Pilar "/>
    <x v="45"/>
    <x v="9"/>
    <n v="1123114419"/>
    <n v="1059"/>
    <s v="ANA MARIA"/>
    <s v="ROBAYO JIMENEZ "/>
    <x v="1"/>
    <n v="31"/>
    <n v="31"/>
    <n v="1"/>
  </r>
  <r>
    <x v="71"/>
    <x v="3"/>
    <s v="Manejo de productos quimicos, cuidados y protrcción necesaria para el uso, almacenamiento y disposción "/>
    <n v="0"/>
    <s v="William Diaz"/>
    <s v="Haideliana Cruz "/>
    <s v="Finca El Pilar "/>
    <x v="45"/>
    <x v="9"/>
    <n v="86053117"/>
    <s v="N/A"/>
    <s v=" OMAR "/>
    <s v="RIVERA ESPINOSA"/>
    <x v="0"/>
    <n v="31"/>
    <n v="31"/>
    <n v="1"/>
  </r>
  <r>
    <x v="71"/>
    <x v="3"/>
    <s v="Manejo de productos quimicos, cuidados y protrcción necesaria para el uso, almacenamiento y disposción "/>
    <n v="0"/>
    <s v="William Diaz"/>
    <s v="Haideliana Cruz "/>
    <s v="Finca El Pilar "/>
    <x v="45"/>
    <x v="9"/>
    <n v="1123116129"/>
    <n v="1090"/>
    <s v="JUAN ESTEBAN"/>
    <s v="ORTIZ "/>
    <x v="1"/>
    <n v="31"/>
    <n v="31"/>
    <n v="1"/>
  </r>
  <r>
    <x v="71"/>
    <x v="3"/>
    <s v="Manejo de productos quimicos, cuidados y protrcción necesaria para el uso, almacenamiento y disposción "/>
    <n v="0"/>
    <s v="William Diaz"/>
    <s v="Haideliana Cruz "/>
    <s v="Finca El Pilar "/>
    <x v="45"/>
    <x v="9"/>
    <n v="31031695"/>
    <n v="1422"/>
    <s v="ANA ELIZABETH"/>
    <s v="ORTIZ"/>
    <x v="1"/>
    <n v="31"/>
    <n v="31"/>
    <n v="1"/>
  </r>
  <r>
    <x v="71"/>
    <x v="3"/>
    <s v="Manejo de productos quimicos, cuidados y protrcción necesaria para el uso, almacenamiento y disposción "/>
    <n v="0"/>
    <s v="William Diaz"/>
    <s v="Haideliana Cruz "/>
    <s v="Finca El Pilar "/>
    <x v="45"/>
    <x v="9"/>
    <n v="40328103"/>
    <n v="1030"/>
    <s v="DORYS ADRIANA"/>
    <s v="MORENO SANCHEZ "/>
    <x v="1"/>
    <n v="31"/>
    <n v="31"/>
    <n v="1"/>
  </r>
  <r>
    <x v="71"/>
    <x v="3"/>
    <s v="Manejo de productos quimicos, cuidados y protrcción necesaria para el uso, almacenamiento y disposción "/>
    <n v="0"/>
    <s v="William Diaz"/>
    <s v="Haideliana Cruz "/>
    <s v="Finca El Pilar "/>
    <x v="45"/>
    <x v="9"/>
    <n v="40326125"/>
    <n v="1129"/>
    <s v="LILIANA ANDREA"/>
    <s v="MORENO NARVAEZ "/>
    <x v="1"/>
    <n v="31"/>
    <n v="31"/>
    <n v="1"/>
  </r>
  <r>
    <x v="71"/>
    <x v="3"/>
    <s v="Manejo de productos quimicos, cuidados y protrcción necesaria para el uso, almacenamiento y disposción "/>
    <n v="0"/>
    <s v="William Diaz"/>
    <s v="Haideliana Cruz "/>
    <s v="Finca El Pilar "/>
    <x v="45"/>
    <x v="9"/>
    <n v="1121890868"/>
    <s v="N/A"/>
    <s v="JAIME"/>
    <s v="LOZADA"/>
    <x v="0"/>
    <n v="31"/>
    <n v="31"/>
    <n v="1"/>
  </r>
  <r>
    <x v="71"/>
    <x v="3"/>
    <s v="Manejo de productos quimicos, cuidados y protrcción necesaria para el uso, almacenamiento y disposción "/>
    <n v="0"/>
    <s v="William Diaz"/>
    <s v="Haideliana Cruz "/>
    <s v="Finca El Pilar "/>
    <x v="45"/>
    <x v="9"/>
    <n v="1119888284"/>
    <s v="N/A"/>
    <s v="OSCAR"/>
    <s v="JARAMILLO RODRIGUEZ"/>
    <x v="0"/>
    <n v="31"/>
    <n v="31"/>
    <n v="1"/>
  </r>
  <r>
    <x v="71"/>
    <x v="3"/>
    <s v="Manejo de productos quimicos, cuidados y protrcción necesaria para el uso, almacenamiento y disposción "/>
    <n v="0"/>
    <s v="William Diaz"/>
    <s v="Haideliana Cruz "/>
    <s v="Finca El Pilar "/>
    <x v="45"/>
    <x v="9"/>
    <n v="1007329990"/>
    <n v="1101"/>
    <s v="ADRIANA"/>
    <s v="HERNANDEZ LONDOÑO "/>
    <x v="1"/>
    <n v="31"/>
    <n v="31"/>
    <n v="1"/>
  </r>
  <r>
    <x v="71"/>
    <x v="3"/>
    <s v="Manejo de productos quimicos, cuidados y protrcción necesaria para el uso, almacenamiento y disposción "/>
    <n v="0"/>
    <s v="William Diaz"/>
    <s v="Haideliana Cruz "/>
    <s v="Finca El Pilar "/>
    <x v="45"/>
    <x v="9"/>
    <n v="1123115110"/>
    <n v="1371"/>
    <s v="MARINELLY"/>
    <s v="HERNANDEZ JILGUERO "/>
    <x v="1"/>
    <n v="31"/>
    <n v="31"/>
    <n v="1"/>
  </r>
  <r>
    <x v="71"/>
    <x v="3"/>
    <s v="Manejo de productos quimicos, cuidados y protrcción necesaria para el uso, almacenamiento y disposción "/>
    <n v="0"/>
    <s v="William Diaz"/>
    <s v="Haideliana Cruz "/>
    <s v="Finca El Pilar "/>
    <x v="45"/>
    <x v="9"/>
    <n v="17490003"/>
    <n v="1007"/>
    <s v="NICANOR "/>
    <s v="HERNANDEZ HERNANDEZ "/>
    <x v="1"/>
    <n v="31"/>
    <n v="31"/>
    <n v="1"/>
  </r>
  <r>
    <x v="71"/>
    <x v="3"/>
    <s v="Manejo de productos quimicos, cuidados y protrcción necesaria para el uso, almacenamiento y disposción "/>
    <n v="0"/>
    <s v="William Diaz"/>
    <s v="Haideliana Cruz "/>
    <s v="Finca El Pilar "/>
    <x v="45"/>
    <x v="9"/>
    <n v="1122139360"/>
    <s v="N/A"/>
    <s v="DIANA CAROLINA"/>
    <s v="GÜIZA SALCEDO"/>
    <x v="0"/>
    <n v="31"/>
    <n v="31"/>
    <n v="1"/>
  </r>
  <r>
    <x v="71"/>
    <x v="3"/>
    <s v="Manejo de productos quimicos, cuidados y protrcción necesaria para el uso, almacenamiento y disposción "/>
    <n v="0"/>
    <s v="William Diaz"/>
    <s v="Haideliana Cruz "/>
    <s v="Finca El Pilar "/>
    <x v="45"/>
    <x v="9"/>
    <n v="31536041"/>
    <n v="1101"/>
    <s v="ZAMIRNA"/>
    <s v="GUERRERO AGUILAR "/>
    <x v="1"/>
    <n v="31"/>
    <n v="31"/>
    <n v="1"/>
  </r>
  <r>
    <x v="71"/>
    <x v="3"/>
    <s v="Manejo de productos quimicos, cuidados y protrcción necesaria para el uso, almacenamiento y disposción "/>
    <n v="0"/>
    <s v="William Diaz"/>
    <s v="Haideliana Cruz "/>
    <s v="Finca El Pilar "/>
    <x v="45"/>
    <x v="9"/>
    <n v="1121952333"/>
    <n v="1480"/>
    <s v="DANNY ALEJANDRA"/>
    <s v="GONZALEZ "/>
    <x v="1"/>
    <n v="31"/>
    <n v="31"/>
    <n v="1"/>
  </r>
  <r>
    <x v="71"/>
    <x v="3"/>
    <s v="Manejo de productos quimicos, cuidados y protrcción necesaria para el uso, almacenamiento y disposción "/>
    <n v="0"/>
    <s v="William Diaz"/>
    <s v="Haideliana Cruz "/>
    <s v="Finca El Pilar "/>
    <x v="45"/>
    <x v="9"/>
    <n v="3274896"/>
    <s v="N/A"/>
    <s v="FREDY"/>
    <s v="GARCIA LADINO"/>
    <x v="0"/>
    <n v="31"/>
    <n v="31"/>
    <n v="1"/>
  </r>
  <r>
    <x v="71"/>
    <x v="3"/>
    <s v="Manejo de productos quimicos, cuidados y protrcción necesaria para el uso, almacenamiento y disposción "/>
    <n v="0"/>
    <s v="William Diaz"/>
    <s v="Haideliana Cruz "/>
    <s v="Finca El Pilar "/>
    <x v="45"/>
    <x v="9"/>
    <n v="40441358"/>
    <s v="N/A"/>
    <s v=" SARA "/>
    <s v="GARCIA GONZALEZ"/>
    <x v="0"/>
    <n v="31"/>
    <n v="31"/>
    <n v="1"/>
  </r>
  <r>
    <x v="71"/>
    <x v="3"/>
    <s v="Manejo de productos quimicos, cuidados y protrcción necesaria para el uso, almacenamiento y disposción "/>
    <n v="0"/>
    <s v="William Diaz"/>
    <s v="Haideliana Cruz "/>
    <s v="Finca El Pilar "/>
    <x v="45"/>
    <x v="9"/>
    <n v="1121910048"/>
    <s v="N/A"/>
    <s v=" DEISY TATIANA"/>
    <s v="DUARTE MORENO"/>
    <x v="0"/>
    <n v="31"/>
    <n v="31"/>
    <n v="1"/>
  </r>
  <r>
    <x v="71"/>
    <x v="3"/>
    <s v="Manejo de productos quimicos, cuidados y protrcción necesaria para el uso, almacenamiento y disposción "/>
    <n v="0"/>
    <s v="William Diaz"/>
    <s v="Haideliana Cruz "/>
    <s v="Finca El Pilar "/>
    <x v="45"/>
    <x v="9"/>
    <n v="38360656"/>
    <n v="1039"/>
    <s v="EMILCE"/>
    <s v="CESPEDES CANAS "/>
    <x v="1"/>
    <n v="31"/>
    <n v="31"/>
    <n v="1"/>
  </r>
  <r>
    <x v="71"/>
    <x v="3"/>
    <s v="Manejo de productos quimicos, cuidados y protrcción necesaria para el uso, almacenamiento y disposción "/>
    <n v="0"/>
    <s v="William Diaz"/>
    <s v="Haideliana Cruz "/>
    <s v="Finca El Pilar "/>
    <x v="45"/>
    <x v="9"/>
    <n v="1121917167"/>
    <s v="N/A"/>
    <s v="ENYI"/>
    <s v="CESPEDES "/>
    <x v="6"/>
    <n v="31"/>
    <n v="31"/>
    <n v="1"/>
  </r>
  <r>
    <x v="71"/>
    <x v="3"/>
    <s v="Manejo de productos quimicos, cuidados y protrcción necesaria para el uso, almacenamiento y disposción "/>
    <n v="0"/>
    <s v="William Diaz"/>
    <s v="Haideliana Cruz "/>
    <s v="Finca El Pilar "/>
    <x v="45"/>
    <x v="9"/>
    <n v="1109411143"/>
    <n v="1477"/>
    <s v="YISSY FERNANDA"/>
    <s v="CASTRO CESPEDES "/>
    <x v="1"/>
    <n v="31"/>
    <n v="31"/>
    <n v="1"/>
  </r>
  <r>
    <x v="71"/>
    <x v="3"/>
    <s v="Manejo de productos quimicos, cuidados y protrcción necesaria para el uso, almacenamiento y disposción "/>
    <n v="0"/>
    <s v="William Diaz"/>
    <s v="Haideliana Cruz "/>
    <s v="Finca El Pilar "/>
    <x v="45"/>
    <x v="9"/>
    <n v="17412291"/>
    <s v="N/A"/>
    <s v="MISAEL"/>
    <s v="CARO PEDRAZA"/>
    <x v="1"/>
    <n v="31"/>
    <n v="31"/>
    <n v="1"/>
  </r>
  <r>
    <x v="71"/>
    <x v="3"/>
    <s v="Manejo de productos quimicos, cuidados y protrcción necesaria para el uso, almacenamiento y disposción "/>
    <n v="0"/>
    <s v="William Diaz"/>
    <s v="Haideliana Cruz "/>
    <s v="Finca El Pilar "/>
    <x v="45"/>
    <x v="9"/>
    <n v="1122123512"/>
    <s v="N/A"/>
    <s v=" SANDRA MARCELA "/>
    <s v="CARO MORA"/>
    <x v="0"/>
    <n v="31"/>
    <n v="31"/>
    <n v="1"/>
  </r>
  <r>
    <x v="71"/>
    <x v="3"/>
    <s v="Manejo de productos quimicos, cuidados y protrcción necesaria para el uso, almacenamiento y disposción "/>
    <n v="0"/>
    <s v="William Diaz"/>
    <s v="Haideliana Cruz "/>
    <s v="Finca El Pilar "/>
    <x v="45"/>
    <x v="9"/>
    <n v="1122142973"/>
    <n v="1415"/>
    <s v=" ERIKA DAYANA"/>
    <s v="CARO MORA"/>
    <x v="1"/>
    <n v="31"/>
    <n v="31"/>
    <n v="1"/>
  </r>
  <r>
    <x v="71"/>
    <x v="3"/>
    <s v="Manejo de productos quimicos, cuidados y protrcción necesaria para el uso, almacenamiento y disposción "/>
    <n v="0"/>
    <s v="William Diaz"/>
    <s v="Haideliana Cruz "/>
    <s v="Finca El Pilar "/>
    <x v="45"/>
    <x v="9"/>
    <n v="7278364"/>
    <n v="1001"/>
    <s v=" OROSMAN"/>
    <s v="BUITRAGO"/>
    <x v="1"/>
    <n v="31"/>
    <n v="31"/>
    <n v="1"/>
  </r>
  <r>
    <x v="71"/>
    <x v="3"/>
    <s v="Manejo de productos quimicos, cuidados y protrcción necesaria para el uso, almacenamiento y disposción "/>
    <n v="0"/>
    <s v="William Diaz"/>
    <s v="Haideliana Cruz "/>
    <s v="Finca El Pilar "/>
    <x v="45"/>
    <x v="9"/>
    <n v="1106333245"/>
    <s v="N/A"/>
    <s v="NUBIA ESPERANZA "/>
    <s v="BELTRAN ECHEVERRY"/>
    <x v="0"/>
    <n v="31"/>
    <n v="31"/>
    <n v="1"/>
  </r>
  <r>
    <x v="71"/>
    <x v="3"/>
    <s v="Manejo de productos quimicos, cuidados y protrcción necesaria para el uso, almacenamiento y disposción "/>
    <n v="0"/>
    <s v="William Diaz"/>
    <s v="Haideliana Cruz "/>
    <s v="Finca El Pilar "/>
    <x v="45"/>
    <x v="9"/>
    <n v="1121917518"/>
    <s v="N/A"/>
    <s v=" CARLOS ALBEIRO"/>
    <s v="BECERRA ZAMORA"/>
    <x v="0"/>
    <n v="31"/>
    <n v="31"/>
    <n v="1"/>
  </r>
  <r>
    <x v="71"/>
    <x v="3"/>
    <s v="Manejo de productos quimicos, cuidados y protrcción necesaria para el uso, almacenamiento y disposción "/>
    <n v="0"/>
    <s v="William Diaz"/>
    <s v="Haideliana Cruz "/>
    <s v="Finca El Pilar "/>
    <x v="45"/>
    <x v="9"/>
    <n v="1121941203"/>
    <s v="N/A"/>
    <s v=" YADY JASBLEIDY"/>
    <s v="BAYONA GONZALEZ"/>
    <x v="0"/>
    <n v="31"/>
    <n v="31"/>
    <n v="1"/>
  </r>
  <r>
    <x v="72"/>
    <x v="2"/>
    <s v="Seguridad vial "/>
    <n v="0"/>
    <s v="Felipe Arias "/>
    <s v="Felipe Arias "/>
    <s v="Finca El Pilar "/>
    <x v="46"/>
    <x v="5"/>
    <n v="40411350"/>
    <s v="N/A"/>
    <s v=" BEATRIZ"/>
    <s v="YAGAMA GAONA"/>
    <x v="0"/>
    <n v="65"/>
    <n v="65"/>
    <n v="1"/>
  </r>
  <r>
    <x v="72"/>
    <x v="2"/>
    <s v="Seguridad vial "/>
    <n v="0"/>
    <s v="Felipe Arias "/>
    <s v="Felipe Arias "/>
    <s v="Finca El Pilar "/>
    <x v="46"/>
    <x v="5"/>
    <n v="1116786787"/>
    <s v="N/A"/>
    <s v=" ANDRES DAVID "/>
    <s v="VALLEJO CASTAÑEDA"/>
    <x v="0"/>
    <n v="65"/>
    <n v="65"/>
    <n v="1"/>
  </r>
  <r>
    <x v="72"/>
    <x v="2"/>
    <s v="Seguridad vial "/>
    <n v="0"/>
    <s v="Felipe Arias "/>
    <s v="Felipe Arias "/>
    <s v="Finca El Pilar "/>
    <x v="46"/>
    <x v="5"/>
    <n v="1121866226"/>
    <s v="N/A"/>
    <s v=" JOHN ALEXANDER"/>
    <s v="SANTANA MORALES"/>
    <x v="0"/>
    <n v="65"/>
    <n v="65"/>
    <n v="1"/>
  </r>
  <r>
    <x v="72"/>
    <x v="2"/>
    <s v="Seguridad vial "/>
    <n v="0"/>
    <s v="Felipe Arias "/>
    <s v="Felipe Arias "/>
    <s v="Finca El Pilar "/>
    <x v="46"/>
    <x v="5"/>
    <n v="86053117"/>
    <s v="N/A"/>
    <s v=" OMAR "/>
    <s v="RIVERA ESPINOSA"/>
    <x v="0"/>
    <n v="65"/>
    <n v="65"/>
    <n v="1"/>
  </r>
  <r>
    <x v="72"/>
    <x v="2"/>
    <s v="Seguridad vial "/>
    <n v="0"/>
    <s v="Felipe Arias "/>
    <s v="Felipe Arias "/>
    <s v="Finca El Pilar "/>
    <x v="46"/>
    <x v="5"/>
    <n v="1069755169"/>
    <s v="N/A"/>
    <s v=" EDUAR MANUEL"/>
    <s v="PERDOMO SON"/>
    <x v="0"/>
    <n v="65"/>
    <n v="65"/>
    <n v="1"/>
  </r>
  <r>
    <x v="72"/>
    <x v="2"/>
    <s v="Seguridad vial "/>
    <n v="0"/>
    <s v="Felipe Arias "/>
    <s v="Felipe Arias "/>
    <s v="Finca El Pilar "/>
    <x v="46"/>
    <x v="5"/>
    <n v="1122131510"/>
    <s v="N/A"/>
    <s v=" DIEGO FERNANDO "/>
    <s v="ORTIZ OSPINA"/>
    <x v="0"/>
    <n v="65"/>
    <n v="65"/>
    <n v="1"/>
  </r>
  <r>
    <x v="72"/>
    <x v="2"/>
    <s v="Seguridad vial "/>
    <n v="0"/>
    <s v="Felipe Arias "/>
    <s v="Felipe Arias "/>
    <s v="Finca El Pilar "/>
    <x v="46"/>
    <x v="5"/>
    <n v="40334493"/>
    <s v="N/A"/>
    <s v="PATRICIA"/>
    <s v="ORTIZ GOMEZ "/>
    <x v="0"/>
    <n v="65"/>
    <n v="65"/>
    <n v="1"/>
  </r>
  <r>
    <x v="72"/>
    <x v="2"/>
    <s v="Seguridad vial "/>
    <n v="0"/>
    <s v="Felipe Arias "/>
    <s v="Felipe Arias "/>
    <s v="Finca El Pilar "/>
    <x v="46"/>
    <x v="5"/>
    <n v="7807070"/>
    <s v="N/A"/>
    <s v=" PEDRO ANTONIO "/>
    <s v="ORTIZ"/>
    <x v="0"/>
    <n v="65"/>
    <n v="65"/>
    <n v="1"/>
  </r>
  <r>
    <x v="72"/>
    <x v="2"/>
    <s v="Seguridad vial "/>
    <n v="0"/>
    <s v="Felipe Arias "/>
    <s v="Felipe Arias "/>
    <s v="Finca El Pilar "/>
    <x v="46"/>
    <x v="5"/>
    <n v="1121873605"/>
    <n v="1376"/>
    <s v="ANDRES"/>
    <s v="MONTEJO PLAZAS "/>
    <x v="1"/>
    <n v="65"/>
    <n v="65"/>
    <n v="1"/>
  </r>
  <r>
    <x v="72"/>
    <x v="2"/>
    <s v="Seguridad vial "/>
    <n v="0"/>
    <s v="Felipe Arias "/>
    <s v="Felipe Arias "/>
    <s v="Finca El Pilar "/>
    <x v="46"/>
    <x v="5"/>
    <n v="77103898"/>
    <n v="1347"/>
    <s v=" JHANDY EMIRO"/>
    <s v="MARTINEZ OSPINO"/>
    <x v="1"/>
    <n v="65"/>
    <n v="65"/>
    <n v="1"/>
  </r>
  <r>
    <x v="72"/>
    <x v="2"/>
    <s v="Seguridad vial "/>
    <n v="0"/>
    <s v="Felipe Arias "/>
    <s v="Felipe Arias "/>
    <s v="Finca El Pilar "/>
    <x v="46"/>
    <x v="5"/>
    <n v="19118159"/>
    <n v="1402"/>
    <s v="NICANOR "/>
    <s v="MARTINEZ GOMEZ"/>
    <x v="1"/>
    <n v="65"/>
    <n v="65"/>
    <n v="1"/>
  </r>
  <r>
    <x v="72"/>
    <x v="2"/>
    <s v="Seguridad vial "/>
    <n v="0"/>
    <s v="Felipe Arias "/>
    <s v="Felipe Arias "/>
    <s v="Finca El Pilar "/>
    <x v="46"/>
    <x v="5"/>
    <n v="1121909035"/>
    <s v="N/A"/>
    <s v=" GEORGE ALEXANDERSON"/>
    <s v="MARROQUIN ARENAS"/>
    <x v="0"/>
    <n v="65"/>
    <n v="65"/>
    <n v="1"/>
  </r>
  <r>
    <x v="72"/>
    <x v="2"/>
    <s v="Seguridad vial "/>
    <n v="0"/>
    <s v="Felipe Arias "/>
    <s v="Felipe Arias "/>
    <s v="Finca El Pilar "/>
    <x v="46"/>
    <x v="5"/>
    <n v="1006799330"/>
    <s v="N/A"/>
    <s v="SEBASTIAN DAVID "/>
    <s v="MAHECHA MOLINA"/>
    <x v="0"/>
    <n v="65"/>
    <n v="65"/>
    <n v="1"/>
  </r>
  <r>
    <x v="72"/>
    <x v="2"/>
    <s v="Seguridad vial "/>
    <n v="0"/>
    <s v="Felipe Arias "/>
    <s v="Felipe Arias "/>
    <s v="Finca El Pilar "/>
    <x v="46"/>
    <x v="5"/>
    <n v="1121890868"/>
    <s v="N/A"/>
    <s v="JAIME"/>
    <s v="LOZADA"/>
    <x v="0"/>
    <n v="65"/>
    <n v="65"/>
    <n v="1"/>
  </r>
  <r>
    <x v="72"/>
    <x v="2"/>
    <s v="Seguridad vial "/>
    <n v="0"/>
    <s v="Felipe Arias "/>
    <s v="Felipe Arias "/>
    <s v="Finca El Pilar "/>
    <x v="46"/>
    <x v="5"/>
    <n v="7837936"/>
    <n v="1011"/>
    <s v=" WILSON"/>
    <s v="LOPEZ RINCON"/>
    <x v="1"/>
    <n v="65"/>
    <n v="65"/>
    <n v="1"/>
  </r>
  <r>
    <x v="72"/>
    <x v="2"/>
    <s v="Seguridad vial "/>
    <n v="0"/>
    <s v="Felipe Arias "/>
    <s v="Felipe Arias "/>
    <s v="Finca El Pilar "/>
    <x v="46"/>
    <x v="5"/>
    <n v="1501103"/>
    <s v="N/A"/>
    <s v="PANTALEON"/>
    <s v="LARRAHONDO SANDOVAL"/>
    <x v="0"/>
    <n v="65"/>
    <n v="65"/>
    <n v="1"/>
  </r>
  <r>
    <x v="72"/>
    <x v="2"/>
    <s v="Seguridad vial "/>
    <n v="0"/>
    <s v="Felipe Arias "/>
    <s v="Felipe Arias "/>
    <s v="Finca El Pilar "/>
    <x v="46"/>
    <x v="5"/>
    <n v="1143826359"/>
    <s v="N/A"/>
    <s v="ANDERSON"/>
    <s v="LARRAHONDO MARTINEZ "/>
    <x v="0"/>
    <n v="65"/>
    <n v="65"/>
    <n v="1"/>
  </r>
  <r>
    <x v="72"/>
    <x v="2"/>
    <s v="Seguridad vial "/>
    <n v="0"/>
    <s v="Felipe Arias "/>
    <s v="Felipe Arias "/>
    <s v="Finca El Pilar "/>
    <x v="46"/>
    <x v="5"/>
    <n v="1063724340"/>
    <n v="1345"/>
    <s v=" LUIS ALBERTO"/>
    <s v="JULIO ANAYA"/>
    <x v="1"/>
    <n v="65"/>
    <n v="65"/>
    <n v="1"/>
  </r>
  <r>
    <x v="72"/>
    <x v="2"/>
    <s v="Seguridad vial "/>
    <n v="0"/>
    <s v="Felipe Arias "/>
    <s v="Felipe Arias "/>
    <s v="Finca El Pilar "/>
    <x v="46"/>
    <x v="5"/>
    <n v="1006656554"/>
    <n v="1009"/>
    <s v="OLGA"/>
    <s v="JARAMILLO RODRIGUEZ "/>
    <x v="1"/>
    <n v="65"/>
    <n v="65"/>
    <n v="1"/>
  </r>
  <r>
    <x v="72"/>
    <x v="2"/>
    <s v="Seguridad vial "/>
    <n v="0"/>
    <s v="Felipe Arias "/>
    <s v="Felipe Arias "/>
    <s v="Finca El Pilar "/>
    <x v="46"/>
    <x v="5"/>
    <n v="1119888284"/>
    <s v="N/A"/>
    <s v="OSCAR"/>
    <s v="JARAMILLO RODRIGUEZ"/>
    <x v="0"/>
    <n v="65"/>
    <n v="65"/>
    <n v="1"/>
  </r>
  <r>
    <x v="72"/>
    <x v="2"/>
    <s v="Seguridad vial "/>
    <n v="0"/>
    <s v="Felipe Arias "/>
    <s v="Felipe Arias "/>
    <s v="Finca El Pilar "/>
    <x v="46"/>
    <x v="5"/>
    <n v="1121910483"/>
    <n v="1538"/>
    <s v="ADRIANA"/>
    <s v="JARAMILLO OVALLE "/>
    <x v="1"/>
    <n v="65"/>
    <n v="65"/>
    <n v="1"/>
  </r>
  <r>
    <x v="72"/>
    <x v="2"/>
    <s v="Seguridad vial "/>
    <n v="0"/>
    <s v="Felipe Arias "/>
    <s v="Felipe Arias "/>
    <s v="Finca El Pilar "/>
    <x v="46"/>
    <x v="5"/>
    <n v="3271447"/>
    <n v="1346"/>
    <s v=" JOSE ANTONIO"/>
    <s v="HERRERA MELO"/>
    <x v="1"/>
    <n v="65"/>
    <n v="65"/>
    <n v="1"/>
  </r>
  <r>
    <x v="72"/>
    <x v="2"/>
    <s v="Seguridad vial "/>
    <n v="0"/>
    <s v="Felipe Arias "/>
    <s v="Felipe Arias "/>
    <s v="Finca El Pilar "/>
    <x v="46"/>
    <x v="5"/>
    <n v="1121934150"/>
    <n v="1058"/>
    <s v=" YULIAN ANDRES"/>
    <s v="HERNANDEZ MORENO"/>
    <x v="1"/>
    <n v="65"/>
    <n v="65"/>
    <n v="1"/>
  </r>
  <r>
    <x v="72"/>
    <x v="2"/>
    <s v="Seguridad vial "/>
    <n v="0"/>
    <s v="Felipe Arias "/>
    <s v="Felipe Arias "/>
    <s v="Finca El Pilar "/>
    <x v="46"/>
    <x v="5"/>
    <n v="1007329990"/>
    <n v="1101"/>
    <s v="ADRIANA"/>
    <s v="HERNANDEZ LONDOÑO "/>
    <x v="1"/>
    <n v="65"/>
    <n v="65"/>
    <n v="1"/>
  </r>
  <r>
    <x v="72"/>
    <x v="2"/>
    <s v="Seguridad vial "/>
    <n v="0"/>
    <s v="Felipe Arias "/>
    <s v="Felipe Arias "/>
    <s v="Finca El Pilar "/>
    <x v="46"/>
    <x v="5"/>
    <n v="1123115110"/>
    <n v="1371"/>
    <s v="MARINELLY"/>
    <s v="HERNANDEZ JILGUERO "/>
    <x v="1"/>
    <n v="65"/>
    <n v="65"/>
    <n v="1"/>
  </r>
  <r>
    <x v="72"/>
    <x v="2"/>
    <s v="Seguridad vial "/>
    <n v="0"/>
    <s v="Felipe Arias "/>
    <s v="Felipe Arias "/>
    <s v="Finca El Pilar "/>
    <x v="46"/>
    <x v="5"/>
    <n v="17490003"/>
    <n v="1007"/>
    <s v="NICANOR "/>
    <s v="HERNANDEZ HERNANDEZ "/>
    <x v="1"/>
    <n v="65"/>
    <n v="65"/>
    <n v="1"/>
  </r>
  <r>
    <x v="72"/>
    <x v="2"/>
    <s v="Seguridad vial "/>
    <n v="0"/>
    <s v="Felipe Arias "/>
    <s v="Felipe Arias "/>
    <s v="Finca El Pilar "/>
    <x v="46"/>
    <x v="5"/>
    <n v="1123116171"/>
    <n v="1539"/>
    <s v="YULIZA ANDREA"/>
    <s v="HERNANDEZ HERNANDEZ "/>
    <x v="1"/>
    <n v="65"/>
    <n v="65"/>
    <n v="1"/>
  </r>
  <r>
    <x v="72"/>
    <x v="2"/>
    <s v="Seguridad vial "/>
    <n v="0"/>
    <s v="Felipe Arias "/>
    <s v="Felipe Arias "/>
    <s v="Finca El Pilar "/>
    <x v="46"/>
    <x v="5"/>
    <n v="1010143088"/>
    <n v="1536"/>
    <s v="MONICA ALEJANDRA"/>
    <s v="HERNANDEZ HERNANDEZ "/>
    <x v="1"/>
    <n v="65"/>
    <n v="65"/>
    <n v="1"/>
  </r>
  <r>
    <x v="72"/>
    <x v="2"/>
    <s v="Seguridad vial "/>
    <n v="0"/>
    <s v="Felipe Arias "/>
    <s v="Felipe Arias "/>
    <s v="Finca El Pilar "/>
    <x v="46"/>
    <x v="5"/>
    <n v="86059628"/>
    <s v="N/A"/>
    <s v=" GEDMAN"/>
    <s v="HERNANDEZ ALVARADO"/>
    <x v="0"/>
    <n v="65"/>
    <n v="65"/>
    <n v="1"/>
  </r>
  <r>
    <x v="72"/>
    <x v="2"/>
    <s v="Seguridad vial "/>
    <n v="0"/>
    <s v="Felipe Arias "/>
    <s v="Felipe Arias "/>
    <s v="Finca El Pilar "/>
    <x v="46"/>
    <x v="5"/>
    <n v="1123116186"/>
    <s v="N/A"/>
    <s v=" JOSE NICODEMUS"/>
    <s v="GUTIERREZ ARDILA"/>
    <x v="0"/>
    <n v="65"/>
    <n v="65"/>
    <n v="1"/>
  </r>
  <r>
    <x v="72"/>
    <x v="2"/>
    <s v="Seguridad vial "/>
    <n v="0"/>
    <s v="Felipe Arias "/>
    <s v="Felipe Arias "/>
    <s v="Finca El Pilar "/>
    <x v="46"/>
    <x v="5"/>
    <n v="1122139360"/>
    <s v="N/A"/>
    <s v="DIANA CAROLINA"/>
    <s v="GÜIZA SALCEDO"/>
    <x v="0"/>
    <n v="65"/>
    <n v="65"/>
    <n v="1"/>
  </r>
  <r>
    <x v="72"/>
    <x v="2"/>
    <s v="Seguridad vial "/>
    <n v="0"/>
    <s v="Felipe Arias "/>
    <s v="Felipe Arias "/>
    <s v="Finca El Pilar "/>
    <x v="46"/>
    <x v="5"/>
    <n v="31536041"/>
    <n v="1101"/>
    <s v="ZAMIRNA"/>
    <s v="GUERRERO AGUILAR "/>
    <x v="1"/>
    <n v="65"/>
    <n v="65"/>
    <n v="1"/>
  </r>
  <r>
    <x v="72"/>
    <x v="2"/>
    <s v="Seguridad vial "/>
    <n v="0"/>
    <s v="Felipe Arias "/>
    <s v="Felipe Arias "/>
    <s v="Finca El Pilar "/>
    <x v="46"/>
    <x v="5"/>
    <n v="93470745"/>
    <s v="N/A"/>
    <s v="FERNANDO"/>
    <s v="GONZALEZ POVEDA"/>
    <x v="0"/>
    <n v="65"/>
    <n v="65"/>
    <n v="1"/>
  </r>
  <r>
    <x v="72"/>
    <x v="2"/>
    <s v="Seguridad vial "/>
    <n v="0"/>
    <s v="Felipe Arias "/>
    <s v="Felipe Arias "/>
    <s v="Finca El Pilar "/>
    <x v="46"/>
    <x v="5"/>
    <n v="1121952333"/>
    <n v="1480"/>
    <s v="DANNY ALEJANDRA"/>
    <s v="GONZALEZ "/>
    <x v="1"/>
    <n v="65"/>
    <n v="65"/>
    <n v="1"/>
  </r>
  <r>
    <x v="72"/>
    <x v="2"/>
    <s v="Seguridad vial "/>
    <n v="0"/>
    <s v="Felipe Arias "/>
    <s v="Felipe Arias "/>
    <s v="Finca El Pilar "/>
    <x v="46"/>
    <x v="5"/>
    <n v="1006838553"/>
    <n v="1547"/>
    <s v="MIGUEL ANGEL"/>
    <s v="GARCIA MORENO "/>
    <x v="1"/>
    <n v="65"/>
    <n v="65"/>
    <n v="1"/>
  </r>
  <r>
    <x v="72"/>
    <x v="2"/>
    <s v="Seguridad vial "/>
    <n v="0"/>
    <s v="Felipe Arias "/>
    <s v="Felipe Arias "/>
    <s v="Finca El Pilar "/>
    <x v="46"/>
    <x v="5"/>
    <n v="3274896"/>
    <s v="N/A"/>
    <s v="FREDY"/>
    <s v="GARCIA LADINO"/>
    <x v="0"/>
    <n v="65"/>
    <n v="65"/>
    <n v="1"/>
  </r>
  <r>
    <x v="72"/>
    <x v="2"/>
    <s v="Seguridad vial "/>
    <n v="0"/>
    <s v="Felipe Arias "/>
    <s v="Felipe Arias "/>
    <s v="Finca El Pilar "/>
    <x v="46"/>
    <x v="5"/>
    <n v="1121819501"/>
    <n v="1494"/>
    <s v="JOHN FREDY"/>
    <s v="GARCIA GONZALEZ "/>
    <x v="1"/>
    <n v="65"/>
    <n v="65"/>
    <n v="1"/>
  </r>
  <r>
    <x v="72"/>
    <x v="2"/>
    <s v="Seguridad vial "/>
    <n v="0"/>
    <s v="Felipe Arias "/>
    <s v="Felipe Arias "/>
    <s v="Finca El Pilar "/>
    <x v="46"/>
    <x v="5"/>
    <n v="1006822040"/>
    <s v="N/A"/>
    <s v="EIDER ORLANDO"/>
    <s v="GARCIA"/>
    <x v="1"/>
    <n v="65"/>
    <n v="65"/>
    <n v="1"/>
  </r>
  <r>
    <x v="72"/>
    <x v="2"/>
    <s v="Seguridad vial "/>
    <n v="0"/>
    <s v="Felipe Arias "/>
    <s v="Felipe Arias "/>
    <s v="Finca El Pilar "/>
    <x v="46"/>
    <x v="5"/>
    <n v="1120868172"/>
    <s v="N/A"/>
    <s v=" WILLIAM DAVID"/>
    <s v="DIAZ RUBIO"/>
    <x v="0"/>
    <n v="65"/>
    <n v="65"/>
    <n v="1"/>
  </r>
  <r>
    <x v="72"/>
    <x v="2"/>
    <s v="Seguridad vial "/>
    <n v="0"/>
    <s v="Felipe Arias "/>
    <s v="Felipe Arias "/>
    <s v="Finca El Pilar "/>
    <x v="46"/>
    <x v="5"/>
    <n v="10187350"/>
    <s v="N/A"/>
    <s v="WILSON"/>
    <s v="DIAZ BERNAL"/>
    <x v="0"/>
    <n v="65"/>
    <n v="65"/>
    <n v="1"/>
  </r>
  <r>
    <x v="72"/>
    <x v="2"/>
    <s v="Seguridad vial "/>
    <n v="0"/>
    <s v="Felipe Arias "/>
    <s v="Felipe Arias "/>
    <s v="Finca El Pilar "/>
    <x v="46"/>
    <x v="5"/>
    <n v="1007057960"/>
    <s v="N/A"/>
    <s v="WILSON ANDRES"/>
    <s v="DIAZ BERNAL"/>
    <x v="0"/>
    <n v="65"/>
    <n v="65"/>
    <n v="1"/>
  </r>
  <r>
    <x v="72"/>
    <x v="2"/>
    <s v="Seguridad vial "/>
    <n v="0"/>
    <s v="Felipe Arias "/>
    <s v="Felipe Arias "/>
    <s v="Finca El Pilar "/>
    <x v="46"/>
    <x v="5"/>
    <n v="1122123721"/>
    <n v="1549"/>
    <s v="WALTER"/>
    <s v="DIAZ BALANTA"/>
    <x v="1"/>
    <n v="65"/>
    <n v="65"/>
    <n v="1"/>
  </r>
  <r>
    <x v="72"/>
    <x v="2"/>
    <s v="Seguridad vial "/>
    <n v="0"/>
    <s v="Felipe Arias "/>
    <s v="Felipe Arias "/>
    <s v="Finca El Pilar "/>
    <x v="46"/>
    <x v="5"/>
    <n v="1121865721"/>
    <s v="N/A"/>
    <s v=" DAVID CAMILO"/>
    <s v="DIAZ ARCINIEGAS"/>
    <x v="0"/>
    <n v="65"/>
    <n v="65"/>
    <n v="1"/>
  </r>
  <r>
    <x v="72"/>
    <x v="2"/>
    <s v="Seguridad vial "/>
    <n v="0"/>
    <s v="Felipe Arias "/>
    <s v="Felipe Arias "/>
    <s v="Finca El Pilar "/>
    <x v="46"/>
    <x v="5"/>
    <n v="38360656"/>
    <n v="1039"/>
    <s v="EMILCE"/>
    <s v="CESPEDES CANAS "/>
    <x v="1"/>
    <n v="65"/>
    <n v="65"/>
    <n v="1"/>
  </r>
  <r>
    <x v="72"/>
    <x v="2"/>
    <s v="Seguridad vial "/>
    <n v="0"/>
    <s v="Felipe Arias "/>
    <s v="Felipe Arias "/>
    <s v="Finca El Pilar "/>
    <x v="46"/>
    <x v="5"/>
    <n v="1006795353"/>
    <n v="1533"/>
    <s v=" LUIS JEFREY"/>
    <s v="CASTRO NARVAEZ"/>
    <x v="1"/>
    <n v="65"/>
    <n v="65"/>
    <n v="1"/>
  </r>
  <r>
    <x v="72"/>
    <x v="2"/>
    <s v="Seguridad vial "/>
    <n v="0"/>
    <s v="Felipe Arias "/>
    <s v="Felipe Arias "/>
    <s v="Finca El Pilar "/>
    <x v="46"/>
    <x v="5"/>
    <n v="1109411143"/>
    <n v="1477"/>
    <s v="YISSY FERNANDA"/>
    <s v="CASTRO CESPEDES "/>
    <x v="1"/>
    <n v="65"/>
    <n v="65"/>
    <n v="1"/>
  </r>
  <r>
    <x v="72"/>
    <x v="2"/>
    <s v="Seguridad vial "/>
    <n v="0"/>
    <s v="Felipe Arias "/>
    <s v="Felipe Arias "/>
    <s v="Finca El Pilar "/>
    <x v="46"/>
    <x v="5"/>
    <n v="17412291"/>
    <s v="N/A"/>
    <s v="MISAEL"/>
    <s v="CARO PEDRAZA"/>
    <x v="1"/>
    <n v="65"/>
    <n v="65"/>
    <n v="1"/>
  </r>
  <r>
    <x v="72"/>
    <x v="2"/>
    <s v="Seguridad vial "/>
    <n v="0"/>
    <s v="Felipe Arias "/>
    <s v="Felipe Arias "/>
    <s v="Finca El Pilar "/>
    <x v="46"/>
    <x v="5"/>
    <n v="1122123512"/>
    <s v="N/A"/>
    <s v=" SANDRA MARCELA "/>
    <s v="CARO MORA"/>
    <x v="0"/>
    <n v="65"/>
    <n v="65"/>
    <n v="1"/>
  </r>
  <r>
    <x v="72"/>
    <x v="2"/>
    <s v="Seguridad vial "/>
    <n v="0"/>
    <s v="Felipe Arias "/>
    <s v="Felipe Arias "/>
    <s v="Finca El Pilar "/>
    <x v="46"/>
    <x v="5"/>
    <n v="1122142973"/>
    <n v="1415"/>
    <s v=" ERIKA DAYANA"/>
    <s v="CARO MORA"/>
    <x v="1"/>
    <n v="65"/>
    <n v="65"/>
    <n v="1"/>
  </r>
  <r>
    <x v="72"/>
    <x v="2"/>
    <s v="Seguridad vial "/>
    <n v="0"/>
    <s v="Felipe Arias "/>
    <s v="Felipe Arias "/>
    <s v="Finca El Pilar "/>
    <x v="46"/>
    <x v="5"/>
    <n v="1103219172"/>
    <n v="1230"/>
    <s v="PABLO SEGUNDO"/>
    <s v="CARDENAS MUÑOZ "/>
    <x v="1"/>
    <n v="65"/>
    <n v="65"/>
    <n v="1"/>
  </r>
  <r>
    <x v="72"/>
    <x v="2"/>
    <s v="Seguridad vial "/>
    <n v="0"/>
    <s v="Felipe Arias "/>
    <s v="Felipe Arias "/>
    <s v="Finca El Pilar "/>
    <x v="46"/>
    <x v="5"/>
    <n v="7278364"/>
    <n v="1001"/>
    <s v=" OROSMAN"/>
    <s v="BUITRAGO"/>
    <x v="1"/>
    <n v="65"/>
    <n v="65"/>
    <n v="1"/>
  </r>
  <r>
    <x v="72"/>
    <x v="2"/>
    <s v="Seguridad vial "/>
    <n v="0"/>
    <s v="Felipe Arias "/>
    <s v="Felipe Arias "/>
    <s v="Finca El Pilar "/>
    <x v="46"/>
    <x v="5"/>
    <n v="17345837"/>
    <n v="1240"/>
    <s v="GUILLERMO ANTONIO"/>
    <s v="BRAVO "/>
    <x v="1"/>
    <n v="65"/>
    <n v="65"/>
    <n v="1"/>
  </r>
  <r>
    <x v="72"/>
    <x v="2"/>
    <s v="Seguridad vial "/>
    <n v="0"/>
    <s v="Felipe Arias "/>
    <s v="Felipe Arias "/>
    <s v="Finca El Pilar "/>
    <x v="46"/>
    <x v="5"/>
    <n v="1006697383"/>
    <n v="1535"/>
    <s v="DIANA SOFIA"/>
    <s v="BLANCO ANDRADE "/>
    <x v="1"/>
    <n v="65"/>
    <n v="65"/>
    <n v="1"/>
  </r>
  <r>
    <x v="72"/>
    <x v="2"/>
    <s v="Seguridad vial "/>
    <n v="0"/>
    <s v="Felipe Arias "/>
    <s v="Felipe Arias "/>
    <s v="Finca El Pilar "/>
    <x v="46"/>
    <x v="5"/>
    <n v="11323827"/>
    <s v="N/A"/>
    <s v="ARQUIMEDES"/>
    <s v="BERNAL"/>
    <x v="0"/>
    <n v="65"/>
    <n v="65"/>
    <n v="1"/>
  </r>
  <r>
    <x v="72"/>
    <x v="2"/>
    <s v="Seguridad vial "/>
    <n v="0"/>
    <s v="Felipe Arias "/>
    <s v="Felipe Arias "/>
    <s v="Finca El Pilar "/>
    <x v="46"/>
    <x v="5"/>
    <n v="1193531410"/>
    <n v="1544"/>
    <s v="SARA DANIELA"/>
    <s v="BELTRAN MORENO "/>
    <x v="1"/>
    <n v="65"/>
    <n v="65"/>
    <n v="1"/>
  </r>
  <r>
    <x v="72"/>
    <x v="2"/>
    <s v="Seguridad vial "/>
    <n v="0"/>
    <s v="Felipe Arias "/>
    <s v="Felipe Arias "/>
    <s v="Finca El Pilar "/>
    <x v="46"/>
    <x v="5"/>
    <n v="1193531410"/>
    <n v="1544"/>
    <s v="SARA DANIELA"/>
    <s v="BELTRAN MORENO "/>
    <x v="1"/>
    <n v="65"/>
    <n v="65"/>
    <n v="1"/>
  </r>
  <r>
    <x v="72"/>
    <x v="2"/>
    <s v="Seguridad vial "/>
    <n v="0"/>
    <s v="Felipe Arias "/>
    <s v="Felipe Arias "/>
    <s v="Finca El Pilar "/>
    <x v="46"/>
    <x v="5"/>
    <n v="1106333245"/>
    <s v="N/A"/>
    <s v="NUBIA ESPERANZA "/>
    <s v="BELTRAN ECHEVERRY"/>
    <x v="0"/>
    <n v="65"/>
    <n v="65"/>
    <n v="1"/>
  </r>
  <r>
    <x v="72"/>
    <x v="2"/>
    <s v="Seguridad vial "/>
    <n v="0"/>
    <s v="Felipe Arias "/>
    <s v="Felipe Arias "/>
    <s v="Finca El Pilar "/>
    <x v="46"/>
    <x v="5"/>
    <n v="1121917518"/>
    <s v="N/A"/>
    <s v=" CARLOS ALBEIRO"/>
    <s v="BECERRA ZAMORA"/>
    <x v="0"/>
    <n v="65"/>
    <n v="65"/>
    <n v="1"/>
  </r>
  <r>
    <x v="72"/>
    <x v="2"/>
    <s v="Seguridad vial "/>
    <n v="0"/>
    <s v="Felipe Arias "/>
    <s v="Felipe Arias "/>
    <s v="Finca El Pilar "/>
    <x v="46"/>
    <x v="5"/>
    <n v="1121941203"/>
    <s v="N/A"/>
    <s v=" YADY JASBLEIDY"/>
    <s v="BAYONA GONZALEZ"/>
    <x v="0"/>
    <n v="65"/>
    <n v="65"/>
    <n v="1"/>
  </r>
  <r>
    <x v="72"/>
    <x v="2"/>
    <s v="Seguridad vial "/>
    <n v="0"/>
    <s v="Felipe Arias "/>
    <s v="Felipe Arias "/>
    <s v="Finca El Pilar "/>
    <x v="46"/>
    <x v="5"/>
    <n v="19618655"/>
    <n v="1551"/>
    <s v="WILMAN ANTONIO"/>
    <s v="BARRETO MARTINEZ"/>
    <x v="1"/>
    <n v="65"/>
    <n v="65"/>
    <n v="1"/>
  </r>
  <r>
    <x v="72"/>
    <x v="2"/>
    <s v="Seguridad vial "/>
    <n v="0"/>
    <s v="Felipe Arias "/>
    <s v="Felipe Arias "/>
    <s v="Finca El Pilar "/>
    <x v="46"/>
    <x v="5"/>
    <n v="1052702515"/>
    <n v="1517"/>
    <s v=" ALEXANDER"/>
    <s v="ANGULO CANTILLO"/>
    <x v="1"/>
    <n v="65"/>
    <n v="65"/>
    <n v="1"/>
  </r>
  <r>
    <x v="72"/>
    <x v="2"/>
    <s v="Seguridad vial "/>
    <n v="0"/>
    <s v="Felipe Arias "/>
    <s v="Felipe Arias "/>
    <s v="Finca El Pilar "/>
    <x v="46"/>
    <x v="5"/>
    <n v="1120499197"/>
    <n v="1065"/>
    <s v="LADY JOHANA"/>
    <s v="ANDRADE SANCHEZ "/>
    <x v="1"/>
    <n v="65"/>
    <n v="65"/>
    <n v="1"/>
  </r>
  <r>
    <x v="72"/>
    <x v="2"/>
    <s v="Seguridad vial "/>
    <n v="0"/>
    <s v="Felipe Arias "/>
    <s v="Felipe Arias "/>
    <s v="Finca El Pilar "/>
    <x v="46"/>
    <x v="5"/>
    <n v="1121844449"/>
    <n v="1097"/>
    <s v="JOSE MANUEL"/>
    <s v="AMAYA GONZALEZ "/>
    <x v="1"/>
    <n v="65"/>
    <n v="65"/>
    <n v="1"/>
  </r>
  <r>
    <x v="72"/>
    <x v="2"/>
    <s v="Seguridad vial "/>
    <n v="0"/>
    <s v="Felipe Arias "/>
    <s v="Felipe Arias "/>
    <s v="Finca El Pilar "/>
    <x v="46"/>
    <x v="5"/>
    <n v="1122126571"/>
    <n v="1485"/>
    <s v=" FREDY ALEXANDER"/>
    <s v="ALVAREZ GALINDO"/>
    <x v="1"/>
    <n v="65"/>
    <n v="65"/>
    <n v="1"/>
  </r>
  <r>
    <x v="72"/>
    <x v="2"/>
    <s v="Seguridad vial "/>
    <n v="0"/>
    <s v="Felipe Arias "/>
    <s v="Felipe Arias "/>
    <s v="Finca El Pilar "/>
    <x v="46"/>
    <x v="5"/>
    <n v="17328515"/>
    <s v="N/A"/>
    <s v="BENJAMIN"/>
    <s v="ALDANA RINCON"/>
    <x v="0"/>
    <n v="65"/>
    <n v="65"/>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40411350"/>
    <s v="N/A"/>
    <s v=" BEATRIZ"/>
    <s v="YAGAMA GAON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16786787"/>
    <s v="N/A"/>
    <s v=" ANDRES DAVID "/>
    <s v="VALLEJO CASTAÑED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866226"/>
    <s v="N/A"/>
    <s v=" JOHN ALEXANDER"/>
    <s v="SANTANA MORALES"/>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86053117"/>
    <s v="N/A"/>
    <s v=" OMAR "/>
    <s v="RIVERA ESPINOS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069755169"/>
    <s v="N/A"/>
    <s v=" EDUAR MANUEL"/>
    <s v="PERDOMO SON"/>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2131510"/>
    <s v="N/A"/>
    <s v=" DIEGO FERNANDO "/>
    <s v="ORTIZ OSPIN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7807070"/>
    <s v="N/A"/>
    <s v=" PEDRO ANTONIO "/>
    <s v="ORTIZ"/>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909035"/>
    <s v="N/A"/>
    <s v=" GEORGE ALEXANDERSON"/>
    <s v="MARROQUIN ARENAS"/>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006799330"/>
    <s v="N/A"/>
    <s v="SEBASTIAN DAVID "/>
    <s v="MAHECHA MOLIN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890868"/>
    <s v="N/A"/>
    <s v="JAIME"/>
    <s v="LOZAD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501103"/>
    <s v="N/A"/>
    <s v="PANTALEON"/>
    <s v="LARRAHONDO SANDOVAL"/>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43826359"/>
    <s v="N/A"/>
    <s v="ANDERSON"/>
    <s v="LARRAHONDO MARTINEZ "/>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19888284"/>
    <s v="N/A"/>
    <s v="OSCAR"/>
    <s v="JARAMILLO RODRIGUEZ"/>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86059628"/>
    <s v="N/A"/>
    <s v=" GEDMAN"/>
    <s v="HERNANDEZ ALVARADO"/>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3116186"/>
    <s v="N/A"/>
    <s v=" JOSE NICODEMUS"/>
    <s v="GUTIERREZ ARDIL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93470745"/>
    <s v="N/A"/>
    <s v="FERNANDO"/>
    <s v="GONZALEZ POVED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819501"/>
    <n v="1494"/>
    <s v="JOHN FREDY"/>
    <s v="GARCIA GONZALEZ "/>
    <x v="1"/>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40441358"/>
    <s v="N/A"/>
    <s v=" SARA "/>
    <s v="GARCIA GONZALEZ"/>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006822040"/>
    <s v="N/A"/>
    <s v="EIDER ORLANDO"/>
    <s v="GARCIA"/>
    <x v="1"/>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910048"/>
    <s v="N/A"/>
    <s v=" DEISY TATIANA"/>
    <s v="DUARTE MORENO"/>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0868172"/>
    <s v="N/A"/>
    <s v=" WILLIAM DAVID"/>
    <s v="DIAZ RUBIO"/>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0187350"/>
    <s v="N/A"/>
    <s v="WILSON"/>
    <s v="DIAZ BERNAL"/>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007057960"/>
    <s v="N/A"/>
    <s v="WILSON ANDRES"/>
    <s v="DIAZ BERNAL"/>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865721"/>
    <s v="N/A"/>
    <s v=" DAVID CAMILO"/>
    <s v="DIAZ ARCINIEGAS"/>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7412291"/>
    <s v="N/A"/>
    <s v="MISAEL"/>
    <s v="CARO PEDRAZA"/>
    <x v="1"/>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2123512"/>
    <s v="N/A"/>
    <s v=" SANDRA MARCELA "/>
    <s v="CARO MOR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323827"/>
    <s v="N/A"/>
    <s v="ARQUIMEDES"/>
    <s v="BERNAL"/>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06333245"/>
    <s v="N/A"/>
    <s v="NUBIA ESPERANZA "/>
    <s v="BELTRAN ECHEVERRY"/>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917518"/>
    <s v="N/A"/>
    <s v=" CARLOS ALBEIRO"/>
    <s v="BECERRA ZAMORA"/>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941203"/>
    <s v="N/A"/>
    <s v=" YADY JASBLEIDY"/>
    <s v="BAYONA GONZALEZ"/>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121903978"/>
    <s v="N/A"/>
    <s v=" CARLOS FELIPE"/>
    <s v="ARIAS RODRIGUEZ"/>
    <x v="0"/>
    <n v="32"/>
    <n v="32"/>
    <n v="1"/>
  </r>
  <r>
    <x v="73"/>
    <x v="0"/>
    <s v="AVC, ahorro y uso eficiente de energía y agua "/>
    <s v="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
    <s v="Diana Guiza"/>
    <s v="William Fierro "/>
    <s v="Finca El Pilar "/>
    <x v="46"/>
    <x v="0"/>
    <n v="17328515"/>
    <s v="N/A"/>
    <s v="BENJAMIN"/>
    <s v="ALDANA RINCON"/>
    <x v="0"/>
    <n v="32"/>
    <n v="32"/>
    <n v="1"/>
  </r>
  <r>
    <x v="74"/>
    <x v="6"/>
    <s v="Entrega de procedimientos de corte, cosecha y poda "/>
    <n v="0"/>
    <s v="Gedman Hernandez"/>
    <s v="Gedman Hernandez"/>
    <s v="Finca El Pilar "/>
    <x v="47"/>
    <x v="7"/>
    <n v="12448164"/>
    <n v="1554"/>
    <s v="JOSE DAVID"/>
    <s v="GUZMAN MATENZO"/>
    <x v="1"/>
    <n v="1"/>
    <n v="1"/>
    <n v="1"/>
  </r>
  <r>
    <x v="75"/>
    <x v="1"/>
    <s v="Censo punto a punto"/>
    <n v="0"/>
    <s v="Omar Rivera"/>
    <s v="Omar Rivera"/>
    <s v="Finca Hato Viejo"/>
    <x v="48"/>
    <x v="0"/>
    <n v="25331999"/>
    <n v="1121"/>
    <s v="VICKY JIMENA "/>
    <s v="SANDOVAL GOLU "/>
    <x v="1"/>
    <n v="2"/>
    <n v="2"/>
    <n v="1"/>
  </r>
  <r>
    <x v="75"/>
    <x v="1"/>
    <s v="Censo punto a punto"/>
    <n v="0"/>
    <s v="Omar Rivera"/>
    <s v="Omar Rivera"/>
    <s v="Finca Hato Viejo"/>
    <x v="48"/>
    <x v="0"/>
    <n v="1121917518"/>
    <s v="N/A"/>
    <s v=" CARLOS ALBEIRO"/>
    <s v="BECERRA ZAMORA"/>
    <x v="0"/>
    <n v="2"/>
    <n v="2"/>
    <n v="1"/>
  </r>
  <r>
    <x v="76"/>
    <x v="6"/>
    <s v="Socialización de POES de poda y cosecha"/>
    <n v="0"/>
    <s v="Gedman Hernandez"/>
    <s v="Gedman Hernandez"/>
    <s v="Finca El Pilar "/>
    <x v="49"/>
    <x v="0"/>
    <n v="8665614"/>
    <n v="0"/>
    <s v="JOSE EDIER"/>
    <s v="JIMENEZ"/>
    <x v="1"/>
    <n v="1"/>
    <n v="1"/>
    <n v="1"/>
  </r>
  <r>
    <x v="77"/>
    <x v="2"/>
    <s v="Jornada de tamizaje "/>
    <n v="0"/>
    <s v="Salud Total"/>
    <s v="Felipe Arias"/>
    <s v="Finca El Pilar "/>
    <x v="50"/>
    <x v="3"/>
    <n v="86070853"/>
    <n v="1075"/>
    <s v="FREDY"/>
    <s v="ZAMORA "/>
    <x v="1"/>
    <n v="55"/>
    <n v="55"/>
    <n v="1"/>
  </r>
  <r>
    <x v="77"/>
    <x v="2"/>
    <s v="Jornada de tamizaje "/>
    <n v="0"/>
    <s v="Salud Total"/>
    <s v="Felipe Arias"/>
    <s v="Finca El Pilar "/>
    <x v="50"/>
    <x v="3"/>
    <n v="31031744"/>
    <n v="1023"/>
    <s v=" MARIA EUGENIA"/>
    <s v="VARGAS OVALLE"/>
    <x v="1"/>
    <n v="55"/>
    <n v="55"/>
    <n v="1"/>
  </r>
  <r>
    <x v="77"/>
    <x v="2"/>
    <s v="Jornada de tamizaje "/>
    <n v="0"/>
    <s v="Salud Total"/>
    <s v="Felipe Arias"/>
    <s v="Finca El Pilar "/>
    <x v="50"/>
    <x v="3"/>
    <n v="40439756"/>
    <n v="1032"/>
    <s v=" MILVA"/>
    <s v="VANEGAS ZUBIETA"/>
    <x v="1"/>
    <n v="55"/>
    <n v="55"/>
    <n v="1"/>
  </r>
  <r>
    <x v="77"/>
    <x v="2"/>
    <s v="Jornada de tamizaje "/>
    <n v="0"/>
    <s v="Salud Total"/>
    <s v="Felipe Arias"/>
    <s v="Finca El Pilar "/>
    <x v="50"/>
    <x v="3"/>
    <n v="1123116500"/>
    <n v="1461"/>
    <s v="ALEXIS JAIR"/>
    <s v="VANEGAS VILLALOBOS "/>
    <x v="1"/>
    <n v="55"/>
    <n v="55"/>
    <n v="1"/>
  </r>
  <r>
    <x v="77"/>
    <x v="2"/>
    <s v="Jornada de tamizaje "/>
    <n v="0"/>
    <s v="Salud Total"/>
    <s v="Felipe Arias"/>
    <s v="Finca El Pilar "/>
    <x v="50"/>
    <x v="3"/>
    <n v="1121906783"/>
    <n v="1022"/>
    <s v="FRANCISCO"/>
    <s v="VANEGAS SOLANO "/>
    <x v="1"/>
    <n v="55"/>
    <n v="55"/>
    <n v="1"/>
  </r>
  <r>
    <x v="77"/>
    <x v="2"/>
    <s v="Jornada de tamizaje "/>
    <n v="0"/>
    <s v="Salud Total"/>
    <s v="Felipe Arias"/>
    <s v="Finca El Pilar "/>
    <x v="50"/>
    <x v="3"/>
    <n v="1116786787"/>
    <s v="N/A"/>
    <s v=" ANDRES DAVID "/>
    <s v="VALLEJO CASTAÑEDA"/>
    <x v="0"/>
    <n v="55"/>
    <n v="55"/>
    <n v="1"/>
  </r>
  <r>
    <x v="77"/>
    <x v="2"/>
    <s v="Jornada de tamizaje "/>
    <n v="0"/>
    <s v="Salud Total"/>
    <s v="Felipe Arias"/>
    <s v="Finca El Pilar "/>
    <x v="50"/>
    <x v="3"/>
    <n v="40341942"/>
    <n v="1028"/>
    <s v=" MARIA YORLEY"/>
    <s v="TORRES GARCIA"/>
    <x v="1"/>
    <n v="55"/>
    <n v="55"/>
    <n v="1"/>
  </r>
  <r>
    <x v="77"/>
    <x v="2"/>
    <s v="Jornada de tamizaje "/>
    <n v="0"/>
    <s v="Salud Total"/>
    <s v="Felipe Arias"/>
    <s v="Finca El Pilar "/>
    <x v="50"/>
    <x v="3"/>
    <n v="1120580004"/>
    <n v="1519"/>
    <s v=" YEISON FAVIAN"/>
    <s v="TOLOZA ESPINOSA"/>
    <x v="1"/>
    <n v="55"/>
    <n v="55"/>
    <n v="1"/>
  </r>
  <r>
    <x v="77"/>
    <x v="2"/>
    <s v="Jornada de tamizaje "/>
    <n v="0"/>
    <s v="Salud Total"/>
    <s v="Felipe Arias"/>
    <s v="Finca El Pilar "/>
    <x v="50"/>
    <x v="3"/>
    <n v="25331999"/>
    <n v="1121"/>
    <s v="VICKY JIMENA "/>
    <s v="SANDOVAL GOLU "/>
    <x v="1"/>
    <n v="55"/>
    <n v="55"/>
    <n v="1"/>
  </r>
  <r>
    <x v="77"/>
    <x v="2"/>
    <s v="Jornada de tamizaje "/>
    <n v="0"/>
    <s v="Salud Total"/>
    <s v="Felipe Arias"/>
    <s v="Finca El Pilar "/>
    <x v="50"/>
    <x v="3"/>
    <n v="9600532"/>
    <n v="1070"/>
    <s v="PABLO ANTONIO"/>
    <s v="ROJAS RODRIGUEZ "/>
    <x v="1"/>
    <n v="55"/>
    <n v="55"/>
    <n v="1"/>
  </r>
  <r>
    <x v="77"/>
    <x v="2"/>
    <s v="Jornada de tamizaje "/>
    <n v="0"/>
    <s v="Salud Total"/>
    <s v="Felipe Arias"/>
    <s v="Finca El Pilar "/>
    <x v="50"/>
    <x v="3"/>
    <n v="1123116797"/>
    <n v="1404"/>
    <s v=" ELKIN STEVEN"/>
    <s v="ROJAS ORTIZ"/>
    <x v="1"/>
    <n v="55"/>
    <n v="55"/>
    <n v="1"/>
  </r>
  <r>
    <x v="77"/>
    <x v="2"/>
    <s v="Jornada de tamizaje "/>
    <n v="0"/>
    <s v="Salud Total"/>
    <s v="Felipe Arias"/>
    <s v="Finca El Pilar "/>
    <x v="50"/>
    <x v="3"/>
    <n v="1123114419"/>
    <n v="1059"/>
    <s v="ANA MARIA"/>
    <s v="ROBAYO JIMENEZ "/>
    <x v="1"/>
    <n v="55"/>
    <n v="55"/>
    <n v="1"/>
  </r>
  <r>
    <x v="77"/>
    <x v="2"/>
    <s v="Jornada de tamizaje "/>
    <n v="0"/>
    <s v="Salud Total"/>
    <s v="Felipe Arias"/>
    <s v="Finca El Pilar "/>
    <x v="50"/>
    <x v="3"/>
    <n v="1123114657"/>
    <n v="1456"/>
    <s v=" SIGUIFREDO"/>
    <s v="ROBAYO JIMENEZ"/>
    <x v="1"/>
    <n v="55"/>
    <n v="55"/>
    <n v="1"/>
  </r>
  <r>
    <x v="77"/>
    <x v="2"/>
    <s v="Jornada de tamizaje "/>
    <n v="0"/>
    <s v="Salud Total"/>
    <s v="Felipe Arias"/>
    <s v="Finca El Pilar "/>
    <x v="50"/>
    <x v="3"/>
    <n v="1006658683"/>
    <n v="1509"/>
    <s v="BRAYAN DAVID"/>
    <s v="ROA OCHOA "/>
    <x v="1"/>
    <n v="55"/>
    <n v="55"/>
    <n v="1"/>
  </r>
  <r>
    <x v="77"/>
    <x v="2"/>
    <s v="Jornada de tamizaje "/>
    <n v="0"/>
    <s v="Salud Total"/>
    <s v="Felipe Arias"/>
    <s v="Finca El Pilar "/>
    <x v="50"/>
    <x v="3"/>
    <n v="1123114519"/>
    <n v="1016"/>
    <s v=" JUAN CARLOS"/>
    <s v="ROA CASTILLO"/>
    <x v="1"/>
    <n v="55"/>
    <n v="55"/>
    <n v="1"/>
  </r>
  <r>
    <x v="77"/>
    <x v="2"/>
    <s v="Jornada de tamizaje "/>
    <n v="0"/>
    <s v="Salud Total"/>
    <s v="Felipe Arias"/>
    <s v="Finca El Pilar "/>
    <x v="50"/>
    <x v="3"/>
    <n v="86053117"/>
    <s v="N/A"/>
    <s v=" OMAR "/>
    <s v="RIVERA ESPINOSA"/>
    <x v="0"/>
    <n v="55"/>
    <n v="55"/>
    <n v="1"/>
  </r>
  <r>
    <x v="77"/>
    <x v="2"/>
    <s v="Jornada de tamizaje "/>
    <n v="0"/>
    <s v="Salud Total"/>
    <s v="Felipe Arias"/>
    <s v="Finca El Pilar "/>
    <x v="50"/>
    <x v="3"/>
    <n v="40411297"/>
    <n v="1015"/>
    <s v=" ANGELICA YOHANA"/>
    <s v="RINCON"/>
    <x v="1"/>
    <n v="55"/>
    <n v="55"/>
    <n v="1"/>
  </r>
  <r>
    <x v="77"/>
    <x v="2"/>
    <s v="Jornada de tamizaje "/>
    <n v="0"/>
    <s v="Salud Total"/>
    <s v="Felipe Arias"/>
    <s v="Finca El Pilar "/>
    <x v="50"/>
    <x v="3"/>
    <n v="1123514268"/>
    <n v="1510"/>
    <s v=" CRISTIAN ANDRES"/>
    <s v="PEREZ GUAYABO"/>
    <x v="1"/>
    <n v="55"/>
    <n v="55"/>
    <n v="1"/>
  </r>
  <r>
    <x v="77"/>
    <x v="2"/>
    <s v="Jornada de tamizaje "/>
    <n v="0"/>
    <s v="Salud Total"/>
    <s v="Felipe Arias"/>
    <s v="Finca El Pilar "/>
    <x v="50"/>
    <x v="3"/>
    <n v="1069755169"/>
    <s v="N/A"/>
    <s v=" EDUAR MANUEL"/>
    <s v="PERDOMO SON"/>
    <x v="0"/>
    <n v="55"/>
    <n v="55"/>
    <n v="1"/>
  </r>
  <r>
    <x v="77"/>
    <x v="2"/>
    <s v="Jornada de tamizaje "/>
    <n v="0"/>
    <s v="Salud Total"/>
    <s v="Felipe Arias"/>
    <s v="Finca El Pilar "/>
    <x v="50"/>
    <x v="3"/>
    <n v="17972048"/>
    <n v="1450"/>
    <s v="MANUEL FRANCISCO"/>
    <s v="PALLARES ANAYA "/>
    <x v="1"/>
    <n v="55"/>
    <n v="55"/>
    <n v="1"/>
  </r>
  <r>
    <x v="77"/>
    <x v="2"/>
    <s v="Jornada de tamizaje "/>
    <n v="0"/>
    <s v="Salud Total"/>
    <s v="Felipe Arias"/>
    <s v="Finca El Pilar "/>
    <x v="50"/>
    <x v="3"/>
    <n v="1120571325"/>
    <n v="1145"/>
    <s v="WILINTON DAVID"/>
    <s v="PADILLA MORALES "/>
    <x v="1"/>
    <n v="55"/>
    <n v="55"/>
    <n v="1"/>
  </r>
  <r>
    <x v="77"/>
    <x v="2"/>
    <s v="Jornada de tamizaje "/>
    <n v="0"/>
    <s v="Salud Total"/>
    <s v="Felipe Arias"/>
    <s v="Finca El Pilar "/>
    <x v="50"/>
    <x v="3"/>
    <n v="17330089"/>
    <n v="1093"/>
    <s v="JAVIER IGNACIO "/>
    <s v="NARVAEZ SOACHE "/>
    <x v="1"/>
    <n v="55"/>
    <n v="55"/>
    <n v="1"/>
  </r>
  <r>
    <x v="77"/>
    <x v="2"/>
    <s v="Jornada de tamizaje "/>
    <n v="0"/>
    <s v="Salud Total"/>
    <s v="Felipe Arias"/>
    <s v="Finca El Pilar "/>
    <x v="50"/>
    <x v="3"/>
    <n v="40328103"/>
    <n v="1030"/>
    <s v="DORYS ADRIANA"/>
    <s v="MORENO SANCHEZ "/>
    <x v="1"/>
    <n v="55"/>
    <n v="55"/>
    <n v="1"/>
  </r>
  <r>
    <x v="77"/>
    <x v="2"/>
    <s v="Jornada de tamizaje "/>
    <n v="0"/>
    <s v="Salud Total"/>
    <s v="Felipe Arias"/>
    <s v="Finca El Pilar "/>
    <x v="50"/>
    <x v="3"/>
    <n v="40404467"/>
    <n v="1029"/>
    <s v="BLANCA MARINELLA"/>
    <s v="MORENO SANCHEZ "/>
    <x v="1"/>
    <n v="55"/>
    <n v="55"/>
    <n v="1"/>
  </r>
  <r>
    <x v="77"/>
    <x v="2"/>
    <s v="Jornada de tamizaje "/>
    <n v="0"/>
    <s v="Salud Total"/>
    <s v="Felipe Arias"/>
    <s v="Finca El Pilar "/>
    <x v="50"/>
    <x v="3"/>
    <n v="40326125"/>
    <n v="1129"/>
    <s v="LILIANA ANDREA"/>
    <s v="MORENO NARVAEZ "/>
    <x v="1"/>
    <n v="55"/>
    <n v="55"/>
    <n v="1"/>
  </r>
  <r>
    <x v="77"/>
    <x v="2"/>
    <s v="Jornada de tamizaje "/>
    <n v="0"/>
    <s v="Salud Total"/>
    <s v="Felipe Arias"/>
    <s v="Finca El Pilar "/>
    <x v="50"/>
    <x v="3"/>
    <n v="1121873605"/>
    <n v="1376"/>
    <s v="ANDRES"/>
    <s v="MONTEJO PLAZAS "/>
    <x v="1"/>
    <n v="55"/>
    <n v="55"/>
    <n v="1"/>
  </r>
  <r>
    <x v="77"/>
    <x v="2"/>
    <s v="Jornada de tamizaje "/>
    <n v="0"/>
    <s v="Salud Total"/>
    <s v="Felipe Arias"/>
    <s v="Finca El Pilar "/>
    <x v="50"/>
    <x v="3"/>
    <n v="77103898"/>
    <n v="1347"/>
    <s v=" JHANDY EMIRO"/>
    <s v="MARTINEZ OSPINO"/>
    <x v="1"/>
    <n v="55"/>
    <n v="55"/>
    <n v="1"/>
  </r>
  <r>
    <x v="77"/>
    <x v="2"/>
    <s v="Jornada de tamizaje "/>
    <n v="0"/>
    <s v="Salud Total"/>
    <s v="Felipe Arias"/>
    <s v="Finca El Pilar "/>
    <x v="50"/>
    <x v="3"/>
    <n v="7837936"/>
    <n v="1011"/>
    <s v=" WILSON"/>
    <s v="LOPEZ RINCON"/>
    <x v="1"/>
    <n v="55"/>
    <n v="55"/>
    <n v="1"/>
  </r>
  <r>
    <x v="77"/>
    <x v="2"/>
    <s v="Jornada de tamizaje "/>
    <n v="0"/>
    <s v="Salud Total"/>
    <s v="Felipe Arias"/>
    <s v="Finca El Pilar "/>
    <x v="50"/>
    <x v="3"/>
    <n v="7837811"/>
    <s v="N/A"/>
    <s v="ESTEBAN "/>
    <s v="LOPEZ"/>
    <x v="1"/>
    <n v="55"/>
    <n v="55"/>
    <n v="1"/>
  </r>
  <r>
    <x v="77"/>
    <x v="2"/>
    <s v="Jornada de tamizaje "/>
    <n v="0"/>
    <s v="Salud Total"/>
    <s v="Felipe Arias"/>
    <s v="Finca El Pilar "/>
    <x v="50"/>
    <x v="3"/>
    <n v="1143826359"/>
    <s v="N/A"/>
    <s v="ANDERSON"/>
    <s v="LARRAHONDO MARTINEZ "/>
    <x v="0"/>
    <n v="55"/>
    <n v="55"/>
    <n v="1"/>
  </r>
  <r>
    <x v="77"/>
    <x v="2"/>
    <s v="Jornada de tamizaje "/>
    <n v="0"/>
    <s v="Salud Total"/>
    <s v="Felipe Arias"/>
    <s v="Finca El Pilar "/>
    <x v="50"/>
    <x v="3"/>
    <n v="1121819496"/>
    <n v="1008"/>
    <s v=" OMAR JOSE"/>
    <s v="HERNANDEZ RUIZ"/>
    <x v="1"/>
    <n v="55"/>
    <n v="55"/>
    <n v="1"/>
  </r>
  <r>
    <x v="77"/>
    <x v="2"/>
    <s v="Jornada de tamizaje "/>
    <n v="0"/>
    <s v="Salud Total"/>
    <s v="Felipe Arias"/>
    <s v="Finca El Pilar "/>
    <x v="50"/>
    <x v="3"/>
    <n v="1121934150"/>
    <n v="1058"/>
    <s v=" YULIAN ANDRES"/>
    <s v="HERNANDEZ MORENO"/>
    <x v="1"/>
    <n v="55"/>
    <n v="55"/>
    <n v="1"/>
  </r>
  <r>
    <x v="77"/>
    <x v="2"/>
    <s v="Jornada de tamizaje "/>
    <n v="0"/>
    <s v="Salud Total"/>
    <s v="Felipe Arias"/>
    <s v="Finca El Pilar "/>
    <x v="50"/>
    <x v="3"/>
    <n v="1007329990"/>
    <n v="1101"/>
    <s v="ADRIANA"/>
    <s v="HERNANDEZ LONDOÑO "/>
    <x v="1"/>
    <n v="55"/>
    <n v="55"/>
    <n v="1"/>
  </r>
  <r>
    <x v="77"/>
    <x v="2"/>
    <s v="Jornada de tamizaje "/>
    <n v="0"/>
    <s v="Salud Total"/>
    <s v="Felipe Arias"/>
    <s v="Finca El Pilar "/>
    <x v="50"/>
    <x v="3"/>
    <n v="1123115110"/>
    <n v="1371"/>
    <s v="MARINELLY"/>
    <s v="HERNANDEZ JILGUERO "/>
    <x v="1"/>
    <n v="55"/>
    <n v="55"/>
    <n v="1"/>
  </r>
  <r>
    <x v="77"/>
    <x v="2"/>
    <s v="Jornada de tamizaje "/>
    <n v="0"/>
    <s v="Salud Total"/>
    <s v="Felipe Arias"/>
    <s v="Finca El Pilar "/>
    <x v="50"/>
    <x v="3"/>
    <n v="17490003"/>
    <n v="1007"/>
    <s v="NICANOR "/>
    <s v="HERNANDEZ HERNANDEZ "/>
    <x v="1"/>
    <n v="55"/>
    <n v="55"/>
    <n v="1"/>
  </r>
  <r>
    <x v="77"/>
    <x v="2"/>
    <s v="Jornada de tamizaje "/>
    <n v="0"/>
    <s v="Salud Total"/>
    <s v="Felipe Arias"/>
    <s v="Finca El Pilar "/>
    <x v="50"/>
    <x v="3"/>
    <n v="1123116171"/>
    <n v="1539"/>
    <s v="YULIZA ANDREA"/>
    <s v="HERNANDEZ HERNANDEZ "/>
    <x v="1"/>
    <n v="55"/>
    <n v="55"/>
    <n v="1"/>
  </r>
  <r>
    <x v="77"/>
    <x v="2"/>
    <s v="Jornada de tamizaje "/>
    <n v="0"/>
    <s v="Salud Total"/>
    <s v="Felipe Arias"/>
    <s v="Finca El Pilar "/>
    <x v="50"/>
    <x v="3"/>
    <n v="1010143088"/>
    <n v="1536"/>
    <s v="MONICA ALEJANDRA"/>
    <s v="HERNANDEZ HERNANDEZ "/>
    <x v="1"/>
    <n v="55"/>
    <n v="55"/>
    <n v="1"/>
  </r>
  <r>
    <x v="77"/>
    <x v="2"/>
    <s v="Jornada de tamizaje "/>
    <n v="0"/>
    <s v="Salud Total"/>
    <s v="Felipe Arias"/>
    <s v="Finca El Pilar "/>
    <x v="50"/>
    <x v="3"/>
    <n v="12448164"/>
    <n v="1554"/>
    <s v="JOSE DAVID"/>
    <s v="GUZMAN MATENZO"/>
    <x v="1"/>
    <n v="55"/>
    <n v="55"/>
    <n v="1"/>
  </r>
  <r>
    <x v="77"/>
    <x v="2"/>
    <s v="Jornada de tamizaje "/>
    <n v="0"/>
    <s v="Salud Total"/>
    <s v="Felipe Arias"/>
    <s v="Finca El Pilar "/>
    <x v="50"/>
    <x v="3"/>
    <n v="31536041"/>
    <n v="1101"/>
    <s v="ZAMIRNA"/>
    <s v="GUERRERO AGUILAR "/>
    <x v="1"/>
    <n v="55"/>
    <n v="55"/>
    <n v="1"/>
  </r>
  <r>
    <x v="77"/>
    <x v="2"/>
    <s v="Jornada de tamizaje "/>
    <n v="0"/>
    <s v="Salud Total"/>
    <s v="Felipe Arias"/>
    <s v="Finca El Pilar "/>
    <x v="50"/>
    <x v="3"/>
    <n v="1121952333"/>
    <n v="1480"/>
    <s v="DANNY ALEJANDRA"/>
    <s v="GONZALEZ "/>
    <x v="1"/>
    <n v="55"/>
    <n v="55"/>
    <n v="1"/>
  </r>
  <r>
    <x v="77"/>
    <x v="2"/>
    <s v="Jornada de tamizaje "/>
    <n v="0"/>
    <s v="Salud Total"/>
    <s v="Felipe Arias"/>
    <s v="Finca El Pilar "/>
    <x v="50"/>
    <x v="3"/>
    <n v="1006838553"/>
    <n v="1547"/>
    <s v="MIGUEL ANGEL"/>
    <s v="GARCIA MORENO "/>
    <x v="1"/>
    <n v="55"/>
    <n v="55"/>
    <n v="1"/>
  </r>
  <r>
    <x v="77"/>
    <x v="2"/>
    <s v="Jornada de tamizaje "/>
    <n v="0"/>
    <s v="Salud Total"/>
    <s v="Felipe Arias"/>
    <s v="Finca El Pilar "/>
    <x v="50"/>
    <x v="3"/>
    <n v="1121819501"/>
    <n v="1494"/>
    <s v="JOHN FREDY"/>
    <s v="GARCIA GONZALEZ "/>
    <x v="1"/>
    <n v="55"/>
    <n v="55"/>
    <n v="1"/>
  </r>
  <r>
    <x v="77"/>
    <x v="2"/>
    <s v="Jornada de tamizaje "/>
    <n v="0"/>
    <s v="Salud Total"/>
    <s v="Felipe Arias"/>
    <s v="Finca El Pilar "/>
    <x v="50"/>
    <x v="3"/>
    <n v="1006799340"/>
    <s v="N/A"/>
    <s v="KATERIN"/>
    <s v="GALINDO"/>
    <x v="1"/>
    <n v="55"/>
    <n v="55"/>
    <n v="1"/>
  </r>
  <r>
    <x v="77"/>
    <x v="2"/>
    <s v="Jornada de tamizaje "/>
    <n v="0"/>
    <s v="Salud Total"/>
    <s v="Felipe Arias"/>
    <s v="Finca El Pilar "/>
    <x v="50"/>
    <x v="3"/>
    <n v="1121951678"/>
    <s v="N/A"/>
    <s v="WILLIAM ALEJANDRO"/>
    <s v="FIERRO RIVEROS"/>
    <x v="0"/>
    <n v="55"/>
    <n v="55"/>
    <n v="1"/>
  </r>
  <r>
    <x v="77"/>
    <x v="2"/>
    <s v="Jornada de tamizaje "/>
    <n v="0"/>
    <s v="Salud Total"/>
    <s v="Felipe Arias"/>
    <s v="Finca El Pilar "/>
    <x v="50"/>
    <x v="3"/>
    <n v="1007057960"/>
    <s v="N/A"/>
    <s v="WILSON ANDRES"/>
    <s v="DIAZ BERNAL"/>
    <x v="0"/>
    <n v="55"/>
    <n v="55"/>
    <n v="1"/>
  </r>
  <r>
    <x v="77"/>
    <x v="2"/>
    <s v="Jornada de tamizaje "/>
    <n v="0"/>
    <s v="Salud Total"/>
    <s v="Felipe Arias"/>
    <s v="Finca El Pilar "/>
    <x v="50"/>
    <x v="3"/>
    <n v="38360656"/>
    <n v="1039"/>
    <s v="EMILCE"/>
    <s v="CESPEDES CANAS "/>
    <x v="1"/>
    <n v="55"/>
    <n v="55"/>
    <n v="1"/>
  </r>
  <r>
    <x v="77"/>
    <x v="2"/>
    <s v="Jornada de tamizaje "/>
    <n v="0"/>
    <s v="Salud Total"/>
    <s v="Felipe Arias"/>
    <s v="Finca El Pilar "/>
    <x v="50"/>
    <x v="3"/>
    <n v="1109411143"/>
    <n v="1477"/>
    <s v="YISSY FERNANDA"/>
    <s v="CASTRO CESPEDES "/>
    <x v="1"/>
    <n v="55"/>
    <n v="55"/>
    <n v="1"/>
  </r>
  <r>
    <x v="77"/>
    <x v="2"/>
    <s v="Jornada de tamizaje "/>
    <n v="0"/>
    <s v="Salud Total"/>
    <s v="Felipe Arias"/>
    <s v="Finca El Pilar "/>
    <x v="50"/>
    <x v="3"/>
    <n v="1122123512"/>
    <s v="N/A"/>
    <s v=" SANDRA MARCELA "/>
    <s v="CARO MORA"/>
    <x v="0"/>
    <n v="55"/>
    <n v="55"/>
    <n v="1"/>
  </r>
  <r>
    <x v="77"/>
    <x v="2"/>
    <s v="Jornada de tamizaje "/>
    <n v="0"/>
    <s v="Salud Total"/>
    <s v="Felipe Arias"/>
    <s v="Finca El Pilar "/>
    <x v="50"/>
    <x v="3"/>
    <n v="1103219172"/>
    <n v="1230"/>
    <s v="PABLO SEGUNDO"/>
    <s v="CARDENAS MUÑOZ "/>
    <x v="1"/>
    <n v="55"/>
    <n v="55"/>
    <n v="1"/>
  </r>
  <r>
    <x v="77"/>
    <x v="2"/>
    <s v="Jornada de tamizaje "/>
    <n v="0"/>
    <s v="Salud Total"/>
    <s v="Felipe Arias"/>
    <s v="Finca El Pilar "/>
    <x v="50"/>
    <x v="3"/>
    <n v="7278364"/>
    <n v="1001"/>
    <s v=" OROSMAN"/>
    <s v="BUITRAGO"/>
    <x v="1"/>
    <n v="55"/>
    <n v="55"/>
    <n v="1"/>
  </r>
  <r>
    <x v="77"/>
    <x v="2"/>
    <s v="Jornada de tamizaje "/>
    <n v="0"/>
    <s v="Salud Total"/>
    <s v="Felipe Arias"/>
    <s v="Finca El Pilar "/>
    <x v="50"/>
    <x v="3"/>
    <n v="1193531410"/>
    <n v="1544"/>
    <s v="SARA DANIELA"/>
    <s v="BELTRAN MORENO "/>
    <x v="1"/>
    <n v="55"/>
    <n v="55"/>
    <n v="1"/>
  </r>
  <r>
    <x v="77"/>
    <x v="2"/>
    <s v="Jornada de tamizaje "/>
    <n v="0"/>
    <s v="Salud Total"/>
    <s v="Felipe Arias"/>
    <s v="Finca El Pilar "/>
    <x v="50"/>
    <x v="3"/>
    <n v="1121917518"/>
    <s v="N/A"/>
    <s v=" CARLOS ALBEIRO"/>
    <s v="BECERRA ZAMORA"/>
    <x v="0"/>
    <n v="55"/>
    <n v="55"/>
    <n v="1"/>
  </r>
  <r>
    <x v="77"/>
    <x v="2"/>
    <s v="Jornada de tamizaje "/>
    <n v="0"/>
    <s v="Salud Total"/>
    <s v="Felipe Arias"/>
    <s v="Finca El Pilar "/>
    <x v="50"/>
    <x v="3"/>
    <n v="1121941203"/>
    <s v="N/A"/>
    <s v=" YADY JASBLEIDY"/>
    <s v="BAYONA GONZALEZ"/>
    <x v="0"/>
    <n v="55"/>
    <n v="55"/>
    <n v="1"/>
  </r>
  <r>
    <x v="77"/>
    <x v="2"/>
    <s v="Jornada de tamizaje "/>
    <n v="0"/>
    <s v="Salud Total"/>
    <s v="Felipe Arias"/>
    <s v="Finca El Pilar "/>
    <x v="50"/>
    <x v="3"/>
    <n v="1120499197"/>
    <n v="1065"/>
    <s v="LADY JOHANA"/>
    <s v="ANDRADE SANCHEZ "/>
    <x v="1"/>
    <n v="55"/>
    <n v="55"/>
    <n v="1"/>
  </r>
  <r>
    <x v="77"/>
    <x v="2"/>
    <s v="Jornada de tamizaje "/>
    <n v="0"/>
    <s v="Salud Total"/>
    <s v="Felipe Arias"/>
    <s v="Finca El Pilar "/>
    <x v="50"/>
    <x v="3"/>
    <n v="1122126571"/>
    <n v="1485"/>
    <s v=" FREDY ALEXANDER"/>
    <s v="ALVAREZ GALINDO"/>
    <x v="1"/>
    <n v="55"/>
    <n v="55"/>
    <n v="1"/>
  </r>
  <r>
    <x v="78"/>
    <x v="6"/>
    <s v="Socialización de procedimiento de labores de cosecha"/>
    <n v="0"/>
    <s v="Gedman Hernandez"/>
    <s v="Gedman Hernandez"/>
    <s v="Finca El Pilar "/>
    <x v="51"/>
    <x v="7"/>
    <n v="1006690391"/>
    <s v="N/A"/>
    <s v="JUAN ESTEBAN"/>
    <s v="RODRIGUEZ ARCILA"/>
    <x v="1"/>
    <n v="1"/>
    <n v="1"/>
    <n v="1"/>
  </r>
  <r>
    <x v="79"/>
    <x v="6"/>
    <s v="Reinducción y socialización de procedimiento de cosecha"/>
    <n v="0"/>
    <s v="Gedman Hernandez"/>
    <s v="Gedman Hernandez"/>
    <s v="Finca El Pilar "/>
    <x v="48"/>
    <x v="0"/>
    <n v="1123116500"/>
    <n v="1461"/>
    <s v="ALEXIS JAIR"/>
    <s v="VANEGAS VILLALOBOS "/>
    <x v="1"/>
    <n v="6"/>
    <n v="6"/>
    <n v="1"/>
  </r>
  <r>
    <x v="79"/>
    <x v="6"/>
    <s v="Reinducción y socialización de procedimiento de cosecha"/>
    <n v="0"/>
    <s v="Gedman Hernandez"/>
    <s v="Gedman Hernandez"/>
    <s v="Finca El Pilar "/>
    <x v="48"/>
    <x v="0"/>
    <n v="1123114283"/>
    <n v="1017"/>
    <s v=" RODRIGO JOSE"/>
    <s v="ROA CASTILLO"/>
    <x v="1"/>
    <n v="6"/>
    <n v="6"/>
    <n v="1"/>
  </r>
  <r>
    <x v="79"/>
    <x v="6"/>
    <s v="Reinducción y socialización de procedimiento de cosecha"/>
    <n v="0"/>
    <s v="Gedman Hernandez"/>
    <s v="Gedman Hernandez"/>
    <s v="Finca El Pilar "/>
    <x v="48"/>
    <x v="0"/>
    <n v="1120571325"/>
    <n v="1145"/>
    <s v="WILINTON DAVID"/>
    <s v="PADILLA MORALES "/>
    <x v="1"/>
    <n v="6"/>
    <n v="6"/>
    <n v="1"/>
  </r>
  <r>
    <x v="79"/>
    <x v="6"/>
    <s v="Reinducción y socialización de procedimiento de cosecha"/>
    <n v="0"/>
    <s v="Gedman Hernandez"/>
    <s v="Gedman Hernandez"/>
    <s v="Finca El Pilar "/>
    <x v="48"/>
    <x v="0"/>
    <n v="1121873605"/>
    <n v="1376"/>
    <s v="ANDRES"/>
    <s v="MONTEJO PLAZAS "/>
    <x v="1"/>
    <n v="6"/>
    <n v="6"/>
    <n v="1"/>
  </r>
  <r>
    <x v="79"/>
    <x v="6"/>
    <s v="Reinducción y socialización de procedimiento de cosecha"/>
    <n v="0"/>
    <s v="Gedman Hernandez"/>
    <s v="Gedman Hernandez"/>
    <s v="Finca El Pilar "/>
    <x v="48"/>
    <x v="0"/>
    <n v="1063724340"/>
    <n v="1345"/>
    <s v=" LUIS ALBERTO"/>
    <s v="JULIO ANAYA"/>
    <x v="1"/>
    <n v="6"/>
    <n v="6"/>
    <n v="1"/>
  </r>
  <r>
    <x v="79"/>
    <x v="6"/>
    <s v="Reinducción y socialización de procedimiento de cosecha"/>
    <n v="0"/>
    <s v="Gedman Hernandez"/>
    <s v="Gedman Hernandez"/>
    <s v="Finca El Pilar "/>
    <x v="48"/>
    <x v="0"/>
    <n v="8665614"/>
    <n v="0"/>
    <s v="JOSE EDIER"/>
    <s v="JIMENEZ"/>
    <x v="1"/>
    <n v="6"/>
    <n v="6"/>
    <n v="1"/>
  </r>
  <r>
    <x v="80"/>
    <x v="6"/>
    <s v="Socialización de procedimiento de labores de cosecha"/>
    <n v="0"/>
    <s v="Nubia Beltran"/>
    <s v="Nubia Beltran"/>
    <s v="Finca Cararabo"/>
    <x v="52"/>
    <x v="7"/>
    <n v="1006032753"/>
    <n v="0"/>
    <s v="LIUS"/>
    <s v="RONDON "/>
    <x v="1"/>
    <n v="1"/>
    <n v="1"/>
    <n v="1"/>
  </r>
  <r>
    <x v="81"/>
    <x v="0"/>
    <s v="Entrega de jabones y candados al personal que maneja agroquimicos"/>
    <s v="Se realizó entrega de jabones de baño y candados al personal que manipula agroquímicos"/>
    <s v="William Fierro"/>
    <s v="William Fierro"/>
    <s v="Finca El Pilar "/>
    <x v="53"/>
    <x v="4"/>
    <n v="25331999"/>
    <n v="1121"/>
    <s v="VICKY JIMENA "/>
    <s v="SANDOVAL GOLU "/>
    <x v="1"/>
    <n v="13"/>
    <n v="13"/>
    <n v="1"/>
  </r>
  <r>
    <x v="81"/>
    <x v="0"/>
    <s v="Entrega de jabones y candados al personal que maneja agroquimicos"/>
    <s v="Se realizó entrega de jabones de baño y candados al personal que manipula agroquímicos"/>
    <s v="William Fierro"/>
    <s v="William Fierro"/>
    <s v="Finca El Pilar "/>
    <x v="53"/>
    <x v="4"/>
    <n v="40401255"/>
    <n v="1034"/>
    <s v="YUDY FERLAY"/>
    <s v="ROMERO BERNAL "/>
    <x v="1"/>
    <n v="13"/>
    <n v="13"/>
    <n v="1"/>
  </r>
  <r>
    <x v="81"/>
    <x v="0"/>
    <s v="Entrega de jabones y candados al personal que maneja agroquimicos"/>
    <s v="Se realizó entrega de jabones de baño y candados al personal que manipula agroquímicos"/>
    <s v="William Fierro"/>
    <s v="William Fierro"/>
    <s v="Finca El Pilar "/>
    <x v="53"/>
    <x v="4"/>
    <n v="40411297"/>
    <n v="1015"/>
    <s v=" ANGELICA YOHANA"/>
    <s v="RINCON"/>
    <x v="1"/>
    <n v="13"/>
    <n v="13"/>
    <n v="1"/>
  </r>
  <r>
    <x v="81"/>
    <x v="0"/>
    <s v="Entrega de jabones y candados al personal que maneja agroquimicos"/>
    <s v="Se realizó entrega de jabones de baño y candados al personal que manipula agroquímicos"/>
    <s v="William Fierro"/>
    <s v="William Fierro"/>
    <s v="Finca El Pilar "/>
    <x v="53"/>
    <x v="4"/>
    <n v="16882469"/>
    <s v="N/A"/>
    <s v=" WEIMAR"/>
    <s v="PEÑA MOSQUERA"/>
    <x v="0"/>
    <n v="13"/>
    <n v="13"/>
    <n v="1"/>
  </r>
  <r>
    <x v="81"/>
    <x v="0"/>
    <s v="Entrega de jabones y candados al personal que maneja agroquimicos"/>
    <s v="Se realizó entrega de jabones de baño y candados al personal que manipula agroquímicos"/>
    <s v="William Fierro"/>
    <s v="William Fierro"/>
    <s v="Finca El Pilar "/>
    <x v="53"/>
    <x v="4"/>
    <n v="40328103"/>
    <n v="1030"/>
    <s v="DORYS ADRIANA"/>
    <s v="MORENO SANCHEZ "/>
    <x v="1"/>
    <n v="13"/>
    <n v="13"/>
    <n v="1"/>
  </r>
  <r>
    <x v="81"/>
    <x v="0"/>
    <s v="Entrega de jabones y candados al personal que maneja agroquimicos"/>
    <s v="Se realizó entrega de jabones de baño y candados al personal que manipula agroquímicos"/>
    <s v="William Fierro"/>
    <s v="William Fierro"/>
    <s v="Finca El Pilar "/>
    <x v="53"/>
    <x v="4"/>
    <n v="40404467"/>
    <n v="1029"/>
    <s v="BLANCA MARINELLA"/>
    <s v="MORENO SANCHEZ "/>
    <x v="1"/>
    <n v="13"/>
    <n v="13"/>
    <n v="1"/>
  </r>
  <r>
    <x v="81"/>
    <x v="0"/>
    <s v="Entrega de jabones y candados al personal que maneja agroquimicos"/>
    <s v="Se realizó entrega de jabones de baño y candados al personal que manipula agroquímicos"/>
    <s v="William Fierro"/>
    <s v="William Fierro"/>
    <s v="Finca El Pilar "/>
    <x v="53"/>
    <x v="4"/>
    <n v="1121911429"/>
    <n v="1037"/>
    <s v="JYMMY ALEXANDER"/>
    <s v="HERNANDEZ MORENO  "/>
    <x v="1"/>
    <n v="13"/>
    <n v="13"/>
    <n v="1"/>
  </r>
  <r>
    <x v="81"/>
    <x v="0"/>
    <s v="Entrega de jabones y candados al personal que maneja agroquimicos"/>
    <s v="Se realizó entrega de jabones de baño y candados al personal que manipula agroquímicos"/>
    <s v="William Fierro"/>
    <s v="William Fierro"/>
    <s v="Finca El Pilar "/>
    <x v="53"/>
    <x v="4"/>
    <n v="1007329990"/>
    <n v="1101"/>
    <s v="ADRIANA"/>
    <s v="HERNANDEZ LONDOÑO "/>
    <x v="1"/>
    <n v="13"/>
    <n v="13"/>
    <n v="1"/>
  </r>
  <r>
    <x v="81"/>
    <x v="0"/>
    <s v="Entrega de jabones y candados al personal que maneja agroquimicos"/>
    <s v="Se realizó entrega de jabones de baño y candados al personal que manipula agroquímicos"/>
    <s v="William Fierro"/>
    <s v="William Fierro"/>
    <s v="Finca El Pilar "/>
    <x v="53"/>
    <x v="4"/>
    <n v="31536041"/>
    <n v="1101"/>
    <s v="ZAMIRNA"/>
    <s v="GUERRERO AGUILAR "/>
    <x v="1"/>
    <n v="13"/>
    <n v="13"/>
    <n v="1"/>
  </r>
  <r>
    <x v="81"/>
    <x v="0"/>
    <s v="Entrega de jabones y candados al personal que maneja agroquimicos"/>
    <s v="Se realizó entrega de jabones de baño y candados al personal que manipula agroquímicos"/>
    <s v="William Fierro"/>
    <s v="William Fierro"/>
    <s v="Finca El Pilar "/>
    <x v="53"/>
    <x v="4"/>
    <n v="1121952333"/>
    <n v="1480"/>
    <s v="DANNY ALEJANDRA"/>
    <s v="GONZALEZ "/>
    <x v="1"/>
    <n v="13"/>
    <n v="13"/>
    <n v="1"/>
  </r>
  <r>
    <x v="81"/>
    <x v="0"/>
    <s v="Entrega de jabones y candados al personal que maneja agroquimicos"/>
    <s v="Se realizó entrega de jabones de baño y candados al personal que manipula agroquímicos"/>
    <s v="William Fierro"/>
    <s v="William Fierro"/>
    <s v="Finca El Pilar "/>
    <x v="53"/>
    <x v="4"/>
    <n v="1007057960"/>
    <s v="N/A"/>
    <s v="WILSON ANDRES"/>
    <s v="DIAZ BERNAL"/>
    <x v="0"/>
    <n v="13"/>
    <n v="13"/>
    <n v="1"/>
  </r>
  <r>
    <x v="81"/>
    <x v="0"/>
    <s v="Entrega de jabones y candados al personal que maneja agroquimicos"/>
    <s v="Se realizó entrega de jabones de baño y candados al personal que manipula agroquímicos"/>
    <s v="William Fierro"/>
    <s v="William Fierro"/>
    <s v="Finca El Pilar "/>
    <x v="53"/>
    <x v="4"/>
    <n v="1109411143"/>
    <n v="1477"/>
    <s v="YISSY FERNANDA"/>
    <s v="CASTRO CESPEDES "/>
    <x v="1"/>
    <n v="13"/>
    <n v="13"/>
    <n v="1"/>
  </r>
  <r>
    <x v="81"/>
    <x v="0"/>
    <s v="Entrega de jabones y candados al personal que maneja agroquimicos"/>
    <s v="Se realizó entrega de jabones de baño y candados al personal que manipula agroquímicos"/>
    <s v="William Fierro"/>
    <s v="William Fierro"/>
    <s v="Finca El Pilar "/>
    <x v="53"/>
    <x v="4"/>
    <n v="1121917518"/>
    <s v="N/A"/>
    <s v=" CARLOS ALBEIRO"/>
    <s v="BECERRA ZAMORA"/>
    <x v="0"/>
    <n v="13"/>
    <n v="13"/>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86070853"/>
    <n v="1075"/>
    <s v="FREDY"/>
    <s v="ZAMORA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411350"/>
    <s v="N/A"/>
    <s v=" BEATRIZ"/>
    <s v="YAGAMA GAON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31031744"/>
    <n v="1023"/>
    <s v=" MARIA EUGENIA"/>
    <s v="VARGAS OVALLE"/>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439756"/>
    <n v="1032"/>
    <s v=" MILVA"/>
    <s v="VANEGAS ZUBIETA"/>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6500"/>
    <n v="1461"/>
    <s v="ALEXIS JAIR"/>
    <s v="VANEGAS VILLALOBOS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906783"/>
    <n v="1022"/>
    <s v="FRANCISCO"/>
    <s v="VANEGAS SOLAN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16786787"/>
    <s v="N/A"/>
    <s v=" ANDRES DAVID "/>
    <s v="VALLEJO CASTAÑED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341942"/>
    <n v="1028"/>
    <s v=" MARIA YORLEY"/>
    <s v="TORRES GARCIA"/>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0580004"/>
    <n v="1519"/>
    <s v=" YEISON FAVIAN"/>
    <s v="TOLOZA ESPINOSA"/>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7267214"/>
    <n v="1311"/>
    <s v="JOSE ALVARO"/>
    <s v="SUAREZ TRIVIÑ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0874028"/>
    <s v="N/A"/>
    <s v="ARMANDO "/>
    <s v="SISNER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032753"/>
    <n v="0"/>
    <s v="LIUS"/>
    <s v="RONDON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401255"/>
    <n v="1034"/>
    <s v="YUDY FERLAY"/>
    <s v="ROMERO BERNAL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9600532"/>
    <n v="1070"/>
    <s v="PABLO ANTONIO"/>
    <s v="ROJAS RODRIGU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6797"/>
    <n v="1404"/>
    <s v=" ELKIN STEVEN"/>
    <s v="ROJAS ORTI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690391"/>
    <s v="N/A"/>
    <s v="JUAN ESTEBAN"/>
    <s v="RODRIGUEZ ARCILA"/>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4419"/>
    <n v="1059"/>
    <s v="ANA MARIA"/>
    <s v="ROBAYO JIMEN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4657"/>
    <n v="1456"/>
    <s v=" SIGUIFREDO"/>
    <s v="ROBAYO JIMEN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2646567"/>
    <n v="1232"/>
    <s v=" ISRAEL"/>
    <s v="ROBAYO JIMEN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658683"/>
    <n v="1509"/>
    <s v="BRAYAN DAVID"/>
    <s v="ROA OCHOA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4519"/>
    <n v="1016"/>
    <s v=" JUAN CARLOS"/>
    <s v="ROA CASTILL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4283"/>
    <n v="1017"/>
    <s v=" RODRIGO JOSE"/>
    <s v="ROA CASTILL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86053117"/>
    <s v="N/A"/>
    <s v=" OMAR "/>
    <s v="RIVERA ESPINOS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411297"/>
    <n v="1015"/>
    <s v=" ANGELICA YOHANA"/>
    <s v="RINCON"/>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9561040"/>
    <n v="1166"/>
    <s v="GILBERTO SEGUNDO"/>
    <s v="PEREZ RIVERA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514268"/>
    <n v="1510"/>
    <s v=" CRISTIAN ANDRES"/>
    <s v="PEREZ GUAYAB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9602072"/>
    <s v="N/A"/>
    <s v="WILFREDO "/>
    <s v="PER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84729702"/>
    <s v="N/A"/>
    <s v="WILFRIDO "/>
    <s v="PER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5253586878"/>
    <s v="N/A"/>
    <s v="HERNAN"/>
    <s v="PER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6882469"/>
    <s v="N/A"/>
    <s v=" WEIMAR"/>
    <s v="PEÑA MOSQUER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0571325"/>
    <n v="1145"/>
    <s v="WILINTON DAVID"/>
    <s v="PADILLA MORALES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2131510"/>
    <s v="N/A"/>
    <s v=" DIEGO FERNANDO "/>
    <s v="ORTIZ OSPIN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31031695"/>
    <n v="1422"/>
    <s v="ANA ELIZABETH"/>
    <s v="ORTI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7807070"/>
    <s v="N/A"/>
    <s v=" PEDRO ANTONIO "/>
    <s v="ORTIZ"/>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54544136"/>
    <s v="N/A"/>
    <s v="ALEJANDRO "/>
    <s v="NIÑ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7330089"/>
    <n v="1093"/>
    <s v="JAVIER IGNACIO "/>
    <s v="NARVAEZ SOACHE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6287"/>
    <n v="1358"/>
    <s v="IVAN JAVIER"/>
    <s v="NARVAEZ HERNAND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3274956"/>
    <n v="1463"/>
    <s v="WILSON ENRRIQUE"/>
    <s v="MURILLO JIMEN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5732"/>
    <n v="1520"/>
    <s v=" OVIDIO"/>
    <s v="MURCIA JOJOA"/>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328103"/>
    <n v="1030"/>
    <s v="DORYS ADRIANA"/>
    <s v="MORENO SANCH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404467"/>
    <n v="1029"/>
    <s v="BLANCA MARINELLA"/>
    <s v="MORENO SANCH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326125"/>
    <n v="1129"/>
    <s v="LILIANA ANDREA"/>
    <s v="MORENO NARVA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873605"/>
    <n v="1376"/>
    <s v="ANDRES"/>
    <s v="MONTEJO PLAZAS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71240241"/>
    <s v="N/A"/>
    <s v="JUAN CARLOS"/>
    <s v="MENESES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77103898"/>
    <n v="1347"/>
    <s v=" JHANDY EMIRO"/>
    <s v="MARTINEZ OSPIN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9118159"/>
    <n v="1402"/>
    <s v="NICANOR "/>
    <s v="MARTINEZ GOM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799330"/>
    <s v="N/A"/>
    <s v="SEBASTIAN DAVID "/>
    <s v="MAHECHA MOLIN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890868"/>
    <s v="N/A"/>
    <s v="JAIME"/>
    <s v="LOZAD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7837936"/>
    <n v="1011"/>
    <s v=" WILSON"/>
    <s v="LOPEZ RINCON"/>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7837811"/>
    <s v="N/A"/>
    <s v="ESTEBAN "/>
    <s v="LOP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501103"/>
    <s v="N/A"/>
    <s v="PANTALEON"/>
    <s v="LARRAHONDO SANDOVAL"/>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63724340"/>
    <n v="1345"/>
    <s v=" LUIS ALBERTO"/>
    <s v="JULIO ANAYA"/>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8665614"/>
    <n v="0"/>
    <s v="JOSE EDIER"/>
    <s v="JIMEN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656554"/>
    <n v="1009"/>
    <s v="OLGA"/>
    <s v="JARAMILLO RODRIGU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19888284"/>
    <s v="N/A"/>
    <s v="OSCAR"/>
    <s v="JARAMILLO RODRIGUEZ"/>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910483"/>
    <n v="1538"/>
    <s v="ADRIANA"/>
    <s v="JARAMILLO OVALLE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691238"/>
    <s v="N/A"/>
    <s v="NARLY FERNANDA "/>
    <s v="JARAMILLO BARRAGAN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3271447"/>
    <n v="1346"/>
    <s v=" JOSE ANTONIO"/>
    <s v="HERRERA MEL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819496"/>
    <n v="1008"/>
    <s v=" OMAR JOSE"/>
    <s v="HERNANDEZ RUI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911429"/>
    <n v="1037"/>
    <s v="JYMMY ALEXANDER"/>
    <s v="HERNANDEZ MOREN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934150"/>
    <n v="1058"/>
    <s v=" YULIAN ANDRES"/>
    <s v="HERNANDEZ MOREN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7329990"/>
    <n v="1101"/>
    <s v="ADRIANA"/>
    <s v="HERNANDEZ LONDOÑ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5110"/>
    <n v="1371"/>
    <s v="MARINELLY"/>
    <s v="HERNANDEZ JILGUER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6171"/>
    <n v="1539"/>
    <s v="YULIZA ANDREA"/>
    <s v="HERNANDEZ HERNAND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10143088"/>
    <n v="1536"/>
    <s v="MONICA ALEJANDRA"/>
    <s v="HERNANDEZ HERNAND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86059628"/>
    <s v="N/A"/>
    <s v=" GEDMAN"/>
    <s v="HERNANDEZ ALVARADO"/>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116186"/>
    <s v="N/A"/>
    <s v=" JOSE NICODEMUS"/>
    <s v="GUTIERREZ ARDIL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2139360"/>
    <s v="N/A"/>
    <s v="DIANA CAROLINA"/>
    <s v="GÜIZA SALCEDO"/>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31536041"/>
    <n v="1101"/>
    <s v="ZAMIRNA"/>
    <s v="GUERRERO AGUILAR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93470745"/>
    <s v="N/A"/>
    <s v="FERNANDO"/>
    <s v="GONZALEZ POVED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829043"/>
    <s v="N/A"/>
    <s v="GERARDO"/>
    <s v="GONZAL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838553"/>
    <n v="1547"/>
    <s v="MIGUEL ANGEL"/>
    <s v="GARCIA MOREN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819501"/>
    <n v="1494"/>
    <s v="JOHN FREDY"/>
    <s v="GARCIA GONZAL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40441358"/>
    <s v="N/A"/>
    <s v=" SARA "/>
    <s v="GARCIA GONZALEZ"/>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822040"/>
    <s v="N/A"/>
    <s v="EIDER ORLANDO"/>
    <s v="GARCIA"/>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1910048"/>
    <s v="N/A"/>
    <s v=" DEISY TATIANA"/>
    <s v="DUARTE MORENO"/>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7057960"/>
    <s v="N/A"/>
    <s v="WILSON ANDRES"/>
    <s v="DIAZ BERNAL"/>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187350"/>
    <s v="N/A"/>
    <s v="WILSON"/>
    <s v="DIAZ BERNAL"/>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2123721"/>
    <n v="1549"/>
    <s v="WALTER"/>
    <s v="DIAZ BALANTA"/>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38360656"/>
    <n v="1039"/>
    <s v="EMILCE"/>
    <s v="CESPEDES CANAS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2123512"/>
    <s v="N/A"/>
    <s v=" SANDRA MARCELA "/>
    <s v="CARO MORA"/>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03219172"/>
    <n v="1230"/>
    <s v="PABLO SEGUNDO"/>
    <s v="CARDENAS MUÑO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7278364"/>
    <n v="1001"/>
    <s v=" OROSMAN"/>
    <s v="BUITRAG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7345837"/>
    <n v="1240"/>
    <s v="GUILLERMO ANTONIO"/>
    <s v="BRAV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06697383"/>
    <n v="1535"/>
    <s v="DIANA SOFIA"/>
    <s v="BLANCO ANDRADE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323827"/>
    <s v="N/A"/>
    <s v="ARQUIMEDES"/>
    <s v="BERNAL"/>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93531410"/>
    <n v="1544"/>
    <s v="SARA DANIELA"/>
    <s v="BELTRAN MORENO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06333245"/>
    <s v="N/A"/>
    <s v="NUBIA ESPERANZA "/>
    <s v="BELTRAN ECHEVERRY"/>
    <x v="0"/>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3510036"/>
    <s v="N/A"/>
    <s v="KARINA "/>
    <s v="BELLO GUTIERR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9618655"/>
    <n v="1551"/>
    <s v="WILMAN ANTONIO"/>
    <s v="BARRETO MARTINEZ"/>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052702515"/>
    <n v="1517"/>
    <s v=" ALEXANDER"/>
    <s v="ANGULO CANTILL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0499197"/>
    <n v="1065"/>
    <s v="LADY JOHANA"/>
    <s v="ANDRADE SANCHEZ "/>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122126571"/>
    <n v="1485"/>
    <s v=" FREDY ALEXANDER"/>
    <s v="ALVAREZ GALINDO"/>
    <x v="1"/>
    <n v="94"/>
    <n v="94"/>
    <n v="1"/>
  </r>
  <r>
    <x v="82"/>
    <x v="0"/>
    <s v="Residuos sólidos, orden y aseo"/>
    <s v="Socialización dinámica acerca del adecuado manejo de los residuso sólidos peligrosos y no peligrosos, la importancia de la separación en la fuente y el orden y aseo de las áreas de trabajo."/>
    <s v="Juan Manuel Diaz, Sebastian Jaramillo"/>
    <s v="William Fierro"/>
    <s v="Finca El Pilar "/>
    <x v="54"/>
    <x v="3"/>
    <n v="17328515"/>
    <s v="N/A"/>
    <s v="BENJAMIN"/>
    <s v="ALDANA RINCON"/>
    <x v="0"/>
    <n v="94"/>
    <n v="94"/>
    <n v="1"/>
  </r>
  <r>
    <x v="83"/>
    <x v="0"/>
    <s v="Gestión de Respel, impacto ambiental y social "/>
    <s v="Se socializó con el personal que manipula agroquímicos sobre el adecuado manejo que se le debe dar a los residuos peligrosos generados en sus labores y la importancia para prevenir impactos ambientales y sociales negativos."/>
    <s v="Juan Manuel Diaz, Sebastian Jaramillo"/>
    <s v="William Fierro"/>
    <s v="Finca El Pilar "/>
    <x v="55"/>
    <x v="7"/>
    <n v="25331999"/>
    <n v="1121"/>
    <s v="VICKY JIMENA "/>
    <s v="SANDOVAL GOLU "/>
    <x v="1"/>
    <n v="6"/>
    <n v="6"/>
    <n v="1"/>
  </r>
  <r>
    <x v="83"/>
    <x v="0"/>
    <s v="Gestión de Respel, impacto ambiental y social "/>
    <s v="Se socializó con el personal que manipula agroquímicos sobre el adecuado manejo que se le debe dar a los residuos peligrosos generados en sus labores y la importancia para prevenir impactos ambientales y sociales negativos."/>
    <s v="Juan Manuel Diaz, Sebastian Jaramillo"/>
    <s v="William Fierro"/>
    <s v="Finca El Pilar "/>
    <x v="55"/>
    <x v="7"/>
    <n v="40401255"/>
    <n v="1034"/>
    <s v="YUDY FERLAY"/>
    <s v="ROMERO BERNAL "/>
    <x v="1"/>
    <n v="6"/>
    <n v="6"/>
    <n v="1"/>
  </r>
  <r>
    <x v="83"/>
    <x v="0"/>
    <s v="Gestión de Respel, impacto ambiental y social "/>
    <s v="Se socializó con el personal que manipula agroquímicos sobre el adecuado manejo que se le debe dar a los residuos peligrosos generados en sus labores y la importancia para prevenir impactos ambientales y sociales negativos."/>
    <s v="Juan Manuel Diaz, Sebastian Jaramillo"/>
    <s v="William Fierro"/>
    <s v="Finca El Pilar "/>
    <x v="55"/>
    <x v="7"/>
    <n v="40404467"/>
    <n v="1029"/>
    <s v="BLANCA MARINELLA"/>
    <s v="MORENO SANCHEZ "/>
    <x v="1"/>
    <n v="6"/>
    <n v="6"/>
    <n v="1"/>
  </r>
  <r>
    <x v="83"/>
    <x v="0"/>
    <s v="Gestión de Respel, impacto ambiental y social "/>
    <s v="Se socializó con el personal que manipula agroquímicos sobre el adecuado manejo que se le debe dar a los residuos peligrosos generados en sus labores y la importancia para prevenir impactos ambientales y sociales negativos."/>
    <s v="Juan Manuel Diaz, Sebastian Jaramillo"/>
    <s v="William Fierro"/>
    <s v="Finca El Pilar "/>
    <x v="55"/>
    <x v="7"/>
    <n v="40328103"/>
    <n v="1030"/>
    <s v="DORYS ADRIANA"/>
    <s v="MORENO SANCHEZ "/>
    <x v="1"/>
    <n v="6"/>
    <n v="6"/>
    <n v="1"/>
  </r>
  <r>
    <x v="83"/>
    <x v="0"/>
    <s v="Gestión de Respel, impacto ambiental y social "/>
    <s v="Se socializó con el personal que manipula agroquímicos sobre el adecuado manejo que se le debe dar a los residuos peligrosos generados en sus labores y la importancia para prevenir impactos ambientales y sociales negativos."/>
    <s v="Juan Manuel Diaz, Sebastian Jaramillo"/>
    <s v="William Fierro"/>
    <s v="Finca El Pilar "/>
    <x v="55"/>
    <x v="7"/>
    <n v="1007329990"/>
    <n v="1101"/>
    <s v="ADRIANA"/>
    <s v="HERNANDEZ LONDOÑO "/>
    <x v="1"/>
    <n v="6"/>
    <n v="6"/>
    <n v="1"/>
  </r>
  <r>
    <x v="83"/>
    <x v="0"/>
    <s v="Gestión de Respel, impacto ambiental y social "/>
    <s v="Se socializó con el personal que manipula agroquímicos sobre el adecuado manejo que se le debe dar a los residuos peligrosos generados en sus labores y la importancia para prevenir impactos ambientales y sociales negativos."/>
    <s v="Juan Manuel Diaz, Sebastian Jaramillo"/>
    <s v="William Fierro"/>
    <s v="Finca El Pilar "/>
    <x v="55"/>
    <x v="7"/>
    <n v="1121917518"/>
    <s v="N/A"/>
    <s v=" CARLOS ALBEIRO"/>
    <s v="BECERRA ZAMORA"/>
    <x v="0"/>
    <n v="6"/>
    <n v="6"/>
    <n v="1"/>
  </r>
  <r>
    <x v="84"/>
    <x v="2"/>
    <s v="Seguridad vial "/>
    <n v="0"/>
    <s v="Felipe Arias"/>
    <s v="Felipe Arias"/>
    <s v="Finca El Pilar "/>
    <x v="54"/>
    <x v="3"/>
    <n v="86070853"/>
    <n v="1075"/>
    <s v="FREDY"/>
    <s v="ZAMORA "/>
    <x v="1"/>
    <n v="91"/>
    <n v="91"/>
    <n v="1"/>
  </r>
  <r>
    <x v="84"/>
    <x v="2"/>
    <s v="Seguridad vial "/>
    <n v="0"/>
    <s v="Felipe Arias"/>
    <s v="Felipe Arias"/>
    <s v="Finca El Pilar "/>
    <x v="54"/>
    <x v="3"/>
    <n v="40411350"/>
    <s v="N/A"/>
    <s v=" BEATRIZ"/>
    <s v="YAGAMA GAONA"/>
    <x v="0"/>
    <n v="91"/>
    <n v="91"/>
    <n v="1"/>
  </r>
  <r>
    <x v="84"/>
    <x v="2"/>
    <s v="Seguridad vial "/>
    <n v="0"/>
    <s v="Felipe Arias"/>
    <s v="Felipe Arias"/>
    <s v="Finca El Pilar "/>
    <x v="54"/>
    <x v="3"/>
    <n v="31031744"/>
    <n v="1023"/>
    <s v=" MARIA EUGENIA"/>
    <s v="VARGAS OVALLE"/>
    <x v="1"/>
    <n v="91"/>
    <n v="91"/>
    <n v="1"/>
  </r>
  <r>
    <x v="84"/>
    <x v="2"/>
    <s v="Seguridad vial "/>
    <n v="0"/>
    <s v="Felipe Arias"/>
    <s v="Felipe Arias"/>
    <s v="Finca El Pilar "/>
    <x v="54"/>
    <x v="3"/>
    <n v="40439756"/>
    <n v="1032"/>
    <s v=" MILVA"/>
    <s v="VANEGAS ZUBIETA"/>
    <x v="1"/>
    <n v="91"/>
    <n v="91"/>
    <n v="1"/>
  </r>
  <r>
    <x v="84"/>
    <x v="2"/>
    <s v="Seguridad vial "/>
    <n v="0"/>
    <s v="Felipe Arias"/>
    <s v="Felipe Arias"/>
    <s v="Finca El Pilar "/>
    <x v="54"/>
    <x v="3"/>
    <n v="1123116500"/>
    <n v="1461"/>
    <s v="ALEXIS JAIR"/>
    <s v="VANEGAS VILLALOBOS "/>
    <x v="1"/>
    <n v="91"/>
    <n v="91"/>
    <n v="1"/>
  </r>
  <r>
    <x v="84"/>
    <x v="2"/>
    <s v="Seguridad vial "/>
    <n v="0"/>
    <s v="Felipe Arias"/>
    <s v="Felipe Arias"/>
    <s v="Finca El Pilar "/>
    <x v="54"/>
    <x v="3"/>
    <n v="1121906783"/>
    <n v="1022"/>
    <s v="FRANCISCO"/>
    <s v="VANEGAS SOLANO "/>
    <x v="1"/>
    <n v="91"/>
    <n v="91"/>
    <n v="1"/>
  </r>
  <r>
    <x v="84"/>
    <x v="2"/>
    <s v="Seguridad vial "/>
    <n v="0"/>
    <s v="Felipe Arias"/>
    <s v="Felipe Arias"/>
    <s v="Finca El Pilar "/>
    <x v="54"/>
    <x v="3"/>
    <n v="1116786787"/>
    <s v="N/A"/>
    <s v=" ANDRES DAVID "/>
    <s v="VALLEJO CASTAÑEDA"/>
    <x v="0"/>
    <n v="91"/>
    <n v="91"/>
    <n v="1"/>
  </r>
  <r>
    <x v="84"/>
    <x v="2"/>
    <s v="Seguridad vial "/>
    <n v="0"/>
    <s v="Felipe Arias"/>
    <s v="Felipe Arias"/>
    <s v="Finca El Pilar "/>
    <x v="54"/>
    <x v="3"/>
    <n v="40341942"/>
    <n v="1028"/>
    <s v=" MARIA YORLEY"/>
    <s v="TORRES GARCIA"/>
    <x v="1"/>
    <n v="91"/>
    <n v="91"/>
    <n v="1"/>
  </r>
  <r>
    <x v="84"/>
    <x v="2"/>
    <s v="Seguridad vial "/>
    <n v="0"/>
    <s v="Felipe Arias"/>
    <s v="Felipe Arias"/>
    <s v="Finca El Pilar "/>
    <x v="54"/>
    <x v="3"/>
    <n v="1120580004"/>
    <n v="1519"/>
    <s v=" YEISON FAVIAN"/>
    <s v="TOLOZA ESPINOSA"/>
    <x v="1"/>
    <n v="91"/>
    <n v="91"/>
    <n v="1"/>
  </r>
  <r>
    <x v="84"/>
    <x v="2"/>
    <s v="Seguridad vial "/>
    <n v="0"/>
    <s v="Felipe Arias"/>
    <s v="Felipe Arias"/>
    <s v="Finca El Pilar "/>
    <x v="54"/>
    <x v="3"/>
    <n v="17267214"/>
    <n v="1311"/>
    <s v="JOSE ALVARO"/>
    <s v="SUAREZ TRIVIÑO "/>
    <x v="1"/>
    <n v="91"/>
    <n v="91"/>
    <n v="1"/>
  </r>
  <r>
    <x v="84"/>
    <x v="2"/>
    <s v="Seguridad vial "/>
    <n v="0"/>
    <s v="Felipe Arias"/>
    <s v="Felipe Arias"/>
    <s v="Finca El Pilar "/>
    <x v="54"/>
    <x v="3"/>
    <n v="1006032753"/>
    <n v="0"/>
    <s v="LIUS"/>
    <s v="RONDON "/>
    <x v="1"/>
    <n v="91"/>
    <n v="91"/>
    <n v="1"/>
  </r>
  <r>
    <x v="84"/>
    <x v="2"/>
    <s v="Seguridad vial "/>
    <n v="0"/>
    <s v="Felipe Arias"/>
    <s v="Felipe Arias"/>
    <s v="Finca El Pilar "/>
    <x v="54"/>
    <x v="3"/>
    <n v="40401255"/>
    <n v="1034"/>
    <s v="YUDY FERLAY"/>
    <s v="ROMERO BERNAL "/>
    <x v="1"/>
    <n v="91"/>
    <n v="91"/>
    <n v="1"/>
  </r>
  <r>
    <x v="84"/>
    <x v="2"/>
    <s v="Seguridad vial "/>
    <n v="0"/>
    <s v="Felipe Arias"/>
    <s v="Felipe Arias"/>
    <s v="Finca El Pilar "/>
    <x v="54"/>
    <x v="3"/>
    <n v="9600532"/>
    <n v="1070"/>
    <s v="PABLO ANTONIO"/>
    <s v="ROJAS RODRIGUEZ "/>
    <x v="1"/>
    <n v="91"/>
    <n v="91"/>
    <n v="1"/>
  </r>
  <r>
    <x v="84"/>
    <x v="2"/>
    <s v="Seguridad vial "/>
    <n v="0"/>
    <s v="Felipe Arias"/>
    <s v="Felipe Arias"/>
    <s v="Finca El Pilar "/>
    <x v="54"/>
    <x v="3"/>
    <n v="1123116797"/>
    <n v="1404"/>
    <s v=" ELKIN STEVEN"/>
    <s v="ROJAS ORTIZ"/>
    <x v="1"/>
    <n v="91"/>
    <n v="91"/>
    <n v="1"/>
  </r>
  <r>
    <x v="84"/>
    <x v="2"/>
    <s v="Seguridad vial "/>
    <n v="0"/>
    <s v="Felipe Arias"/>
    <s v="Felipe Arias"/>
    <s v="Finca El Pilar "/>
    <x v="54"/>
    <x v="3"/>
    <n v="17355000"/>
    <n v="1379"/>
    <s v=" ALBERTO"/>
    <s v="ROJAS CARLOS"/>
    <x v="1"/>
    <n v="91"/>
    <n v="91"/>
    <n v="1"/>
  </r>
  <r>
    <x v="84"/>
    <x v="2"/>
    <s v="Seguridad vial "/>
    <n v="0"/>
    <s v="Felipe Arias"/>
    <s v="Felipe Arias"/>
    <s v="Finca El Pilar "/>
    <x v="54"/>
    <x v="3"/>
    <n v="1123114419"/>
    <n v="1059"/>
    <s v="ANA MARIA"/>
    <s v="ROBAYO JIMENEZ "/>
    <x v="1"/>
    <n v="91"/>
    <n v="91"/>
    <n v="1"/>
  </r>
  <r>
    <x v="84"/>
    <x v="2"/>
    <s v="Seguridad vial "/>
    <n v="0"/>
    <s v="Felipe Arias"/>
    <s v="Felipe Arias"/>
    <s v="Finca El Pilar "/>
    <x v="54"/>
    <x v="3"/>
    <n v="1123114657"/>
    <n v="1456"/>
    <s v=" SIGUIFREDO"/>
    <s v="ROBAYO JIMENEZ"/>
    <x v="1"/>
    <n v="91"/>
    <n v="91"/>
    <n v="1"/>
  </r>
  <r>
    <x v="84"/>
    <x v="2"/>
    <s v="Seguridad vial "/>
    <n v="0"/>
    <s v="Felipe Arias"/>
    <s v="Felipe Arias"/>
    <s v="Finca El Pilar "/>
    <x v="54"/>
    <x v="3"/>
    <n v="1122646567"/>
    <n v="1232"/>
    <s v=" ISRAEL"/>
    <s v="ROBAYO JIMENEZ"/>
    <x v="1"/>
    <n v="91"/>
    <n v="91"/>
    <n v="1"/>
  </r>
  <r>
    <x v="84"/>
    <x v="2"/>
    <s v="Seguridad vial "/>
    <n v="0"/>
    <s v="Felipe Arias"/>
    <s v="Felipe Arias"/>
    <s v="Finca El Pilar "/>
    <x v="54"/>
    <x v="3"/>
    <n v="1006658683"/>
    <n v="1509"/>
    <s v="BRAYAN DAVID"/>
    <s v="ROA OCHOA "/>
    <x v="1"/>
    <n v="91"/>
    <n v="91"/>
    <n v="1"/>
  </r>
  <r>
    <x v="84"/>
    <x v="2"/>
    <s v="Seguridad vial "/>
    <n v="0"/>
    <s v="Felipe Arias"/>
    <s v="Felipe Arias"/>
    <s v="Finca El Pilar "/>
    <x v="54"/>
    <x v="3"/>
    <n v="1123114519"/>
    <n v="1016"/>
    <s v=" JUAN CARLOS"/>
    <s v="ROA CASTILLO"/>
    <x v="1"/>
    <n v="91"/>
    <n v="91"/>
    <n v="1"/>
  </r>
  <r>
    <x v="84"/>
    <x v="2"/>
    <s v="Seguridad vial "/>
    <n v="0"/>
    <s v="Felipe Arias"/>
    <s v="Felipe Arias"/>
    <s v="Finca El Pilar "/>
    <x v="54"/>
    <x v="3"/>
    <n v="1123114283"/>
    <n v="1017"/>
    <s v=" RODRIGO JOSE"/>
    <s v="ROA CASTILLO"/>
    <x v="1"/>
    <n v="91"/>
    <n v="91"/>
    <n v="1"/>
  </r>
  <r>
    <x v="84"/>
    <x v="2"/>
    <s v="Seguridad vial "/>
    <n v="0"/>
    <s v="Felipe Arias"/>
    <s v="Felipe Arias"/>
    <s v="Finca El Pilar "/>
    <x v="54"/>
    <x v="3"/>
    <n v="86053117"/>
    <s v="N/A"/>
    <s v=" OMAR "/>
    <s v="RIVERA ESPINOSA"/>
    <x v="0"/>
    <n v="91"/>
    <n v="91"/>
    <n v="1"/>
  </r>
  <r>
    <x v="84"/>
    <x v="2"/>
    <s v="Seguridad vial "/>
    <n v="0"/>
    <s v="Felipe Arias"/>
    <s v="Felipe Arias"/>
    <s v="Finca El Pilar "/>
    <x v="54"/>
    <x v="3"/>
    <n v="40411297"/>
    <n v="1015"/>
    <s v=" ANGELICA YOHANA"/>
    <s v="RINCON"/>
    <x v="1"/>
    <n v="91"/>
    <n v="91"/>
    <n v="1"/>
  </r>
  <r>
    <x v="84"/>
    <x v="2"/>
    <s v="Seguridad vial "/>
    <n v="0"/>
    <s v="Felipe Arias"/>
    <s v="Felipe Arias"/>
    <s v="Finca El Pilar "/>
    <x v="54"/>
    <x v="3"/>
    <n v="19561040"/>
    <n v="1166"/>
    <s v="GILBERTO SEGUNDO"/>
    <s v="PEREZ RIVERA "/>
    <x v="1"/>
    <n v="91"/>
    <n v="91"/>
    <n v="1"/>
  </r>
  <r>
    <x v="84"/>
    <x v="2"/>
    <s v="Seguridad vial "/>
    <n v="0"/>
    <s v="Felipe Arias"/>
    <s v="Felipe Arias"/>
    <s v="Finca El Pilar "/>
    <x v="54"/>
    <x v="3"/>
    <n v="1123514268"/>
    <n v="1510"/>
    <s v=" CRISTIAN ANDRES"/>
    <s v="PEREZ GUAYABO"/>
    <x v="1"/>
    <n v="91"/>
    <n v="91"/>
    <n v="1"/>
  </r>
  <r>
    <x v="84"/>
    <x v="2"/>
    <s v="Seguridad vial "/>
    <n v="0"/>
    <s v="Felipe Arias"/>
    <s v="Felipe Arias"/>
    <s v="Finca El Pilar "/>
    <x v="54"/>
    <x v="3"/>
    <n v="19602072"/>
    <s v="N/A"/>
    <s v="WILFREDO "/>
    <s v="PEREZ"/>
    <x v="1"/>
    <n v="91"/>
    <n v="91"/>
    <n v="1"/>
  </r>
  <r>
    <x v="84"/>
    <x v="2"/>
    <s v="Seguridad vial "/>
    <n v="0"/>
    <s v="Felipe Arias"/>
    <s v="Felipe Arias"/>
    <s v="Finca El Pilar "/>
    <x v="54"/>
    <x v="3"/>
    <n v="1084729702"/>
    <s v="N/A"/>
    <s v="WILFRIDO "/>
    <s v="PEREZ"/>
    <x v="1"/>
    <n v="91"/>
    <n v="91"/>
    <n v="1"/>
  </r>
  <r>
    <x v="84"/>
    <x v="2"/>
    <s v="Seguridad vial "/>
    <n v="0"/>
    <s v="Felipe Arias"/>
    <s v="Felipe Arias"/>
    <s v="Finca El Pilar "/>
    <x v="54"/>
    <x v="3"/>
    <n v="15253586878"/>
    <s v="N/A"/>
    <s v="HERNAN"/>
    <s v="PEREZ"/>
    <x v="1"/>
    <n v="91"/>
    <n v="91"/>
    <n v="1"/>
  </r>
  <r>
    <x v="84"/>
    <x v="2"/>
    <s v="Seguridad vial "/>
    <n v="0"/>
    <s v="Felipe Arias"/>
    <s v="Felipe Arias"/>
    <s v="Finca El Pilar "/>
    <x v="54"/>
    <x v="3"/>
    <n v="1069755169"/>
    <s v="N/A"/>
    <s v=" EDUAR MANUEL"/>
    <s v="PERDOMO SON"/>
    <x v="0"/>
    <n v="91"/>
    <n v="91"/>
    <n v="1"/>
  </r>
  <r>
    <x v="84"/>
    <x v="2"/>
    <s v="Seguridad vial "/>
    <n v="0"/>
    <s v="Felipe Arias"/>
    <s v="Felipe Arias"/>
    <s v="Finca El Pilar "/>
    <x v="54"/>
    <x v="3"/>
    <n v="16882469"/>
    <s v="N/A"/>
    <s v=" WEIMAR"/>
    <s v="PEÑA MOSQUERA"/>
    <x v="0"/>
    <n v="91"/>
    <n v="91"/>
    <n v="1"/>
  </r>
  <r>
    <x v="84"/>
    <x v="2"/>
    <s v="Seguridad vial "/>
    <n v="0"/>
    <s v="Felipe Arias"/>
    <s v="Felipe Arias"/>
    <s v="Finca El Pilar "/>
    <x v="54"/>
    <x v="3"/>
    <n v="1120571325"/>
    <n v="1145"/>
    <s v="WILINTON DAVID"/>
    <s v="PADILLA MORALES "/>
    <x v="1"/>
    <n v="91"/>
    <n v="91"/>
    <n v="1"/>
  </r>
  <r>
    <x v="84"/>
    <x v="2"/>
    <s v="Seguridad vial "/>
    <n v="0"/>
    <s v="Felipe Arias"/>
    <s v="Felipe Arias"/>
    <s v="Finca El Pilar "/>
    <x v="54"/>
    <x v="3"/>
    <n v="1122131510"/>
    <s v="N/A"/>
    <s v=" DIEGO FERNANDO "/>
    <s v="ORTIZ OSPINA"/>
    <x v="0"/>
    <n v="91"/>
    <n v="91"/>
    <n v="1"/>
  </r>
  <r>
    <x v="84"/>
    <x v="2"/>
    <s v="Seguridad vial "/>
    <n v="0"/>
    <s v="Felipe Arias"/>
    <s v="Felipe Arias"/>
    <s v="Finca El Pilar "/>
    <x v="54"/>
    <x v="3"/>
    <n v="7807070"/>
    <s v="N/A"/>
    <s v=" PEDRO ANTONIO "/>
    <s v="ORTIZ"/>
    <x v="0"/>
    <n v="91"/>
    <n v="91"/>
    <n v="1"/>
  </r>
  <r>
    <x v="84"/>
    <x v="2"/>
    <s v="Seguridad vial "/>
    <n v="0"/>
    <s v="Felipe Arias"/>
    <s v="Felipe Arias"/>
    <s v="Finca El Pilar "/>
    <x v="54"/>
    <x v="3"/>
    <n v="31031695"/>
    <n v="1422"/>
    <s v="ANA ELIZABETH"/>
    <s v="ORTIZ"/>
    <x v="1"/>
    <n v="91"/>
    <n v="91"/>
    <n v="1"/>
  </r>
  <r>
    <x v="84"/>
    <x v="2"/>
    <s v="Seguridad vial "/>
    <n v="0"/>
    <s v="Felipe Arias"/>
    <s v="Felipe Arias"/>
    <s v="Finca El Pilar "/>
    <x v="54"/>
    <x v="3"/>
    <n v="1054544136"/>
    <s v="N/A"/>
    <s v="ALEJANDRO "/>
    <s v="NIÑO"/>
    <x v="1"/>
    <n v="91"/>
    <n v="91"/>
    <n v="1"/>
  </r>
  <r>
    <x v="84"/>
    <x v="2"/>
    <s v="Seguridad vial "/>
    <n v="0"/>
    <s v="Felipe Arias"/>
    <s v="Felipe Arias"/>
    <s v="Finca El Pilar "/>
    <x v="54"/>
    <x v="3"/>
    <n v="17330089"/>
    <n v="1093"/>
    <s v="JAVIER IGNACIO "/>
    <s v="NARVAEZ SOACHE "/>
    <x v="1"/>
    <n v="91"/>
    <n v="91"/>
    <n v="1"/>
  </r>
  <r>
    <x v="84"/>
    <x v="2"/>
    <s v="Seguridad vial "/>
    <n v="0"/>
    <s v="Felipe Arias"/>
    <s v="Felipe Arias"/>
    <s v="Finca El Pilar "/>
    <x v="54"/>
    <x v="3"/>
    <n v="1123116287"/>
    <n v="1358"/>
    <s v="IVAN JAVIER"/>
    <s v="NARVAEZ HERNANDEZ "/>
    <x v="1"/>
    <n v="91"/>
    <n v="91"/>
    <n v="1"/>
  </r>
  <r>
    <x v="84"/>
    <x v="2"/>
    <s v="Seguridad vial "/>
    <n v="0"/>
    <s v="Felipe Arias"/>
    <s v="Felipe Arias"/>
    <s v="Finca El Pilar "/>
    <x v="54"/>
    <x v="3"/>
    <n v="1003274956"/>
    <n v="1463"/>
    <s v="WILSON ENRRIQUE"/>
    <s v="MURILLO JIMENEZ"/>
    <x v="1"/>
    <n v="91"/>
    <n v="91"/>
    <n v="1"/>
  </r>
  <r>
    <x v="84"/>
    <x v="2"/>
    <s v="Seguridad vial "/>
    <n v="0"/>
    <s v="Felipe Arias"/>
    <s v="Felipe Arias"/>
    <s v="Finca El Pilar "/>
    <x v="54"/>
    <x v="3"/>
    <n v="1123115732"/>
    <n v="1520"/>
    <s v=" OVIDIO"/>
    <s v="MURCIA JOJOA"/>
    <x v="1"/>
    <n v="91"/>
    <n v="91"/>
    <n v="1"/>
  </r>
  <r>
    <x v="84"/>
    <x v="2"/>
    <s v="Seguridad vial "/>
    <n v="0"/>
    <s v="Felipe Arias"/>
    <s v="Felipe Arias"/>
    <s v="Finca El Pilar "/>
    <x v="54"/>
    <x v="3"/>
    <n v="40404467"/>
    <n v="1029"/>
    <s v="BLANCA MARINELLA"/>
    <s v="MORENO SANCHEZ "/>
    <x v="1"/>
    <n v="91"/>
    <n v="91"/>
    <n v="1"/>
  </r>
  <r>
    <x v="84"/>
    <x v="2"/>
    <s v="Seguridad vial "/>
    <n v="0"/>
    <s v="Felipe Arias"/>
    <s v="Felipe Arias"/>
    <s v="Finca El Pilar "/>
    <x v="54"/>
    <x v="3"/>
    <n v="40328103"/>
    <n v="1030"/>
    <s v="DORYS ADRIANA"/>
    <s v="MORENO SANCHEZ "/>
    <x v="1"/>
    <n v="91"/>
    <n v="91"/>
    <n v="1"/>
  </r>
  <r>
    <x v="84"/>
    <x v="2"/>
    <s v="Seguridad vial "/>
    <n v="0"/>
    <s v="Felipe Arias"/>
    <s v="Felipe Arias"/>
    <s v="Finca El Pilar "/>
    <x v="54"/>
    <x v="3"/>
    <n v="40326125"/>
    <n v="1129"/>
    <s v="LILIANA ANDREA"/>
    <s v="MORENO NARVAEZ "/>
    <x v="1"/>
    <n v="91"/>
    <n v="91"/>
    <n v="1"/>
  </r>
  <r>
    <x v="84"/>
    <x v="2"/>
    <s v="Seguridad vial "/>
    <n v="0"/>
    <s v="Felipe Arias"/>
    <s v="Felipe Arias"/>
    <s v="Finca El Pilar "/>
    <x v="54"/>
    <x v="3"/>
    <n v="1121873605"/>
    <n v="1376"/>
    <s v="ANDRES"/>
    <s v="MONTEJO PLAZAS "/>
    <x v="1"/>
    <n v="91"/>
    <n v="91"/>
    <n v="1"/>
  </r>
  <r>
    <x v="84"/>
    <x v="2"/>
    <s v="Seguridad vial "/>
    <n v="0"/>
    <s v="Felipe Arias"/>
    <s v="Felipe Arias"/>
    <s v="Finca El Pilar "/>
    <x v="54"/>
    <x v="3"/>
    <n v="71240241"/>
    <s v="N/A"/>
    <s v="JUAN CARLOS"/>
    <s v="MENESES "/>
    <x v="1"/>
    <n v="91"/>
    <n v="91"/>
    <n v="1"/>
  </r>
  <r>
    <x v="84"/>
    <x v="2"/>
    <s v="Seguridad vial "/>
    <n v="0"/>
    <s v="Felipe Arias"/>
    <s v="Felipe Arias"/>
    <s v="Finca El Pilar "/>
    <x v="54"/>
    <x v="3"/>
    <n v="77103898"/>
    <n v="1347"/>
    <s v=" JHANDY EMIRO"/>
    <s v="MARTINEZ OSPINO"/>
    <x v="1"/>
    <n v="91"/>
    <n v="91"/>
    <n v="1"/>
  </r>
  <r>
    <x v="84"/>
    <x v="2"/>
    <s v="Seguridad vial "/>
    <n v="0"/>
    <s v="Felipe Arias"/>
    <s v="Felipe Arias"/>
    <s v="Finca El Pilar "/>
    <x v="54"/>
    <x v="3"/>
    <n v="19118159"/>
    <n v="1402"/>
    <s v="NICANOR "/>
    <s v="MARTINEZ GOMEZ"/>
    <x v="1"/>
    <n v="91"/>
    <n v="91"/>
    <n v="1"/>
  </r>
  <r>
    <x v="84"/>
    <x v="2"/>
    <s v="Seguridad vial "/>
    <n v="0"/>
    <s v="Felipe Arias"/>
    <s v="Felipe Arias"/>
    <s v="Finca El Pilar "/>
    <x v="54"/>
    <x v="3"/>
    <n v="1121890868"/>
    <s v="N/A"/>
    <s v="JAIME"/>
    <s v="LOZADA"/>
    <x v="0"/>
    <n v="91"/>
    <n v="91"/>
    <n v="1"/>
  </r>
  <r>
    <x v="84"/>
    <x v="2"/>
    <s v="Seguridad vial "/>
    <n v="0"/>
    <s v="Felipe Arias"/>
    <s v="Felipe Arias"/>
    <s v="Finca El Pilar "/>
    <x v="54"/>
    <x v="3"/>
    <n v="7837936"/>
    <n v="1011"/>
    <s v=" WILSON"/>
    <s v="LOPEZ RINCON"/>
    <x v="1"/>
    <n v="91"/>
    <n v="91"/>
    <n v="1"/>
  </r>
  <r>
    <x v="84"/>
    <x v="2"/>
    <s v="Seguridad vial "/>
    <n v="0"/>
    <s v="Felipe Arias"/>
    <s v="Felipe Arias"/>
    <s v="Finca El Pilar "/>
    <x v="54"/>
    <x v="3"/>
    <n v="7837811"/>
    <s v="N/A"/>
    <s v="ESTEBAN "/>
    <s v="LOPEZ"/>
    <x v="1"/>
    <n v="91"/>
    <n v="91"/>
    <n v="1"/>
  </r>
  <r>
    <x v="84"/>
    <x v="2"/>
    <s v="Seguridad vial "/>
    <n v="0"/>
    <s v="Felipe Arias"/>
    <s v="Felipe Arias"/>
    <s v="Finca El Pilar "/>
    <x v="54"/>
    <x v="3"/>
    <n v="1501103"/>
    <s v="N/A"/>
    <s v="PANTALEON"/>
    <s v="LARRAHONDO SANDOVAL"/>
    <x v="0"/>
    <n v="91"/>
    <n v="91"/>
    <n v="1"/>
  </r>
  <r>
    <x v="84"/>
    <x v="2"/>
    <s v="Seguridad vial "/>
    <n v="0"/>
    <s v="Felipe Arias"/>
    <s v="Felipe Arias"/>
    <s v="Finca El Pilar "/>
    <x v="54"/>
    <x v="3"/>
    <n v="1063724340"/>
    <n v="1345"/>
    <s v=" LUIS ALBERTO"/>
    <s v="JULIO ANAYA"/>
    <x v="1"/>
    <n v="91"/>
    <n v="91"/>
    <n v="1"/>
  </r>
  <r>
    <x v="84"/>
    <x v="2"/>
    <s v="Seguridad vial "/>
    <n v="0"/>
    <s v="Felipe Arias"/>
    <s v="Felipe Arias"/>
    <s v="Finca El Pilar "/>
    <x v="54"/>
    <x v="3"/>
    <n v="8665614"/>
    <n v="0"/>
    <s v="JOSE EDIER"/>
    <s v="JIMENEZ"/>
    <x v="1"/>
    <n v="91"/>
    <n v="91"/>
    <n v="1"/>
  </r>
  <r>
    <x v="84"/>
    <x v="2"/>
    <s v="Seguridad vial "/>
    <n v="0"/>
    <s v="Felipe Arias"/>
    <s v="Felipe Arias"/>
    <s v="Finca El Pilar "/>
    <x v="54"/>
    <x v="3"/>
    <n v="1006656554"/>
    <n v="1009"/>
    <s v="OLGA"/>
    <s v="JARAMILLO RODRIGUEZ "/>
    <x v="1"/>
    <n v="91"/>
    <n v="91"/>
    <n v="1"/>
  </r>
  <r>
    <x v="84"/>
    <x v="2"/>
    <s v="Seguridad vial "/>
    <n v="0"/>
    <s v="Felipe Arias"/>
    <s v="Felipe Arias"/>
    <s v="Finca El Pilar "/>
    <x v="54"/>
    <x v="3"/>
    <n v="1119888284"/>
    <s v="N/A"/>
    <s v="OSCAR"/>
    <s v="JARAMILLO RODRIGUEZ"/>
    <x v="0"/>
    <n v="91"/>
    <n v="91"/>
    <n v="1"/>
  </r>
  <r>
    <x v="84"/>
    <x v="2"/>
    <s v="Seguridad vial "/>
    <n v="0"/>
    <s v="Felipe Arias"/>
    <s v="Felipe Arias"/>
    <s v="Finca El Pilar "/>
    <x v="54"/>
    <x v="3"/>
    <n v="1121910483"/>
    <n v="1538"/>
    <s v="ADRIANA"/>
    <s v="JARAMILLO OVALLE "/>
    <x v="1"/>
    <n v="91"/>
    <n v="91"/>
    <n v="1"/>
  </r>
  <r>
    <x v="84"/>
    <x v="2"/>
    <s v="Seguridad vial "/>
    <n v="0"/>
    <s v="Felipe Arias"/>
    <s v="Felipe Arias"/>
    <s v="Finca El Pilar "/>
    <x v="54"/>
    <x v="3"/>
    <n v="3271447"/>
    <n v="1346"/>
    <s v=" JOSE ANTONIO"/>
    <s v="HERRERA MELO"/>
    <x v="1"/>
    <n v="91"/>
    <n v="91"/>
    <n v="1"/>
  </r>
  <r>
    <x v="84"/>
    <x v="2"/>
    <s v="Seguridad vial "/>
    <n v="0"/>
    <s v="Felipe Arias"/>
    <s v="Felipe Arias"/>
    <s v="Finca El Pilar "/>
    <x v="54"/>
    <x v="3"/>
    <n v="1121819496"/>
    <n v="1008"/>
    <s v=" OMAR JOSE"/>
    <s v="HERNANDEZ RUIZ"/>
    <x v="1"/>
    <n v="91"/>
    <n v="91"/>
    <n v="1"/>
  </r>
  <r>
    <x v="84"/>
    <x v="2"/>
    <s v="Seguridad vial "/>
    <n v="0"/>
    <s v="Felipe Arias"/>
    <s v="Felipe Arias"/>
    <s v="Finca El Pilar "/>
    <x v="54"/>
    <x v="3"/>
    <n v="1121911429"/>
    <n v="1037"/>
    <s v="JYMMY ALEXANDER"/>
    <s v="HERNANDEZ MORENO  "/>
    <x v="1"/>
    <n v="91"/>
    <n v="91"/>
    <n v="1"/>
  </r>
  <r>
    <x v="84"/>
    <x v="2"/>
    <s v="Seguridad vial "/>
    <n v="0"/>
    <s v="Felipe Arias"/>
    <s v="Felipe Arias"/>
    <s v="Finca El Pilar "/>
    <x v="54"/>
    <x v="3"/>
    <n v="1121934150"/>
    <n v="1058"/>
    <s v=" YULIAN ANDRES"/>
    <s v="HERNANDEZ MORENO"/>
    <x v="1"/>
    <n v="91"/>
    <n v="91"/>
    <n v="1"/>
  </r>
  <r>
    <x v="84"/>
    <x v="2"/>
    <s v="Seguridad vial "/>
    <n v="0"/>
    <s v="Felipe Arias"/>
    <s v="Felipe Arias"/>
    <s v="Finca El Pilar "/>
    <x v="54"/>
    <x v="3"/>
    <n v="1007329990"/>
    <n v="1101"/>
    <s v="ADRIANA"/>
    <s v="HERNANDEZ LONDOÑO "/>
    <x v="1"/>
    <n v="91"/>
    <n v="91"/>
    <n v="1"/>
  </r>
  <r>
    <x v="84"/>
    <x v="2"/>
    <s v="Seguridad vial "/>
    <n v="0"/>
    <s v="Felipe Arias"/>
    <s v="Felipe Arias"/>
    <s v="Finca El Pilar "/>
    <x v="54"/>
    <x v="3"/>
    <n v="1123115110"/>
    <n v="1371"/>
    <s v="MARINELLY"/>
    <s v="HERNANDEZ JILGUERO "/>
    <x v="1"/>
    <n v="91"/>
    <n v="91"/>
    <n v="1"/>
  </r>
  <r>
    <x v="84"/>
    <x v="2"/>
    <s v="Seguridad vial "/>
    <n v="0"/>
    <s v="Felipe Arias"/>
    <s v="Felipe Arias"/>
    <s v="Finca El Pilar "/>
    <x v="54"/>
    <x v="3"/>
    <n v="17490003"/>
    <n v="1007"/>
    <s v="NICANOR "/>
    <s v="HERNANDEZ HERNANDEZ "/>
    <x v="1"/>
    <n v="91"/>
    <n v="91"/>
    <n v="1"/>
  </r>
  <r>
    <x v="84"/>
    <x v="2"/>
    <s v="Seguridad vial "/>
    <n v="0"/>
    <s v="Felipe Arias"/>
    <s v="Felipe Arias"/>
    <s v="Finca El Pilar "/>
    <x v="54"/>
    <x v="3"/>
    <n v="1123116171"/>
    <n v="1539"/>
    <s v="YULIZA ANDREA"/>
    <s v="HERNANDEZ HERNANDEZ "/>
    <x v="1"/>
    <n v="91"/>
    <n v="91"/>
    <n v="1"/>
  </r>
  <r>
    <x v="84"/>
    <x v="2"/>
    <s v="Seguridad vial "/>
    <n v="0"/>
    <s v="Felipe Arias"/>
    <s v="Felipe Arias"/>
    <s v="Finca El Pilar "/>
    <x v="54"/>
    <x v="3"/>
    <n v="1010143088"/>
    <n v="1536"/>
    <s v="MONICA ALEJANDRA"/>
    <s v="HERNANDEZ HERNANDEZ "/>
    <x v="1"/>
    <n v="91"/>
    <n v="91"/>
    <n v="1"/>
  </r>
  <r>
    <x v="84"/>
    <x v="2"/>
    <s v="Seguridad vial "/>
    <n v="0"/>
    <s v="Felipe Arias"/>
    <s v="Felipe Arias"/>
    <s v="Finca El Pilar "/>
    <x v="54"/>
    <x v="3"/>
    <n v="86059628"/>
    <s v="N/A"/>
    <s v=" GEDMAN"/>
    <s v="HERNANDEZ ALVARADO"/>
    <x v="0"/>
    <n v="91"/>
    <n v="91"/>
    <n v="1"/>
  </r>
  <r>
    <x v="84"/>
    <x v="2"/>
    <s v="Seguridad vial "/>
    <n v="0"/>
    <s v="Felipe Arias"/>
    <s v="Felipe Arias"/>
    <s v="Finca El Pilar "/>
    <x v="54"/>
    <x v="3"/>
    <n v="1123116186"/>
    <s v="N/A"/>
    <s v=" JOSE NICODEMUS"/>
    <s v="GUTIERREZ ARDILA"/>
    <x v="0"/>
    <n v="91"/>
    <n v="91"/>
    <n v="1"/>
  </r>
  <r>
    <x v="84"/>
    <x v="2"/>
    <s v="Seguridad vial "/>
    <n v="0"/>
    <s v="Felipe Arias"/>
    <s v="Felipe Arias"/>
    <s v="Finca El Pilar "/>
    <x v="54"/>
    <x v="3"/>
    <n v="31536041"/>
    <n v="1101"/>
    <s v="ZAMIRNA"/>
    <s v="GUERRERO AGUILAR "/>
    <x v="1"/>
    <n v="91"/>
    <n v="91"/>
    <n v="1"/>
  </r>
  <r>
    <x v="84"/>
    <x v="2"/>
    <s v="Seguridad vial "/>
    <n v="0"/>
    <s v="Felipe Arias"/>
    <s v="Felipe Arias"/>
    <s v="Finca El Pilar "/>
    <x v="54"/>
    <x v="3"/>
    <n v="93470745"/>
    <s v="N/A"/>
    <s v="FERNANDO"/>
    <s v="GONZALEZ POVEDA"/>
    <x v="0"/>
    <n v="91"/>
    <n v="91"/>
    <n v="1"/>
  </r>
  <r>
    <x v="84"/>
    <x v="2"/>
    <s v="Seguridad vial "/>
    <n v="0"/>
    <s v="Felipe Arias"/>
    <s v="Felipe Arias"/>
    <s v="Finca El Pilar "/>
    <x v="54"/>
    <x v="3"/>
    <n v="1121829043"/>
    <s v="N/A"/>
    <s v="GERARDO"/>
    <s v="GONZALEZ"/>
    <x v="1"/>
    <n v="91"/>
    <n v="91"/>
    <n v="1"/>
  </r>
  <r>
    <x v="84"/>
    <x v="2"/>
    <s v="Seguridad vial "/>
    <n v="0"/>
    <s v="Felipe Arias"/>
    <s v="Felipe Arias"/>
    <s v="Finca El Pilar "/>
    <x v="54"/>
    <x v="3"/>
    <n v="1006838553"/>
    <n v="1547"/>
    <s v="MIGUEL ANGEL"/>
    <s v="GARCIA MORENO "/>
    <x v="1"/>
    <n v="91"/>
    <n v="91"/>
    <n v="1"/>
  </r>
  <r>
    <x v="84"/>
    <x v="2"/>
    <s v="Seguridad vial "/>
    <n v="0"/>
    <s v="Felipe Arias"/>
    <s v="Felipe Arias"/>
    <s v="Finca El Pilar "/>
    <x v="54"/>
    <x v="3"/>
    <n v="1121819501"/>
    <n v="1494"/>
    <s v="JOHN FREDY"/>
    <s v="GARCIA GONZALEZ "/>
    <x v="1"/>
    <n v="91"/>
    <n v="91"/>
    <n v="1"/>
  </r>
  <r>
    <x v="84"/>
    <x v="2"/>
    <s v="Seguridad vial "/>
    <n v="0"/>
    <s v="Felipe Arias"/>
    <s v="Felipe Arias"/>
    <s v="Finca El Pilar "/>
    <x v="54"/>
    <x v="3"/>
    <n v="40441358"/>
    <s v="N/A"/>
    <s v=" SARA "/>
    <s v="GARCIA GONZALEZ"/>
    <x v="0"/>
    <n v="91"/>
    <n v="91"/>
    <n v="1"/>
  </r>
  <r>
    <x v="84"/>
    <x v="2"/>
    <s v="Seguridad vial "/>
    <n v="0"/>
    <s v="Felipe Arias"/>
    <s v="Felipe Arias"/>
    <s v="Finca El Pilar "/>
    <x v="54"/>
    <x v="3"/>
    <n v="1006822040"/>
    <s v="N/A"/>
    <s v="EIDER ORLANDO"/>
    <s v="GARCIA"/>
    <x v="1"/>
    <n v="91"/>
    <n v="91"/>
    <n v="1"/>
  </r>
  <r>
    <x v="84"/>
    <x v="2"/>
    <s v="Seguridad vial "/>
    <n v="0"/>
    <s v="Felipe Arias"/>
    <s v="Felipe Arias"/>
    <s v="Finca El Pilar "/>
    <x v="54"/>
    <x v="3"/>
    <n v="1007057960"/>
    <s v="N/A"/>
    <s v="WILSON ANDRES"/>
    <s v="DIAZ BERNAL"/>
    <x v="0"/>
    <n v="91"/>
    <n v="91"/>
    <n v="1"/>
  </r>
  <r>
    <x v="84"/>
    <x v="2"/>
    <s v="Seguridad vial "/>
    <n v="0"/>
    <s v="Felipe Arias"/>
    <s v="Felipe Arias"/>
    <s v="Finca El Pilar "/>
    <x v="54"/>
    <x v="3"/>
    <n v="10187350"/>
    <s v="N/A"/>
    <s v="WILSON"/>
    <s v="DIAZ BERNAL"/>
    <x v="0"/>
    <n v="91"/>
    <n v="91"/>
    <n v="1"/>
  </r>
  <r>
    <x v="84"/>
    <x v="2"/>
    <s v="Seguridad vial "/>
    <n v="0"/>
    <s v="Felipe Arias"/>
    <s v="Felipe Arias"/>
    <s v="Finca El Pilar "/>
    <x v="54"/>
    <x v="3"/>
    <n v="1122123721"/>
    <n v="1549"/>
    <s v="WALTER"/>
    <s v="DIAZ BALANTA"/>
    <x v="1"/>
    <n v="91"/>
    <n v="91"/>
    <n v="1"/>
  </r>
  <r>
    <x v="84"/>
    <x v="2"/>
    <s v="Seguridad vial "/>
    <n v="0"/>
    <s v="Felipe Arias"/>
    <s v="Felipe Arias"/>
    <s v="Finca El Pilar "/>
    <x v="54"/>
    <x v="3"/>
    <n v="38360656"/>
    <n v="1039"/>
    <s v="EMILCE"/>
    <s v="CESPEDES CANAS "/>
    <x v="1"/>
    <n v="91"/>
    <n v="91"/>
    <n v="1"/>
  </r>
  <r>
    <x v="84"/>
    <x v="2"/>
    <s v="Seguridad vial "/>
    <n v="0"/>
    <s v="Felipe Arias"/>
    <s v="Felipe Arias"/>
    <s v="Finca El Pilar "/>
    <x v="54"/>
    <x v="3"/>
    <n v="17412291"/>
    <s v="N/A"/>
    <s v="MISAEL"/>
    <s v="CARO PEDRAZA"/>
    <x v="1"/>
    <n v="91"/>
    <n v="91"/>
    <n v="1"/>
  </r>
  <r>
    <x v="84"/>
    <x v="2"/>
    <s v="Seguridad vial "/>
    <n v="0"/>
    <s v="Felipe Arias"/>
    <s v="Felipe Arias"/>
    <s v="Finca El Pilar "/>
    <x v="54"/>
    <x v="3"/>
    <n v="1103219172"/>
    <n v="1230"/>
    <s v="PABLO SEGUNDO"/>
    <s v="CARDENAS MUÑOZ "/>
    <x v="1"/>
    <n v="91"/>
    <n v="91"/>
    <n v="1"/>
  </r>
  <r>
    <x v="84"/>
    <x v="2"/>
    <s v="Seguridad vial "/>
    <n v="0"/>
    <s v="Felipe Arias"/>
    <s v="Felipe Arias"/>
    <s v="Finca El Pilar "/>
    <x v="54"/>
    <x v="3"/>
    <n v="7278364"/>
    <n v="1001"/>
    <s v=" OROSMAN"/>
    <s v="BUITRAGO"/>
    <x v="1"/>
    <n v="91"/>
    <n v="91"/>
    <n v="1"/>
  </r>
  <r>
    <x v="84"/>
    <x v="2"/>
    <s v="Seguridad vial "/>
    <n v="0"/>
    <s v="Felipe Arias"/>
    <s v="Felipe Arias"/>
    <s v="Finca El Pilar "/>
    <x v="54"/>
    <x v="3"/>
    <n v="17345837"/>
    <n v="1240"/>
    <s v="GUILLERMO ANTONIO"/>
    <s v="BRAVO "/>
    <x v="1"/>
    <n v="91"/>
    <n v="91"/>
    <n v="1"/>
  </r>
  <r>
    <x v="84"/>
    <x v="2"/>
    <s v="Seguridad vial "/>
    <n v="0"/>
    <s v="Felipe Arias"/>
    <s v="Felipe Arias"/>
    <s v="Finca El Pilar "/>
    <x v="54"/>
    <x v="3"/>
    <n v="1006697383"/>
    <n v="1535"/>
    <s v="DIANA SOFIA"/>
    <s v="BLANCO ANDRADE "/>
    <x v="1"/>
    <n v="91"/>
    <n v="91"/>
    <n v="1"/>
  </r>
  <r>
    <x v="84"/>
    <x v="2"/>
    <s v="Seguridad vial "/>
    <n v="0"/>
    <s v="Felipe Arias"/>
    <s v="Felipe Arias"/>
    <s v="Finca El Pilar "/>
    <x v="54"/>
    <x v="3"/>
    <n v="11323827"/>
    <s v="N/A"/>
    <s v="ARQUIMEDES"/>
    <s v="BERNAL"/>
    <x v="0"/>
    <n v="91"/>
    <n v="91"/>
    <n v="1"/>
  </r>
  <r>
    <x v="84"/>
    <x v="2"/>
    <s v="Seguridad vial "/>
    <n v="0"/>
    <s v="Felipe Arias"/>
    <s v="Felipe Arias"/>
    <s v="Finca El Pilar "/>
    <x v="54"/>
    <x v="3"/>
    <n v="1193531410"/>
    <n v="1544"/>
    <s v="SARA DANIELA"/>
    <s v="BELTRAN MORENO "/>
    <x v="1"/>
    <n v="91"/>
    <n v="91"/>
    <n v="1"/>
  </r>
  <r>
    <x v="84"/>
    <x v="2"/>
    <s v="Seguridad vial "/>
    <n v="0"/>
    <s v="Felipe Arias"/>
    <s v="Felipe Arias"/>
    <s v="Finca El Pilar "/>
    <x v="54"/>
    <x v="3"/>
    <n v="1106333245"/>
    <s v="N/A"/>
    <s v="NUBIA ESPERANZA "/>
    <s v="BELTRAN ECHEVERRY"/>
    <x v="0"/>
    <n v="91"/>
    <n v="91"/>
    <n v="1"/>
  </r>
  <r>
    <x v="84"/>
    <x v="2"/>
    <s v="Seguridad vial "/>
    <n v="0"/>
    <s v="Felipe Arias"/>
    <s v="Felipe Arias"/>
    <s v="Finca El Pilar "/>
    <x v="54"/>
    <x v="3"/>
    <n v="1121917518"/>
    <s v="N/A"/>
    <s v=" CARLOS ALBEIRO"/>
    <s v="BECERRA ZAMORA"/>
    <x v="0"/>
    <n v="91"/>
    <n v="91"/>
    <n v="1"/>
  </r>
  <r>
    <x v="84"/>
    <x v="2"/>
    <s v="Seguridad vial "/>
    <n v="0"/>
    <s v="Felipe Arias"/>
    <s v="Felipe Arias"/>
    <s v="Finca El Pilar "/>
    <x v="54"/>
    <x v="3"/>
    <n v="19618655"/>
    <n v="1551"/>
    <s v="WILMAN ANTONIO"/>
    <s v="BARRETO MARTINEZ"/>
    <x v="1"/>
    <n v="91"/>
    <n v="91"/>
    <n v="1"/>
  </r>
  <r>
    <x v="84"/>
    <x v="2"/>
    <s v="Seguridad vial "/>
    <n v="0"/>
    <s v="Felipe Arias"/>
    <s v="Felipe Arias"/>
    <s v="Finca El Pilar "/>
    <x v="54"/>
    <x v="3"/>
    <n v="1052702515"/>
    <n v="1517"/>
    <s v=" ALEXANDER"/>
    <s v="ANGULO CANTILLO"/>
    <x v="1"/>
    <n v="91"/>
    <n v="91"/>
    <n v="1"/>
  </r>
  <r>
    <x v="84"/>
    <x v="2"/>
    <s v="Seguridad vial "/>
    <n v="0"/>
    <s v="Felipe Arias"/>
    <s v="Felipe Arias"/>
    <s v="Finca El Pilar "/>
    <x v="54"/>
    <x v="3"/>
    <n v="1120499197"/>
    <n v="1065"/>
    <s v="LADY JOHANA"/>
    <s v="ANDRADE SANCHEZ "/>
    <x v="1"/>
    <n v="91"/>
    <n v="91"/>
    <n v="1"/>
  </r>
  <r>
    <x v="84"/>
    <x v="2"/>
    <s v="Seguridad vial "/>
    <n v="0"/>
    <s v="Felipe Arias"/>
    <s v="Felipe Arias"/>
    <s v="Finca El Pilar "/>
    <x v="54"/>
    <x v="3"/>
    <n v="1122126571"/>
    <n v="1485"/>
    <s v=" FREDY ALEXANDER"/>
    <s v="ALVAREZ GALINDO"/>
    <x v="1"/>
    <n v="91"/>
    <n v="91"/>
    <n v="1"/>
  </r>
  <r>
    <x v="84"/>
    <x v="2"/>
    <s v="Seguridad vial "/>
    <n v="0"/>
    <s v="Felipe Arias"/>
    <s v="Felipe Arias"/>
    <s v="Finca El Pilar "/>
    <x v="54"/>
    <x v="3"/>
    <n v="17328515"/>
    <s v="N/A"/>
    <s v="BENJAMIN"/>
    <s v="ALDANA RINCON"/>
    <x v="0"/>
    <n v="91"/>
    <n v="91"/>
    <n v="1"/>
  </r>
  <r>
    <x v="85"/>
    <x v="5"/>
    <s v="Curso de excel"/>
    <n v="0"/>
    <s v="William Diaz"/>
    <s v="William Diaz"/>
    <s v="Finca El Pilar "/>
    <x v="39"/>
    <x v="10"/>
    <n v="86053117"/>
    <s v="N/A"/>
    <s v=" OMAR "/>
    <s v="RIVERA ESPINOSA"/>
    <x v="0"/>
    <n v="8"/>
    <n v="8"/>
    <n v="1"/>
  </r>
  <r>
    <x v="85"/>
    <x v="5"/>
    <s v="Curso de excel"/>
    <n v="0"/>
    <s v="William Diaz"/>
    <s v="William Diaz"/>
    <s v="Finca El Pilar "/>
    <x v="39"/>
    <x v="10"/>
    <n v="1122139360"/>
    <s v="N/A"/>
    <s v="DIANA CAROLINA"/>
    <s v="GÜIZA SALCEDO"/>
    <x v="0"/>
    <n v="8"/>
    <n v="8"/>
    <n v="1"/>
  </r>
  <r>
    <x v="85"/>
    <x v="5"/>
    <s v="Curso de excel"/>
    <n v="0"/>
    <s v="William Diaz"/>
    <s v="William Diaz"/>
    <s v="Finca El Pilar "/>
    <x v="39"/>
    <x v="10"/>
    <n v="40441358"/>
    <s v="N/A"/>
    <s v=" SARA "/>
    <s v="GARCIA GONZALEZ"/>
    <x v="0"/>
    <n v="8"/>
    <n v="8"/>
    <n v="1"/>
  </r>
  <r>
    <x v="85"/>
    <x v="5"/>
    <s v="Curso de excel"/>
    <n v="0"/>
    <s v="William Diaz"/>
    <s v="William Diaz"/>
    <s v="Finca El Pilar "/>
    <x v="39"/>
    <x v="10"/>
    <n v="1121951678"/>
    <s v="N/A"/>
    <s v="WILLIAM ALEJANDRO"/>
    <s v="FIERRO RIVEROS"/>
    <x v="0"/>
    <n v="8"/>
    <n v="8"/>
    <n v="1"/>
  </r>
  <r>
    <x v="85"/>
    <x v="5"/>
    <s v="Curso de excel"/>
    <n v="0"/>
    <s v="William Diaz"/>
    <s v="William Diaz"/>
    <s v="Finca El Pilar "/>
    <x v="39"/>
    <x v="10"/>
    <n v="1121910048"/>
    <s v="N/A"/>
    <s v=" DEISY TATIANA"/>
    <s v="DUARTE MORENO"/>
    <x v="0"/>
    <n v="8"/>
    <n v="8"/>
    <n v="1"/>
  </r>
  <r>
    <x v="85"/>
    <x v="5"/>
    <s v="Curso de excel"/>
    <n v="0"/>
    <s v="William Diaz"/>
    <s v="William Diaz"/>
    <s v="Finca El Pilar "/>
    <x v="39"/>
    <x v="10"/>
    <n v="1122123512"/>
    <s v="N/A"/>
    <s v=" SANDRA MARCELA "/>
    <s v="CARO MORA"/>
    <x v="0"/>
    <n v="8"/>
    <n v="8"/>
    <n v="1"/>
  </r>
  <r>
    <x v="85"/>
    <x v="5"/>
    <s v="Curso de excel"/>
    <n v="0"/>
    <s v="William Diaz"/>
    <s v="William Diaz"/>
    <s v="Finca El Pilar "/>
    <x v="39"/>
    <x v="10"/>
    <n v="1106333245"/>
    <s v="N/A"/>
    <s v="NUBIA ESPERANZA "/>
    <s v="BELTRAN ECHEVERRY"/>
    <x v="0"/>
    <n v="8"/>
    <n v="8"/>
    <n v="1"/>
  </r>
  <r>
    <x v="85"/>
    <x v="5"/>
    <s v="Curso de excel"/>
    <n v="0"/>
    <s v="William Diaz"/>
    <s v="William Diaz"/>
    <s v="Finca El Pilar "/>
    <x v="39"/>
    <x v="10"/>
    <n v="1121903978"/>
    <s v="N/A"/>
    <s v=" CARLOS FELIPE"/>
    <s v="ARIAS RODRIGUEZ"/>
    <x v="0"/>
    <n v="8"/>
    <n v="8"/>
    <n v="1"/>
  </r>
  <r>
    <x v="86"/>
    <x v="2"/>
    <s v="Curso de manejo seguro de plaguicidas"/>
    <n v="0"/>
    <s v="Yaricel Parrado Ortega"/>
    <s v="Felipe Arias"/>
    <s v="Finca El Pilar "/>
    <x v="56"/>
    <x v="11"/>
    <n v="17267214"/>
    <n v="1311"/>
    <s v="JOSE ALVARO"/>
    <s v="SUAREZ TRIVIÑO "/>
    <x v="1"/>
    <n v="26"/>
    <n v="26"/>
    <n v="1"/>
  </r>
  <r>
    <x v="86"/>
    <x v="2"/>
    <s v="Curso de manejo seguro de plaguicidas"/>
    <n v="0"/>
    <s v="Yaricel Parrado Ortega"/>
    <s v="Felipe Arias"/>
    <s v="Finca El Pilar "/>
    <x v="56"/>
    <x v="11"/>
    <n v="1121866226"/>
    <s v="N/A"/>
    <s v=" JOHN ALEXANDER"/>
    <s v="SANTANA MORALES"/>
    <x v="0"/>
    <n v="26"/>
    <n v="26"/>
    <n v="1"/>
  </r>
  <r>
    <x v="86"/>
    <x v="2"/>
    <s v="Curso de manejo seguro de plaguicidas"/>
    <n v="0"/>
    <s v="Yaricel Parrado Ortega"/>
    <s v="Felipe Arias"/>
    <s v="Finca El Pilar "/>
    <x v="56"/>
    <x v="11"/>
    <n v="25331999"/>
    <n v="1121"/>
    <s v="VICKY JIMENA "/>
    <s v="SANDOVAL GOLU "/>
    <x v="1"/>
    <n v="26"/>
    <n v="26"/>
    <n v="1"/>
  </r>
  <r>
    <x v="86"/>
    <x v="2"/>
    <s v="Curso de manejo seguro de plaguicidas"/>
    <n v="0"/>
    <s v="Yaricel Parrado Ortega"/>
    <s v="Felipe Arias"/>
    <s v="Finca El Pilar "/>
    <x v="56"/>
    <x v="11"/>
    <n v="40401255"/>
    <n v="1034"/>
    <s v="YUDY FERLAY"/>
    <s v="ROMERO BERNAL "/>
    <x v="1"/>
    <n v="26"/>
    <n v="26"/>
    <n v="1"/>
  </r>
  <r>
    <x v="86"/>
    <x v="2"/>
    <s v="Curso de manejo seguro de plaguicidas"/>
    <n v="0"/>
    <s v="Yaricel Parrado Ortega"/>
    <s v="Felipe Arias"/>
    <s v="Finca El Pilar "/>
    <x v="56"/>
    <x v="11"/>
    <n v="1122132486"/>
    <n v="1216"/>
    <s v=" LAURA MARCELA"/>
    <s v="ROJAS GARCIA"/>
    <x v="1"/>
    <n v="26"/>
    <n v="26"/>
    <n v="1"/>
  </r>
  <r>
    <x v="86"/>
    <x v="2"/>
    <s v="Curso de manejo seguro de plaguicidas"/>
    <n v="0"/>
    <s v="Yaricel Parrado Ortega"/>
    <s v="Felipe Arias"/>
    <s v="Finca El Pilar "/>
    <x v="56"/>
    <x v="11"/>
    <n v="16882469"/>
    <s v="N/A"/>
    <s v=" WEIMAR"/>
    <s v="PEÑA MOSQUERA"/>
    <x v="0"/>
    <n v="26"/>
    <n v="26"/>
    <n v="1"/>
  </r>
  <r>
    <x v="86"/>
    <x v="2"/>
    <s v="Curso de manejo seguro de plaguicidas"/>
    <n v="0"/>
    <s v="Yaricel Parrado Ortega"/>
    <s v="Felipe Arias"/>
    <s v="Finca El Pilar "/>
    <x v="56"/>
    <x v="11"/>
    <n v="1123116129"/>
    <n v="1090"/>
    <s v="JUAN ESTEBAN"/>
    <s v="ORTIZ "/>
    <x v="1"/>
    <n v="26"/>
    <n v="26"/>
    <n v="1"/>
  </r>
  <r>
    <x v="86"/>
    <x v="2"/>
    <s v="Curso de manejo seguro de plaguicidas"/>
    <n v="0"/>
    <s v="Yaricel Parrado Ortega"/>
    <s v="Felipe Arias"/>
    <s v="Finca El Pilar "/>
    <x v="56"/>
    <x v="11"/>
    <n v="31031695"/>
    <n v="1422"/>
    <s v="ANA ELIZABETH"/>
    <s v="ORTIZ"/>
    <x v="1"/>
    <n v="26"/>
    <n v="26"/>
    <n v="1"/>
  </r>
  <r>
    <x v="86"/>
    <x v="2"/>
    <s v="Curso de manejo seguro de plaguicidas"/>
    <n v="0"/>
    <s v="Yaricel Parrado Ortega"/>
    <s v="Felipe Arias"/>
    <s v="Finca El Pilar "/>
    <x v="56"/>
    <x v="11"/>
    <n v="40328103"/>
    <n v="1030"/>
    <s v="DORYS ADRIANA"/>
    <s v="MORENO SANCHEZ "/>
    <x v="1"/>
    <n v="26"/>
    <n v="26"/>
    <n v="1"/>
  </r>
  <r>
    <x v="86"/>
    <x v="2"/>
    <s v="Curso de manejo seguro de plaguicidas"/>
    <n v="0"/>
    <s v="Yaricel Parrado Ortega"/>
    <s v="Felipe Arias"/>
    <s v="Finca El Pilar "/>
    <x v="56"/>
    <x v="11"/>
    <n v="40404467"/>
    <n v="1029"/>
    <s v="BLANCA MARINELLA"/>
    <s v="MORENO SANCHEZ "/>
    <x v="1"/>
    <n v="26"/>
    <n v="26"/>
    <n v="1"/>
  </r>
  <r>
    <x v="86"/>
    <x v="2"/>
    <s v="Curso de manejo seguro de plaguicidas"/>
    <n v="0"/>
    <s v="Yaricel Parrado Ortega"/>
    <s v="Felipe Arias"/>
    <s v="Finca El Pilar "/>
    <x v="56"/>
    <x v="11"/>
    <n v="1121890868"/>
    <s v="N/A"/>
    <s v="JAIME"/>
    <s v="LOZADA"/>
    <x v="0"/>
    <n v="26"/>
    <n v="26"/>
    <n v="1"/>
  </r>
  <r>
    <x v="86"/>
    <x v="2"/>
    <s v="Curso de manejo seguro de plaguicidas"/>
    <n v="0"/>
    <s v="Yaricel Parrado Ortega"/>
    <s v="Felipe Arias"/>
    <s v="Finca El Pilar "/>
    <x v="56"/>
    <x v="11"/>
    <n v="1143826359"/>
    <s v="N/A"/>
    <s v="ANDERSON"/>
    <s v="LARRAHONDO MARTINEZ "/>
    <x v="0"/>
    <n v="26"/>
    <n v="26"/>
    <n v="1"/>
  </r>
  <r>
    <x v="86"/>
    <x v="2"/>
    <s v="Curso de manejo seguro de plaguicidas"/>
    <n v="0"/>
    <s v="Yaricel Parrado Ortega"/>
    <s v="Felipe Arias"/>
    <s v="Finca El Pilar "/>
    <x v="56"/>
    <x v="11"/>
    <n v="1119888284"/>
    <s v="N/A"/>
    <s v="OSCAR"/>
    <s v="JARAMILLO RODRIGUEZ"/>
    <x v="0"/>
    <n v="26"/>
    <n v="26"/>
    <n v="1"/>
  </r>
  <r>
    <x v="86"/>
    <x v="2"/>
    <s v="Curso de manejo seguro de plaguicidas"/>
    <n v="0"/>
    <s v="Yaricel Parrado Ortega"/>
    <s v="Felipe Arias"/>
    <s v="Finca El Pilar "/>
    <x v="56"/>
    <x v="11"/>
    <n v="1121911429"/>
    <n v="1037"/>
    <s v="JYMMY ALEXANDER"/>
    <s v="HERNANDEZ MORENO  "/>
    <x v="1"/>
    <n v="26"/>
    <n v="26"/>
    <n v="1"/>
  </r>
  <r>
    <x v="86"/>
    <x v="2"/>
    <s v="Curso de manejo seguro de plaguicidas"/>
    <n v="0"/>
    <s v="Yaricel Parrado Ortega"/>
    <s v="Felipe Arias"/>
    <s v="Finca El Pilar "/>
    <x v="56"/>
    <x v="11"/>
    <n v="1007329990"/>
    <n v="1101"/>
    <s v="ADRIANA"/>
    <s v="HERNANDEZ LONDOÑO "/>
    <x v="1"/>
    <n v="26"/>
    <n v="26"/>
    <n v="1"/>
  </r>
  <r>
    <x v="86"/>
    <x v="2"/>
    <s v="Curso de manejo seguro de plaguicidas"/>
    <n v="0"/>
    <s v="Yaricel Parrado Ortega"/>
    <s v="Felipe Arias"/>
    <s v="Finca El Pilar "/>
    <x v="56"/>
    <x v="11"/>
    <n v="1123115110"/>
    <n v="1371"/>
    <s v="MARINELLY"/>
    <s v="HERNANDEZ JILGUERO "/>
    <x v="1"/>
    <n v="26"/>
    <n v="26"/>
    <n v="1"/>
  </r>
  <r>
    <x v="86"/>
    <x v="2"/>
    <s v="Curso de manejo seguro de plaguicidas"/>
    <n v="0"/>
    <s v="Yaricel Parrado Ortega"/>
    <s v="Felipe Arias"/>
    <s v="Finca El Pilar "/>
    <x v="56"/>
    <x v="11"/>
    <n v="1122139360"/>
    <s v="N/A"/>
    <s v="DIANA CAROLINA"/>
    <s v="GÜIZA SALCEDO"/>
    <x v="0"/>
    <n v="26"/>
    <n v="26"/>
    <n v="1"/>
  </r>
  <r>
    <x v="86"/>
    <x v="2"/>
    <s v="Curso de manejo seguro de plaguicidas"/>
    <n v="0"/>
    <s v="Yaricel Parrado Ortega"/>
    <s v="Felipe Arias"/>
    <s v="Finca El Pilar "/>
    <x v="56"/>
    <x v="11"/>
    <n v="1121952333"/>
    <n v="1480"/>
    <s v="DANNY ALEJANDRA"/>
    <s v="GONZALEZ "/>
    <x v="1"/>
    <n v="26"/>
    <n v="26"/>
    <n v="1"/>
  </r>
  <r>
    <x v="86"/>
    <x v="2"/>
    <s v="Curso de manejo seguro de plaguicidas"/>
    <n v="0"/>
    <s v="Yaricel Parrado Ortega"/>
    <s v="Felipe Arias"/>
    <s v="Finca El Pilar "/>
    <x v="56"/>
    <x v="11"/>
    <n v="3274896"/>
    <s v="N/A"/>
    <s v="FREDY"/>
    <s v="GARCIA LADINO"/>
    <x v="0"/>
    <n v="26"/>
    <n v="26"/>
    <n v="1"/>
  </r>
  <r>
    <x v="86"/>
    <x v="2"/>
    <s v="Curso de manejo seguro de plaguicidas"/>
    <n v="0"/>
    <s v="Yaricel Parrado Ortega"/>
    <s v="Felipe Arias"/>
    <s v="Finca El Pilar "/>
    <x v="56"/>
    <x v="11"/>
    <n v="1007057960"/>
    <s v="N/A"/>
    <s v="WILSON ANDRES"/>
    <s v="DIAZ BERNAL"/>
    <x v="0"/>
    <n v="26"/>
    <n v="26"/>
    <n v="1"/>
  </r>
  <r>
    <x v="86"/>
    <x v="2"/>
    <s v="Curso de manejo seguro de plaguicidas"/>
    <n v="0"/>
    <s v="Yaricel Parrado Ortega"/>
    <s v="Felipe Arias"/>
    <s v="Finca El Pilar "/>
    <x v="56"/>
    <x v="11"/>
    <n v="1007057960"/>
    <s v="N/A"/>
    <s v="WILSON ANDRES"/>
    <s v="DIAZ BERNAL"/>
    <x v="0"/>
    <n v="26"/>
    <n v="26"/>
    <n v="1"/>
  </r>
  <r>
    <x v="86"/>
    <x v="2"/>
    <s v="Curso de manejo seguro de plaguicidas"/>
    <n v="0"/>
    <s v="Yaricel Parrado Ortega"/>
    <s v="Felipe Arias"/>
    <s v="Finca El Pilar "/>
    <x v="56"/>
    <x v="11"/>
    <n v="1109411143"/>
    <n v="1477"/>
    <s v="YISSY FERNANDA"/>
    <s v="CASTRO CESPEDES "/>
    <x v="1"/>
    <n v="26"/>
    <n v="26"/>
    <n v="1"/>
  </r>
  <r>
    <x v="86"/>
    <x v="2"/>
    <s v="Curso de manejo seguro de plaguicidas"/>
    <n v="0"/>
    <s v="Yaricel Parrado Ortega"/>
    <s v="Felipe Arias"/>
    <s v="Finca El Pilar "/>
    <x v="56"/>
    <x v="11"/>
    <n v="1122142973"/>
    <n v="1415"/>
    <s v=" ERIKA DAYANA"/>
    <s v="CARO MORA"/>
    <x v="1"/>
    <n v="26"/>
    <n v="26"/>
    <n v="1"/>
  </r>
  <r>
    <x v="86"/>
    <x v="2"/>
    <s v="Curso de manejo seguro de plaguicidas"/>
    <n v="0"/>
    <s v="Yaricel Parrado Ortega"/>
    <s v="Felipe Arias"/>
    <s v="Finca El Pilar "/>
    <x v="56"/>
    <x v="11"/>
    <n v="7278364"/>
    <n v="1001"/>
    <s v=" OROSMAN"/>
    <s v="BUITRAGO"/>
    <x v="1"/>
    <n v="26"/>
    <n v="26"/>
    <n v="1"/>
  </r>
  <r>
    <x v="86"/>
    <x v="2"/>
    <s v="Curso de manejo seguro de plaguicidas"/>
    <n v="0"/>
    <s v="Yaricel Parrado Ortega"/>
    <s v="Felipe Arias"/>
    <s v="Finca El Pilar "/>
    <x v="56"/>
    <x v="11"/>
    <n v="11323827"/>
    <s v="N/A"/>
    <s v="ARQUIMEDES"/>
    <s v="BERNAL"/>
    <x v="0"/>
    <n v="26"/>
    <n v="26"/>
    <n v="1"/>
  </r>
  <r>
    <x v="86"/>
    <x v="2"/>
    <s v="Curso de manejo seguro de plaguicidas"/>
    <n v="0"/>
    <s v="Yaricel Parrado Ortega"/>
    <s v="Felipe Arias"/>
    <s v="Finca El Pilar "/>
    <x v="56"/>
    <x v="11"/>
    <n v="1121917518"/>
    <s v="N/A"/>
    <s v=" CARLOS ALBEIRO"/>
    <s v="BECERRA ZAMORA"/>
    <x v="0"/>
    <n v="26"/>
    <n v="26"/>
    <n v="1"/>
  </r>
  <r>
    <x v="87"/>
    <x v="5"/>
    <s v="Código de ética, política de sostenibilidad y procedimiento PQRS"/>
    <n v="0"/>
    <s v="Patricia Ortiz, Yady Bayona "/>
    <s v="Patricia Ortiz"/>
    <s v="Finca El Pilar "/>
    <x v="54"/>
    <x v="3"/>
    <n v="86070853"/>
    <n v="1075"/>
    <s v="FREDY"/>
    <s v="ZAMORA "/>
    <x v="1"/>
    <n v="75"/>
    <n v="75"/>
    <n v="1"/>
  </r>
  <r>
    <x v="87"/>
    <x v="5"/>
    <s v="Código de ética, política de sostenibilidad y procedimiento PQRS"/>
    <n v="0"/>
    <s v="Patricia Ortiz, Yady Bayona "/>
    <s v="Patricia Ortiz"/>
    <s v="Finca El Pilar "/>
    <x v="54"/>
    <x v="3"/>
    <n v="31031744"/>
    <n v="1023"/>
    <s v=" MARIA EUGENIA"/>
    <s v="VARGAS OVALLE"/>
    <x v="1"/>
    <n v="75"/>
    <n v="75"/>
    <n v="1"/>
  </r>
  <r>
    <x v="87"/>
    <x v="5"/>
    <s v="Código de ética, política de sostenibilidad y procedimiento PQRS"/>
    <n v="0"/>
    <s v="Patricia Ortiz, Yady Bayona "/>
    <s v="Patricia Ortiz"/>
    <s v="Finca El Pilar "/>
    <x v="54"/>
    <x v="3"/>
    <n v="1123116500"/>
    <n v="1461"/>
    <s v="ALEXIS JAIR"/>
    <s v="VANEGAS VILLALOBOS "/>
    <x v="1"/>
    <n v="75"/>
    <n v="75"/>
    <n v="1"/>
  </r>
  <r>
    <x v="87"/>
    <x v="5"/>
    <s v="Código de ética, política de sostenibilidad y procedimiento PQRS"/>
    <n v="0"/>
    <s v="Patricia Ortiz, Yady Bayona "/>
    <s v="Patricia Ortiz"/>
    <s v="Finca El Pilar "/>
    <x v="54"/>
    <x v="3"/>
    <n v="1121906783"/>
    <n v="1022"/>
    <s v="FRANCISCO"/>
    <s v="VANEGAS SOLANO "/>
    <x v="1"/>
    <n v="75"/>
    <n v="75"/>
    <n v="1"/>
  </r>
  <r>
    <x v="87"/>
    <x v="5"/>
    <s v="Código de ética, política de sostenibilidad y procedimiento PQRS"/>
    <n v="0"/>
    <s v="Patricia Ortiz, Yady Bayona "/>
    <s v="Patricia Ortiz"/>
    <s v="Finca El Pilar "/>
    <x v="54"/>
    <x v="3"/>
    <n v="1116786787"/>
    <s v="N/A"/>
    <s v=" ANDRES DAVID "/>
    <s v="VALLEJO CASTAÑEDA"/>
    <x v="0"/>
    <n v="75"/>
    <n v="75"/>
    <n v="1"/>
  </r>
  <r>
    <x v="87"/>
    <x v="5"/>
    <s v="Código de ética, política de sostenibilidad y procedimiento PQRS"/>
    <n v="0"/>
    <s v="Patricia Ortiz, Yady Bayona "/>
    <s v="Patricia Ortiz"/>
    <s v="Finca El Pilar "/>
    <x v="54"/>
    <x v="3"/>
    <n v="40341942"/>
    <n v="1028"/>
    <s v=" MARIA YORLEY"/>
    <s v="TORRES GARCIA"/>
    <x v="1"/>
    <n v="75"/>
    <n v="75"/>
    <n v="1"/>
  </r>
  <r>
    <x v="87"/>
    <x v="5"/>
    <s v="Código de ética, política de sostenibilidad y procedimiento PQRS"/>
    <n v="0"/>
    <s v="Patricia Ortiz, Yady Bayona "/>
    <s v="Patricia Ortiz"/>
    <s v="Finca El Pilar "/>
    <x v="54"/>
    <x v="3"/>
    <n v="1120874028"/>
    <s v="N/A"/>
    <s v="ARMANDO "/>
    <s v="SISNERO "/>
    <x v="1"/>
    <n v="75"/>
    <n v="75"/>
    <n v="1"/>
  </r>
  <r>
    <x v="87"/>
    <x v="5"/>
    <s v="Código de ética, política de sostenibilidad y procedimiento PQRS"/>
    <n v="0"/>
    <s v="Patricia Ortiz, Yady Bayona "/>
    <s v="Patricia Ortiz"/>
    <s v="Finca El Pilar "/>
    <x v="54"/>
    <x v="3"/>
    <n v="40401255"/>
    <n v="1034"/>
    <s v="YUDY FERLAY"/>
    <s v="ROMERO BERNAL "/>
    <x v="1"/>
    <n v="75"/>
    <n v="75"/>
    <n v="1"/>
  </r>
  <r>
    <x v="87"/>
    <x v="5"/>
    <s v="Código de ética, política de sostenibilidad y procedimiento PQRS"/>
    <n v="0"/>
    <s v="Patricia Ortiz, Yady Bayona "/>
    <s v="Patricia Ortiz"/>
    <s v="Finca El Pilar "/>
    <x v="54"/>
    <x v="3"/>
    <n v="1123116797"/>
    <n v="1404"/>
    <s v=" ELKIN STEVEN"/>
    <s v="ROJAS ORTIZ"/>
    <x v="1"/>
    <n v="75"/>
    <n v="75"/>
    <n v="1"/>
  </r>
  <r>
    <x v="87"/>
    <x v="5"/>
    <s v="Código de ética, política de sostenibilidad y procedimiento PQRS"/>
    <n v="0"/>
    <s v="Patricia Ortiz, Yady Bayona "/>
    <s v="Patricia Ortiz"/>
    <s v="Finca El Pilar "/>
    <x v="54"/>
    <x v="3"/>
    <n v="1006690391"/>
    <s v="N/A"/>
    <s v="JUAN ESTEBAN"/>
    <s v="RODRIGUEZ ARCILA"/>
    <x v="1"/>
    <n v="75"/>
    <n v="75"/>
    <n v="1"/>
  </r>
  <r>
    <x v="87"/>
    <x v="5"/>
    <s v="Código de ética, política de sostenibilidad y procedimiento PQRS"/>
    <n v="0"/>
    <s v="Patricia Ortiz, Yady Bayona "/>
    <s v="Patricia Ortiz"/>
    <s v="Finca El Pilar "/>
    <x v="54"/>
    <x v="3"/>
    <n v="1123114419"/>
    <n v="1059"/>
    <s v="ANA MARIA"/>
    <s v="ROBAYO JIMENEZ "/>
    <x v="1"/>
    <n v="75"/>
    <n v="75"/>
    <n v="1"/>
  </r>
  <r>
    <x v="87"/>
    <x v="5"/>
    <s v="Código de ética, política de sostenibilidad y procedimiento PQRS"/>
    <n v="0"/>
    <s v="Patricia Ortiz, Yady Bayona "/>
    <s v="Patricia Ortiz"/>
    <s v="Finca El Pilar "/>
    <x v="54"/>
    <x v="3"/>
    <n v="1122646567"/>
    <n v="1232"/>
    <s v=" ISRAEL"/>
    <s v="ROBAYO JIMENEZ"/>
    <x v="1"/>
    <n v="75"/>
    <n v="75"/>
    <n v="1"/>
  </r>
  <r>
    <x v="87"/>
    <x v="5"/>
    <s v="Código de ética, política de sostenibilidad y procedimiento PQRS"/>
    <n v="0"/>
    <s v="Patricia Ortiz, Yady Bayona "/>
    <s v="Patricia Ortiz"/>
    <s v="Finca El Pilar "/>
    <x v="54"/>
    <x v="3"/>
    <n v="1123114657"/>
    <n v="1456"/>
    <s v=" SIGUIFREDO"/>
    <s v="ROBAYO JIMENEZ"/>
    <x v="1"/>
    <n v="75"/>
    <n v="75"/>
    <n v="1"/>
  </r>
  <r>
    <x v="87"/>
    <x v="5"/>
    <s v="Código de ética, política de sostenibilidad y procedimiento PQRS"/>
    <n v="0"/>
    <s v="Patricia Ortiz, Yady Bayona "/>
    <s v="Patricia Ortiz"/>
    <s v="Finca El Pilar "/>
    <x v="54"/>
    <x v="3"/>
    <n v="1006658683"/>
    <n v="1509"/>
    <s v="BRAYAN DAVID"/>
    <s v="ROA OCHOA "/>
    <x v="1"/>
    <n v="75"/>
    <n v="75"/>
    <n v="1"/>
  </r>
  <r>
    <x v="87"/>
    <x v="5"/>
    <s v="Código de ética, política de sostenibilidad y procedimiento PQRS"/>
    <n v="0"/>
    <s v="Patricia Ortiz, Yady Bayona "/>
    <s v="Patricia Ortiz"/>
    <s v="Finca El Pilar "/>
    <x v="54"/>
    <x v="3"/>
    <n v="1123114519"/>
    <n v="1016"/>
    <s v=" JUAN CARLOS"/>
    <s v="ROA CASTILLO"/>
    <x v="1"/>
    <n v="75"/>
    <n v="75"/>
    <n v="1"/>
  </r>
  <r>
    <x v="87"/>
    <x v="5"/>
    <s v="Código de ética, política de sostenibilidad y procedimiento PQRS"/>
    <n v="0"/>
    <s v="Patricia Ortiz, Yady Bayona "/>
    <s v="Patricia Ortiz"/>
    <s v="Finca El Pilar "/>
    <x v="54"/>
    <x v="3"/>
    <n v="1123114283"/>
    <n v="1017"/>
    <s v=" RODRIGO JOSE"/>
    <s v="ROA CASTILLO"/>
    <x v="1"/>
    <n v="75"/>
    <n v="75"/>
    <n v="1"/>
  </r>
  <r>
    <x v="87"/>
    <x v="5"/>
    <s v="Código de ética, política de sostenibilidad y procedimiento PQRS"/>
    <n v="0"/>
    <s v="Patricia Ortiz, Yady Bayona "/>
    <s v="Patricia Ortiz"/>
    <s v="Finca El Pilar "/>
    <x v="54"/>
    <x v="3"/>
    <n v="86053117"/>
    <s v="N/A"/>
    <s v=" OMAR "/>
    <s v="RIVERA ESPINOSA"/>
    <x v="0"/>
    <n v="75"/>
    <n v="75"/>
    <n v="1"/>
  </r>
  <r>
    <x v="87"/>
    <x v="5"/>
    <s v="Código de ética, política de sostenibilidad y procedimiento PQRS"/>
    <n v="0"/>
    <s v="Patricia Ortiz, Yady Bayona "/>
    <s v="Patricia Ortiz"/>
    <s v="Finca El Pilar "/>
    <x v="54"/>
    <x v="3"/>
    <n v="40411297"/>
    <n v="1015"/>
    <s v=" ANGELICA YOHANA"/>
    <s v="RINCON"/>
    <x v="1"/>
    <n v="75"/>
    <n v="75"/>
    <n v="1"/>
  </r>
  <r>
    <x v="87"/>
    <x v="5"/>
    <s v="Código de ética, política de sostenibilidad y procedimiento PQRS"/>
    <n v="0"/>
    <s v="Patricia Ortiz, Yady Bayona "/>
    <s v="Patricia Ortiz"/>
    <s v="Finca El Pilar "/>
    <x v="54"/>
    <x v="3"/>
    <n v="19561040"/>
    <n v="1166"/>
    <s v="GILBERTO SEGUNDO"/>
    <s v="PEREZ RIVERA "/>
    <x v="1"/>
    <n v="75"/>
    <n v="75"/>
    <n v="1"/>
  </r>
  <r>
    <x v="87"/>
    <x v="5"/>
    <s v="Código de ética, política de sostenibilidad y procedimiento PQRS"/>
    <n v="0"/>
    <s v="Patricia Ortiz, Yady Bayona "/>
    <s v="Patricia Ortiz"/>
    <s v="Finca El Pilar "/>
    <x v="54"/>
    <x v="3"/>
    <n v="1123514268"/>
    <n v="1510"/>
    <s v=" CRISTIAN ANDRES"/>
    <s v="PEREZ GUAYABO"/>
    <x v="1"/>
    <n v="75"/>
    <n v="75"/>
    <n v="1"/>
  </r>
  <r>
    <x v="87"/>
    <x v="5"/>
    <s v="Código de ética, política de sostenibilidad y procedimiento PQRS"/>
    <n v="0"/>
    <s v="Patricia Ortiz, Yady Bayona "/>
    <s v="Patricia Ortiz"/>
    <s v="Finca El Pilar "/>
    <x v="54"/>
    <x v="3"/>
    <n v="19602072"/>
    <s v="N/A"/>
    <s v="WILFREDO "/>
    <s v="PEREZ"/>
    <x v="1"/>
    <n v="75"/>
    <n v="75"/>
    <n v="1"/>
  </r>
  <r>
    <x v="87"/>
    <x v="5"/>
    <s v="Código de ética, política de sostenibilidad y procedimiento PQRS"/>
    <n v="0"/>
    <s v="Patricia Ortiz, Yady Bayona "/>
    <s v="Patricia Ortiz"/>
    <s v="Finca El Pilar "/>
    <x v="54"/>
    <x v="3"/>
    <n v="15253586878"/>
    <s v="N/A"/>
    <s v="HERNAN"/>
    <s v="PEREZ"/>
    <x v="1"/>
    <n v="75"/>
    <n v="75"/>
    <n v="1"/>
  </r>
  <r>
    <x v="87"/>
    <x v="5"/>
    <s v="Código de ética, política de sostenibilidad y procedimiento PQRS"/>
    <n v="0"/>
    <s v="Patricia Ortiz, Yady Bayona "/>
    <s v="Patricia Ortiz"/>
    <s v="Finca El Pilar "/>
    <x v="54"/>
    <x v="3"/>
    <n v="1069755169"/>
    <s v="N/A"/>
    <s v=" EDUAR MANUEL"/>
    <s v="PERDOMO SON"/>
    <x v="0"/>
    <n v="75"/>
    <n v="75"/>
    <n v="1"/>
  </r>
  <r>
    <x v="87"/>
    <x v="5"/>
    <s v="Código de ética, política de sostenibilidad y procedimiento PQRS"/>
    <n v="0"/>
    <s v="Patricia Ortiz, Yady Bayona "/>
    <s v="Patricia Ortiz"/>
    <s v="Finca El Pilar "/>
    <x v="54"/>
    <x v="3"/>
    <n v="16882469"/>
    <s v="N/A"/>
    <s v=" WEIMAR"/>
    <s v="PEÑA MOSQUERA"/>
    <x v="0"/>
    <n v="75"/>
    <n v="75"/>
    <n v="1"/>
  </r>
  <r>
    <x v="87"/>
    <x v="5"/>
    <s v="Código de ética, política de sostenibilidad y procedimiento PQRS"/>
    <n v="0"/>
    <s v="Patricia Ortiz, Yady Bayona "/>
    <s v="Patricia Ortiz"/>
    <s v="Finca El Pilar "/>
    <x v="54"/>
    <x v="3"/>
    <n v="1120571325"/>
    <n v="1145"/>
    <s v="WILINTON DAVID"/>
    <s v="PADILLA MORALES "/>
    <x v="1"/>
    <n v="75"/>
    <n v="75"/>
    <n v="1"/>
  </r>
  <r>
    <x v="87"/>
    <x v="5"/>
    <s v="Código de ética, política de sostenibilidad y procedimiento PQRS"/>
    <n v="0"/>
    <s v="Patricia Ortiz, Yady Bayona "/>
    <s v="Patricia Ortiz"/>
    <s v="Finca El Pilar "/>
    <x v="54"/>
    <x v="3"/>
    <n v="1122131510"/>
    <s v="N/A"/>
    <s v=" DIEGO FERNANDO "/>
    <s v="ORTIZ OSPINA"/>
    <x v="0"/>
    <n v="75"/>
    <n v="75"/>
    <n v="1"/>
  </r>
  <r>
    <x v="87"/>
    <x v="5"/>
    <s v="Código de ética, política de sostenibilidad y procedimiento PQRS"/>
    <n v="0"/>
    <s v="Patricia Ortiz, Yady Bayona "/>
    <s v="Patricia Ortiz"/>
    <s v="Finca El Pilar "/>
    <x v="54"/>
    <x v="3"/>
    <n v="40334493"/>
    <s v="N/A"/>
    <s v="PATRICIA"/>
    <s v="ORTIZ GOMEZ "/>
    <x v="0"/>
    <n v="75"/>
    <n v="75"/>
    <n v="1"/>
  </r>
  <r>
    <x v="87"/>
    <x v="5"/>
    <s v="Código de ética, política de sostenibilidad y procedimiento PQRS"/>
    <n v="0"/>
    <s v="Patricia Ortiz, Yady Bayona "/>
    <s v="Patricia Ortiz"/>
    <s v="Finca El Pilar "/>
    <x v="54"/>
    <x v="3"/>
    <n v="31031695"/>
    <n v="1422"/>
    <s v="ANA ELIZABETH"/>
    <s v="ORTIZ"/>
    <x v="1"/>
    <n v="75"/>
    <n v="75"/>
    <n v="1"/>
  </r>
  <r>
    <x v="87"/>
    <x v="5"/>
    <s v="Código de ética, política de sostenibilidad y procedimiento PQRS"/>
    <n v="0"/>
    <s v="Patricia Ortiz, Yady Bayona "/>
    <s v="Patricia Ortiz"/>
    <s v="Finca El Pilar "/>
    <x v="54"/>
    <x v="3"/>
    <n v="7807070"/>
    <s v="N/A"/>
    <s v=" PEDRO ANTONIO "/>
    <s v="ORTIZ"/>
    <x v="0"/>
    <n v="75"/>
    <n v="75"/>
    <n v="1"/>
  </r>
  <r>
    <x v="87"/>
    <x v="5"/>
    <s v="Código de ética, política de sostenibilidad y procedimiento PQRS"/>
    <n v="0"/>
    <s v="Patricia Ortiz, Yady Bayona "/>
    <s v="Patricia Ortiz"/>
    <s v="Finca El Pilar "/>
    <x v="54"/>
    <x v="3"/>
    <n v="1054544136"/>
    <s v="N/A"/>
    <s v="ALEJANDRO "/>
    <s v="NIÑO"/>
    <x v="1"/>
    <n v="75"/>
    <n v="75"/>
    <n v="1"/>
  </r>
  <r>
    <x v="87"/>
    <x v="5"/>
    <s v="Código de ética, política de sostenibilidad y procedimiento PQRS"/>
    <n v="0"/>
    <s v="Patricia Ortiz, Yady Bayona "/>
    <s v="Patricia Ortiz"/>
    <s v="Finca El Pilar "/>
    <x v="54"/>
    <x v="3"/>
    <n v="17330089"/>
    <n v="1093"/>
    <s v="JAVIER IGNACIO "/>
    <s v="NARVAEZ SOACHE "/>
    <x v="1"/>
    <n v="75"/>
    <n v="75"/>
    <n v="1"/>
  </r>
  <r>
    <x v="87"/>
    <x v="5"/>
    <s v="Código de ética, política de sostenibilidad y procedimiento PQRS"/>
    <n v="0"/>
    <s v="Patricia Ortiz, Yady Bayona "/>
    <s v="Patricia Ortiz"/>
    <s v="Finca El Pilar "/>
    <x v="54"/>
    <x v="3"/>
    <n v="1123116287"/>
    <n v="1358"/>
    <s v="IVAN JAVIER"/>
    <s v="NARVAEZ HERNANDEZ "/>
    <x v="1"/>
    <n v="75"/>
    <n v="75"/>
    <n v="1"/>
  </r>
  <r>
    <x v="87"/>
    <x v="5"/>
    <s v="Código de ética, política de sostenibilidad y procedimiento PQRS"/>
    <n v="0"/>
    <s v="Patricia Ortiz, Yady Bayona "/>
    <s v="Patricia Ortiz"/>
    <s v="Finca El Pilar "/>
    <x v="54"/>
    <x v="3"/>
    <n v="1003274956"/>
    <n v="1463"/>
    <s v="WILSON ENRRIQUE"/>
    <s v="MURILLO JIMENEZ"/>
    <x v="1"/>
    <n v="75"/>
    <n v="75"/>
    <n v="1"/>
  </r>
  <r>
    <x v="87"/>
    <x v="5"/>
    <s v="Código de ética, política de sostenibilidad y procedimiento PQRS"/>
    <n v="0"/>
    <s v="Patricia Ortiz, Yady Bayona "/>
    <s v="Patricia Ortiz"/>
    <s v="Finca El Pilar "/>
    <x v="54"/>
    <x v="3"/>
    <n v="40328103"/>
    <n v="1030"/>
    <s v="DORYS ADRIANA"/>
    <s v="MORENO SANCHEZ "/>
    <x v="1"/>
    <n v="75"/>
    <n v="75"/>
    <n v="1"/>
  </r>
  <r>
    <x v="87"/>
    <x v="5"/>
    <s v="Código de ética, política de sostenibilidad y procedimiento PQRS"/>
    <n v="0"/>
    <s v="Patricia Ortiz, Yady Bayona "/>
    <s v="Patricia Ortiz"/>
    <s v="Finca El Pilar "/>
    <x v="54"/>
    <x v="3"/>
    <n v="40404467"/>
    <n v="1029"/>
    <s v="BLANCA MARINELLA"/>
    <s v="MORENO SANCHEZ "/>
    <x v="1"/>
    <n v="75"/>
    <n v="75"/>
    <n v="1"/>
  </r>
  <r>
    <x v="87"/>
    <x v="5"/>
    <s v="Código de ética, política de sostenibilidad y procedimiento PQRS"/>
    <n v="0"/>
    <s v="Patricia Ortiz, Yady Bayona "/>
    <s v="Patricia Ortiz"/>
    <s v="Finca El Pilar "/>
    <x v="54"/>
    <x v="3"/>
    <n v="77103898"/>
    <n v="1347"/>
    <s v=" JHANDY EMIRO"/>
    <s v="MARTINEZ OSPINO"/>
    <x v="1"/>
    <n v="75"/>
    <n v="75"/>
    <n v="1"/>
  </r>
  <r>
    <x v="87"/>
    <x v="5"/>
    <s v="Código de ética, política de sostenibilidad y procedimiento PQRS"/>
    <n v="0"/>
    <s v="Patricia Ortiz, Yady Bayona "/>
    <s v="Patricia Ortiz"/>
    <s v="Finca El Pilar "/>
    <x v="54"/>
    <x v="3"/>
    <n v="19118159"/>
    <n v="1402"/>
    <s v="NICANOR "/>
    <s v="MARTINEZ GOMEZ"/>
    <x v="1"/>
    <n v="75"/>
    <n v="75"/>
    <n v="1"/>
  </r>
  <r>
    <x v="87"/>
    <x v="5"/>
    <s v="Código de ética, política de sostenibilidad y procedimiento PQRS"/>
    <n v="0"/>
    <s v="Patricia Ortiz, Yady Bayona "/>
    <s v="Patricia Ortiz"/>
    <s v="Finca El Pilar "/>
    <x v="54"/>
    <x v="3"/>
    <n v="1006799330"/>
    <s v="N/A"/>
    <s v="SEBASTIAN DAVID "/>
    <s v="MAHECHA MOLINA"/>
    <x v="0"/>
    <n v="75"/>
    <n v="75"/>
    <n v="1"/>
  </r>
  <r>
    <x v="87"/>
    <x v="5"/>
    <s v="Código de ética, política de sostenibilidad y procedimiento PQRS"/>
    <n v="0"/>
    <s v="Patricia Ortiz, Yady Bayona "/>
    <s v="Patricia Ortiz"/>
    <s v="Finca El Pilar "/>
    <x v="54"/>
    <x v="3"/>
    <n v="1121890868"/>
    <s v="N/A"/>
    <s v="JAIME"/>
    <s v="LOZADA"/>
    <x v="0"/>
    <n v="75"/>
    <n v="75"/>
    <n v="1"/>
  </r>
  <r>
    <x v="87"/>
    <x v="5"/>
    <s v="Código de ética, política de sostenibilidad y procedimiento PQRS"/>
    <n v="0"/>
    <s v="Patricia Ortiz, Yady Bayona "/>
    <s v="Patricia Ortiz"/>
    <s v="Finca El Pilar "/>
    <x v="54"/>
    <x v="3"/>
    <n v="7837936"/>
    <n v="1011"/>
    <s v=" WILSON"/>
    <s v="LOPEZ RINCON"/>
    <x v="1"/>
    <n v="75"/>
    <n v="75"/>
    <n v="1"/>
  </r>
  <r>
    <x v="87"/>
    <x v="5"/>
    <s v="Código de ética, política de sostenibilidad y procedimiento PQRS"/>
    <n v="0"/>
    <s v="Patricia Ortiz, Yady Bayona "/>
    <s v="Patricia Ortiz"/>
    <s v="Finca El Pilar "/>
    <x v="54"/>
    <x v="3"/>
    <n v="1063724340"/>
    <n v="1345"/>
    <s v=" LUIS ALBERTO"/>
    <s v="JULIO ANAYA"/>
    <x v="1"/>
    <n v="75"/>
    <n v="75"/>
    <n v="1"/>
  </r>
  <r>
    <x v="87"/>
    <x v="5"/>
    <s v="Código de ética, política de sostenibilidad y procedimiento PQRS"/>
    <n v="0"/>
    <s v="Patricia Ortiz, Yady Bayona "/>
    <s v="Patricia Ortiz"/>
    <s v="Finca El Pilar "/>
    <x v="54"/>
    <x v="3"/>
    <n v="8665614"/>
    <n v="0"/>
    <s v="JOSE EDIER"/>
    <s v="JIMENEZ"/>
    <x v="1"/>
    <n v="75"/>
    <n v="75"/>
    <n v="1"/>
  </r>
  <r>
    <x v="87"/>
    <x v="5"/>
    <s v="Código de ética, política de sostenibilidad y procedimiento PQRS"/>
    <n v="0"/>
    <s v="Patricia Ortiz, Yady Bayona "/>
    <s v="Patricia Ortiz"/>
    <s v="Finca El Pilar "/>
    <x v="54"/>
    <x v="3"/>
    <n v="1006656554"/>
    <n v="1009"/>
    <s v="OLGA"/>
    <s v="JARAMILLO RODRIGUEZ "/>
    <x v="1"/>
    <n v="75"/>
    <n v="75"/>
    <n v="1"/>
  </r>
  <r>
    <x v="87"/>
    <x v="5"/>
    <s v="Código de ética, política de sostenibilidad y procedimiento PQRS"/>
    <n v="0"/>
    <s v="Patricia Ortiz, Yady Bayona "/>
    <s v="Patricia Ortiz"/>
    <s v="Finca El Pilar "/>
    <x v="54"/>
    <x v="3"/>
    <n v="1119888284"/>
    <s v="N/A"/>
    <s v="OSCAR"/>
    <s v="JARAMILLO RODRIGUEZ"/>
    <x v="0"/>
    <n v="75"/>
    <n v="75"/>
    <n v="1"/>
  </r>
  <r>
    <x v="87"/>
    <x v="5"/>
    <s v="Código de ética, política de sostenibilidad y procedimiento PQRS"/>
    <n v="0"/>
    <s v="Patricia Ortiz, Yady Bayona "/>
    <s v="Patricia Ortiz"/>
    <s v="Finca El Pilar "/>
    <x v="54"/>
    <x v="3"/>
    <n v="1121910483"/>
    <n v="1538"/>
    <s v="ADRIANA"/>
    <s v="JARAMILLO OVALLE "/>
    <x v="1"/>
    <n v="75"/>
    <n v="75"/>
    <n v="1"/>
  </r>
  <r>
    <x v="87"/>
    <x v="5"/>
    <s v="Código de ética, política de sostenibilidad y procedimiento PQRS"/>
    <n v="0"/>
    <s v="Patricia Ortiz, Yady Bayona "/>
    <s v="Patricia Ortiz"/>
    <s v="Finca El Pilar "/>
    <x v="54"/>
    <x v="3"/>
    <n v="3271447"/>
    <n v="1346"/>
    <s v=" JOSE ANTONIO"/>
    <s v="HERRERA MELO"/>
    <x v="1"/>
    <n v="75"/>
    <n v="75"/>
    <n v="1"/>
  </r>
  <r>
    <x v="87"/>
    <x v="5"/>
    <s v="Código de ética, política de sostenibilidad y procedimiento PQRS"/>
    <n v="0"/>
    <s v="Patricia Ortiz, Yady Bayona "/>
    <s v="Patricia Ortiz"/>
    <s v="Finca El Pilar "/>
    <x v="54"/>
    <x v="3"/>
    <n v="1121819496"/>
    <n v="1008"/>
    <s v=" OMAR JOSE"/>
    <s v="HERNANDEZ RUIZ"/>
    <x v="1"/>
    <n v="75"/>
    <n v="75"/>
    <n v="1"/>
  </r>
  <r>
    <x v="87"/>
    <x v="5"/>
    <s v="Código de ética, política de sostenibilidad y procedimiento PQRS"/>
    <n v="0"/>
    <s v="Patricia Ortiz, Yady Bayona "/>
    <s v="Patricia Ortiz"/>
    <s v="Finca El Pilar "/>
    <x v="54"/>
    <x v="3"/>
    <n v="1121911429"/>
    <n v="1037"/>
    <s v="JYMMY ALEXANDER"/>
    <s v="HERNANDEZ MORENO  "/>
    <x v="1"/>
    <n v="75"/>
    <n v="75"/>
    <n v="1"/>
  </r>
  <r>
    <x v="87"/>
    <x v="5"/>
    <s v="Código de ética, política de sostenibilidad y procedimiento PQRS"/>
    <n v="0"/>
    <s v="Patricia Ortiz, Yady Bayona "/>
    <s v="Patricia Ortiz"/>
    <s v="Finca El Pilar "/>
    <x v="54"/>
    <x v="3"/>
    <n v="1121934150"/>
    <n v="1058"/>
    <s v=" YULIAN ANDRES"/>
    <s v="HERNANDEZ MORENO"/>
    <x v="1"/>
    <n v="75"/>
    <n v="75"/>
    <n v="1"/>
  </r>
  <r>
    <x v="87"/>
    <x v="5"/>
    <s v="Código de ética, política de sostenibilidad y procedimiento PQRS"/>
    <n v="0"/>
    <s v="Patricia Ortiz, Yady Bayona "/>
    <s v="Patricia Ortiz"/>
    <s v="Finca El Pilar "/>
    <x v="54"/>
    <x v="3"/>
    <n v="1007329990"/>
    <n v="1101"/>
    <s v="ADRIANA"/>
    <s v="HERNANDEZ LONDOÑO "/>
    <x v="1"/>
    <n v="75"/>
    <n v="75"/>
    <n v="1"/>
  </r>
  <r>
    <x v="87"/>
    <x v="5"/>
    <s v="Código de ética, política de sostenibilidad y procedimiento PQRS"/>
    <n v="0"/>
    <s v="Patricia Ortiz, Yady Bayona "/>
    <s v="Patricia Ortiz"/>
    <s v="Finca El Pilar "/>
    <x v="54"/>
    <x v="3"/>
    <n v="1123115110"/>
    <n v="1371"/>
    <s v="MARINELLY"/>
    <s v="HERNANDEZ JILGUERO "/>
    <x v="1"/>
    <n v="75"/>
    <n v="75"/>
    <n v="1"/>
  </r>
  <r>
    <x v="87"/>
    <x v="5"/>
    <s v="Código de ética, política de sostenibilidad y procedimiento PQRS"/>
    <n v="0"/>
    <s v="Patricia Ortiz, Yady Bayona "/>
    <s v="Patricia Ortiz"/>
    <s v="Finca El Pilar "/>
    <x v="54"/>
    <x v="3"/>
    <n v="1123116171"/>
    <n v="1539"/>
    <s v="YULIZA ANDREA"/>
    <s v="HERNANDEZ HERNANDEZ "/>
    <x v="1"/>
    <n v="75"/>
    <n v="75"/>
    <n v="1"/>
  </r>
  <r>
    <x v="87"/>
    <x v="5"/>
    <s v="Código de ética, política de sostenibilidad y procedimiento PQRS"/>
    <n v="0"/>
    <s v="Patricia Ortiz, Yady Bayona "/>
    <s v="Patricia Ortiz"/>
    <s v="Finca El Pilar "/>
    <x v="54"/>
    <x v="3"/>
    <n v="1010143088"/>
    <n v="1536"/>
    <s v="MONICA ALEJANDRA"/>
    <s v="HERNANDEZ HERNANDEZ "/>
    <x v="1"/>
    <n v="75"/>
    <n v="75"/>
    <n v="1"/>
  </r>
  <r>
    <x v="87"/>
    <x v="5"/>
    <s v="Código de ética, política de sostenibilidad y procedimiento PQRS"/>
    <n v="0"/>
    <s v="Patricia Ortiz, Yady Bayona "/>
    <s v="Patricia Ortiz"/>
    <s v="Finca El Pilar "/>
    <x v="54"/>
    <x v="3"/>
    <n v="17490003"/>
    <n v="1007"/>
    <s v="NICANOR "/>
    <s v="HERNANDEZ HERNANDEZ "/>
    <x v="1"/>
    <n v="75"/>
    <n v="75"/>
    <n v="1"/>
  </r>
  <r>
    <x v="87"/>
    <x v="5"/>
    <s v="Código de ética, política de sostenibilidad y procedimiento PQRS"/>
    <n v="0"/>
    <s v="Patricia Ortiz, Yady Bayona "/>
    <s v="Patricia Ortiz"/>
    <s v="Finca El Pilar "/>
    <x v="54"/>
    <x v="3"/>
    <n v="1123116186"/>
    <s v="N/A"/>
    <s v=" JOSE NICODEMUS"/>
    <s v="GUTIERREZ ARDILA"/>
    <x v="0"/>
    <n v="75"/>
    <n v="75"/>
    <n v="1"/>
  </r>
  <r>
    <x v="87"/>
    <x v="5"/>
    <s v="Código de ética, política de sostenibilidad y procedimiento PQRS"/>
    <n v="0"/>
    <s v="Patricia Ortiz, Yady Bayona "/>
    <s v="Patricia Ortiz"/>
    <s v="Finca El Pilar "/>
    <x v="54"/>
    <x v="3"/>
    <n v="31536041"/>
    <n v="1101"/>
    <s v="ZAMIRNA"/>
    <s v="GUERRERO AGUILAR "/>
    <x v="1"/>
    <n v="75"/>
    <n v="75"/>
    <n v="1"/>
  </r>
  <r>
    <x v="87"/>
    <x v="5"/>
    <s v="Código de ética, política de sostenibilidad y procedimiento PQRS"/>
    <n v="0"/>
    <s v="Patricia Ortiz, Yady Bayona "/>
    <s v="Patricia Ortiz"/>
    <s v="Finca El Pilar "/>
    <x v="54"/>
    <x v="3"/>
    <n v="93470745"/>
    <s v="N/A"/>
    <s v="FERNANDO"/>
    <s v="GONZALEZ POVEDA"/>
    <x v="0"/>
    <n v="75"/>
    <n v="75"/>
    <n v="1"/>
  </r>
  <r>
    <x v="87"/>
    <x v="5"/>
    <s v="Código de ética, política de sostenibilidad y procedimiento PQRS"/>
    <n v="0"/>
    <s v="Patricia Ortiz, Yady Bayona "/>
    <s v="Patricia Ortiz"/>
    <s v="Finca El Pilar "/>
    <x v="54"/>
    <x v="3"/>
    <n v="1121829043"/>
    <s v="N/A"/>
    <s v="GERARDO"/>
    <s v="GONZALEZ"/>
    <x v="1"/>
    <n v="75"/>
    <n v="75"/>
    <n v="1"/>
  </r>
  <r>
    <x v="87"/>
    <x v="5"/>
    <s v="Código de ética, política de sostenibilidad y procedimiento PQRS"/>
    <n v="0"/>
    <s v="Patricia Ortiz, Yady Bayona "/>
    <s v="Patricia Ortiz"/>
    <s v="Finca El Pilar "/>
    <x v="54"/>
    <x v="3"/>
    <n v="1006838553"/>
    <n v="1547"/>
    <s v="MIGUEL ANGEL"/>
    <s v="GARCIA MORENO "/>
    <x v="1"/>
    <n v="75"/>
    <n v="75"/>
    <n v="1"/>
  </r>
  <r>
    <x v="87"/>
    <x v="5"/>
    <s v="Código de ética, política de sostenibilidad y procedimiento PQRS"/>
    <n v="0"/>
    <s v="Patricia Ortiz, Yady Bayona "/>
    <s v="Patricia Ortiz"/>
    <s v="Finca El Pilar "/>
    <x v="54"/>
    <x v="3"/>
    <n v="1121819501"/>
    <n v="1494"/>
    <s v="JOHN FREDY"/>
    <s v="GARCIA GONZALEZ "/>
    <x v="1"/>
    <n v="75"/>
    <n v="75"/>
    <n v="1"/>
  </r>
  <r>
    <x v="87"/>
    <x v="5"/>
    <s v="Código de ética, política de sostenibilidad y procedimiento PQRS"/>
    <n v="0"/>
    <s v="Patricia Ortiz, Yady Bayona "/>
    <s v="Patricia Ortiz"/>
    <s v="Finca El Pilar "/>
    <x v="54"/>
    <x v="3"/>
    <n v="1006822040"/>
    <s v="N/A"/>
    <s v="EIDER ORLANDO"/>
    <s v="GARCIA"/>
    <x v="1"/>
    <n v="75"/>
    <n v="75"/>
    <n v="1"/>
  </r>
  <r>
    <x v="87"/>
    <x v="5"/>
    <s v="Código de ética, política de sostenibilidad y procedimiento PQRS"/>
    <n v="0"/>
    <s v="Patricia Ortiz, Yady Bayona "/>
    <s v="Patricia Ortiz"/>
    <s v="Finca El Pilar "/>
    <x v="54"/>
    <x v="3"/>
    <n v="1120868172"/>
    <s v="N/A"/>
    <s v=" WILLIAM DAVID"/>
    <s v="DIAZ RUBIO"/>
    <x v="0"/>
    <n v="75"/>
    <n v="75"/>
    <n v="1"/>
  </r>
  <r>
    <x v="87"/>
    <x v="5"/>
    <s v="Código de ética, política de sostenibilidad y procedimiento PQRS"/>
    <n v="0"/>
    <s v="Patricia Ortiz, Yady Bayona "/>
    <s v="Patricia Ortiz"/>
    <s v="Finca El Pilar "/>
    <x v="54"/>
    <x v="3"/>
    <n v="10187350"/>
    <s v="N/A"/>
    <s v="WILSON"/>
    <s v="DIAZ BERNAL"/>
    <x v="0"/>
    <n v="75"/>
    <n v="75"/>
    <n v="1"/>
  </r>
  <r>
    <x v="87"/>
    <x v="5"/>
    <s v="Código de ética, política de sostenibilidad y procedimiento PQRS"/>
    <n v="0"/>
    <s v="Patricia Ortiz, Yady Bayona "/>
    <s v="Patricia Ortiz"/>
    <s v="Finca El Pilar "/>
    <x v="54"/>
    <x v="3"/>
    <n v="1122123721"/>
    <n v="1549"/>
    <s v="WALTER"/>
    <s v="DIAZ BALANTA"/>
    <x v="1"/>
    <n v="75"/>
    <n v="75"/>
    <n v="1"/>
  </r>
  <r>
    <x v="87"/>
    <x v="5"/>
    <s v="Código de ética, política de sostenibilidad y procedimiento PQRS"/>
    <n v="0"/>
    <s v="Patricia Ortiz, Yady Bayona "/>
    <s v="Patricia Ortiz"/>
    <s v="Finca El Pilar "/>
    <x v="54"/>
    <x v="3"/>
    <n v="1121865721"/>
    <s v="N/A"/>
    <s v=" DAVID CAMILO"/>
    <s v="DIAZ ARCINIEGAS"/>
    <x v="0"/>
    <n v="75"/>
    <n v="75"/>
    <n v="1"/>
  </r>
  <r>
    <x v="87"/>
    <x v="5"/>
    <s v="Código de ética, política de sostenibilidad y procedimiento PQRS"/>
    <n v="0"/>
    <s v="Patricia Ortiz, Yady Bayona "/>
    <s v="Patricia Ortiz"/>
    <s v="Finca El Pilar "/>
    <x v="54"/>
    <x v="3"/>
    <n v="1122123512"/>
    <s v="N/A"/>
    <s v=" SANDRA MARCELA "/>
    <s v="CARO MORA"/>
    <x v="0"/>
    <n v="75"/>
    <n v="75"/>
    <n v="1"/>
  </r>
  <r>
    <x v="87"/>
    <x v="5"/>
    <s v="Código de ética, política de sostenibilidad y procedimiento PQRS"/>
    <n v="0"/>
    <s v="Patricia Ortiz, Yady Bayona "/>
    <s v="Patricia Ortiz"/>
    <s v="Finca El Pilar "/>
    <x v="54"/>
    <x v="3"/>
    <n v="7278364"/>
    <n v="1001"/>
    <s v=" OROSMAN"/>
    <s v="BUITRAGO"/>
    <x v="1"/>
    <n v="75"/>
    <n v="75"/>
    <n v="1"/>
  </r>
  <r>
    <x v="87"/>
    <x v="5"/>
    <s v="Código de ética, política de sostenibilidad y procedimiento PQRS"/>
    <n v="0"/>
    <s v="Patricia Ortiz, Yady Bayona "/>
    <s v="Patricia Ortiz"/>
    <s v="Finca El Pilar "/>
    <x v="54"/>
    <x v="3"/>
    <n v="1006697383"/>
    <n v="1535"/>
    <s v="DIANA SOFIA"/>
    <s v="BLANCO ANDRADE "/>
    <x v="1"/>
    <n v="75"/>
    <n v="75"/>
    <n v="1"/>
  </r>
  <r>
    <x v="87"/>
    <x v="5"/>
    <s v="Código de ética, política de sostenibilidad y procedimiento PQRS"/>
    <n v="0"/>
    <s v="Patricia Ortiz, Yady Bayona "/>
    <s v="Patricia Ortiz"/>
    <s v="Finca El Pilar "/>
    <x v="54"/>
    <x v="3"/>
    <n v="11323827"/>
    <s v="N/A"/>
    <s v="ARQUIMEDES"/>
    <s v="BERNAL"/>
    <x v="0"/>
    <n v="75"/>
    <n v="75"/>
    <n v="1"/>
  </r>
  <r>
    <x v="87"/>
    <x v="5"/>
    <s v="Código de ética, política de sostenibilidad y procedimiento PQRS"/>
    <n v="0"/>
    <s v="Patricia Ortiz, Yady Bayona "/>
    <s v="Patricia Ortiz"/>
    <s v="Finca El Pilar "/>
    <x v="54"/>
    <x v="3"/>
    <n v="1193531410"/>
    <n v="1544"/>
    <s v="SARA DANIELA"/>
    <s v="BELTRAN MORENO "/>
    <x v="1"/>
    <n v="75"/>
    <n v="75"/>
    <n v="1"/>
  </r>
  <r>
    <x v="87"/>
    <x v="5"/>
    <s v="Código de ética, política de sostenibilidad y procedimiento PQRS"/>
    <n v="0"/>
    <s v="Patricia Ortiz, Yady Bayona "/>
    <s v="Patricia Ortiz"/>
    <s v="Finca El Pilar "/>
    <x v="54"/>
    <x v="3"/>
    <n v="1106333245"/>
    <s v="N/A"/>
    <s v="NUBIA ESPERANZA "/>
    <s v="BELTRAN ECHEVERRY"/>
    <x v="0"/>
    <n v="75"/>
    <n v="75"/>
    <n v="1"/>
  </r>
  <r>
    <x v="87"/>
    <x v="5"/>
    <s v="Código de ética, política de sostenibilidad y procedimiento PQRS"/>
    <n v="0"/>
    <s v="Patricia Ortiz, Yady Bayona "/>
    <s v="Patricia Ortiz"/>
    <s v="Finca El Pilar "/>
    <x v="54"/>
    <x v="3"/>
    <n v="1121917518"/>
    <s v="N/A"/>
    <s v=" CARLOS ALBEIRO"/>
    <s v="BECERRA ZAMORA"/>
    <x v="0"/>
    <n v="75"/>
    <n v="75"/>
    <n v="1"/>
  </r>
  <r>
    <x v="87"/>
    <x v="5"/>
    <s v="Código de ética, política de sostenibilidad y procedimiento PQRS"/>
    <n v="0"/>
    <s v="Patricia Ortiz, Yady Bayona "/>
    <s v="Patricia Ortiz"/>
    <s v="Finca El Pilar "/>
    <x v="54"/>
    <x v="3"/>
    <n v="1052702515"/>
    <n v="1517"/>
    <s v=" ALEXANDER"/>
    <s v="ANGULO CANTILLO"/>
    <x v="1"/>
    <n v="75"/>
    <n v="75"/>
    <n v="1"/>
  </r>
  <r>
    <x v="87"/>
    <x v="5"/>
    <s v="Código de ética, política de sostenibilidad y procedimiento PQRS"/>
    <n v="0"/>
    <s v="Patricia Ortiz, Yady Bayona "/>
    <s v="Patricia Ortiz"/>
    <s v="Finca El Pilar "/>
    <x v="54"/>
    <x v="3"/>
    <n v="1120499197"/>
    <n v="1065"/>
    <s v="LADY JOHANA"/>
    <s v="ANDRADE SANCHEZ "/>
    <x v="1"/>
    <n v="75"/>
    <n v="75"/>
    <n v="1"/>
  </r>
  <r>
    <x v="87"/>
    <x v="5"/>
    <s v="Código de ética, política de sostenibilidad y procedimiento PQRS"/>
    <n v="0"/>
    <s v="Patricia Ortiz, Yady Bayona "/>
    <s v="Patricia Ortiz"/>
    <s v="Finca El Pilar "/>
    <x v="54"/>
    <x v="3"/>
    <n v="1122126571"/>
    <n v="1485"/>
    <s v=" FREDY ALEXANDER"/>
    <s v="ALVAREZ GALINDO"/>
    <x v="1"/>
    <n v="75"/>
    <n v="75"/>
    <n v="1"/>
  </r>
  <r>
    <x v="88"/>
    <x v="2"/>
    <s v="Capacitación y conformación de brigadas de emergencia "/>
    <n v="0"/>
    <n v="0"/>
    <s v="Felipe Arias"/>
    <s v="Finca El Pilar "/>
    <x v="57"/>
    <x v="2"/>
    <n v="1123116500"/>
    <n v="1461"/>
    <s v="ALEXIS JAIR"/>
    <s v="VANEGAS VILLALOBOS "/>
    <x v="1"/>
    <n v="37"/>
    <n v="37"/>
    <n v="1"/>
  </r>
  <r>
    <x v="88"/>
    <x v="2"/>
    <s v="Capacitación y conformación de brigadas de emergencia "/>
    <n v="0"/>
    <n v="0"/>
    <s v="Felipe Arias"/>
    <s v="Finca El Pilar "/>
    <x v="57"/>
    <x v="2"/>
    <n v="1116786787"/>
    <s v="N/A"/>
    <s v=" ANDRES DAVID "/>
    <s v="VALLEJO CASTAÑEDA"/>
    <x v="0"/>
    <n v="37"/>
    <n v="37"/>
    <n v="1"/>
  </r>
  <r>
    <x v="88"/>
    <x v="2"/>
    <s v="Capacitación y conformación de brigadas de emergencia "/>
    <n v="0"/>
    <n v="0"/>
    <s v="Felipe Arias"/>
    <s v="Finca El Pilar "/>
    <x v="57"/>
    <x v="2"/>
    <n v="40341942"/>
    <n v="1028"/>
    <s v=" MARIA YORLEY"/>
    <s v="TORRES GARCIA"/>
    <x v="1"/>
    <n v="37"/>
    <n v="37"/>
    <n v="1"/>
  </r>
  <r>
    <x v="88"/>
    <x v="2"/>
    <s v="Capacitación y conformación de brigadas de emergencia "/>
    <n v="0"/>
    <n v="0"/>
    <s v="Felipe Arias"/>
    <s v="Finca El Pilar "/>
    <x v="57"/>
    <x v="2"/>
    <n v="17267214"/>
    <n v="1311"/>
    <s v="JOSE ALVARO"/>
    <s v="SUAREZ TRIVIÑO "/>
    <x v="1"/>
    <n v="37"/>
    <n v="37"/>
    <n v="1"/>
  </r>
  <r>
    <x v="88"/>
    <x v="2"/>
    <s v="Capacitación y conformación de brigadas de emergencia "/>
    <n v="0"/>
    <n v="0"/>
    <s v="Felipe Arias"/>
    <s v="Finca El Pilar "/>
    <x v="57"/>
    <x v="2"/>
    <n v="1121866226"/>
    <s v="N/A"/>
    <s v=" JOHN ALEXANDER"/>
    <s v="SANTANA MORALES"/>
    <x v="0"/>
    <n v="37"/>
    <n v="37"/>
    <n v="1"/>
  </r>
  <r>
    <x v="88"/>
    <x v="2"/>
    <s v="Capacitación y conformación de brigadas de emergencia "/>
    <n v="0"/>
    <n v="0"/>
    <s v="Felipe Arias"/>
    <s v="Finca El Pilar "/>
    <x v="57"/>
    <x v="2"/>
    <n v="25331999"/>
    <n v="1121"/>
    <s v="VICKY JIMENA "/>
    <s v="SANDOVAL GOLU "/>
    <x v="1"/>
    <n v="37"/>
    <n v="37"/>
    <n v="1"/>
  </r>
  <r>
    <x v="88"/>
    <x v="2"/>
    <s v="Capacitación y conformación de brigadas de emergencia "/>
    <n v="0"/>
    <n v="0"/>
    <s v="Felipe Arias"/>
    <s v="Finca El Pilar "/>
    <x v="57"/>
    <x v="2"/>
    <n v="1006032753"/>
    <n v="0"/>
    <s v="LIUS"/>
    <s v="RONDON "/>
    <x v="1"/>
    <n v="37"/>
    <n v="37"/>
    <n v="1"/>
  </r>
  <r>
    <x v="88"/>
    <x v="2"/>
    <s v="Capacitación y conformación de brigadas de emergencia "/>
    <n v="0"/>
    <n v="0"/>
    <s v="Felipe Arias"/>
    <s v="Finca El Pilar "/>
    <x v="57"/>
    <x v="2"/>
    <n v="86053117"/>
    <s v="N/A"/>
    <s v=" OMAR "/>
    <s v="RIVERA ESPINOSA"/>
    <x v="0"/>
    <n v="37"/>
    <n v="37"/>
    <n v="1"/>
  </r>
  <r>
    <x v="88"/>
    <x v="2"/>
    <s v="Capacitación y conformación de brigadas de emergencia "/>
    <n v="0"/>
    <n v="0"/>
    <s v="Felipe Arias"/>
    <s v="Finca El Pilar "/>
    <x v="57"/>
    <x v="2"/>
    <n v="1084729702"/>
    <s v="N/A"/>
    <s v="WILFRIDO "/>
    <s v="PEREZ"/>
    <x v="1"/>
    <n v="37"/>
    <n v="37"/>
    <n v="1"/>
  </r>
  <r>
    <x v="88"/>
    <x v="2"/>
    <s v="Capacitación y conformación de brigadas de emergencia "/>
    <n v="0"/>
    <n v="0"/>
    <s v="Felipe Arias"/>
    <s v="Finca El Pilar "/>
    <x v="57"/>
    <x v="2"/>
    <n v="1123116287"/>
    <n v="1358"/>
    <s v="IVAN JAVIER"/>
    <s v="NARVAEZ HERNANDEZ "/>
    <x v="1"/>
    <n v="37"/>
    <n v="37"/>
    <n v="1"/>
  </r>
  <r>
    <x v="88"/>
    <x v="2"/>
    <s v="Capacitación y conformación de brigadas de emergencia "/>
    <n v="0"/>
    <n v="0"/>
    <s v="Felipe Arias"/>
    <s v="Finca El Pilar "/>
    <x v="57"/>
    <x v="2"/>
    <n v="40326125"/>
    <n v="1129"/>
    <s v="LILIANA ANDREA"/>
    <s v="MORENO NARVAEZ "/>
    <x v="1"/>
    <n v="37"/>
    <n v="37"/>
    <n v="1"/>
  </r>
  <r>
    <x v="88"/>
    <x v="2"/>
    <s v="Capacitación y conformación de brigadas de emergencia "/>
    <n v="0"/>
    <n v="0"/>
    <s v="Felipe Arias"/>
    <s v="Finca El Pilar "/>
    <x v="57"/>
    <x v="2"/>
    <n v="71240241"/>
    <s v="N/A"/>
    <s v="JUAN CARLOS"/>
    <s v="MENESES "/>
    <x v="1"/>
    <n v="37"/>
    <n v="37"/>
    <n v="1"/>
  </r>
  <r>
    <x v="88"/>
    <x v="2"/>
    <s v="Capacitación y conformación de brigadas de emergencia "/>
    <n v="0"/>
    <n v="0"/>
    <s v="Felipe Arias"/>
    <s v="Finca El Pilar "/>
    <x v="57"/>
    <x v="2"/>
    <n v="1121890868"/>
    <s v="N/A"/>
    <s v="JAIME"/>
    <s v="LOZADA"/>
    <x v="0"/>
    <n v="37"/>
    <n v="37"/>
    <n v="1"/>
  </r>
  <r>
    <x v="88"/>
    <x v="2"/>
    <s v="Capacitación y conformación de brigadas de emergencia "/>
    <n v="0"/>
    <n v="0"/>
    <s v="Felipe Arias"/>
    <s v="Finca El Pilar "/>
    <x v="57"/>
    <x v="2"/>
    <n v="7837936"/>
    <n v="1011"/>
    <s v=" WILSON"/>
    <s v="LOPEZ RINCON"/>
    <x v="1"/>
    <n v="37"/>
    <n v="37"/>
    <n v="1"/>
  </r>
  <r>
    <x v="88"/>
    <x v="2"/>
    <s v="Capacitación y conformación de brigadas de emergencia "/>
    <n v="0"/>
    <n v="0"/>
    <s v="Felipe Arias"/>
    <s v="Finca El Pilar "/>
    <x v="57"/>
    <x v="2"/>
    <n v="1123115110"/>
    <n v="1371"/>
    <s v="MARINELLY"/>
    <s v="HERNANDEZ JILGUERO "/>
    <x v="1"/>
    <n v="37"/>
    <n v="37"/>
    <n v="1"/>
  </r>
  <r>
    <x v="88"/>
    <x v="2"/>
    <s v="Capacitación y conformación de brigadas de emergencia "/>
    <n v="0"/>
    <n v="0"/>
    <s v="Felipe Arias"/>
    <s v="Finca El Pilar "/>
    <x v="57"/>
    <x v="2"/>
    <n v="1010143088"/>
    <n v="1536"/>
    <s v="MONICA ALEJANDRA"/>
    <s v="HERNANDEZ HERNANDEZ "/>
    <x v="1"/>
    <n v="37"/>
    <n v="37"/>
    <n v="1"/>
  </r>
  <r>
    <x v="88"/>
    <x v="2"/>
    <s v="Capacitación y conformación de brigadas de emergencia "/>
    <n v="0"/>
    <n v="0"/>
    <s v="Felipe Arias"/>
    <s v="Finca El Pilar "/>
    <x v="57"/>
    <x v="2"/>
    <n v="86059628"/>
    <s v="N/A"/>
    <s v=" GEDMAN"/>
    <s v="HERNANDEZ ALVARADO"/>
    <x v="0"/>
    <n v="37"/>
    <n v="37"/>
    <n v="1"/>
  </r>
  <r>
    <x v="88"/>
    <x v="2"/>
    <s v="Capacitación y conformación de brigadas de emergencia "/>
    <n v="0"/>
    <n v="0"/>
    <s v="Felipe Arias"/>
    <s v="Finca El Pilar "/>
    <x v="57"/>
    <x v="2"/>
    <n v="1122139360"/>
    <s v="N/A"/>
    <s v="DIANA CAROLINA"/>
    <s v="GÜIZA SALCEDO"/>
    <x v="0"/>
    <n v="37"/>
    <n v="37"/>
    <n v="1"/>
  </r>
  <r>
    <x v="88"/>
    <x v="2"/>
    <s v="Capacitación y conformación de brigadas de emergencia "/>
    <n v="0"/>
    <n v="0"/>
    <s v="Felipe Arias"/>
    <s v="Finca El Pilar "/>
    <x v="57"/>
    <x v="2"/>
    <n v="31536041"/>
    <n v="1101"/>
    <s v="ZAMIRNA"/>
    <s v="GUERRERO AGUILAR "/>
    <x v="1"/>
    <n v="37"/>
    <n v="37"/>
    <n v="1"/>
  </r>
  <r>
    <x v="88"/>
    <x v="2"/>
    <s v="Capacitación y conformación de brigadas de emergencia "/>
    <n v="0"/>
    <n v="0"/>
    <s v="Felipe Arias"/>
    <s v="Finca El Pilar "/>
    <x v="57"/>
    <x v="2"/>
    <n v="1121952333"/>
    <n v="1480"/>
    <s v="DANNY ALEJANDRA"/>
    <s v="GONZALEZ "/>
    <x v="1"/>
    <n v="37"/>
    <n v="37"/>
    <n v="1"/>
  </r>
  <r>
    <x v="88"/>
    <x v="2"/>
    <s v="Capacitación y conformación de brigadas de emergencia "/>
    <n v="0"/>
    <n v="0"/>
    <s v="Felipe Arias"/>
    <s v="Finca El Pilar "/>
    <x v="57"/>
    <x v="2"/>
    <n v="1121951678"/>
    <s v="N/A"/>
    <s v="WILLIAM ALEJANDRO"/>
    <s v="FIERRO RIVEROS"/>
    <x v="0"/>
    <n v="37"/>
    <n v="37"/>
    <n v="1"/>
  </r>
  <r>
    <x v="88"/>
    <x v="2"/>
    <s v="Capacitación y conformación de brigadas de emergencia "/>
    <n v="0"/>
    <n v="0"/>
    <s v="Felipe Arias"/>
    <s v="Finca El Pilar "/>
    <x v="57"/>
    <x v="2"/>
    <n v="1121910048"/>
    <s v="N/A"/>
    <s v=" DEISY TATIANA"/>
    <s v="DUARTE MORENO"/>
    <x v="0"/>
    <n v="37"/>
    <n v="37"/>
    <n v="1"/>
  </r>
  <r>
    <x v="88"/>
    <x v="2"/>
    <s v="Capacitación y conformación de brigadas de emergencia "/>
    <n v="0"/>
    <n v="0"/>
    <s v="Felipe Arias"/>
    <s v="Finca El Pilar "/>
    <x v="57"/>
    <x v="2"/>
    <n v="10187350"/>
    <s v="N/A"/>
    <s v="WILSON"/>
    <s v="DIAZ BERNAL"/>
    <x v="0"/>
    <n v="37"/>
    <n v="37"/>
    <n v="1"/>
  </r>
  <r>
    <x v="88"/>
    <x v="2"/>
    <s v="Capacitación y conformación de brigadas de emergencia "/>
    <n v="0"/>
    <n v="0"/>
    <s v="Felipe Arias"/>
    <s v="Finca El Pilar "/>
    <x v="57"/>
    <x v="2"/>
    <n v="1122123721"/>
    <n v="1549"/>
    <s v="WALTER"/>
    <s v="DIAZ BALANTA"/>
    <x v="1"/>
    <n v="37"/>
    <n v="37"/>
    <n v="1"/>
  </r>
  <r>
    <x v="88"/>
    <x v="2"/>
    <s v="Capacitación y conformación de brigadas de emergencia "/>
    <n v="0"/>
    <n v="0"/>
    <s v="Felipe Arias"/>
    <s v="Finca El Pilar "/>
    <x v="57"/>
    <x v="2"/>
    <n v="38360656"/>
    <n v="1039"/>
    <s v="EMILCE"/>
    <s v="CESPEDES CANAS "/>
    <x v="1"/>
    <n v="37"/>
    <n v="37"/>
    <n v="1"/>
  </r>
  <r>
    <x v="88"/>
    <x v="2"/>
    <s v="Capacitación y conformación de brigadas de emergencia "/>
    <n v="0"/>
    <n v="0"/>
    <s v="Felipe Arias"/>
    <s v="Finca El Pilar "/>
    <x v="57"/>
    <x v="2"/>
    <n v="1109411143"/>
    <n v="1477"/>
    <s v="YISSY FERNANDA"/>
    <s v="CASTRO CESPEDES "/>
    <x v="1"/>
    <n v="37"/>
    <n v="37"/>
    <n v="1"/>
  </r>
  <r>
    <x v="88"/>
    <x v="2"/>
    <s v="Capacitación y conformación de brigadas de emergencia "/>
    <n v="0"/>
    <n v="0"/>
    <s v="Felipe Arias"/>
    <s v="Finca El Pilar "/>
    <x v="57"/>
    <x v="2"/>
    <n v="1122123512"/>
    <s v="N/A"/>
    <s v=" SANDRA MARCELA "/>
    <s v="CARO MORA"/>
    <x v="0"/>
    <n v="37"/>
    <n v="37"/>
    <n v="1"/>
  </r>
  <r>
    <x v="88"/>
    <x v="2"/>
    <s v="Capacitación y conformación de brigadas de emergencia "/>
    <n v="0"/>
    <n v="0"/>
    <s v="Felipe Arias"/>
    <s v="Finca El Pilar "/>
    <x v="57"/>
    <x v="2"/>
    <n v="1122142973"/>
    <n v="1415"/>
    <s v=" ERIKA DAYANA"/>
    <s v="CARO MORA"/>
    <x v="1"/>
    <n v="37"/>
    <n v="37"/>
    <n v="1"/>
  </r>
  <r>
    <x v="88"/>
    <x v="2"/>
    <s v="Capacitación y conformación de brigadas de emergencia "/>
    <n v="0"/>
    <n v="0"/>
    <s v="Felipe Arias"/>
    <s v="Finca El Pilar "/>
    <x v="57"/>
    <x v="2"/>
    <n v="7278364"/>
    <n v="1001"/>
    <s v=" OROSMAN"/>
    <s v="BUITRAGO"/>
    <x v="1"/>
    <n v="37"/>
    <n v="37"/>
    <n v="1"/>
  </r>
  <r>
    <x v="88"/>
    <x v="2"/>
    <s v="Capacitación y conformación de brigadas de emergencia "/>
    <n v="0"/>
    <n v="0"/>
    <s v="Felipe Arias"/>
    <s v="Finca El Pilar "/>
    <x v="57"/>
    <x v="2"/>
    <n v="1006697383"/>
    <n v="1535"/>
    <s v="DIANA SOFIA"/>
    <s v="BLANCO ANDRADE "/>
    <x v="1"/>
    <n v="37"/>
    <n v="37"/>
    <n v="1"/>
  </r>
  <r>
    <x v="88"/>
    <x v="2"/>
    <s v="Capacitación y conformación de brigadas de emergencia "/>
    <n v="0"/>
    <n v="0"/>
    <s v="Felipe Arias"/>
    <s v="Finca El Pilar "/>
    <x v="57"/>
    <x v="2"/>
    <n v="1193531410"/>
    <n v="1544"/>
    <s v="SARA DANIELA"/>
    <s v="BELTRAN MORENO "/>
    <x v="1"/>
    <n v="37"/>
    <n v="37"/>
    <n v="1"/>
  </r>
  <r>
    <x v="88"/>
    <x v="2"/>
    <s v="Capacitación y conformación de brigadas de emergencia "/>
    <n v="0"/>
    <n v="0"/>
    <s v="Felipe Arias"/>
    <s v="Finca El Pilar "/>
    <x v="57"/>
    <x v="2"/>
    <n v="1106333245"/>
    <s v="N/A"/>
    <s v="NUBIA ESPERANZA "/>
    <s v="BELTRAN ECHEVERRY"/>
    <x v="0"/>
    <n v="37"/>
    <n v="37"/>
    <n v="1"/>
  </r>
  <r>
    <x v="88"/>
    <x v="2"/>
    <s v="Capacitación y conformación de brigadas de emergencia "/>
    <n v="0"/>
    <n v="0"/>
    <s v="Felipe Arias"/>
    <s v="Finca El Pilar "/>
    <x v="57"/>
    <x v="2"/>
    <n v="1121917518"/>
    <s v="N/A"/>
    <s v=" CARLOS ALBEIRO"/>
    <s v="BECERRA ZAMORA"/>
    <x v="0"/>
    <n v="37"/>
    <n v="37"/>
    <n v="1"/>
  </r>
  <r>
    <x v="88"/>
    <x v="2"/>
    <s v="Capacitación y conformación de brigadas de emergencia "/>
    <n v="0"/>
    <n v="0"/>
    <s v="Felipe Arias"/>
    <s v="Finca El Pilar "/>
    <x v="57"/>
    <x v="2"/>
    <n v="1121941203"/>
    <s v="N/A"/>
    <s v=" YADY JASBLEIDY"/>
    <s v="BAYONA GONZALEZ"/>
    <x v="0"/>
    <n v="37"/>
    <n v="37"/>
    <n v="1"/>
  </r>
  <r>
    <x v="88"/>
    <x v="2"/>
    <s v="Capacitación y conformación de brigadas de emergencia "/>
    <n v="0"/>
    <n v="0"/>
    <s v="Felipe Arias"/>
    <s v="Finca El Pilar "/>
    <x v="57"/>
    <x v="2"/>
    <n v="1121903978"/>
    <s v="N/A"/>
    <s v=" CARLOS FELIPE"/>
    <s v="ARIAS RODRIGUEZ"/>
    <x v="0"/>
    <n v="37"/>
    <n v="37"/>
    <n v="1"/>
  </r>
  <r>
    <x v="88"/>
    <x v="2"/>
    <s v="Capacitación y conformación de brigadas de emergencia "/>
    <n v="0"/>
    <n v="0"/>
    <s v="Felipe Arias"/>
    <s v="Finca El Pilar "/>
    <x v="57"/>
    <x v="2"/>
    <n v="1052702515"/>
    <n v="1517"/>
    <s v=" ALEXANDER"/>
    <s v="ANGULO CANTILLO"/>
    <x v="1"/>
    <n v="37"/>
    <n v="37"/>
    <n v="1"/>
  </r>
  <r>
    <x v="88"/>
    <x v="2"/>
    <s v="Capacitación y conformación de brigadas de emergencia "/>
    <n v="0"/>
    <n v="0"/>
    <s v="Felipe Arias"/>
    <s v="Finca El Pilar "/>
    <x v="57"/>
    <x v="2"/>
    <n v="1122126571"/>
    <n v="1485"/>
    <s v=" FREDY ALEXANDER"/>
    <s v="ALVAREZ GALINDO"/>
    <x v="1"/>
    <n v="37"/>
    <n v="37"/>
    <n v="1"/>
  </r>
  <r>
    <x v="89"/>
    <x v="0"/>
    <s v="Protección de fuentes hidricas y uso eficiente del agua "/>
    <n v="0"/>
    <s v="Juan Manuel Diaz, Sebastian Jaramillo"/>
    <s v="William Fierro"/>
    <s v="Finca El Pilar "/>
    <x v="58"/>
    <x v="0"/>
    <n v="40411350"/>
    <s v="N/A"/>
    <s v=" BEATRIZ"/>
    <s v="YAGAMA GAONA"/>
    <x v="0"/>
    <n v="26"/>
    <n v="26"/>
    <n v="1"/>
  </r>
  <r>
    <x v="89"/>
    <x v="0"/>
    <s v="Protección de fuentes hidricas y uso eficiente del agua "/>
    <n v="0"/>
    <s v="Juan Manuel Diaz, Sebastian Jaramillo"/>
    <s v="William Fierro"/>
    <s v="Finca El Pilar "/>
    <x v="58"/>
    <x v="0"/>
    <n v="17267214"/>
    <n v="1311"/>
    <s v="JOSE ALVARO"/>
    <s v="SUAREZ TRIVIÑO "/>
    <x v="1"/>
    <n v="26"/>
    <n v="26"/>
    <n v="1"/>
  </r>
  <r>
    <x v="89"/>
    <x v="0"/>
    <s v="Protección de fuentes hidricas y uso eficiente del agua "/>
    <n v="0"/>
    <s v="Juan Manuel Diaz, Sebastian Jaramillo"/>
    <s v="William Fierro"/>
    <s v="Finca El Pilar "/>
    <x v="58"/>
    <x v="0"/>
    <n v="25331999"/>
    <n v="1121"/>
    <s v="VICKY JIMENA "/>
    <s v="SANDOVAL GOLU "/>
    <x v="1"/>
    <n v="26"/>
    <n v="26"/>
    <n v="1"/>
  </r>
  <r>
    <x v="89"/>
    <x v="0"/>
    <s v="Protección de fuentes hidricas y uso eficiente del agua "/>
    <n v="0"/>
    <s v="Juan Manuel Diaz, Sebastian Jaramillo"/>
    <s v="William Fierro"/>
    <s v="Finca El Pilar "/>
    <x v="58"/>
    <x v="0"/>
    <n v="1006032753"/>
    <n v="0"/>
    <s v="LIUS"/>
    <s v="RONDON "/>
    <x v="1"/>
    <n v="26"/>
    <n v="26"/>
    <n v="1"/>
  </r>
  <r>
    <x v="89"/>
    <x v="0"/>
    <s v="Protección de fuentes hidricas y uso eficiente del agua "/>
    <n v="0"/>
    <s v="Juan Manuel Diaz, Sebastian Jaramillo"/>
    <s v="William Fierro"/>
    <s v="Finca El Pilar "/>
    <x v="58"/>
    <x v="0"/>
    <n v="40401255"/>
    <n v="1034"/>
    <s v="YUDY FERLAY"/>
    <s v="ROMERO BERNAL "/>
    <x v="1"/>
    <n v="26"/>
    <n v="26"/>
    <n v="1"/>
  </r>
  <r>
    <x v="89"/>
    <x v="0"/>
    <s v="Protección de fuentes hidricas y uso eficiente del agua "/>
    <n v="0"/>
    <s v="Juan Manuel Diaz, Sebastian Jaramillo"/>
    <s v="William Fierro"/>
    <s v="Finca El Pilar "/>
    <x v="58"/>
    <x v="0"/>
    <n v="1123114419"/>
    <n v="1059"/>
    <s v="ANA MARIA"/>
    <s v="ROBAYO JIMENEZ "/>
    <x v="1"/>
    <n v="26"/>
    <n v="26"/>
    <n v="1"/>
  </r>
  <r>
    <x v="89"/>
    <x v="0"/>
    <s v="Protección de fuentes hidricas y uso eficiente del agua "/>
    <n v="0"/>
    <s v="Juan Manuel Diaz, Sebastian Jaramillo"/>
    <s v="William Fierro"/>
    <s v="Finca El Pilar "/>
    <x v="58"/>
    <x v="0"/>
    <n v="86053117"/>
    <s v="N/A"/>
    <s v=" OMAR "/>
    <s v="RIVERA ESPINOSA"/>
    <x v="0"/>
    <n v="26"/>
    <n v="26"/>
    <n v="1"/>
  </r>
  <r>
    <x v="89"/>
    <x v="0"/>
    <s v="Protección de fuentes hidricas y uso eficiente del agua "/>
    <n v="0"/>
    <s v="Juan Manuel Diaz, Sebastian Jaramillo"/>
    <s v="William Fierro"/>
    <s v="Finca El Pilar "/>
    <x v="58"/>
    <x v="0"/>
    <n v="40411297"/>
    <n v="1015"/>
    <s v=" ANGELICA YOHANA"/>
    <s v="RINCON"/>
    <x v="1"/>
    <n v="26"/>
    <n v="26"/>
    <n v="1"/>
  </r>
  <r>
    <x v="89"/>
    <x v="0"/>
    <s v="Protección de fuentes hidricas y uso eficiente del agua "/>
    <n v="0"/>
    <s v="Juan Manuel Diaz, Sebastian Jaramillo"/>
    <s v="William Fierro"/>
    <s v="Finca El Pilar "/>
    <x v="58"/>
    <x v="0"/>
    <n v="40328103"/>
    <n v="1030"/>
    <s v="DORYS ADRIANA"/>
    <s v="MORENO SANCHEZ "/>
    <x v="1"/>
    <n v="26"/>
    <n v="26"/>
    <n v="1"/>
  </r>
  <r>
    <x v="89"/>
    <x v="0"/>
    <s v="Protección de fuentes hidricas y uso eficiente del agua "/>
    <n v="0"/>
    <s v="Juan Manuel Diaz, Sebastian Jaramillo"/>
    <s v="William Fierro"/>
    <s v="Finca El Pilar "/>
    <x v="58"/>
    <x v="0"/>
    <n v="40404467"/>
    <n v="1029"/>
    <s v="BLANCA MARINELLA"/>
    <s v="MORENO SANCHEZ "/>
    <x v="1"/>
    <n v="26"/>
    <n v="26"/>
    <n v="1"/>
  </r>
  <r>
    <x v="89"/>
    <x v="0"/>
    <s v="Protección de fuentes hidricas y uso eficiente del agua "/>
    <n v="0"/>
    <s v="Juan Manuel Diaz, Sebastian Jaramillo"/>
    <s v="William Fierro"/>
    <s v="Finca El Pilar "/>
    <x v="58"/>
    <x v="0"/>
    <n v="40326125"/>
    <n v="1129"/>
    <s v="LILIANA ANDREA"/>
    <s v="MORENO NARVAEZ "/>
    <x v="1"/>
    <n v="26"/>
    <n v="26"/>
    <n v="1"/>
  </r>
  <r>
    <x v="89"/>
    <x v="0"/>
    <s v="Protección de fuentes hidricas y uso eficiente del agua "/>
    <n v="0"/>
    <s v="Juan Manuel Diaz, Sebastian Jaramillo"/>
    <s v="William Fierro"/>
    <s v="Finca El Pilar "/>
    <x v="58"/>
    <x v="0"/>
    <n v="1121910483"/>
    <n v="1538"/>
    <s v="ADRIANA"/>
    <s v="JARAMILLO OVALLE "/>
    <x v="1"/>
    <n v="26"/>
    <n v="26"/>
    <n v="1"/>
  </r>
  <r>
    <x v="89"/>
    <x v="0"/>
    <s v="Protección de fuentes hidricas y uso eficiente del agua "/>
    <n v="0"/>
    <s v="Juan Manuel Diaz, Sebastian Jaramillo"/>
    <s v="William Fierro"/>
    <s v="Finca El Pilar "/>
    <x v="58"/>
    <x v="0"/>
    <n v="1121911429"/>
    <n v="1037"/>
    <s v="JYMMY ALEXANDER"/>
    <s v="HERNANDEZ MORENO  "/>
    <x v="1"/>
    <n v="26"/>
    <n v="26"/>
    <n v="1"/>
  </r>
  <r>
    <x v="89"/>
    <x v="0"/>
    <s v="Protección de fuentes hidricas y uso eficiente del agua "/>
    <n v="0"/>
    <s v="Juan Manuel Diaz, Sebastian Jaramillo"/>
    <s v="William Fierro"/>
    <s v="Finca El Pilar "/>
    <x v="58"/>
    <x v="0"/>
    <n v="1007329990"/>
    <n v="1101"/>
    <s v="ADRIANA"/>
    <s v="HERNANDEZ LONDOÑO "/>
    <x v="1"/>
    <n v="26"/>
    <n v="26"/>
    <n v="1"/>
  </r>
  <r>
    <x v="89"/>
    <x v="0"/>
    <s v="Protección de fuentes hidricas y uso eficiente del agua "/>
    <n v="0"/>
    <s v="Juan Manuel Diaz, Sebastian Jaramillo"/>
    <s v="William Fierro"/>
    <s v="Finca El Pilar "/>
    <x v="58"/>
    <x v="0"/>
    <n v="86059628"/>
    <s v="N/A"/>
    <s v=" GEDMAN"/>
    <s v="HERNANDEZ ALVARADO"/>
    <x v="0"/>
    <n v="26"/>
    <n v="26"/>
    <n v="1"/>
  </r>
  <r>
    <x v="89"/>
    <x v="0"/>
    <s v="Protección de fuentes hidricas y uso eficiente del agua "/>
    <n v="0"/>
    <s v="Juan Manuel Diaz, Sebastian Jaramillo"/>
    <s v="William Fierro"/>
    <s v="Finca El Pilar "/>
    <x v="58"/>
    <x v="0"/>
    <n v="31536041"/>
    <n v="1101"/>
    <s v="ZAMIRNA"/>
    <s v="GUERRERO AGUILAR "/>
    <x v="1"/>
    <n v="26"/>
    <n v="26"/>
    <n v="1"/>
  </r>
  <r>
    <x v="89"/>
    <x v="0"/>
    <s v="Protección de fuentes hidricas y uso eficiente del agua "/>
    <n v="0"/>
    <s v="Juan Manuel Diaz, Sebastian Jaramillo"/>
    <s v="William Fierro"/>
    <s v="Finca El Pilar "/>
    <x v="58"/>
    <x v="0"/>
    <n v="1121952333"/>
    <n v="1480"/>
    <s v="DANNY ALEJANDRA"/>
    <s v="GONZALEZ "/>
    <x v="1"/>
    <n v="26"/>
    <n v="26"/>
    <n v="1"/>
  </r>
  <r>
    <x v="89"/>
    <x v="0"/>
    <s v="Protección de fuentes hidricas y uso eficiente del agua "/>
    <n v="0"/>
    <s v="Juan Manuel Diaz, Sebastian Jaramillo"/>
    <s v="William Fierro"/>
    <s v="Finca El Pilar "/>
    <x v="58"/>
    <x v="0"/>
    <n v="1121910048"/>
    <s v="N/A"/>
    <s v=" DEISY TATIANA"/>
    <s v="DUARTE MORENO"/>
    <x v="0"/>
    <n v="26"/>
    <n v="26"/>
    <n v="1"/>
  </r>
  <r>
    <x v="89"/>
    <x v="0"/>
    <s v="Protección de fuentes hidricas y uso eficiente del agua "/>
    <n v="0"/>
    <s v="Juan Manuel Diaz, Sebastian Jaramillo"/>
    <s v="William Fierro"/>
    <s v="Finca El Pilar "/>
    <x v="58"/>
    <x v="0"/>
    <n v="1007057960"/>
    <s v="N/A"/>
    <s v="WILSON ANDRES"/>
    <s v="DIAZ BERNAL"/>
    <x v="0"/>
    <n v="26"/>
    <n v="26"/>
    <n v="1"/>
  </r>
  <r>
    <x v="89"/>
    <x v="0"/>
    <s v="Protección de fuentes hidricas y uso eficiente del agua "/>
    <n v="0"/>
    <s v="Juan Manuel Diaz, Sebastian Jaramillo"/>
    <s v="William Fierro"/>
    <s v="Finca El Pilar "/>
    <x v="58"/>
    <x v="0"/>
    <n v="1109411143"/>
    <n v="1477"/>
    <s v="YISSY FERNANDA"/>
    <s v="CASTRO CESPEDES "/>
    <x v="1"/>
    <n v="26"/>
    <n v="26"/>
    <n v="1"/>
  </r>
  <r>
    <x v="89"/>
    <x v="0"/>
    <s v="Protección de fuentes hidricas y uso eficiente del agua "/>
    <n v="0"/>
    <s v="Juan Manuel Diaz, Sebastian Jaramillo"/>
    <s v="William Fierro"/>
    <s v="Finca El Pilar "/>
    <x v="58"/>
    <x v="0"/>
    <n v="17412291"/>
    <s v="N/A"/>
    <s v="MISAEL"/>
    <s v="CARO PEDRAZA"/>
    <x v="1"/>
    <n v="26"/>
    <n v="26"/>
    <n v="1"/>
  </r>
  <r>
    <x v="89"/>
    <x v="0"/>
    <s v="Protección de fuentes hidricas y uso eficiente del agua "/>
    <n v="0"/>
    <s v="Juan Manuel Diaz, Sebastian Jaramillo"/>
    <s v="William Fierro"/>
    <s v="Finca El Pilar "/>
    <x v="58"/>
    <x v="0"/>
    <n v="1122142973"/>
    <n v="1415"/>
    <s v=" ERIKA DAYANA"/>
    <s v="CARO MORA"/>
    <x v="1"/>
    <n v="26"/>
    <n v="26"/>
    <n v="1"/>
  </r>
  <r>
    <x v="89"/>
    <x v="0"/>
    <s v="Protección de fuentes hidricas y uso eficiente del agua "/>
    <n v="0"/>
    <s v="Juan Manuel Diaz, Sebastian Jaramillo"/>
    <s v="William Fierro"/>
    <s v="Finca El Pilar "/>
    <x v="58"/>
    <x v="0"/>
    <n v="1122123512"/>
    <s v="N/A"/>
    <s v=" SANDRA MARCELA "/>
    <s v="CARO MORA"/>
    <x v="0"/>
    <n v="26"/>
    <n v="26"/>
    <n v="1"/>
  </r>
  <r>
    <x v="89"/>
    <x v="0"/>
    <s v="Protección de fuentes hidricas y uso eficiente del agua "/>
    <n v="0"/>
    <s v="Juan Manuel Diaz, Sebastian Jaramillo"/>
    <s v="William Fierro"/>
    <s v="Finca El Pilar "/>
    <x v="58"/>
    <x v="0"/>
    <n v="1106333245"/>
    <s v="N/A"/>
    <s v="NUBIA ESPERANZA "/>
    <s v="BELTRAN ECHEVERRY"/>
    <x v="0"/>
    <n v="26"/>
    <n v="26"/>
    <n v="1"/>
  </r>
  <r>
    <x v="89"/>
    <x v="0"/>
    <s v="Protección de fuentes hidricas y uso eficiente del agua "/>
    <n v="0"/>
    <s v="Juan Manuel Diaz, Sebastian Jaramillo"/>
    <s v="William Fierro"/>
    <s v="Finca El Pilar "/>
    <x v="58"/>
    <x v="0"/>
    <n v="1121941203"/>
    <s v="N/A"/>
    <s v=" YADY JASBLEIDY"/>
    <s v="BAYONA GONZALEZ"/>
    <x v="0"/>
    <n v="26"/>
    <n v="26"/>
    <n v="1"/>
  </r>
  <r>
    <x v="89"/>
    <x v="0"/>
    <s v="Protección de fuentes hidricas y uso eficiente del agua "/>
    <n v="0"/>
    <s v="Juan Manuel Diaz, Sebastian Jaramillo"/>
    <s v="William Fierro"/>
    <s v="Finca El Pilar "/>
    <x v="58"/>
    <x v="0"/>
    <n v="1121903978"/>
    <s v="N/A"/>
    <s v=" CARLOS FELIPE"/>
    <s v="ARIAS RODRIGUEZ"/>
    <x v="0"/>
    <n v="26"/>
    <n v="26"/>
    <n v="1"/>
  </r>
  <r>
    <x v="90"/>
    <x v="6"/>
    <s v="Entrega de ficha técnica de cosecha y poda"/>
    <n v="0"/>
    <s v="Gedman Hernandez"/>
    <s v="Gedman Hernandez"/>
    <s v="Finca El Pilar "/>
    <x v="59"/>
    <x v="4"/>
    <n v="1120873760"/>
    <n v="1534"/>
    <s v="JORDAN STIVEN"/>
    <s v="RIVAS RAMOS"/>
    <x v="1"/>
    <n v="2"/>
    <n v="2"/>
    <n v="1"/>
  </r>
  <r>
    <x v="90"/>
    <x v="6"/>
    <s v="Entrega de ficha técnica de cosecha y poda"/>
    <n v="0"/>
    <s v="Gedman Hernandez"/>
    <s v="Gedman Hernandez"/>
    <s v="Finca El Pilar "/>
    <x v="59"/>
    <x v="4"/>
    <n v="1123116797"/>
    <n v="1404"/>
    <s v=" ELKIN STEVEN"/>
    <s v="ROJAS ORTIZ"/>
    <x v="1"/>
    <n v="2"/>
    <n v="2"/>
    <n v="1"/>
  </r>
  <r>
    <x v="91"/>
    <x v="6"/>
    <s v="Procedimiento de recolección de fruto suelto posconsumo "/>
    <n v="0"/>
    <s v="Gedman Hernandez"/>
    <s v="Gedman Hernandez"/>
    <s v="Finca El Pilar "/>
    <x v="59"/>
    <x v="4"/>
    <n v="40401255"/>
    <n v="1034"/>
    <s v="YUDY FERLAY"/>
    <s v="ROMERO BERNAL "/>
    <x v="1"/>
    <n v="9"/>
    <n v="9"/>
    <n v="1"/>
  </r>
  <r>
    <x v="91"/>
    <x v="6"/>
    <s v="Procedimiento de recolección de fruto suelto posconsumo "/>
    <n v="0"/>
    <s v="Gedman Hernandez"/>
    <s v="Gedman Hernandez"/>
    <s v="Finca El Pilar "/>
    <x v="59"/>
    <x v="4"/>
    <n v="1123115110"/>
    <n v="1371"/>
    <s v="MARINELLY"/>
    <s v="HERNANDEZ JILGUERO "/>
    <x v="1"/>
    <n v="9"/>
    <n v="9"/>
    <n v="1"/>
  </r>
  <r>
    <x v="91"/>
    <x v="6"/>
    <s v="Procedimiento de recolección de fruto suelto posconsumo "/>
    <n v="0"/>
    <s v="Gedman Hernandez"/>
    <s v="Gedman Hernandez"/>
    <s v="Finca El Pilar "/>
    <x v="59"/>
    <x v="4"/>
    <n v="40404467"/>
    <n v="1029"/>
    <s v="BLANCA MARINELLA"/>
    <s v="MORENO SANCHEZ "/>
    <x v="1"/>
    <n v="9"/>
    <n v="9"/>
    <n v="1"/>
  </r>
  <r>
    <x v="91"/>
    <x v="6"/>
    <s v="Procedimiento de recolección de fruto suelto posconsumo "/>
    <n v="0"/>
    <s v="Gedman Hernandez"/>
    <s v="Gedman Hernandez"/>
    <s v="Finca El Pilar "/>
    <x v="59"/>
    <x v="4"/>
    <n v="40328103"/>
    <n v="1030"/>
    <s v="DORYS ADRIANA"/>
    <s v="MORENO SANCHEZ "/>
    <x v="1"/>
    <n v="9"/>
    <n v="9"/>
    <n v="1"/>
  </r>
  <r>
    <x v="91"/>
    <x v="6"/>
    <s v="Procedimiento de recolección de fruto suelto posconsumo "/>
    <n v="0"/>
    <s v="Gedman Hernandez"/>
    <s v="Gedman Hernandez"/>
    <s v="Finca El Pilar "/>
    <x v="59"/>
    <x v="4"/>
    <n v="1121952333"/>
    <n v="1480"/>
    <s v="DANNY ALEJANDRA"/>
    <s v="GONZALEZ "/>
    <x v="1"/>
    <n v="9"/>
    <n v="9"/>
    <n v="1"/>
  </r>
  <r>
    <x v="91"/>
    <x v="6"/>
    <s v="Procedimiento de recolección de fruto suelto posconsumo "/>
    <n v="0"/>
    <s v="Gedman Hernandez"/>
    <s v="Gedman Hernandez"/>
    <s v="Finca El Pilar "/>
    <x v="59"/>
    <x v="4"/>
    <n v="1007329990"/>
    <n v="1101"/>
    <s v="ADRIANA"/>
    <s v="HERNANDEZ LONDOÑO "/>
    <x v="1"/>
    <n v="9"/>
    <n v="9"/>
    <n v="1"/>
  </r>
  <r>
    <x v="91"/>
    <x v="6"/>
    <s v="Procedimiento de recolección de fruto suelto posconsumo "/>
    <n v="0"/>
    <s v="Gedman Hernandez"/>
    <s v="Gedman Hernandez"/>
    <s v="Finca El Pilar "/>
    <x v="59"/>
    <x v="4"/>
    <n v="1006697383"/>
    <n v="1535"/>
    <s v="DIANA SOFIA"/>
    <s v="BLANCO ANDRADE "/>
    <x v="1"/>
    <n v="9"/>
    <n v="9"/>
    <n v="1"/>
  </r>
  <r>
    <x v="91"/>
    <x v="6"/>
    <s v="Procedimiento de recolección de fruto suelto posconsumo "/>
    <n v="0"/>
    <s v="Gedman Hernandez"/>
    <s v="Gedman Hernandez"/>
    <s v="Finca El Pilar "/>
    <x v="59"/>
    <x v="4"/>
    <n v="1121844449"/>
    <n v="1097"/>
    <s v="JOSE MANUEL"/>
    <s v="AMAYA GONZALEZ "/>
    <x v="1"/>
    <n v="9"/>
    <n v="9"/>
    <n v="1"/>
  </r>
  <r>
    <x v="91"/>
    <x v="6"/>
    <s v="Procedimiento de recolección de fruto suelto posconsumo "/>
    <n v="0"/>
    <s v="Gedman Hernandez"/>
    <s v="Gedman Hernandez"/>
    <s v="Finca El Pilar "/>
    <x v="59"/>
    <x v="4"/>
    <n v="17281751"/>
    <s v="N/A"/>
    <s v="LUIS"/>
    <s v="CUBILLOS"/>
    <x v="0"/>
    <n v="9"/>
    <n v="9"/>
    <n v="1"/>
  </r>
  <r>
    <x v="92"/>
    <x v="6"/>
    <s v="Procedimiento de recolección de fruto suelto posconsumo "/>
    <n v="0"/>
    <s v="Gedman Hernandez"/>
    <s v="Gedman Hernandez"/>
    <s v="Finca El Pilar "/>
    <x v="2"/>
    <x v="4"/>
    <n v="31031744"/>
    <n v="1023"/>
    <s v=" MARIA EUGENIA"/>
    <s v="VARGAS OVALLE"/>
    <x v="1"/>
    <n v="3"/>
    <n v="3"/>
    <n v="1"/>
  </r>
  <r>
    <x v="92"/>
    <x v="6"/>
    <s v="Procedimiento de recolección de fruto suelto posconsumo "/>
    <n v="0"/>
    <s v="Gedman Hernandez"/>
    <s v="Gedman Hernandez"/>
    <s v="Finca El Pilar "/>
    <x v="2"/>
    <x v="4"/>
    <n v="1121832436"/>
    <n v="1537"/>
    <s v="DEICY MARIA"/>
    <s v="MERCHAN HERNANDEZ"/>
    <x v="1"/>
    <n v="3"/>
    <n v="3"/>
    <n v="1"/>
  </r>
  <r>
    <x v="92"/>
    <x v="6"/>
    <s v="Procedimiento de recolección de fruto suelto posconsumo "/>
    <n v="0"/>
    <s v="Gedman Hernandez"/>
    <s v="Gedman Hernandez"/>
    <s v="Finca El Pilar "/>
    <x v="2"/>
    <x v="4"/>
    <n v="1010143088"/>
    <n v="1536"/>
    <s v="MONICA ALEJANDRA"/>
    <s v="HERNANDEZ HERNANDEZ "/>
    <x v="1"/>
    <n v="3"/>
    <n v="3"/>
    <n v="1"/>
  </r>
  <r>
    <x v="93"/>
    <x v="6"/>
    <s v="Procedimiento de recolección de fruto suelto posconsumo "/>
    <n v="0"/>
    <s v="Gedman Hernandez"/>
    <s v="Gedman Hernandez"/>
    <s v="Finca El Pilar "/>
    <x v="60"/>
    <x v="4"/>
    <n v="1121910483"/>
    <n v="1538"/>
    <s v="ADRIANA"/>
    <s v="JARAMILLO OVALLE "/>
    <x v="1"/>
    <n v="1"/>
    <n v="1"/>
    <n v="1"/>
  </r>
  <r>
    <x v="94"/>
    <x v="6"/>
    <s v="Procedimiento de recolección de fruto suelto posconsumo "/>
    <n v="0"/>
    <s v="Gedman Hernandez"/>
    <s v="Gedman Hernandez"/>
    <s v="Finca El Pilar"/>
    <x v="61"/>
    <x v="4"/>
    <n v="1123116171"/>
    <n v="1539"/>
    <s v="YULIZA ANDREA"/>
    <s v="HERNANDEZ HERNANDEZ "/>
    <x v="1"/>
    <n v="3"/>
    <n v="3"/>
    <n v="1"/>
  </r>
  <r>
    <x v="94"/>
    <x v="6"/>
    <s v="Procedimiento de recolección de fruto suelto posconsumo "/>
    <n v="0"/>
    <s v="Gedman Hernandez"/>
    <s v="Gedman Hernandez"/>
    <s v="Finca El Pilar"/>
    <x v="61"/>
    <x v="4"/>
    <n v="1121868814"/>
    <n v="1046"/>
    <s v="DIANA EDELMIRA"/>
    <s v="AMAYA GONZALEZ "/>
    <x v="1"/>
    <n v="3"/>
    <n v="3"/>
    <n v="1"/>
  </r>
  <r>
    <x v="94"/>
    <x v="6"/>
    <s v="Procedimiento de recolección de fruto suelto posconsumo "/>
    <n v="0"/>
    <s v="Gedman Hernandez"/>
    <s v="Gedman Hernandez"/>
    <s v="Finca El Pilar"/>
    <x v="61"/>
    <x v="4"/>
    <n v="17345837"/>
    <n v="1240"/>
    <s v="GUILLERMO ANTONIO"/>
    <s v="BRAVO "/>
    <x v="1"/>
    <n v="3"/>
    <n v="3"/>
    <n v="1"/>
  </r>
  <r>
    <x v="95"/>
    <x v="6"/>
    <s v="Entrega de ficha técnica de cosecha y poda"/>
    <n v="0"/>
    <s v="Gedman Hernandez"/>
    <s v="Gedman Hernandez"/>
    <s v="Finca El Pilar "/>
    <x v="61"/>
    <x v="4"/>
    <n v="1121844449"/>
    <n v="1097"/>
    <s v="JOSE MANUEL"/>
    <s v="AMAYA GONZALEZ "/>
    <x v="1"/>
    <n v="1"/>
    <n v="1"/>
    <n v="1"/>
  </r>
  <r>
    <x v="96"/>
    <x v="6"/>
    <s v="Entrega de ficha técnica de cosecha y poda"/>
    <n v="0"/>
    <s v="Gedman Hernandez"/>
    <s v="Gedman Hernandez"/>
    <s v="Finca El Pilar"/>
    <x v="62"/>
    <x v="4"/>
    <n v="1006697383"/>
    <n v="1535"/>
    <s v="DIANA SOFIA"/>
    <s v="BLANCO ANDRADE "/>
    <x v="1"/>
    <n v="6"/>
    <n v="6"/>
    <n v="1"/>
  </r>
  <r>
    <x v="96"/>
    <x v="6"/>
    <s v="Entrega de ficha técnica de cosecha y poda"/>
    <n v="0"/>
    <s v="Gedman Hernandez"/>
    <s v="Gedman Hernandez"/>
    <s v="Finca El Pilar"/>
    <x v="62"/>
    <x v="4"/>
    <n v="31031744"/>
    <n v="1023"/>
    <s v=" MARIA EUGENIA"/>
    <s v="VARGAS OVALLE"/>
    <x v="1"/>
    <n v="6"/>
    <n v="6"/>
    <n v="1"/>
  </r>
  <r>
    <x v="96"/>
    <x v="6"/>
    <s v="Entrega de ficha técnica de cosecha y poda"/>
    <n v="0"/>
    <s v="Gedman Hernandez"/>
    <s v="Gedman Hernandez"/>
    <s v="Finca El Pilar"/>
    <x v="62"/>
    <x v="4"/>
    <n v="1123116171"/>
    <n v="1539"/>
    <s v="YULIZA ANDREA"/>
    <s v="HERNANDEZ HERNANDEZ "/>
    <x v="1"/>
    <n v="6"/>
    <n v="6"/>
    <n v="1"/>
  </r>
  <r>
    <x v="96"/>
    <x v="6"/>
    <s v="Entrega de ficha técnica de cosecha y poda"/>
    <n v="0"/>
    <s v="Gedman Hernandez"/>
    <s v="Gedman Hernandez"/>
    <s v="Finca El Pilar"/>
    <x v="62"/>
    <x v="4"/>
    <n v="1010143088"/>
    <n v="1536"/>
    <s v="MONICA ALEJANDRA"/>
    <s v="HERNANDEZ HERNANDEZ "/>
    <x v="1"/>
    <n v="6"/>
    <n v="6"/>
    <n v="1"/>
  </r>
  <r>
    <x v="96"/>
    <x v="6"/>
    <s v="Entrega de ficha técnica de cosecha y poda"/>
    <n v="0"/>
    <s v="Gedman Hernandez"/>
    <s v="Gedman Hernandez"/>
    <s v="Finca El Pilar"/>
    <x v="62"/>
    <x v="4"/>
    <n v="1121832436"/>
    <n v="1537"/>
    <s v="DEICY MARIA"/>
    <s v="MERCHAN HERNANDEZ"/>
    <x v="1"/>
    <n v="6"/>
    <n v="6"/>
    <n v="1"/>
  </r>
  <r>
    <x v="96"/>
    <x v="6"/>
    <s v="Entrega de ficha técnica de cosecha y poda"/>
    <n v="0"/>
    <s v="Gedman Hernandez"/>
    <s v="Gedman Hernandez"/>
    <s v="Finca El Pilar"/>
    <x v="62"/>
    <x v="4"/>
    <n v="1121868814"/>
    <n v="1046"/>
    <s v="DIANA EDELMIRA"/>
    <s v="AMAYA GONZALEZ "/>
    <x v="1"/>
    <n v="6"/>
    <n v="6"/>
    <n v="1"/>
  </r>
  <r>
    <x v="97"/>
    <x v="6"/>
    <s v="Entrega de ficha técnica de cosecha y poda"/>
    <n v="0"/>
    <s v="Gedman Hernandez"/>
    <s v="Gedman Hernandez"/>
    <s v="Finca El Pilar"/>
    <x v="63"/>
    <x v="4"/>
    <n v="85261773"/>
    <n v="1540"/>
    <s v="JORGE LUIS"/>
    <s v="RODRIGUEZ TORRES "/>
    <x v="1"/>
    <n v="1"/>
    <n v="1"/>
    <n v="1"/>
  </r>
  <r>
    <x v="98"/>
    <x v="6"/>
    <s v="entrega de ficja tecnica de fertilización "/>
    <n v="0"/>
    <s v="Gedman Hernandez"/>
    <s v="Gedman Hernandez"/>
    <s v="Finca El Pilar "/>
    <x v="63"/>
    <x v="4"/>
    <n v="18973838"/>
    <n v="1515"/>
    <s v="MARCOS JAVIER "/>
    <s v="PEREZ BANDERA"/>
    <x v="1"/>
    <n v="4"/>
    <n v="4"/>
    <n v="1"/>
  </r>
  <r>
    <x v="98"/>
    <x v="6"/>
    <s v="entrega de ficja tecnica de fertilización "/>
    <n v="0"/>
    <s v="Gedman Hernandez"/>
    <s v="Gedman Hernandez"/>
    <s v="Finca El Pilar "/>
    <x v="63"/>
    <x v="4"/>
    <n v="1003274956"/>
    <n v="1463"/>
    <s v="WILSON ENRRIQUE"/>
    <s v="MURILLO JIMENEZ"/>
    <x v="1"/>
    <n v="4"/>
    <n v="4"/>
    <n v="1"/>
  </r>
  <r>
    <x v="98"/>
    <x v="6"/>
    <s v="entrega de ficja tecnica de fertilización "/>
    <n v="0"/>
    <s v="Gedman Hernandez"/>
    <s v="Gedman Hernandez"/>
    <s v="Finca El Pilar "/>
    <x v="63"/>
    <x v="4"/>
    <n v="1121948100"/>
    <s v="N/A"/>
    <s v="YEISON"/>
    <s v="MORALES"/>
    <x v="1"/>
    <n v="4"/>
    <n v="4"/>
    <n v="1"/>
  </r>
  <r>
    <x v="98"/>
    <x v="6"/>
    <s v="entrega de ficja tecnica de fertilización "/>
    <n v="0"/>
    <s v="Gedman Hernandez"/>
    <s v="Gedman Hernandez"/>
    <s v="Finca El Pilar "/>
    <x v="63"/>
    <x v="4"/>
    <n v="1006795353"/>
    <n v="1533"/>
    <s v=" LUIS JEFREY"/>
    <s v="CASTRO NARVAEZ"/>
    <x v="1"/>
    <n v="4"/>
    <n v="4"/>
    <n v="1"/>
  </r>
  <r>
    <x v="99"/>
    <x v="6"/>
    <s v="censo de producción"/>
    <n v="0"/>
    <s v="Nubia Beltran"/>
    <s v="Nubia Beltran"/>
    <s v="Finca Bocas de Guayuriba"/>
    <x v="63"/>
    <x v="7"/>
    <n v="1123115110"/>
    <n v="1371"/>
    <s v="MARINELLY"/>
    <s v="HERNANDEZ JILGUERO "/>
    <x v="1"/>
    <n v="2"/>
    <n v="2"/>
    <n v="1"/>
  </r>
  <r>
    <x v="99"/>
    <x v="6"/>
    <s v="censo de producción"/>
    <n v="0"/>
    <s v="Nubia Beltran"/>
    <s v="Nubia Beltran"/>
    <s v="Finca Bocas de Guayuriba"/>
    <x v="63"/>
    <x v="7"/>
    <n v="40401255"/>
    <n v="1034"/>
    <s v="YUDY FERLAY"/>
    <s v="ROMERO BERNAL "/>
    <x v="1"/>
    <n v="2"/>
    <n v="2"/>
    <n v="1"/>
  </r>
  <r>
    <x v="100"/>
    <x v="6"/>
    <s v="censo de producción"/>
    <n v="0"/>
    <s v="Nubia Beltran"/>
    <s v="Nubia Beltran"/>
    <s v="Finca Bocas de Guayuriba"/>
    <x v="64"/>
    <x v="7"/>
    <n v="40404467"/>
    <n v="1029"/>
    <s v="BLANCA MARINELLA"/>
    <s v="MORENO SANCHEZ "/>
    <x v="1"/>
    <n v="1"/>
    <n v="1"/>
    <n v="1"/>
  </r>
  <r>
    <x v="101"/>
    <x v="6"/>
    <s v="Entrega de ficha tecnica de cosecha y poda"/>
    <n v="0"/>
    <s v="Gedman Hernandez"/>
    <s v="Gedman Hernandez"/>
    <s v="Finca El Pilar"/>
    <x v="64"/>
    <x v="4"/>
    <n v="87946959"/>
    <n v="1542"/>
    <s v="DANNY JAMER"/>
    <s v="PORTILLA PALACIOS "/>
    <x v="1"/>
    <n v="2"/>
    <n v="2"/>
    <n v="1"/>
  </r>
  <r>
    <x v="101"/>
    <x v="6"/>
    <s v="Entrega de ficha tecnica de cosecha y poda"/>
    <n v="0"/>
    <s v="Gedman Hernandez"/>
    <s v="Gedman Hernandez"/>
    <s v="Finca El Pilar"/>
    <x v="64"/>
    <x v="4"/>
    <n v="1233889891"/>
    <n v="1541"/>
    <s v="WILSON FERNANDO"/>
    <s v="PARRA ESCOBAR"/>
    <x v="1"/>
    <n v="2"/>
    <n v="2"/>
    <n v="1"/>
  </r>
  <r>
    <x v="102"/>
    <x v="6"/>
    <s v="Procedimiento de recolección de fruto suelto posconsumo "/>
    <n v="0"/>
    <s v="Gedman Hernandez"/>
    <s v="Gedman Hernandez"/>
    <s v="Finca El Pilar "/>
    <x v="65"/>
    <x v="4"/>
    <n v="1193531410"/>
    <n v="1544"/>
    <s v="SARA DANIELA"/>
    <s v="BELTRAN MORENO "/>
    <x v="1"/>
    <n v="2"/>
    <n v="2"/>
    <n v="1"/>
  </r>
  <r>
    <x v="102"/>
    <x v="6"/>
    <s v="Procedimiento de recolección de fruto suelto posconsumo "/>
    <n v="0"/>
    <s v="Gedman Hernandez"/>
    <s v="Gedman Hernandez"/>
    <s v="Finca El Pilar "/>
    <x v="65"/>
    <x v="4"/>
    <n v="1115859274"/>
    <n v="1543"/>
    <s v="GERSON"/>
    <s v="SEPULVEDA"/>
    <x v="1"/>
    <n v="2"/>
    <n v="2"/>
    <n v="1"/>
  </r>
  <r>
    <x v="103"/>
    <x v="6"/>
    <s v="Censo de producción"/>
    <n v="0"/>
    <s v="Nubia Beltran"/>
    <s v="Nubia Beltran"/>
    <s v="Finca Cararabo"/>
    <x v="66"/>
    <x v="7"/>
    <n v="25331999"/>
    <n v="1121"/>
    <s v="VICKY JIMENA "/>
    <s v="SANDOVAL GOLU "/>
    <x v="1"/>
    <n v="1"/>
    <n v="1"/>
    <n v="1"/>
  </r>
  <r>
    <x v="104"/>
    <x v="6"/>
    <s v="Procedimiento de recolección de fruto suelto posconsumo "/>
    <n v="0"/>
    <s v="Gedman Hernandez"/>
    <s v="Gedman Hernandez"/>
    <s v="Finca El Pilar "/>
    <x v="66"/>
    <x v="4"/>
    <n v="1006838553"/>
    <n v="1547"/>
    <s v="MIGUEL ANGEL"/>
    <s v="GARCIA MORENO "/>
    <x v="1"/>
    <n v="1"/>
    <n v="1"/>
    <n v="1"/>
  </r>
  <r>
    <x v="105"/>
    <x v="6"/>
    <s v="Procedimiento de recolección de fruto suelto posconsumo "/>
    <n v="0"/>
    <s v="Gedman Hernandez"/>
    <s v="Gedman Hernandez"/>
    <s v="Finca El Pilar "/>
    <x v="67"/>
    <x v="4"/>
    <n v="1087798043"/>
    <n v="1545"/>
    <s v="ALAN"/>
    <s v="JIMENEZ"/>
    <x v="1"/>
    <n v="1"/>
    <n v="1"/>
    <n v="1"/>
  </r>
  <r>
    <x v="106"/>
    <x v="6"/>
    <s v="Entrega de ficha tecnica de cosecha y poda"/>
    <n v="0"/>
    <s v="Gedman Hernandez"/>
    <s v="Gedman Hernandez"/>
    <s v="Finca El Pilar "/>
    <x v="68"/>
    <x v="4"/>
    <n v="1006838553"/>
    <n v="1547"/>
    <s v="MIGUEL ANGEL"/>
    <s v="GARCIA MORENO "/>
    <x v="1"/>
    <n v="2"/>
    <n v="2"/>
    <n v="1"/>
  </r>
  <r>
    <x v="106"/>
    <x v="6"/>
    <s v="Entrega de ficha tecnica de cosecha y poda"/>
    <n v="0"/>
    <s v="Gedman Hernandez"/>
    <s v="Gedman Hernandez"/>
    <s v="Finca El Pilar "/>
    <x v="68"/>
    <x v="4"/>
    <n v="1115859274"/>
    <n v="1543"/>
    <s v="GERSON"/>
    <s v="SEPULVEDA"/>
    <x v="1"/>
    <n v="2"/>
    <n v="2"/>
    <n v="1"/>
  </r>
  <r>
    <x v="107"/>
    <x v="6"/>
    <s v="Entrega de ficha tecnica de poda y encalle "/>
    <n v="0"/>
    <s v="Gedman Hernandez"/>
    <s v="Gedman Hernandez"/>
    <s v="Finca El Pilar "/>
    <x v="69"/>
    <x v="4"/>
    <n v="1193531410"/>
    <n v="1544"/>
    <s v="SARA DANIELA"/>
    <s v="BELTRAN MORENO "/>
    <x v="1"/>
    <n v="3"/>
    <n v="3"/>
    <n v="1"/>
  </r>
  <r>
    <x v="107"/>
    <x v="6"/>
    <s v="Entrega de ficha tecnica de poda y encalle "/>
    <n v="0"/>
    <s v="Gedman Hernandez"/>
    <s v="Gedman Hernandez"/>
    <s v="Finca El Pilar "/>
    <x v="69"/>
    <x v="4"/>
    <n v="1006697383"/>
    <n v="1535"/>
    <s v="DIANA SOFIA"/>
    <s v="BLANCO ANDRADE "/>
    <x v="1"/>
    <n v="3"/>
    <n v="3"/>
    <n v="1"/>
  </r>
  <r>
    <x v="107"/>
    <x v="6"/>
    <s v="Entrega de ficha tecnica de poda y encalle "/>
    <n v="0"/>
    <s v="Gedman Hernandez"/>
    <s v="Gedman Hernandez"/>
    <s v="Finca El Pilar "/>
    <x v="69"/>
    <x v="4"/>
    <n v="1121910483"/>
    <n v="1538"/>
    <s v="ADRIANA"/>
    <s v="JARAMILLO OVALLE "/>
    <x v="1"/>
    <n v="3"/>
    <n v="3"/>
    <n v="1"/>
  </r>
  <r>
    <x v="108"/>
    <x v="6"/>
    <s v="Reinducción de Plateo quimico por incumplimiento de labor "/>
    <n v="0"/>
    <s v="Gedman Hernandez"/>
    <s v="Gedman Hernandez"/>
    <s v="Finca El Pilar "/>
    <x v="5"/>
    <x v="4"/>
    <n v="1122132486"/>
    <n v="1216"/>
    <s v=" LAURA MARCELA"/>
    <s v="ROJAS GARCIA"/>
    <x v="1"/>
    <n v="2"/>
    <n v="2"/>
    <n v="1"/>
  </r>
  <r>
    <x v="108"/>
    <x v="6"/>
    <s v="Reinducción de Plateo quimico por incumplimiento de labor "/>
    <n v="0"/>
    <s v="Gedman Hernandez"/>
    <s v="Gedman Hernandez"/>
    <s v="Finca El Pilar "/>
    <x v="5"/>
    <x v="4"/>
    <n v="31536041"/>
    <n v="1101"/>
    <s v="ZAMIRNA"/>
    <s v="GUERRERO AGUILAR "/>
    <x v="1"/>
    <n v="2"/>
    <n v="2"/>
    <n v="1"/>
  </r>
  <r>
    <x v="109"/>
    <x v="6"/>
    <s v="Censo de producción"/>
    <n v="0"/>
    <s v="Nubia Beltran"/>
    <s v="Nubia Beltran"/>
    <s v="Finca El Pilar "/>
    <x v="6"/>
    <x v="7"/>
    <n v="40326125"/>
    <n v="1129"/>
    <s v="LILIANA ANDREA"/>
    <s v="MORENO NARVAEZ "/>
    <x v="1"/>
    <n v="2"/>
    <n v="2"/>
    <n v="1"/>
  </r>
  <r>
    <x v="109"/>
    <x v="6"/>
    <s v="Censo de producción"/>
    <n v="0"/>
    <s v="Nubia Beltran"/>
    <s v="Nubia Beltran"/>
    <s v="Finca El Pilar "/>
    <x v="6"/>
    <x v="7"/>
    <n v="38360656"/>
    <n v="1039"/>
    <s v="EMILCE"/>
    <s v="CESPEDES CANAS "/>
    <x v="1"/>
    <n v="2"/>
    <n v="2"/>
    <n v="1"/>
  </r>
  <r>
    <x v="110"/>
    <x v="6"/>
    <s v="Entrega de procedimiento de cosecha y poda"/>
    <n v="0"/>
    <s v="Gedman Hernandez"/>
    <s v="Gedman Hernandez"/>
    <s v="Finca El Pilar "/>
    <x v="6"/>
    <x v="4"/>
    <n v="1083556844"/>
    <n v="1548"/>
    <s v="GEINER ANTONIO"/>
    <s v="GIL LARA "/>
    <x v="1"/>
    <n v="1"/>
    <n v="1"/>
    <n v="1"/>
  </r>
  <r>
    <x v="111"/>
    <x v="6"/>
    <s v="Reinducción y entrega de ficha tecnica de cosecha "/>
    <n v="0"/>
    <s v="Gedman Hernandez"/>
    <s v="Gedman Hernandez"/>
    <s v="Finca El Pilar"/>
    <x v="6"/>
    <x v="4"/>
    <n v="1233889891"/>
    <n v="1541"/>
    <s v="WILSON FERNANDO"/>
    <s v="PARRA ESCOBAR"/>
    <x v="1"/>
    <n v="1"/>
    <n v="1"/>
    <n v="1"/>
  </r>
  <r>
    <x v="112"/>
    <x v="6"/>
    <s v="Reinducción de poda y encalle "/>
    <n v="0"/>
    <s v="Gedman Hernandez"/>
    <s v="Gedman Hernandez"/>
    <s v="Finca El Pilar"/>
    <x v="70"/>
    <x v="4"/>
    <n v="77103898"/>
    <n v="1347"/>
    <s v=" JHANDY EMIRO"/>
    <s v="MARTINEZ OSPINO"/>
    <x v="1"/>
    <n v="11"/>
    <n v="11"/>
    <n v="1"/>
  </r>
  <r>
    <x v="112"/>
    <x v="6"/>
    <s v="Reinducción de poda y encalle "/>
    <n v="0"/>
    <s v="Gedman Hernandez"/>
    <s v="Gedman Hernandez"/>
    <s v="Finca El Pilar"/>
    <x v="70"/>
    <x v="4"/>
    <n v="1051660429"/>
    <n v="1516"/>
    <s v="JOSÉ DE JESUS"/>
    <s v="ANGULO CANTILLO"/>
    <x v="1"/>
    <n v="11"/>
    <n v="11"/>
    <n v="1"/>
  </r>
  <r>
    <x v="112"/>
    <x v="6"/>
    <s v="Reinducción de poda y encalle "/>
    <n v="0"/>
    <s v="Gedman Hernandez"/>
    <s v="Gedman Hernandez"/>
    <s v="Finca El Pilar"/>
    <x v="70"/>
    <x v="4"/>
    <n v="1122126571"/>
    <n v="1485"/>
    <s v=" FREDY ALEXANDER"/>
    <s v="ALVAREZ GALINDO"/>
    <x v="1"/>
    <n v="11"/>
    <n v="11"/>
    <n v="1"/>
  </r>
  <r>
    <x v="112"/>
    <x v="6"/>
    <s v="Reinducción de poda y encalle "/>
    <n v="0"/>
    <s v="Gedman Hernandez"/>
    <s v="Gedman Hernandez"/>
    <s v="Finca El Pilar"/>
    <x v="70"/>
    <x v="4"/>
    <n v="9600532"/>
    <n v="1070"/>
    <s v="PABLO ANTONIO"/>
    <s v="ROJAS RODRIGUEZ "/>
    <x v="1"/>
    <n v="11"/>
    <n v="11"/>
    <n v="1"/>
  </r>
  <r>
    <x v="112"/>
    <x v="6"/>
    <s v="Reinducción de poda y encalle "/>
    <n v="0"/>
    <s v="Gedman Hernandez"/>
    <s v="Gedman Hernandez"/>
    <s v="Finca El Pilar"/>
    <x v="70"/>
    <x v="4"/>
    <n v="17972048"/>
    <n v="1450"/>
    <s v="MANUEL FRANCISCO"/>
    <s v="PALLARES ANAYA "/>
    <x v="1"/>
    <n v="11"/>
    <n v="11"/>
    <n v="1"/>
  </r>
  <r>
    <x v="112"/>
    <x v="6"/>
    <s v="Reinducción de poda y encalle "/>
    <n v="0"/>
    <s v="Gedman Hernandez"/>
    <s v="Gedman Hernandez"/>
    <s v="Finca El Pilar"/>
    <x v="70"/>
    <x v="4"/>
    <n v="85380891"/>
    <n v="1532"/>
    <s v="JOSE FERNANDO"/>
    <s v="MANGA GUZMAN "/>
    <x v="1"/>
    <n v="11"/>
    <n v="11"/>
    <n v="1"/>
  </r>
  <r>
    <x v="112"/>
    <x v="6"/>
    <s v="Reinducción de poda y encalle "/>
    <n v="0"/>
    <s v="Gedman Hernandez"/>
    <s v="Gedman Hernandez"/>
    <s v="Finca El Pilar"/>
    <x v="70"/>
    <x v="4"/>
    <n v="87946959"/>
    <n v="1542"/>
    <s v="DANNY JAMER"/>
    <s v="PORTILLA PALACIOS "/>
    <x v="1"/>
    <n v="11"/>
    <n v="11"/>
    <n v="1"/>
  </r>
  <r>
    <x v="112"/>
    <x v="6"/>
    <s v="Reinducción de poda y encalle "/>
    <n v="0"/>
    <s v="Gedman Hernandez"/>
    <s v="Gedman Hernandez"/>
    <s v="Finca El Pilar"/>
    <x v="70"/>
    <x v="4"/>
    <n v="17355000"/>
    <n v="1379"/>
    <s v=" ALBERTO"/>
    <s v="ROJAS CARLOS"/>
    <x v="1"/>
    <n v="11"/>
    <n v="11"/>
    <n v="1"/>
  </r>
  <r>
    <x v="112"/>
    <x v="6"/>
    <s v="Reinducción de poda y encalle "/>
    <n v="0"/>
    <s v="Gedman Hernandez"/>
    <s v="Gedman Hernandez"/>
    <s v="Finca El Pilar"/>
    <x v="70"/>
    <x v="4"/>
    <n v="85261773"/>
    <n v="1540"/>
    <s v="JORGE LUIS"/>
    <s v="RODRIGUEZ TORRES "/>
    <x v="1"/>
    <n v="11"/>
    <n v="11"/>
    <n v="1"/>
  </r>
  <r>
    <x v="112"/>
    <x v="6"/>
    <s v="Reinducción de poda y encalle "/>
    <n v="0"/>
    <s v="Gedman Hernandez"/>
    <s v="Gedman Hernandez"/>
    <s v="Finca El Pilar"/>
    <x v="70"/>
    <x v="4"/>
    <n v="7837811"/>
    <s v="N/A"/>
    <s v="ESTEBAN "/>
    <s v="LOPEZ"/>
    <x v="1"/>
    <n v="11"/>
    <n v="11"/>
    <n v="1"/>
  </r>
  <r>
    <x v="112"/>
    <x v="6"/>
    <s v="Reinducción de poda y encalle "/>
    <n v="0"/>
    <s v="Gedman Hernandez"/>
    <s v="Gedman Hernandez"/>
    <s v="Finca El Pilar"/>
    <x v="70"/>
    <x v="4"/>
    <n v="1083556844"/>
    <n v="1548"/>
    <s v="GEINER ANTONIO"/>
    <s v="GIL LARA "/>
    <x v="1"/>
    <n v="11"/>
    <n v="11"/>
    <n v="1"/>
  </r>
  <r>
    <x v="113"/>
    <x v="6"/>
    <s v="Procedimiento de fertilización, poda y encalle "/>
    <n v="0"/>
    <s v="Gedman Hernandez"/>
    <s v="Gedman Hernandez"/>
    <s v="Finca El Pilar "/>
    <x v="71"/>
    <x v="4"/>
    <n v="1006795353"/>
    <n v="1533"/>
    <s v=" LUIS JEFREY"/>
    <s v="CASTRO NARVAEZ"/>
    <x v="1"/>
    <n v="11"/>
    <n v="11"/>
    <n v="1"/>
  </r>
  <r>
    <x v="113"/>
    <x v="6"/>
    <s v="Procedimiento de fertilización, poda y encalle "/>
    <n v="0"/>
    <s v="Gedman Hernandez"/>
    <s v="Gedman Hernandez"/>
    <s v="Finca El Pilar "/>
    <x v="71"/>
    <x v="4"/>
    <n v="18973838"/>
    <n v="1515"/>
    <s v="MARCOS JAVIER "/>
    <s v="PEREZ BANDERA"/>
    <x v="1"/>
    <n v="11"/>
    <n v="11"/>
    <n v="1"/>
  </r>
  <r>
    <x v="113"/>
    <x v="6"/>
    <s v="Procedimiento de fertilización, poda y encalle "/>
    <n v="0"/>
    <s v="Gedman Hernandez"/>
    <s v="Gedman Hernandez"/>
    <s v="Finca El Pilar "/>
    <x v="71"/>
    <x v="4"/>
    <n v="1003274956"/>
    <n v="1463"/>
    <s v="WILSON ENRRIQUE"/>
    <s v="MURILLO JIMENEZ"/>
    <x v="1"/>
    <n v="11"/>
    <n v="11"/>
    <n v="1"/>
  </r>
  <r>
    <x v="113"/>
    <x v="6"/>
    <s v="Procedimiento de fertilización, poda y encalle "/>
    <n v="0"/>
    <s v="Gedman Hernandez"/>
    <s v="Gedman Hernandez"/>
    <s v="Finca El Pilar "/>
    <x v="71"/>
    <x v="4"/>
    <n v="1123116797"/>
    <n v="1404"/>
    <s v=" ELKIN STEVEN"/>
    <s v="ROJAS ORTIZ"/>
    <x v="1"/>
    <n v="11"/>
    <n v="11"/>
    <n v="1"/>
  </r>
  <r>
    <x v="113"/>
    <x v="6"/>
    <s v="Procedimiento de fertilización, poda y encalle "/>
    <n v="0"/>
    <s v="Gedman Hernandez"/>
    <s v="Gedman Hernandez"/>
    <s v="Finca El Pilar "/>
    <x v="71"/>
    <x v="4"/>
    <n v="1121832436"/>
    <n v="1537"/>
    <s v="DEICY MARIA"/>
    <s v="MERCHAN HERNANDEZ"/>
    <x v="1"/>
    <n v="11"/>
    <n v="11"/>
    <n v="1"/>
  </r>
  <r>
    <x v="113"/>
    <x v="6"/>
    <s v="Procedimiento de fertilización, poda y encalle "/>
    <n v="0"/>
    <s v="Gedman Hernandez"/>
    <s v="Gedman Hernandez"/>
    <s v="Finca El Pilar "/>
    <x v="71"/>
    <x v="4"/>
    <n v="31031744"/>
    <n v="1023"/>
    <s v=" MARIA EUGENIA"/>
    <s v="VARGAS OVALLE"/>
    <x v="1"/>
    <n v="11"/>
    <n v="11"/>
    <n v="1"/>
  </r>
  <r>
    <x v="113"/>
    <x v="6"/>
    <s v="Procedimiento de fertilización, poda y encalle "/>
    <n v="0"/>
    <s v="Gedman Hernandez"/>
    <s v="Gedman Hernandez"/>
    <s v="Finca El Pilar "/>
    <x v="71"/>
    <x v="4"/>
    <n v="1010143088"/>
    <n v="1536"/>
    <s v="MONICA ALEJANDRA"/>
    <s v="HERNANDEZ HERNANDEZ "/>
    <x v="1"/>
    <n v="11"/>
    <n v="11"/>
    <n v="1"/>
  </r>
  <r>
    <x v="113"/>
    <x v="6"/>
    <s v="Procedimiento de fertilización, poda y encalle "/>
    <n v="0"/>
    <s v="Gedman Hernandez"/>
    <s v="Gedman Hernandez"/>
    <s v="Finca El Pilar "/>
    <x v="71"/>
    <x v="4"/>
    <n v="1123116171"/>
    <n v="1539"/>
    <s v="YULIZA ANDREA"/>
    <s v="HERNANDEZ HERNANDEZ "/>
    <x v="1"/>
    <n v="11"/>
    <n v="11"/>
    <n v="1"/>
  </r>
  <r>
    <x v="113"/>
    <x v="6"/>
    <s v="Procedimiento de fertilización, poda y encalle "/>
    <n v="0"/>
    <s v="Gedman Hernandez"/>
    <s v="Gedman Hernandez"/>
    <s v="Finca El Pilar "/>
    <x v="71"/>
    <x v="4"/>
    <n v="1121910483"/>
    <n v="1538"/>
    <s v="ADRIANA"/>
    <s v="JARAMILLO OVALLE "/>
    <x v="1"/>
    <n v="11"/>
    <n v="11"/>
    <n v="1"/>
  </r>
  <r>
    <x v="113"/>
    <x v="6"/>
    <s v="Procedimiento de fertilización, poda y encalle "/>
    <n v="0"/>
    <s v="Gedman Hernandez"/>
    <s v="Gedman Hernandez"/>
    <s v="Finca El Pilar "/>
    <x v="71"/>
    <x v="4"/>
    <n v="1006838553"/>
    <n v="1547"/>
    <s v="MIGUEL ANGEL"/>
    <s v="GARCIA MORENO "/>
    <x v="1"/>
    <n v="11"/>
    <n v="11"/>
    <n v="1"/>
  </r>
  <r>
    <x v="113"/>
    <x v="6"/>
    <s v="Procedimiento de fertilización, poda y encalle "/>
    <n v="0"/>
    <s v="Gedman Hernandez"/>
    <s v="Gedman Hernandez"/>
    <s v="Finca El Pilar "/>
    <x v="71"/>
    <x v="4"/>
    <n v="1193531410"/>
    <n v="1544"/>
    <s v="SARA DANIELA"/>
    <s v="BELTRAN MORENO "/>
    <x v="1"/>
    <n v="11"/>
    <n v="11"/>
    <n v="1"/>
  </r>
  <r>
    <x v="114"/>
    <x v="6"/>
    <s v="Reinducción de cosecha y poda"/>
    <n v="0"/>
    <s v="Gedman Hernandez"/>
    <s v="Gedman Hernandez"/>
    <s v="Finca El Pilar "/>
    <x v="72"/>
    <x v="4"/>
    <n v="1051660429"/>
    <n v="1516"/>
    <s v="JOSÉ DE JESUS"/>
    <s v="ANGULO CANTILLO"/>
    <x v="1"/>
    <n v="31"/>
    <n v="31"/>
    <n v="1"/>
  </r>
  <r>
    <x v="114"/>
    <x v="6"/>
    <s v="Reinducción de cosecha y poda"/>
    <n v="0"/>
    <s v="Gedman Hernandez"/>
    <s v="Gedman Hernandez"/>
    <s v="Finca El Pilar "/>
    <x v="72"/>
    <x v="4"/>
    <n v="17704595"/>
    <n v="1073"/>
    <s v="JOHN FREDY"/>
    <s v="QUIÑONEZ MUÑOZ "/>
    <x v="1"/>
    <n v="31"/>
    <n v="31"/>
    <n v="1"/>
  </r>
  <r>
    <x v="114"/>
    <x v="6"/>
    <s v="Reinducción de cosecha y poda"/>
    <n v="0"/>
    <s v="Gedman Hernandez"/>
    <s v="Gedman Hernandez"/>
    <s v="Finca El Pilar "/>
    <x v="72"/>
    <x v="4"/>
    <n v="87946959"/>
    <n v="1542"/>
    <s v="DANNY JAMER"/>
    <s v="PORTILLA PALACIOS "/>
    <x v="1"/>
    <n v="31"/>
    <n v="31"/>
    <n v="1"/>
  </r>
  <r>
    <x v="114"/>
    <x v="6"/>
    <s v="Reinducción de cosecha y poda"/>
    <n v="0"/>
    <s v="Gedman Hernandez"/>
    <s v="Gedman Hernandez"/>
    <s v="Finca El Pilar "/>
    <x v="72"/>
    <x v="4"/>
    <n v="85380891"/>
    <n v="1532"/>
    <s v="JOSE FERNANDO"/>
    <s v="MANGA GUZMAN "/>
    <x v="1"/>
    <n v="31"/>
    <n v="31"/>
    <n v="1"/>
  </r>
  <r>
    <x v="114"/>
    <x v="6"/>
    <s v="Reinducción de cosecha y poda"/>
    <n v="0"/>
    <s v="Gedman Hernandez"/>
    <s v="Gedman Hernandez"/>
    <s v="Finca El Pilar "/>
    <x v="72"/>
    <x v="4"/>
    <n v="85261773"/>
    <n v="1540"/>
    <s v="JORGE LUIS"/>
    <s v="RODRIGUEZ TORRES "/>
    <x v="1"/>
    <n v="31"/>
    <n v="31"/>
    <n v="1"/>
  </r>
  <r>
    <x v="114"/>
    <x v="6"/>
    <s v="Reinducción de cosecha y poda"/>
    <n v="0"/>
    <s v="Gedman Hernandez"/>
    <s v="Gedman Hernandez"/>
    <s v="Finca El Pilar "/>
    <x v="72"/>
    <x v="4"/>
    <n v="7837811"/>
    <s v="N/A"/>
    <s v="ESTEBAN "/>
    <s v="LOPEZ"/>
    <x v="1"/>
    <n v="31"/>
    <n v="31"/>
    <n v="1"/>
  </r>
  <r>
    <x v="114"/>
    <x v="6"/>
    <s v="Reinducción de cosecha y poda"/>
    <n v="0"/>
    <s v="Gedman Hernandez"/>
    <s v="Gedman Hernandez"/>
    <s v="Finca El Pilar "/>
    <x v="72"/>
    <x v="4"/>
    <n v="77103898"/>
    <n v="1347"/>
    <s v=" JHANDY EMIRO"/>
    <s v="MARTINEZ OSPINO"/>
    <x v="1"/>
    <n v="31"/>
    <n v="31"/>
    <n v="1"/>
  </r>
  <r>
    <x v="114"/>
    <x v="6"/>
    <s v="Reinducción de cosecha y poda"/>
    <n v="0"/>
    <s v="Gedman Hernandez"/>
    <s v="Gedman Hernandez"/>
    <s v="Finca El Pilar "/>
    <x v="72"/>
    <x v="4"/>
    <n v="17972048"/>
    <n v="1450"/>
    <s v="MANUEL FRANCISCO"/>
    <s v="PALLARES ANAYA "/>
    <x v="1"/>
    <n v="31"/>
    <n v="31"/>
    <n v="1"/>
  </r>
  <r>
    <x v="114"/>
    <x v="6"/>
    <s v="Reinducción de cosecha y poda"/>
    <n v="0"/>
    <s v="Gedman Hernandez"/>
    <s v="Gedman Hernandez"/>
    <s v="Finca El Pilar "/>
    <x v="72"/>
    <x v="4"/>
    <n v="17281751"/>
    <s v="N/A"/>
    <s v="LUIS"/>
    <s v="CUBILLOS"/>
    <x v="0"/>
    <n v="31"/>
    <n v="31"/>
    <n v="1"/>
  </r>
  <r>
    <x v="114"/>
    <x v="6"/>
    <s v="Reinducción de cosecha y poda"/>
    <n v="0"/>
    <s v="Gedman Hernandez"/>
    <s v="Gedman Hernandez"/>
    <s v="Finca El Pilar "/>
    <x v="72"/>
    <x v="4"/>
    <n v="17345837"/>
    <n v="1240"/>
    <s v="GUILLERMO ANTONIO"/>
    <s v="BRAVO "/>
    <x v="1"/>
    <n v="31"/>
    <n v="31"/>
    <n v="1"/>
  </r>
  <r>
    <x v="114"/>
    <x v="6"/>
    <s v="Reinducción de cosecha y poda"/>
    <n v="0"/>
    <s v="Gedman Hernandez"/>
    <s v="Gedman Hernandez"/>
    <s v="Finca El Pilar "/>
    <x v="72"/>
    <x v="4"/>
    <n v="9600532"/>
    <n v="1070"/>
    <s v="PABLO ANTONIO"/>
    <s v="ROJAS RODRIGUEZ "/>
    <x v="1"/>
    <n v="31"/>
    <n v="31"/>
    <n v="1"/>
  </r>
  <r>
    <x v="114"/>
    <x v="6"/>
    <s v="Reinducción de cosecha y poda"/>
    <n v="0"/>
    <s v="Gedman Hernandez"/>
    <s v="Gedman Hernandez"/>
    <s v="Finca El Pilar "/>
    <x v="72"/>
    <x v="4"/>
    <n v="1120499197"/>
    <n v="1065"/>
    <s v="LADY JOHANA"/>
    <s v="ANDRADE SANCHEZ "/>
    <x v="1"/>
    <n v="31"/>
    <n v="31"/>
    <n v="1"/>
  </r>
  <r>
    <x v="114"/>
    <x v="6"/>
    <s v="Reinducción de cosecha y poda"/>
    <n v="0"/>
    <s v="Gedman Hernandez"/>
    <s v="Gedman Hernandez"/>
    <s v="Finca El Pilar "/>
    <x v="72"/>
    <x v="4"/>
    <n v="1121910483"/>
    <n v="1538"/>
    <s v="ADRIANA"/>
    <s v="JARAMILLO OVALLE "/>
    <x v="1"/>
    <n v="31"/>
    <n v="31"/>
    <n v="1"/>
  </r>
  <r>
    <x v="114"/>
    <x v="6"/>
    <s v="Reinducción de cosecha y poda"/>
    <n v="0"/>
    <s v="Gedman Hernandez"/>
    <s v="Gedman Hernandez"/>
    <s v="Finca El Pilar "/>
    <x v="72"/>
    <x v="4"/>
    <n v="1123114519"/>
    <n v="1016"/>
    <s v=" JUAN CARLOS"/>
    <s v="ROA CASTILLO"/>
    <x v="1"/>
    <n v="31"/>
    <n v="31"/>
    <n v="1"/>
  </r>
  <r>
    <x v="114"/>
    <x v="6"/>
    <s v="Reinducción de cosecha y poda"/>
    <n v="0"/>
    <s v="Gedman Hernandez"/>
    <s v="Gedman Hernandez"/>
    <s v="Finca El Pilar "/>
    <x v="72"/>
    <x v="4"/>
    <n v="1006697383"/>
    <n v="1535"/>
    <s v="DIANA SOFIA"/>
    <s v="BLANCO ANDRADE "/>
    <x v="1"/>
    <n v="31"/>
    <n v="31"/>
    <n v="1"/>
  </r>
  <r>
    <x v="114"/>
    <x v="6"/>
    <s v="Reinducción de cosecha y poda"/>
    <n v="0"/>
    <s v="Gedman Hernandez"/>
    <s v="Gedman Hernandez"/>
    <s v="Finca El Pilar "/>
    <x v="72"/>
    <x v="4"/>
    <n v="31031744"/>
    <n v="1023"/>
    <s v=" MARIA EUGENIA"/>
    <s v="VARGAS OVALLE"/>
    <x v="1"/>
    <n v="31"/>
    <n v="31"/>
    <n v="1"/>
  </r>
  <r>
    <x v="114"/>
    <x v="6"/>
    <s v="Reinducción de cosecha y poda"/>
    <n v="0"/>
    <s v="Gedman Hernandez"/>
    <s v="Gedman Hernandez"/>
    <s v="Finca El Pilar "/>
    <x v="72"/>
    <x v="4"/>
    <n v="40341942"/>
    <n v="1028"/>
    <s v=" MARIA YORLEY"/>
    <s v="TORRES GARCIA"/>
    <x v="1"/>
    <n v="31"/>
    <n v="31"/>
    <n v="1"/>
  </r>
  <r>
    <x v="114"/>
    <x v="6"/>
    <s v="Reinducción de cosecha y poda"/>
    <n v="0"/>
    <s v="Gedman Hernandez"/>
    <s v="Gedman Hernandez"/>
    <s v="Finca El Pilar "/>
    <x v="72"/>
    <x v="4"/>
    <n v="1123114657"/>
    <n v="1456"/>
    <s v=" SIGUIFREDO"/>
    <s v="ROBAYO JIMENEZ"/>
    <x v="1"/>
    <n v="31"/>
    <n v="31"/>
    <n v="1"/>
  </r>
  <r>
    <x v="114"/>
    <x v="6"/>
    <s v="Reinducción de cosecha y poda"/>
    <n v="0"/>
    <s v="Gedman Hernandez"/>
    <s v="Gedman Hernandez"/>
    <s v="Finca El Pilar "/>
    <x v="72"/>
    <x v="4"/>
    <n v="1121934150"/>
    <n v="1058"/>
    <s v=" YULIAN ANDRES"/>
    <s v="HERNANDEZ MORENO"/>
    <x v="1"/>
    <n v="31"/>
    <n v="31"/>
    <n v="1"/>
  </r>
  <r>
    <x v="114"/>
    <x v="6"/>
    <s v="Reinducción de cosecha y poda"/>
    <n v="0"/>
    <s v="Gedman Hernandez"/>
    <s v="Gedman Hernandez"/>
    <s v="Finca El Pilar "/>
    <x v="72"/>
    <x v="4"/>
    <n v="1123116171"/>
    <n v="1539"/>
    <s v="YULIZA ANDREA"/>
    <s v="HERNANDEZ HERNANDEZ "/>
    <x v="1"/>
    <n v="31"/>
    <n v="31"/>
    <n v="1"/>
  </r>
  <r>
    <x v="114"/>
    <x v="6"/>
    <s v="Reinducción de cosecha y poda"/>
    <n v="0"/>
    <s v="Gedman Hernandez"/>
    <s v="Gedman Hernandez"/>
    <s v="Finca El Pilar "/>
    <x v="72"/>
    <x v="4"/>
    <n v="1010143088"/>
    <n v="1536"/>
    <s v="MONICA ALEJANDRA"/>
    <s v="HERNANDEZ HERNANDEZ "/>
    <x v="1"/>
    <n v="31"/>
    <n v="31"/>
    <n v="1"/>
  </r>
  <r>
    <x v="114"/>
    <x v="6"/>
    <s v="Reinducción de cosecha y poda"/>
    <n v="0"/>
    <s v="Gedman Hernandez"/>
    <s v="Gedman Hernandez"/>
    <s v="Finca El Pilar "/>
    <x v="72"/>
    <x v="4"/>
    <n v="1121832436"/>
    <n v="1537"/>
    <s v="DEICY MARIA"/>
    <s v="MERCHAN HERNANDEZ"/>
    <x v="1"/>
    <n v="31"/>
    <n v="31"/>
    <n v="1"/>
  </r>
  <r>
    <x v="114"/>
    <x v="6"/>
    <s v="Reinducción de cosecha y poda"/>
    <n v="0"/>
    <s v="Gedman Hernandez"/>
    <s v="Gedman Hernandez"/>
    <s v="Finca El Pilar "/>
    <x v="72"/>
    <x v="4"/>
    <n v="1006838553"/>
    <n v="1547"/>
    <s v="MIGUEL ANGEL"/>
    <s v="GARCIA MORENO "/>
    <x v="1"/>
    <n v="31"/>
    <n v="31"/>
    <n v="1"/>
  </r>
  <r>
    <x v="114"/>
    <x v="6"/>
    <s v="Reinducción de cosecha y poda"/>
    <n v="0"/>
    <s v="Gedman Hernandez"/>
    <s v="Gedman Hernandez"/>
    <s v="Finca El Pilar "/>
    <x v="72"/>
    <x v="4"/>
    <n v="1123116797"/>
    <n v="1404"/>
    <s v=" ELKIN STEVEN"/>
    <s v="ROJAS ORTIZ"/>
    <x v="1"/>
    <n v="31"/>
    <n v="31"/>
    <n v="1"/>
  </r>
  <r>
    <x v="114"/>
    <x v="6"/>
    <s v="Reinducción de cosecha y poda"/>
    <n v="0"/>
    <s v="Gedman Hernandez"/>
    <s v="Gedman Hernandez"/>
    <s v="Finca El Pilar "/>
    <x v="72"/>
    <x v="4"/>
    <n v="1193531410"/>
    <n v="1544"/>
    <s v="SARA DANIELA"/>
    <s v="BELTRAN MORENO "/>
    <x v="1"/>
    <n v="31"/>
    <n v="31"/>
    <n v="1"/>
  </r>
  <r>
    <x v="114"/>
    <x v="6"/>
    <s v="Reinducción de cosecha y poda"/>
    <n v="0"/>
    <s v="Gedman Hernandez"/>
    <s v="Gedman Hernandez"/>
    <s v="Finca El Pilar "/>
    <x v="72"/>
    <x v="4"/>
    <n v="1115859274"/>
    <n v="1543"/>
    <s v="GERSON"/>
    <s v="SEPULVEDA"/>
    <x v="1"/>
    <n v="31"/>
    <n v="31"/>
    <n v="1"/>
  </r>
  <r>
    <x v="114"/>
    <x v="6"/>
    <s v="Reinducción de cosecha y poda"/>
    <n v="0"/>
    <s v="Gedman Hernandez"/>
    <s v="Gedman Hernandez"/>
    <s v="Finca El Pilar "/>
    <x v="72"/>
    <x v="4"/>
    <n v="1233889891"/>
    <n v="1541"/>
    <s v="WILSON FERNANDO"/>
    <s v="PARRA ESCOBAR"/>
    <x v="1"/>
    <n v="31"/>
    <n v="31"/>
    <n v="1"/>
  </r>
  <r>
    <x v="114"/>
    <x v="6"/>
    <s v="Reinducción de cosecha y poda"/>
    <n v="0"/>
    <s v="Gedman Hernandez"/>
    <s v="Gedman Hernandez"/>
    <s v="Finca El Pilar "/>
    <x v="72"/>
    <x v="4"/>
    <n v="1120506666"/>
    <n v="1523"/>
    <s v="WAGNER STEVEN"/>
    <s v="HERNANDEZ SUPELANO "/>
    <x v="1"/>
    <n v="31"/>
    <n v="31"/>
    <n v="1"/>
  </r>
  <r>
    <x v="114"/>
    <x v="6"/>
    <s v="Reinducción de cosecha y poda"/>
    <n v="0"/>
    <s v="Gedman Hernandez"/>
    <s v="Gedman Hernandez"/>
    <s v="Finca El Pilar "/>
    <x v="72"/>
    <x v="4"/>
    <n v="1063724340"/>
    <n v="1345"/>
    <s v=" LUIS ALBERTO"/>
    <s v="JULIO ANAYA"/>
    <x v="1"/>
    <n v="31"/>
    <n v="31"/>
    <n v="1"/>
  </r>
  <r>
    <x v="114"/>
    <x v="6"/>
    <s v="Reinducción de cosecha y poda"/>
    <n v="0"/>
    <s v="Gedman Hernandez"/>
    <s v="Gedman Hernandez"/>
    <s v="Finca El Pilar "/>
    <x v="72"/>
    <x v="4"/>
    <n v="1120571325"/>
    <n v="1145"/>
    <s v="WILINTON DAVID"/>
    <s v="PADILLA MORALES "/>
    <x v="1"/>
    <n v="31"/>
    <n v="31"/>
    <n v="1"/>
  </r>
  <r>
    <x v="114"/>
    <x v="6"/>
    <s v="Reinducción de cosecha y poda"/>
    <n v="0"/>
    <s v="Gedman Hernandez"/>
    <s v="Gedman Hernandez"/>
    <s v="Finca El Pilar "/>
    <x v="72"/>
    <x v="4"/>
    <n v="1121873605"/>
    <n v="1376"/>
    <s v="ANDRES"/>
    <s v="MONTEJO PLAZAS "/>
    <x v="1"/>
    <n v="31"/>
    <n v="31"/>
    <n v="1"/>
  </r>
  <r>
    <x v="115"/>
    <x v="6"/>
    <s v="Procedimiento de cosecha (encalle)"/>
    <n v="0"/>
    <s v="Gedman Hernandez"/>
    <s v="Gedman Hernandez"/>
    <s v="Finca El Pilar "/>
    <x v="73"/>
    <x v="4"/>
    <n v="1193531410"/>
    <n v="1544"/>
    <s v="SARA DANIELA"/>
    <s v="BELTRAN MORENO "/>
    <x v="1"/>
    <n v="7"/>
    <n v="7"/>
    <n v="1"/>
  </r>
  <r>
    <x v="115"/>
    <x v="6"/>
    <s v="Procedimiento de cosecha (encalle)"/>
    <n v="0"/>
    <s v="Gedman Hernandez"/>
    <s v="Gedman Hernandez"/>
    <s v="Finca El Pilar "/>
    <x v="73"/>
    <x v="4"/>
    <n v="31031744"/>
    <n v="1023"/>
    <s v=" MARIA EUGENIA"/>
    <s v="VARGAS OVALLE"/>
    <x v="1"/>
    <n v="7"/>
    <n v="7"/>
    <n v="1"/>
  </r>
  <r>
    <x v="115"/>
    <x v="6"/>
    <s v="Procedimiento de cosecha (encalle)"/>
    <n v="0"/>
    <s v="Gedman Hernandez"/>
    <s v="Gedman Hernandez"/>
    <s v="Finca El Pilar "/>
    <x v="73"/>
    <x v="4"/>
    <n v="1123116171"/>
    <n v="1539"/>
    <s v="YULIZA ANDREA"/>
    <s v="HERNANDEZ HERNANDEZ "/>
    <x v="1"/>
    <n v="7"/>
    <n v="7"/>
    <n v="1"/>
  </r>
  <r>
    <x v="115"/>
    <x v="6"/>
    <s v="Procedimiento de cosecha (encalle)"/>
    <n v="0"/>
    <s v="Gedman Hernandez"/>
    <s v="Gedman Hernandez"/>
    <s v="Finca El Pilar "/>
    <x v="73"/>
    <x v="4"/>
    <n v="1010143088"/>
    <n v="1536"/>
    <s v="MONICA ALEJANDRA"/>
    <s v="HERNANDEZ HERNANDEZ "/>
    <x v="1"/>
    <n v="7"/>
    <n v="7"/>
    <n v="1"/>
  </r>
  <r>
    <x v="115"/>
    <x v="6"/>
    <s v="Procedimiento de cosecha (encalle)"/>
    <n v="0"/>
    <s v="Gedman Hernandez"/>
    <s v="Gedman Hernandez"/>
    <s v="Finca El Pilar "/>
    <x v="73"/>
    <x v="4"/>
    <n v="1121832436"/>
    <n v="1537"/>
    <s v="DEICY MARIA"/>
    <s v="MERCHAN HERNANDEZ"/>
    <x v="1"/>
    <n v="7"/>
    <n v="7"/>
    <n v="1"/>
  </r>
  <r>
    <x v="115"/>
    <x v="6"/>
    <s v="Procedimiento de cosecha (encalle)"/>
    <n v="0"/>
    <s v="Gedman Hernandez"/>
    <s v="Gedman Hernandez"/>
    <s v="Finca El Pilar "/>
    <x v="73"/>
    <x v="4"/>
    <n v="1006697383"/>
    <n v="1535"/>
    <s v="DIANA SOFIA"/>
    <s v="BLANCO ANDRADE "/>
    <x v="1"/>
    <n v="7"/>
    <n v="7"/>
    <n v="1"/>
  </r>
  <r>
    <x v="115"/>
    <x v="6"/>
    <s v="Procedimiento de cosecha (encalle)"/>
    <n v="0"/>
    <s v="Gedman Hernandez"/>
    <s v="Gedman Hernandez"/>
    <s v="Finca El Pilar "/>
    <x v="73"/>
    <x v="4"/>
    <n v="1121910483"/>
    <n v="1538"/>
    <s v="ADRIANA"/>
    <s v="JARAMILLO OVALLE "/>
    <x v="1"/>
    <n v="7"/>
    <n v="7"/>
    <n v="1"/>
  </r>
  <r>
    <x v="116"/>
    <x v="1"/>
    <s v="Recolección de Brocilisis "/>
    <n v="0"/>
    <s v="Omar Rivera"/>
    <s v="Omar Rivera"/>
    <s v="Finca Bocas de Guayuriba"/>
    <x v="12"/>
    <x v="7"/>
    <n v="1193531410"/>
    <n v="1544"/>
    <s v="SARA DANIELA"/>
    <s v="BELTRAN MORENO "/>
    <x v="1"/>
    <n v="7"/>
    <n v="7"/>
    <n v="1"/>
  </r>
  <r>
    <x v="116"/>
    <x v="1"/>
    <s v="Recolección de Brocilisis "/>
    <n v="0"/>
    <s v="Omar Rivera"/>
    <s v="Omar Rivera"/>
    <s v="Finca Bocas de Guayuriba"/>
    <x v="12"/>
    <x v="7"/>
    <n v="31031744"/>
    <n v="1023"/>
    <s v=" MARIA EUGENIA"/>
    <s v="VARGAS OVALLE"/>
    <x v="1"/>
    <n v="7"/>
    <n v="7"/>
    <n v="1"/>
  </r>
  <r>
    <x v="116"/>
    <x v="1"/>
    <s v="Recolección de Brocilisis "/>
    <n v="0"/>
    <s v="Omar Rivera"/>
    <s v="Omar Rivera"/>
    <s v="Finca Bocas de Guayuriba"/>
    <x v="12"/>
    <x v="7"/>
    <n v="1123116171"/>
    <n v="1539"/>
    <s v="YULIZA ANDREA"/>
    <s v="HERNANDEZ HERNANDEZ "/>
    <x v="1"/>
    <n v="7"/>
    <n v="7"/>
    <n v="1"/>
  </r>
  <r>
    <x v="116"/>
    <x v="1"/>
    <s v="Recolección de Brocilisis "/>
    <n v="0"/>
    <s v="Omar Rivera"/>
    <s v="Omar Rivera"/>
    <s v="Finca Bocas de Guayuriba"/>
    <x v="12"/>
    <x v="7"/>
    <n v="1010143088"/>
    <n v="1536"/>
    <s v="MONICA ALEJANDRA"/>
    <s v="HERNANDEZ HERNANDEZ "/>
    <x v="1"/>
    <n v="7"/>
    <n v="7"/>
    <n v="1"/>
  </r>
  <r>
    <x v="116"/>
    <x v="1"/>
    <s v="Recolección de Brocilisis "/>
    <n v="0"/>
    <s v="Omar Rivera"/>
    <s v="Omar Rivera"/>
    <s v="Finca Bocas de Guayuriba"/>
    <x v="12"/>
    <x v="7"/>
    <n v="1121832436"/>
    <n v="1537"/>
    <s v="DEICY MARIA"/>
    <s v="MERCHAN HERNANDEZ"/>
    <x v="1"/>
    <n v="7"/>
    <n v="7"/>
    <n v="1"/>
  </r>
  <r>
    <x v="116"/>
    <x v="1"/>
    <s v="Recolección de Brocilisis "/>
    <n v="0"/>
    <s v="Omar Rivera"/>
    <s v="Omar Rivera"/>
    <s v="Finca Bocas de Guayuriba"/>
    <x v="12"/>
    <x v="7"/>
    <n v="1006697383"/>
    <n v="1535"/>
    <s v="DIANA SOFIA"/>
    <s v="BLANCO ANDRADE "/>
    <x v="1"/>
    <n v="7"/>
    <n v="7"/>
    <n v="1"/>
  </r>
  <r>
    <x v="116"/>
    <x v="1"/>
    <s v="Recolección de Brocilisis "/>
    <n v="0"/>
    <s v="Omar Rivera"/>
    <s v="Omar Rivera"/>
    <s v="Finca Bocas de Guayuriba"/>
    <x v="12"/>
    <x v="7"/>
    <n v="1121910483"/>
    <n v="1538"/>
    <s v="ADRIANA"/>
    <s v="JARAMILLO OVALLE "/>
    <x v="1"/>
    <n v="7"/>
    <n v="7"/>
    <n v="1"/>
  </r>
  <r>
    <x v="117"/>
    <x v="6"/>
    <s v="Entrega deficha tecnica de poda y encalle"/>
    <n v="0"/>
    <s v="Gedman Hernandez"/>
    <s v="Gedman Hernandez"/>
    <s v="Finca El Pilar"/>
    <x v="74"/>
    <x v="4"/>
    <n v="1123116129"/>
    <n v="1090"/>
    <s v="JUAN ESTEBAN"/>
    <s v="ORTIZ "/>
    <x v="1"/>
    <n v="1"/>
    <n v="1"/>
    <n v="1"/>
  </r>
  <r>
    <x v="118"/>
    <x v="6"/>
    <s v="Entrega de fihca tecnica de fertilización"/>
    <n v="0"/>
    <s v="Gedman Hernandez"/>
    <s v="Gedman Hernandez"/>
    <s v="Finca El Pilar "/>
    <x v="14"/>
    <x v="4"/>
    <n v="25331999"/>
    <n v="1121"/>
    <s v="VICKY JIMENA "/>
    <s v="SANDOVAL GOLU "/>
    <x v="1"/>
    <n v="2"/>
    <n v="2"/>
    <n v="1"/>
  </r>
  <r>
    <x v="118"/>
    <x v="6"/>
    <s v="Entrega de fihca tecnica de fertilización"/>
    <n v="0"/>
    <s v="Gedman Hernandez"/>
    <s v="Gedman Hernandez"/>
    <s v="Finca El Pilar "/>
    <x v="14"/>
    <x v="4"/>
    <n v="1123114657"/>
    <n v="1456"/>
    <s v=" SIGUIFREDO"/>
    <s v="ROBAYO JIMENEZ"/>
    <x v="1"/>
    <n v="2"/>
    <n v="2"/>
    <n v="1"/>
  </r>
  <r>
    <x v="119"/>
    <x v="6"/>
    <s v="Reinducción y entrega de ficha tecnica de cosecha "/>
    <n v="0"/>
    <s v="Gedman Hernandez"/>
    <s v="Gedman Hernandez"/>
    <s v="Finca El Pilar "/>
    <x v="17"/>
    <x v="4"/>
    <n v="1123114283"/>
    <n v="1017"/>
    <s v=" RODRIGO JOSE"/>
    <s v="ROA CASTILLO"/>
    <x v="1"/>
    <n v="6"/>
    <n v="6"/>
    <n v="1"/>
  </r>
  <r>
    <x v="119"/>
    <x v="6"/>
    <s v="Reinducción y entrega de ficha tecnica de cosecha "/>
    <n v="0"/>
    <s v="Gedman Hernandez"/>
    <s v="Gedman Hernandez"/>
    <s v="Finca El Pilar "/>
    <x v="17"/>
    <x v="4"/>
    <n v="1123116287"/>
    <n v="1358"/>
    <s v="IVAN JAVIER"/>
    <s v="NARVAEZ HERNANDEZ "/>
    <x v="1"/>
    <n v="6"/>
    <n v="6"/>
    <n v="1"/>
  </r>
  <r>
    <x v="119"/>
    <x v="6"/>
    <s v="Reinducción y entrega de ficha tecnica de cosecha "/>
    <n v="0"/>
    <s v="Gedman Hernandez"/>
    <s v="Gedman Hernandez"/>
    <s v="Finca El Pilar "/>
    <x v="17"/>
    <x v="4"/>
    <n v="1123116500"/>
    <n v="1461"/>
    <s v="ALEXIS JAIR"/>
    <s v="VANEGAS VILLALOBOS "/>
    <x v="1"/>
    <n v="6"/>
    <n v="6"/>
    <n v="1"/>
  </r>
  <r>
    <x v="119"/>
    <x v="6"/>
    <s v="Reinducción y entrega de ficha tecnica de cosecha "/>
    <n v="0"/>
    <s v="Gedman Hernandez"/>
    <s v="Gedman Hernandez"/>
    <s v="Finca El Pilar "/>
    <x v="17"/>
    <x v="4"/>
    <n v="1233889891"/>
    <n v="1541"/>
    <s v="WILSON FERNANDO"/>
    <s v="PARRA ESCOBAR"/>
    <x v="1"/>
    <n v="6"/>
    <n v="6"/>
    <n v="1"/>
  </r>
  <r>
    <x v="119"/>
    <x v="6"/>
    <s v="Reinducción y entrega de ficha tecnica de cosecha "/>
    <n v="0"/>
    <s v="Gedman Hernandez"/>
    <s v="Gedman Hernandez"/>
    <s v="Finca El Pilar "/>
    <x v="17"/>
    <x v="4"/>
    <n v="1006658683"/>
    <n v="1509"/>
    <s v="BRAYAN DAVID"/>
    <s v="ROA OCHOA "/>
    <x v="1"/>
    <n v="6"/>
    <n v="6"/>
    <n v="1"/>
  </r>
  <r>
    <x v="119"/>
    <x v="6"/>
    <s v="Reinducción y entrega de ficha tecnica de cosecha "/>
    <n v="0"/>
    <s v="Gedman Hernandez"/>
    <s v="Gedman Hernandez"/>
    <s v="Finca El Pilar "/>
    <x v="17"/>
    <x v="4"/>
    <n v="1123115732"/>
    <n v="1520"/>
    <s v=" OVIDIO"/>
    <s v="MURCIA JOJOA"/>
    <x v="1"/>
    <n v="6"/>
    <n v="6"/>
    <n v="1"/>
  </r>
  <r>
    <x v="120"/>
    <x v="6"/>
    <s v="Entrega de ficha tecnica de arreglo de zonas"/>
    <n v="0"/>
    <s v="Gedman Hernandez"/>
    <s v="Gedman Hernandez"/>
    <s v="Finca El Pilar "/>
    <x v="19"/>
    <x v="4"/>
    <n v="1121952333"/>
    <n v="1480"/>
    <s v="DANNY ALEJANDRA"/>
    <s v="GONZALEZ "/>
    <x v="1"/>
    <n v="4"/>
    <n v="4"/>
    <n v="1"/>
  </r>
  <r>
    <x v="120"/>
    <x v="6"/>
    <s v="Entrega de ficha tecnica de arreglo de zonas"/>
    <n v="0"/>
    <s v="Gedman Hernandez"/>
    <s v="Gedman Hernandez"/>
    <s v="Finca El Pilar "/>
    <x v="19"/>
    <x v="4"/>
    <n v="40411297"/>
    <n v="1015"/>
    <s v=" ANGELICA YOHANA"/>
    <s v="RINCON"/>
    <x v="1"/>
    <n v="4"/>
    <n v="4"/>
    <n v="1"/>
  </r>
  <r>
    <x v="120"/>
    <x v="6"/>
    <s v="Entrega de ficha tecnica de arreglo de zonas"/>
    <n v="0"/>
    <s v="Gedman Hernandez"/>
    <s v="Gedman Hernandez"/>
    <s v="Finca El Pilar "/>
    <x v="19"/>
    <x v="4"/>
    <n v="1109411143"/>
    <n v="1477"/>
    <s v="YISSY FERNANDA"/>
    <s v="CASTRO CESPEDES "/>
    <x v="1"/>
    <n v="4"/>
    <n v="4"/>
    <n v="1"/>
  </r>
  <r>
    <x v="120"/>
    <x v="6"/>
    <s v="Entrega de ficha tecnica de arreglo de zonas"/>
    <n v="0"/>
    <s v="Gedman Hernandez"/>
    <s v="Gedman Hernandez"/>
    <s v="Finca El Pilar "/>
    <x v="19"/>
    <x v="4"/>
    <n v="1123116171"/>
    <n v="1539"/>
    <s v="YULIZA ANDREA"/>
    <s v="HERNANDEZ HERNANDEZ "/>
    <x v="1"/>
    <n v="4"/>
    <n v="4"/>
    <n v="1"/>
  </r>
  <r>
    <x v="121"/>
    <x v="1"/>
    <s v="Fumiga de control ML"/>
    <n v="0"/>
    <s v="Omar Rivera"/>
    <s v="Omar Rivera"/>
    <s v="Finca El Pilar"/>
    <x v="75"/>
    <x v="0"/>
    <n v="1007057960"/>
    <s v="N/A"/>
    <s v="WILSON ANDRES"/>
    <s v="DIAZ BERNAL"/>
    <x v="0"/>
    <n v="1"/>
    <n v="1"/>
    <n v="1"/>
  </r>
  <r>
    <x v="122"/>
    <x v="6"/>
    <s v="Entrega de ficha tecnica de peso de racimos "/>
    <n v="0"/>
    <s v="Gedman Hernandez"/>
    <s v="Gedman Hernandez"/>
    <s v="Finca El Pilar"/>
    <x v="21"/>
    <x v="4"/>
    <n v="25331999"/>
    <n v="1121"/>
    <s v="VICKY JIMENA "/>
    <s v="SANDOVAL GOLU "/>
    <x v="1"/>
    <n v="2"/>
    <n v="2"/>
    <n v="1"/>
  </r>
  <r>
    <x v="122"/>
    <x v="6"/>
    <s v="Entrega de ficha tecnica de peso de racimos "/>
    <n v="0"/>
    <s v="Gedman Hernandez"/>
    <s v="Gedman Hernandez"/>
    <s v="Finca El Pilar"/>
    <x v="21"/>
    <x v="4"/>
    <n v="1109411143"/>
    <n v="1477"/>
    <s v="YISSY FERNANDA"/>
    <s v="CASTRO CESPEDES "/>
    <x v="1"/>
    <n v="2"/>
    <n v="2"/>
    <n v="1"/>
  </r>
  <r>
    <x v="123"/>
    <x v="1"/>
    <s v="Censo cero "/>
    <n v="0"/>
    <s v="Omar Rivera"/>
    <s v="Omar Rivera"/>
    <s v="Finca El Pilar "/>
    <x v="24"/>
    <x v="0"/>
    <n v="1121952333"/>
    <n v="1480"/>
    <s v="DANNY ALEJANDRA"/>
    <s v="GONZALEZ "/>
    <x v="1"/>
    <n v="5"/>
    <n v="5"/>
    <n v="1"/>
  </r>
  <r>
    <x v="123"/>
    <x v="1"/>
    <s v="Censo cero "/>
    <n v="0"/>
    <s v="Omar Rivera"/>
    <s v="Omar Rivera"/>
    <s v="Finca El Pilar "/>
    <x v="24"/>
    <x v="0"/>
    <n v="1123114419"/>
    <n v="1059"/>
    <s v="ANA MARIA"/>
    <s v="ROBAYO JIMENEZ "/>
    <x v="1"/>
    <n v="5"/>
    <n v="5"/>
    <n v="1"/>
  </r>
  <r>
    <x v="123"/>
    <x v="1"/>
    <s v="Censo cero "/>
    <n v="0"/>
    <s v="Omar Rivera"/>
    <s v="Omar Rivera"/>
    <s v="Finca El Pilar "/>
    <x v="24"/>
    <x v="0"/>
    <n v="1123115110"/>
    <n v="1371"/>
    <s v="MARINELLY"/>
    <s v="HERNANDEZ JILGUERO "/>
    <x v="1"/>
    <n v="5"/>
    <n v="5"/>
    <n v="1"/>
  </r>
  <r>
    <x v="123"/>
    <x v="1"/>
    <s v="Censo cero "/>
    <n v="0"/>
    <s v="Omar Rivera"/>
    <s v="Omar Rivera"/>
    <s v="Finca El Pilar "/>
    <x v="24"/>
    <x v="0"/>
    <n v="38360656"/>
    <n v="1039"/>
    <s v="EMILCE"/>
    <s v="CESPEDES CANAS "/>
    <x v="1"/>
    <n v="5"/>
    <n v="5"/>
    <n v="1"/>
  </r>
  <r>
    <x v="123"/>
    <x v="1"/>
    <s v="Censo cero "/>
    <n v="0"/>
    <s v="Omar Rivera"/>
    <s v="Omar Rivera"/>
    <s v="Finca El Pilar "/>
    <x v="24"/>
    <x v="0"/>
    <n v="1109411143"/>
    <n v="1477"/>
    <s v="YISSY FERNANDA"/>
    <s v="CASTRO CESPEDES "/>
    <x v="1"/>
    <n v="5"/>
    <n v="5"/>
    <n v="1"/>
  </r>
  <r>
    <x v="124"/>
    <x v="6"/>
    <s v="Procedimiento de plateo quimico y calibracion de bomba"/>
    <n v="0"/>
    <s v="Gedman Hernandez"/>
    <s v="Gedman Hernandez"/>
    <s v="Finca El Pilar"/>
    <x v="24"/>
    <x v="4"/>
    <n v="40401255"/>
    <n v="1034"/>
    <s v="YUDY FERLAY"/>
    <s v="ROMERO BERNAL "/>
    <x v="1"/>
    <n v="4"/>
    <n v="4"/>
    <n v="1"/>
  </r>
  <r>
    <x v="124"/>
    <x v="6"/>
    <s v="Procedimiento de plateo quimico y calibracion de bomba"/>
    <n v="0"/>
    <s v="Gedman Hernandez"/>
    <s v="Gedman Hernandez"/>
    <s v="Finca El Pilar"/>
    <x v="24"/>
    <x v="4"/>
    <n v="1007329990"/>
    <n v="1101"/>
    <s v="ADRIANA"/>
    <s v="HERNANDEZ LONDOÑO "/>
    <x v="1"/>
    <n v="4"/>
    <n v="4"/>
    <n v="1"/>
  </r>
  <r>
    <x v="124"/>
    <x v="6"/>
    <s v="Procedimiento de plateo quimico y calibracion de bomba"/>
    <n v="0"/>
    <s v="Gedman Hernandez"/>
    <s v="Gedman Hernandez"/>
    <s v="Finca El Pilar"/>
    <x v="24"/>
    <x v="4"/>
    <n v="40404467"/>
    <n v="1029"/>
    <s v="BLANCA MARINELLA"/>
    <s v="MORENO SANCHEZ "/>
    <x v="1"/>
    <n v="4"/>
    <n v="4"/>
    <n v="1"/>
  </r>
  <r>
    <x v="124"/>
    <x v="6"/>
    <s v="Procedimiento de plateo quimico y calibracion de bomba"/>
    <n v="0"/>
    <s v="Gedman Hernandez"/>
    <s v="Gedman Hernandez"/>
    <s v="Finca El Pilar"/>
    <x v="24"/>
    <x v="4"/>
    <n v="40328103"/>
    <n v="1030"/>
    <s v="DORYS ADRIANA"/>
    <s v="MORENO SANCHEZ "/>
    <x v="1"/>
    <n v="4"/>
    <n v="4"/>
    <n v="1"/>
  </r>
  <r>
    <x v="125"/>
    <x v="6"/>
    <s v="Procedimiento de arreglo de zonas "/>
    <n v="0"/>
    <s v="Gedman Hernandez"/>
    <s v="Gedman Hernandez"/>
    <s v="Finca El Pilar"/>
    <x v="76"/>
    <x v="4"/>
    <n v="17490003"/>
    <n v="1007"/>
    <s v="NICANOR "/>
    <s v="HERNANDEZ HERNANDEZ "/>
    <x v="1"/>
    <n v="6"/>
    <n v="6"/>
    <n v="1"/>
  </r>
  <r>
    <x v="125"/>
    <x v="6"/>
    <s v="Procedimiento de arreglo de zonas "/>
    <n v="0"/>
    <s v="Gedman Hernandez"/>
    <s v="Gedman Hernandez"/>
    <s v="Finca El Pilar"/>
    <x v="76"/>
    <x v="4"/>
    <n v="3271447"/>
    <n v="1346"/>
    <s v=" JOSE ANTONIO"/>
    <s v="HERRERA MELO"/>
    <x v="1"/>
    <n v="6"/>
    <n v="6"/>
    <n v="1"/>
  </r>
  <r>
    <x v="125"/>
    <x v="6"/>
    <s v="Procedimiento de arreglo de zonas "/>
    <n v="0"/>
    <s v="Gedman Hernandez"/>
    <s v="Gedman Hernandez"/>
    <s v="Finca El Pilar"/>
    <x v="76"/>
    <x v="4"/>
    <n v="1193531410"/>
    <n v="1544"/>
    <s v="SARA DANIELA"/>
    <s v="BELTRAN MORENO "/>
    <x v="1"/>
    <n v="6"/>
    <n v="6"/>
    <n v="1"/>
  </r>
  <r>
    <x v="125"/>
    <x v="6"/>
    <s v="Procedimiento de arreglo de zonas "/>
    <n v="0"/>
    <s v="Gedman Hernandez"/>
    <s v="Gedman Hernandez"/>
    <s v="Finca El Pilar"/>
    <x v="76"/>
    <x v="4"/>
    <n v="1006697383"/>
    <n v="1535"/>
    <s v="DIANA SOFIA"/>
    <s v="BLANCO ANDRADE "/>
    <x v="1"/>
    <n v="6"/>
    <n v="6"/>
    <n v="1"/>
  </r>
  <r>
    <x v="125"/>
    <x v="6"/>
    <s v="Procedimiento de arreglo de zonas "/>
    <n v="0"/>
    <s v="Gedman Hernandez"/>
    <s v="Gedman Hernandez"/>
    <s v="Finca El Pilar"/>
    <x v="76"/>
    <x v="4"/>
    <n v="1006656554"/>
    <n v="1009"/>
    <s v="OLGA"/>
    <s v="JARAMILLO RODRIGUEZ "/>
    <x v="1"/>
    <n v="6"/>
    <n v="6"/>
    <n v="1"/>
  </r>
  <r>
    <x v="125"/>
    <x v="6"/>
    <s v="Procedimiento de arreglo de zonas "/>
    <n v="0"/>
    <s v="Gedman Hernandez"/>
    <s v="Gedman Hernandez"/>
    <s v="Finca El Pilar"/>
    <x v="76"/>
    <x v="4"/>
    <n v="1121910483"/>
    <n v="1538"/>
    <s v="ADRIANA"/>
    <s v="JARAMILLO OVALLE "/>
    <x v="1"/>
    <n v="6"/>
    <n v="6"/>
    <n v="1"/>
  </r>
  <r>
    <x v="126"/>
    <x v="1"/>
    <s v="Censo cero "/>
    <n v="0"/>
    <s v="Nubia Beltran"/>
    <s v="Nubia Beltran"/>
    <s v="Finca Hato Viejo"/>
    <x v="26"/>
    <x v="7"/>
    <n v="31536041"/>
    <n v="1101"/>
    <s v="ZAMIRNA"/>
    <s v="GUERRERO AGUILAR "/>
    <x v="1"/>
    <n v="1"/>
    <n v="1"/>
    <n v="1"/>
  </r>
  <r>
    <x v="127"/>
    <x v="1"/>
    <s v="Erradicacion de palmas espontaneas y entrega de ficha tecnica"/>
    <n v="0"/>
    <s v="Omar Rivera"/>
    <s v="Omar Rivera"/>
    <s v="Finca El Pilar"/>
    <x v="77"/>
    <x v="7"/>
    <n v="3274917"/>
    <n v="1027"/>
    <s v=" HERNAN ARIEL"/>
    <s v="VELASQUEZ ROBAYO"/>
    <x v="1"/>
    <n v="2"/>
    <n v="2"/>
    <n v="1"/>
  </r>
  <r>
    <x v="127"/>
    <x v="1"/>
    <s v="Erradicacion de palmas espontaneas y entrega de ficha tecnica"/>
    <n v="0"/>
    <s v="Omar Rivera"/>
    <s v="Omar Rivera"/>
    <s v="Finca El Pilar"/>
    <x v="77"/>
    <x v="7"/>
    <n v="79538669"/>
    <n v="1031"/>
    <s v="OMAR"/>
    <s v="FONTECHA"/>
    <x v="1"/>
    <n v="2"/>
    <n v="2"/>
    <n v="1"/>
  </r>
  <r>
    <x v="128"/>
    <x v="1"/>
    <s v="Censo cero "/>
    <n v="0"/>
    <s v="Omar Rivera"/>
    <s v="Omar Rivera"/>
    <s v="Finca Hato Viejo"/>
    <x v="78"/>
    <x v="7"/>
    <n v="1121917518"/>
    <s v="N/A"/>
    <s v=" CARLOS ALBEIRO"/>
    <s v="BECERRA ZAMORA"/>
    <x v="0"/>
    <n v="1"/>
    <n v="1"/>
    <n v="1"/>
  </r>
  <r>
    <x v="129"/>
    <x v="1"/>
    <s v="Erradicacion de palmas espontaneas y entrega de ficha tecnica"/>
    <n v="0"/>
    <s v="Nubia Beltran"/>
    <s v="Nubia Beltran"/>
    <s v="Finca El Pilar"/>
    <x v="79"/>
    <x v="7"/>
    <n v="1121910483"/>
    <n v="1538"/>
    <s v="ADRIANA"/>
    <s v="JARAMILLO OVALLE "/>
    <x v="1"/>
    <n v="6"/>
    <n v="6"/>
    <n v="1"/>
  </r>
  <r>
    <x v="129"/>
    <x v="1"/>
    <s v="Erradicacion de palmas espontaneas y entrega de ficha tecnica"/>
    <n v="0"/>
    <s v="Nubia Beltran"/>
    <s v="Nubia Beltran"/>
    <s v="Finca El Pilar"/>
    <x v="79"/>
    <x v="7"/>
    <n v="1010143088"/>
    <n v="1536"/>
    <s v="MONICA ALEJANDRA"/>
    <s v="HERNANDEZ HERNANDEZ "/>
    <x v="1"/>
    <n v="6"/>
    <n v="6"/>
    <n v="1"/>
  </r>
  <r>
    <x v="129"/>
    <x v="1"/>
    <s v="Erradicacion de palmas espontaneas y entrega de ficha tecnica"/>
    <n v="0"/>
    <s v="Nubia Beltran"/>
    <s v="Nubia Beltran"/>
    <s v="Finca El Pilar"/>
    <x v="79"/>
    <x v="7"/>
    <n v="1193531410"/>
    <n v="1544"/>
    <s v="SARA DANIELA"/>
    <s v="BELTRAN MORENO "/>
    <x v="1"/>
    <n v="6"/>
    <n v="6"/>
    <n v="1"/>
  </r>
  <r>
    <x v="129"/>
    <x v="1"/>
    <s v="Erradicacion de palmas espontaneas y entrega de ficha tecnica"/>
    <n v="0"/>
    <s v="Nubia Beltran"/>
    <s v="Nubia Beltran"/>
    <s v="Finca El Pilar"/>
    <x v="79"/>
    <x v="7"/>
    <n v="1123116171"/>
    <n v="1539"/>
    <s v="YULIZA ANDREA"/>
    <s v="HERNANDEZ HERNANDEZ "/>
    <x v="1"/>
    <n v="6"/>
    <n v="6"/>
    <n v="1"/>
  </r>
  <r>
    <x v="129"/>
    <x v="1"/>
    <s v="Erradicacion de palmas espontaneas y entrega de ficha tecnica"/>
    <n v="0"/>
    <s v="Nubia Beltran"/>
    <s v="Nubia Beltran"/>
    <s v="Finca El Pilar"/>
    <x v="79"/>
    <x v="7"/>
    <n v="31031744"/>
    <n v="1023"/>
    <s v=" MARIA EUGENIA"/>
    <s v="VARGAS OVALLE"/>
    <x v="1"/>
    <n v="6"/>
    <n v="6"/>
    <n v="1"/>
  </r>
  <r>
    <x v="129"/>
    <x v="1"/>
    <s v="Erradicacion de palmas espontaneas y entrega de ficha tecnica"/>
    <n v="0"/>
    <s v="Nubia Beltran"/>
    <s v="Nubia Beltran"/>
    <s v="Finca El Pilar"/>
    <x v="79"/>
    <x v="7"/>
    <n v="1006697383"/>
    <n v="1535"/>
    <s v="DIANA SOFIA"/>
    <s v="BLANCO ANDRADE "/>
    <x v="1"/>
    <n v="6"/>
    <n v="6"/>
    <n v="1"/>
  </r>
  <r>
    <x v="130"/>
    <x v="4"/>
    <s v="Reinduccion al cargo y concepto de mecanica "/>
    <n v="0"/>
    <s v="Edwin Triana"/>
    <s v="Edwin Triana"/>
    <s v="Finca El Pilar"/>
    <x v="30"/>
    <x v="12"/>
    <n v="1122131510"/>
    <s v="N/A"/>
    <s v=" DIEGO FERNANDO "/>
    <s v="ORTIZ OSPINA"/>
    <x v="0"/>
    <n v="14"/>
    <n v="14"/>
    <n v="1"/>
  </r>
  <r>
    <x v="130"/>
    <x v="4"/>
    <s v="Reinduccion al cargo y concepto de mecanica "/>
    <n v="0"/>
    <s v="Edwin Triana"/>
    <s v="Edwin Triana"/>
    <s v="Finca El Pilar"/>
    <x v="30"/>
    <x v="12"/>
    <n v="17328515"/>
    <s v="N/A"/>
    <s v="BENJAMIN"/>
    <s v="ALDANA RINCON"/>
    <x v="0"/>
    <n v="14"/>
    <n v="14"/>
    <n v="1"/>
  </r>
  <r>
    <x v="130"/>
    <x v="4"/>
    <s v="Reinduccion al cargo y concepto de mecanica "/>
    <n v="0"/>
    <s v="Edwin Triana"/>
    <s v="Edwin Triana"/>
    <s v="Finca El Pilar"/>
    <x v="30"/>
    <x v="12"/>
    <n v="1119888284"/>
    <s v="N/A"/>
    <s v="OSCAR"/>
    <s v="JARAMILLO RODRIGUEZ"/>
    <x v="0"/>
    <n v="14"/>
    <n v="14"/>
    <n v="1"/>
  </r>
  <r>
    <x v="130"/>
    <x v="4"/>
    <s v="Reinduccion al cargo y concepto de mecanica "/>
    <n v="0"/>
    <s v="Edwin Triana"/>
    <s v="Edwin Triana"/>
    <s v="Finca El Pilar"/>
    <x v="30"/>
    <x v="12"/>
    <n v="11323827"/>
    <s v="N/A"/>
    <s v="ARQUIMEDES"/>
    <s v="BERNAL"/>
    <x v="0"/>
    <n v="14"/>
    <n v="14"/>
    <n v="1"/>
  </r>
  <r>
    <x v="130"/>
    <x v="4"/>
    <s v="Reinduccion al cargo y concepto de mecanica "/>
    <n v="0"/>
    <s v="Edwin Triana"/>
    <s v="Edwin Triana"/>
    <s v="Finca El Pilar"/>
    <x v="30"/>
    <x v="12"/>
    <n v="1123116186"/>
    <s v="N/A"/>
    <s v=" JOSE NICODEMUS"/>
    <s v="GUTIERREZ ARDILA"/>
    <x v="0"/>
    <n v="14"/>
    <n v="14"/>
    <n v="1"/>
  </r>
  <r>
    <x v="130"/>
    <x v="4"/>
    <s v="Reinduccion al cargo y concepto de mecanica "/>
    <n v="0"/>
    <s v="Edwin Triana"/>
    <s v="Edwin Triana"/>
    <s v="Finca El Pilar"/>
    <x v="30"/>
    <x v="12"/>
    <n v="1123116078"/>
    <s v="N/A"/>
    <s v=" JHON ALEXIS"/>
    <s v="LOPEZ PEREZ"/>
    <x v="0"/>
    <n v="14"/>
    <n v="14"/>
    <n v="1"/>
  </r>
  <r>
    <x v="130"/>
    <x v="4"/>
    <s v="Reinduccion al cargo y concepto de mecanica "/>
    <n v="0"/>
    <s v="Edwin Triana"/>
    <s v="Edwin Triana"/>
    <s v="Finca El Pilar"/>
    <x v="30"/>
    <x v="12"/>
    <n v="7807070"/>
    <s v="N/A"/>
    <s v=" PEDRO ANTONIO "/>
    <s v="ORTIZ"/>
    <x v="0"/>
    <n v="14"/>
    <n v="14"/>
    <n v="1"/>
  </r>
  <r>
    <x v="130"/>
    <x v="4"/>
    <s v="Reinduccion al cargo y concepto de mecanica "/>
    <n v="0"/>
    <s v="Edwin Triana"/>
    <s v="Edwin Triana"/>
    <s v="Finca El Pilar"/>
    <x v="30"/>
    <x v="12"/>
    <n v="1121917518"/>
    <s v="N/A"/>
    <s v=" CARLOS ALBEIRO"/>
    <s v="BECERRA ZAMORA"/>
    <x v="0"/>
    <n v="14"/>
    <n v="14"/>
    <n v="1"/>
  </r>
  <r>
    <x v="130"/>
    <x v="4"/>
    <s v="Reinduccion al cargo y concepto de mecanica "/>
    <n v="0"/>
    <s v="Edwin Triana"/>
    <s v="Edwin Triana"/>
    <s v="Finca El Pilar"/>
    <x v="30"/>
    <x v="12"/>
    <n v="1069755169"/>
    <s v="N/A"/>
    <s v=" EDUAR MANUEL"/>
    <s v="PERDOMO SON"/>
    <x v="0"/>
    <n v="14"/>
    <n v="14"/>
    <n v="1"/>
  </r>
  <r>
    <x v="130"/>
    <x v="4"/>
    <s v="Reinduccion al cargo y concepto de mecanica "/>
    <n v="0"/>
    <s v="Edwin Triana"/>
    <s v="Edwin Triana"/>
    <s v="Finca El Pilar"/>
    <x v="30"/>
    <x v="12"/>
    <n v="93470745"/>
    <s v="N/A"/>
    <s v="FERNANDO"/>
    <s v="GONZALEZ POVEDA"/>
    <x v="0"/>
    <n v="14"/>
    <n v="14"/>
    <n v="1"/>
  </r>
  <r>
    <x v="130"/>
    <x v="4"/>
    <s v="Reinduccion al cargo y concepto de mecanica "/>
    <n v="0"/>
    <s v="Edwin Triana"/>
    <s v="Edwin Triana"/>
    <s v="Finca El Pilar"/>
    <x v="30"/>
    <x v="12"/>
    <n v="1116786787"/>
    <s v="N/A"/>
    <s v=" ANDRES DAVID "/>
    <s v="VALLEJO CASTAÑEDA"/>
    <x v="0"/>
    <n v="14"/>
    <n v="14"/>
    <n v="1"/>
  </r>
  <r>
    <x v="130"/>
    <x v="4"/>
    <s v="Reinduccion al cargo y concepto de mecanica "/>
    <n v="0"/>
    <s v="Edwin Triana"/>
    <s v="Edwin Triana"/>
    <s v="Finca El Pilar"/>
    <x v="30"/>
    <x v="12"/>
    <n v="1007057960"/>
    <s v="N/A"/>
    <s v="WILSON ANDRES"/>
    <s v="DIAZ BERNAL"/>
    <x v="0"/>
    <n v="14"/>
    <n v="14"/>
    <n v="1"/>
  </r>
  <r>
    <x v="130"/>
    <x v="4"/>
    <s v="Reinduccion al cargo y concepto de mecanica "/>
    <n v="0"/>
    <s v="Edwin Triana"/>
    <s v="Edwin Triana"/>
    <s v="Finca El Pilar"/>
    <x v="30"/>
    <x v="12"/>
    <n v="1121909035"/>
    <s v="N/A"/>
    <s v=" GEORGE ALEXANDERSON"/>
    <s v="MARROQUIN ARENAS"/>
    <x v="0"/>
    <n v="14"/>
    <n v="14"/>
    <n v="1"/>
  </r>
  <r>
    <x v="130"/>
    <x v="4"/>
    <s v="Reinduccion al cargo y concepto de mecanica "/>
    <n v="0"/>
    <s v="Edwin Triana"/>
    <s v="Edwin Triana"/>
    <s v="Finca El Pilar"/>
    <x v="30"/>
    <x v="12"/>
    <n v="1143826359"/>
    <s v="N/A"/>
    <s v="ANDERSON"/>
    <s v="LARRAHONDO MARTINEZ "/>
    <x v="0"/>
    <n v="14"/>
    <n v="14"/>
    <n v="1"/>
  </r>
  <r>
    <x v="131"/>
    <x v="6"/>
    <s v="Entrega de tarros para fertilizacion y procedimiento "/>
    <n v="0"/>
    <s v="Gedman Hernandez"/>
    <s v="Gedman Hernandez"/>
    <s v="Finca El Pilar"/>
    <x v="80"/>
    <x v="7"/>
    <n v="1123114657"/>
    <n v="1456"/>
    <s v=" SIGUIFREDO"/>
    <s v="ROBAYO JIMENEZ"/>
    <x v="1"/>
    <n v="4"/>
    <n v="4"/>
    <n v="1"/>
  </r>
  <r>
    <x v="131"/>
    <x v="6"/>
    <s v="Entrega de tarros para fertilizacion y procedimiento "/>
    <n v="0"/>
    <s v="Gedman Hernandez"/>
    <s v="Gedman Hernandez"/>
    <s v="Finca El Pilar"/>
    <x v="80"/>
    <x v="7"/>
    <n v="1006838553"/>
    <n v="1547"/>
    <s v="MIGUEL ANGEL"/>
    <s v="GARCIA MORENO "/>
    <x v="1"/>
    <n v="4"/>
    <n v="4"/>
    <n v="1"/>
  </r>
  <r>
    <x v="131"/>
    <x v="6"/>
    <s v="Entrega de tarros para fertilizacion y procedimiento "/>
    <n v="0"/>
    <s v="Gedman Hernandez"/>
    <s v="Gedman Hernandez"/>
    <s v="Finca El Pilar"/>
    <x v="80"/>
    <x v="7"/>
    <n v="1003274956"/>
    <n v="1463"/>
    <s v="WILSON ENRRIQUE"/>
    <s v="MURILLO JIMENEZ"/>
    <x v="1"/>
    <n v="4"/>
    <n v="4"/>
    <n v="1"/>
  </r>
  <r>
    <x v="131"/>
    <x v="6"/>
    <s v="Entrega de tarros para fertilizacion y procedimiento "/>
    <n v="0"/>
    <s v="Gedman Hernandez"/>
    <s v="Gedman Hernandez"/>
    <s v="Finca El Pilar"/>
    <x v="80"/>
    <x v="7"/>
    <n v="1006795353"/>
    <n v="1533"/>
    <s v=" LUIS JEFREY"/>
    <s v="CASTRO NARVAEZ"/>
    <x v="1"/>
    <n v="4"/>
    <n v="4"/>
    <n v="1"/>
  </r>
  <r>
    <x v="132"/>
    <x v="6"/>
    <s v="Reinduccion y entrega de ficha tecnica de cosecha "/>
    <n v="0"/>
    <s v="Gedman Hernandez"/>
    <s v="Gedman Hernandez"/>
    <s v="Finca El Pilar"/>
    <x v="81"/>
    <x v="7"/>
    <n v="1123114519"/>
    <n v="1016"/>
    <s v=" JUAN CARLOS"/>
    <s v="ROA CASTILLO"/>
    <x v="1"/>
    <n v="2"/>
    <n v="2"/>
    <n v="1"/>
  </r>
  <r>
    <x v="132"/>
    <x v="6"/>
    <s v="Reinduccion y entrega de ficha tecnica de cosecha "/>
    <n v="0"/>
    <s v="Gedman Hernandez"/>
    <s v="Gedman Hernandez"/>
    <s v="Finca El Pilar"/>
    <x v="81"/>
    <x v="7"/>
    <n v="1123116171"/>
    <n v="1539"/>
    <s v="YULIZA ANDREA"/>
    <s v="HERNANDEZ HERNANDEZ "/>
    <x v="1"/>
    <n v="2"/>
    <n v="2"/>
    <n v="1"/>
  </r>
  <r>
    <x v="133"/>
    <x v="1"/>
    <s v="Control de arrieras"/>
    <n v="0"/>
    <s v="Omar Rivera"/>
    <s v="Omar Rivera"/>
    <s v="Finca Hato Viejo"/>
    <x v="32"/>
    <x v="0"/>
    <n v="3274917"/>
    <n v="1027"/>
    <s v=" HERNAN ARIEL"/>
    <s v="VELASQUEZ ROBAYO"/>
    <x v="1"/>
    <n v="1"/>
    <n v="1"/>
    <n v="1"/>
  </r>
  <r>
    <x v="134"/>
    <x v="6"/>
    <s v="Entrega de ficha tecnica de fertilizacion"/>
    <n v="0"/>
    <s v="Gedman Hernandez"/>
    <s v="Gedman Hernandez"/>
    <s v="Finca El Pilar"/>
    <x v="33"/>
    <x v="7"/>
    <n v="1010143088"/>
    <n v="1536"/>
    <s v="MONICA ALEJANDRA"/>
    <s v="HERNANDEZ HERNANDEZ "/>
    <x v="1"/>
    <n v="4"/>
    <n v="4"/>
    <n v="1"/>
  </r>
  <r>
    <x v="134"/>
    <x v="6"/>
    <s v="Entrega de ficha tecnica de fertilizacion"/>
    <n v="0"/>
    <s v="Gedman Hernandez"/>
    <s v="Gedman Hernandez"/>
    <s v="Finca El Pilar"/>
    <x v="33"/>
    <x v="7"/>
    <n v="1120580004"/>
    <n v="1519"/>
    <s v=" YEISON FAVIAN"/>
    <s v="TOLOZA ESPINOSA"/>
    <x v="1"/>
    <n v="4"/>
    <n v="4"/>
    <n v="1"/>
  </r>
  <r>
    <x v="134"/>
    <x v="6"/>
    <s v="Entrega de ficha tecnica de fertilizacion"/>
    <n v="0"/>
    <s v="Gedman Hernandez"/>
    <s v="Gedman Hernandez"/>
    <s v="Finca El Pilar"/>
    <x v="33"/>
    <x v="7"/>
    <n v="1121844449"/>
    <n v="1097"/>
    <s v="JOSE MANUEL"/>
    <s v="AMAYA GONZALEZ "/>
    <x v="1"/>
    <n v="4"/>
    <n v="4"/>
    <n v="1"/>
  </r>
  <r>
    <x v="134"/>
    <x v="6"/>
    <s v="Entrega de ficha tecnica de fertilizacion"/>
    <n v="0"/>
    <s v="Gedman Hernandez"/>
    <s v="Gedman Hernandez"/>
    <s v="Finca El Pilar"/>
    <x v="33"/>
    <x v="7"/>
    <n v="1121910483"/>
    <n v="1538"/>
    <s v="ADRIANA"/>
    <s v="JARAMILLO OVALLE "/>
    <x v="1"/>
    <n v="4"/>
    <n v="4"/>
    <n v="1"/>
  </r>
  <r>
    <x v="135"/>
    <x v="1"/>
    <s v="Erradicacion de palmas espontaneas"/>
    <n v="0"/>
    <s v="Omar Rivera"/>
    <s v="Omar Rivera"/>
    <s v="Finca El Pilar"/>
    <x v="82"/>
    <x v="7"/>
    <n v="77103898"/>
    <n v="1347"/>
    <s v=" JHANDY EMIRO"/>
    <s v="MARTINEZ OSPINO"/>
    <x v="1"/>
    <n v="1"/>
    <n v="1"/>
    <n v="1"/>
  </r>
  <r>
    <x v="136"/>
    <x v="6"/>
    <s v="Entrega de ficha tecnica de fertilizacion"/>
    <n v="0"/>
    <s v="Gedman Hernandez"/>
    <s v="Gedman Hernandez"/>
    <s v="Finca El Pilar"/>
    <x v="83"/>
    <x v="0"/>
    <n v="1193531410"/>
    <n v="1544"/>
    <s v="SARA DANIELA"/>
    <s v="BELTRAN MORENO "/>
    <x v="1"/>
    <n v="6"/>
    <n v="6"/>
    <n v="1"/>
  </r>
  <r>
    <x v="136"/>
    <x v="6"/>
    <s v="Entrega de ficha tecnica de fertilizacion"/>
    <n v="0"/>
    <s v="Gedman Hernandez"/>
    <s v="Gedman Hernandez"/>
    <s v="Finca El Pilar"/>
    <x v="83"/>
    <x v="0"/>
    <n v="17330089"/>
    <n v="1093"/>
    <s v="JAVIER IGNACIO "/>
    <s v="NARVAEZ SOACHE "/>
    <x v="1"/>
    <n v="6"/>
    <n v="6"/>
    <n v="1"/>
  </r>
  <r>
    <x v="136"/>
    <x v="6"/>
    <s v="Entrega de ficha tecnica de fertilizacion"/>
    <n v="0"/>
    <s v="Gedman Hernandez"/>
    <s v="Gedman Hernandez"/>
    <s v="Finca El Pilar"/>
    <x v="83"/>
    <x v="0"/>
    <n v="1006658683"/>
    <n v="1509"/>
    <s v="BRAYAN DAVID"/>
    <s v="ROA OCHOA "/>
    <x v="1"/>
    <n v="6"/>
    <n v="6"/>
    <n v="1"/>
  </r>
  <r>
    <x v="136"/>
    <x v="6"/>
    <s v="Entrega de ficha tecnica de fertilizacion"/>
    <n v="0"/>
    <s v="Gedman Hernandez"/>
    <s v="Gedman Hernandez"/>
    <s v="Finca El Pilar"/>
    <x v="83"/>
    <x v="0"/>
    <n v="1006697383"/>
    <n v="1535"/>
    <s v="DIANA SOFIA"/>
    <s v="BLANCO ANDRADE "/>
    <x v="1"/>
    <n v="6"/>
    <n v="6"/>
    <n v="1"/>
  </r>
  <r>
    <x v="136"/>
    <x v="6"/>
    <s v="Entrega de ficha tecnica de fertilizacion"/>
    <n v="0"/>
    <s v="Gedman Hernandez"/>
    <s v="Gedman Hernandez"/>
    <s v="Finca El Pilar"/>
    <x v="83"/>
    <x v="0"/>
    <n v="1123116171"/>
    <n v="1539"/>
    <s v="YULIZA ANDREA"/>
    <s v="HERNANDEZ HERNANDEZ "/>
    <x v="1"/>
    <n v="6"/>
    <n v="6"/>
    <n v="1"/>
  </r>
  <r>
    <x v="136"/>
    <x v="6"/>
    <s v="Entrega de ficha tecnica de fertilizacion"/>
    <n v="0"/>
    <s v="Gedman Hernandez"/>
    <s v="Gedman Hernandez"/>
    <s v="Finca El Pilar"/>
    <x v="83"/>
    <x v="0"/>
    <n v="1121906783"/>
    <n v="1022"/>
    <s v="FRANCISCO"/>
    <s v="VANEGAS SOLANO "/>
    <x v="1"/>
    <n v="6"/>
    <n v="6"/>
    <n v="1"/>
  </r>
  <r>
    <x v="137"/>
    <x v="6"/>
    <s v="Entrega de ficha tecnica de plateo quimico"/>
    <n v="0"/>
    <s v="Gedman Hernandez"/>
    <s v="Gedman Hernandez"/>
    <s v="Finca El Pilar "/>
    <x v="84"/>
    <x v="7"/>
    <n v="1121911429"/>
    <n v="1037"/>
    <s v="JYMMY ALEXANDER"/>
    <s v="HERNANDEZ MORENO  "/>
    <x v="1"/>
    <n v="1"/>
    <n v="1"/>
    <n v="1"/>
  </r>
  <r>
    <x v="138"/>
    <x v="6"/>
    <s v="Entrega de procedimientos de peso de racimos"/>
    <n v="0"/>
    <s v="Gedman Hernandez"/>
    <s v="Gedman Hernandez"/>
    <s v="Finca El Pilar"/>
    <x v="35"/>
    <x v="7"/>
    <n v="31031744"/>
    <n v="1023"/>
    <s v=" MARIA EUGENIA"/>
    <s v="VARGAS OVALLE"/>
    <x v="1"/>
    <n v="2"/>
    <n v="2"/>
    <n v="1"/>
  </r>
  <r>
    <x v="138"/>
    <x v="6"/>
    <s v="Entrega de procedimientos de peso de racimos"/>
    <n v="0"/>
    <s v="Gedman Hernandez"/>
    <s v="Gedman Hernandez"/>
    <s v="Finca El Pilar"/>
    <x v="35"/>
    <x v="7"/>
    <n v="31536041"/>
    <n v="1101"/>
    <s v="ZAMIRNA"/>
    <s v="GUERRERO AGUILAR "/>
    <x v="1"/>
    <n v="2"/>
    <n v="2"/>
    <n v="1"/>
  </r>
  <r>
    <x v="139"/>
    <x v="6"/>
    <s v="censo de producción"/>
    <n v="0"/>
    <s v="Nubia Beltran"/>
    <s v="Nubia Beltran"/>
    <s v="Finca Hato Viejo"/>
    <x v="85"/>
    <x v="7"/>
    <n v="40401255"/>
    <n v="1034"/>
    <s v="YUDY FERLAY"/>
    <s v="ROMERO BERNAL "/>
    <x v="1"/>
    <n v="6"/>
    <n v="6"/>
    <n v="1"/>
  </r>
  <r>
    <x v="139"/>
    <x v="6"/>
    <s v="censo de producción"/>
    <n v="0"/>
    <s v="Nubia Beltran"/>
    <s v="Nubia Beltran"/>
    <s v="Finca Hato Viejo"/>
    <x v="85"/>
    <x v="7"/>
    <n v="40328103"/>
    <n v="1030"/>
    <s v="DORYS ADRIANA"/>
    <s v="MORENO SANCHEZ "/>
    <x v="1"/>
    <n v="6"/>
    <n v="6"/>
    <n v="1"/>
  </r>
  <r>
    <x v="139"/>
    <x v="6"/>
    <s v="censo de producción"/>
    <n v="0"/>
    <s v="Nubia Beltran"/>
    <s v="Nubia Beltran"/>
    <s v="Finca Hato Viejo"/>
    <x v="85"/>
    <x v="7"/>
    <n v="40404467"/>
    <n v="1029"/>
    <s v="BLANCA MARINELLA"/>
    <s v="MORENO SANCHEZ "/>
    <x v="1"/>
    <n v="6"/>
    <n v="6"/>
    <n v="1"/>
  </r>
  <r>
    <x v="139"/>
    <x v="6"/>
    <s v="censo de producción"/>
    <n v="0"/>
    <s v="Nubia Beltran"/>
    <s v="Nubia Beltran"/>
    <s v="Finca Hato Viejo"/>
    <x v="85"/>
    <x v="7"/>
    <n v="1121952333"/>
    <n v="1480"/>
    <s v="DANNY ALEJANDRA"/>
    <s v="GONZALEZ "/>
    <x v="1"/>
    <n v="6"/>
    <n v="6"/>
    <n v="1"/>
  </r>
  <r>
    <x v="139"/>
    <x v="6"/>
    <s v="censo de producción"/>
    <n v="0"/>
    <s v="Nubia Beltran"/>
    <s v="Nubia Beltran"/>
    <s v="Finca Hato Viejo"/>
    <x v="85"/>
    <x v="7"/>
    <n v="1123115110"/>
    <n v="1371"/>
    <s v="MARINELLY"/>
    <s v="HERNANDEZ JILGUERO "/>
    <x v="1"/>
    <n v="6"/>
    <n v="6"/>
    <n v="1"/>
  </r>
  <r>
    <x v="139"/>
    <x v="6"/>
    <s v="censo de producción"/>
    <n v="0"/>
    <s v="Nubia Beltran"/>
    <s v="Nubia Beltran"/>
    <s v="Finca Hato Viejo"/>
    <x v="85"/>
    <x v="7"/>
    <n v="1109411143"/>
    <n v="1477"/>
    <s v="YISSY FERNANDA"/>
    <s v="CASTRO CESPEDES "/>
    <x v="1"/>
    <n v="6"/>
    <n v="6"/>
    <n v="1"/>
  </r>
  <r>
    <x v="140"/>
    <x v="6"/>
    <s v="Reinduccion t entrega de procedimientos de fertilizacion"/>
    <n v="0"/>
    <s v="Gedman Hernandez"/>
    <s v="Gedman Hernandez"/>
    <s v="Finca El Pilar "/>
    <x v="37"/>
    <x v="7"/>
    <n v="1120580004"/>
    <n v="1519"/>
    <s v=" YEISON FAVIAN"/>
    <s v="TOLOZA ESPINOSA"/>
    <x v="1"/>
    <n v="2"/>
    <n v="2"/>
    <n v="1"/>
  </r>
  <r>
    <x v="140"/>
    <x v="6"/>
    <s v="Reinduccion t entrega de procedimientos de fertilizacion"/>
    <n v="0"/>
    <s v="Gedman Hernandez"/>
    <s v="Gedman Hernandez"/>
    <s v="Finca El Pilar "/>
    <x v="37"/>
    <x v="7"/>
    <n v="1006656554"/>
    <n v="1009"/>
    <s v="OLGA"/>
    <s v="JARAMILLO RODRIGUEZ "/>
    <x v="1"/>
    <n v="2"/>
    <n v="2"/>
    <n v="1"/>
  </r>
  <r>
    <x v="141"/>
    <x v="6"/>
    <s v="Entrega de procedimiento de arreglo de lonas"/>
    <n v="0"/>
    <s v="Gedman Hernandez"/>
    <s v="Gedman Hernandez"/>
    <s v="Finca El Pilar"/>
    <x v="86"/>
    <x v="7"/>
    <n v="1123514268"/>
    <n v="1510"/>
    <s v=" CRISTIAN ANDRES"/>
    <s v="PEREZ GUAYABO"/>
    <x v="1"/>
    <n v="1"/>
    <n v="1"/>
    <n v="1"/>
  </r>
  <r>
    <x v="142"/>
    <x v="6"/>
    <s v="reinduccion de procedimiento de plateo quimico"/>
    <n v="0"/>
    <s v="Sara Garcia "/>
    <s v="Gedman Hernandez"/>
    <s v="Finca El Pilar"/>
    <x v="87"/>
    <x v="7"/>
    <n v="17267214"/>
    <n v="1311"/>
    <s v="JOSE ALVARO"/>
    <s v="SUAREZ TRIVIÑO "/>
    <x v="1"/>
    <n v="2"/>
    <n v="2"/>
    <n v="1"/>
  </r>
  <r>
    <x v="142"/>
    <x v="6"/>
    <s v="reinduccion de procedimiento de plateo quimico"/>
    <n v="0"/>
    <s v="Sara Garcia "/>
    <s v="Gedman Hernandez"/>
    <s v="Finca El Pilar"/>
    <x v="87"/>
    <x v="7"/>
    <n v="1121911429"/>
    <n v="1037"/>
    <s v="JYMMY ALEXANDER"/>
    <s v="HERNANDEZ MORENO  "/>
    <x v="1"/>
    <n v="2"/>
    <n v="2"/>
    <n v="1"/>
  </r>
  <r>
    <x v="143"/>
    <x v="6"/>
    <s v="Entrega de procedimientos de fertilizacion"/>
    <n v="0"/>
    <s v="Sara Garcia "/>
    <s v="Gedman Hernandez"/>
    <s v="Finca El Pilar "/>
    <x v="87"/>
    <x v="7"/>
    <n v="86070853"/>
    <n v="1075"/>
    <s v="FREDY"/>
    <s v="ZAMORA "/>
    <x v="1"/>
    <n v="4"/>
    <n v="4"/>
    <n v="1"/>
  </r>
  <r>
    <x v="143"/>
    <x v="6"/>
    <s v="Entrega de procedimientos de fertilizacion"/>
    <n v="0"/>
    <s v="Sara Garcia "/>
    <s v="Gedman Hernandez"/>
    <s v="Finca El Pilar "/>
    <x v="87"/>
    <x v="7"/>
    <n v="1121819496"/>
    <n v="1008"/>
    <s v=" OMAR JOSE"/>
    <s v="HERNANDEZ RUIZ"/>
    <x v="1"/>
    <n v="4"/>
    <n v="4"/>
    <n v="1"/>
  </r>
  <r>
    <x v="143"/>
    <x v="6"/>
    <s v="Entrega de procedimientos de fertilizacion"/>
    <n v="0"/>
    <s v="Sara Garcia "/>
    <s v="Gedman Hernandez"/>
    <s v="Finca El Pilar "/>
    <x v="87"/>
    <x v="7"/>
    <n v="1120571325"/>
    <n v="1145"/>
    <s v="WILINTON DAVID"/>
    <s v="PADILLA MORALES "/>
    <x v="1"/>
    <n v="4"/>
    <n v="4"/>
    <n v="1"/>
  </r>
  <r>
    <x v="143"/>
    <x v="6"/>
    <s v="Entrega de procedimientos de fertilizacion"/>
    <n v="0"/>
    <s v="Sara Garcia "/>
    <s v="Gedman Hernandez"/>
    <s v="Finca El Pilar "/>
    <x v="87"/>
    <x v="7"/>
    <n v="1123116797"/>
    <n v="1404"/>
    <s v=" ELKIN STEVEN"/>
    <s v="ROJAS ORTIZ"/>
    <x v="1"/>
    <n v="4"/>
    <n v="4"/>
    <n v="1"/>
  </r>
  <r>
    <x v="144"/>
    <x v="6"/>
    <s v="Entrega de procedimientos de poda y encalle"/>
    <n v="0"/>
    <s v="Gedman Hernandez"/>
    <s v="Gedman Hernandez"/>
    <s v="Finca El Pilar "/>
    <x v="88"/>
    <x v="7"/>
    <n v="1007329990"/>
    <n v="1101"/>
    <s v="ADRIANA"/>
    <s v="HERNANDEZ LONDOÑO "/>
    <x v="1"/>
    <n v="1"/>
    <n v="1"/>
    <n v="1"/>
  </r>
  <r>
    <x v="145"/>
    <x v="6"/>
    <s v="Entrega de procedimiento de plateo quimico y calibracion de bomba "/>
    <n v="0"/>
    <s v="Gedman Hernandez"/>
    <s v="Gedman Hernandez"/>
    <s v="Finca Bocas de Guayuriba"/>
    <x v="89"/>
    <x v="7"/>
    <n v="31536041"/>
    <n v="1101"/>
    <s v="ZAMIRNA"/>
    <s v="GUERRERO AGUILAR "/>
    <x v="1"/>
    <n v="3"/>
    <n v="3"/>
    <n v="1"/>
  </r>
  <r>
    <x v="145"/>
    <x v="6"/>
    <s v="Entrega de procedimiento de plateo quimico y calibracion de bomba "/>
    <n v="0"/>
    <s v="Gedman Hernandez"/>
    <s v="Gedman Hernandez"/>
    <s v="Finca Bocas de Guayuriba"/>
    <x v="89"/>
    <x v="7"/>
    <n v="1122132486"/>
    <n v="1216"/>
    <s v=" LAURA MARCELA"/>
    <s v="ROJAS GARCIA"/>
    <x v="1"/>
    <n v="3"/>
    <n v="3"/>
    <n v="1"/>
  </r>
  <r>
    <x v="145"/>
    <x v="6"/>
    <s v="Entrega de procedimiento de plateo quimico y calibracion de bomba "/>
    <n v="0"/>
    <s v="Gedman Hernandez"/>
    <s v="Gedman Hernandez"/>
    <s v="Finca Bocas de Guayuriba"/>
    <x v="89"/>
    <x v="7"/>
    <n v="1007329990"/>
    <n v="1101"/>
    <s v="ADRIANA"/>
    <s v="HERNANDEZ LONDOÑO "/>
    <x v="1"/>
    <n v="3"/>
    <n v="3"/>
    <n v="1"/>
  </r>
  <r>
    <x v="146"/>
    <x v="6"/>
    <s v="Plateo quimico de canales"/>
    <n v="0"/>
    <s v="Sara Garcia "/>
    <s v="Gedman Hernandez"/>
    <s v="Finca El Pilar"/>
    <x v="90"/>
    <x v="7"/>
    <n v="1121911429"/>
    <n v="1037"/>
    <s v="JYMMY ALEXANDER"/>
    <s v="HERNANDEZ MORENO  "/>
    <x v="1"/>
    <n v="4"/>
    <n v="4"/>
    <n v="1"/>
  </r>
  <r>
    <x v="146"/>
    <x v="6"/>
    <s v="Plateo quimico de canales"/>
    <n v="0"/>
    <s v="Sara Garcia "/>
    <s v="Gedman Hernandez"/>
    <s v="Finca El Pilar"/>
    <x v="90"/>
    <x v="7"/>
    <n v="17267214"/>
    <n v="1311"/>
    <s v="JOSE ALVARO"/>
    <s v="SUAREZ TRIVIÑO "/>
    <x v="1"/>
    <n v="4"/>
    <n v="4"/>
    <n v="1"/>
  </r>
  <r>
    <x v="146"/>
    <x v="6"/>
    <s v="Plateo quimico de canales"/>
    <n v="0"/>
    <s v="Sara Garcia "/>
    <s v="Gedman Hernandez"/>
    <s v="Finca El Pilar"/>
    <x v="90"/>
    <x v="7"/>
    <n v="31536041"/>
    <n v="1101"/>
    <s v="ZAMIRNA"/>
    <s v="GUERRERO AGUILAR "/>
    <x v="1"/>
    <n v="4"/>
    <n v="4"/>
    <n v="1"/>
  </r>
  <r>
    <x v="146"/>
    <x v="6"/>
    <s v="Plateo quimico de canales"/>
    <n v="0"/>
    <s v="Sara Garcia "/>
    <s v="Gedman Hernandez"/>
    <s v="Finca El Pilar"/>
    <x v="90"/>
    <x v="7"/>
    <n v="1122132486"/>
    <n v="1216"/>
    <s v=" LAURA MARCELA"/>
    <s v="ROJAS GARCIA"/>
    <x v="1"/>
    <n v="4"/>
    <n v="4"/>
    <n v="1"/>
  </r>
  <r>
    <x v="147"/>
    <x v="6"/>
    <s v="Reinduccion de procedimientos de fertilizacion"/>
    <n v="0"/>
    <s v="Gedman Hernandez"/>
    <s v="Gedman Hernandez"/>
    <s v="Finca El Pilar"/>
    <x v="91"/>
    <x v="7"/>
    <n v="1003274956"/>
    <n v="1463"/>
    <s v="WILSON ENRRIQUE"/>
    <s v="MURILLO JIMENEZ"/>
    <x v="1"/>
    <n v="4"/>
    <n v="4"/>
    <n v="1"/>
  </r>
  <r>
    <x v="147"/>
    <x v="6"/>
    <s v="Reinduccion de procedimientos de fertilizacion"/>
    <n v="0"/>
    <s v="Gedman Hernandez"/>
    <s v="Gedman Hernandez"/>
    <s v="Finca El Pilar"/>
    <x v="91"/>
    <x v="7"/>
    <n v="1123114657"/>
    <n v="1456"/>
    <s v=" SIGUIFREDO"/>
    <s v="ROBAYO JIMENEZ"/>
    <x v="1"/>
    <n v="4"/>
    <n v="4"/>
    <n v="1"/>
  </r>
  <r>
    <x v="147"/>
    <x v="6"/>
    <s v="Reinduccion de procedimientos de fertilizacion"/>
    <n v="0"/>
    <s v="Gedman Hernandez"/>
    <s v="Gedman Hernandez"/>
    <s v="Finca El Pilar"/>
    <x v="91"/>
    <x v="7"/>
    <n v="1006795353"/>
    <n v="1533"/>
    <s v=" LUIS JEFREY"/>
    <s v="CASTRO NARVAEZ"/>
    <x v="1"/>
    <n v="4"/>
    <n v="4"/>
    <n v="1"/>
  </r>
  <r>
    <x v="147"/>
    <x v="6"/>
    <s v="Reinduccion de procedimientos de fertilizacion"/>
    <n v="0"/>
    <s v="Gedman Hernandez"/>
    <s v="Gedman Hernandez"/>
    <s v="Finca El Pilar"/>
    <x v="91"/>
    <x v="7"/>
    <n v="1006838553"/>
    <n v="1547"/>
    <s v="MIGUEL ANGEL"/>
    <s v="GARCIA MORENO "/>
    <x v="1"/>
    <n v="4"/>
    <n v="4"/>
    <n v="1"/>
  </r>
  <r>
    <x v="148"/>
    <x v="6"/>
    <s v="Procedimiento de limpieza de cercas"/>
    <n v="0"/>
    <s v="Gedman Hernandez"/>
    <s v="Gedman Hernandez"/>
    <s v="Finca El Pilar"/>
    <x v="92"/>
    <x v="7"/>
    <n v="7278364"/>
    <n v="1001"/>
    <s v=" OROSMAN"/>
    <s v="BUITRAGO"/>
    <x v="1"/>
    <n v="1"/>
    <n v="1"/>
    <n v="1"/>
  </r>
  <r>
    <x v="149"/>
    <x v="6"/>
    <s v="Procedimiento de desmontado de lotes"/>
    <n v="0"/>
    <s v="Gedman Hernandez"/>
    <s v="Gedman Hernandez"/>
    <s v="Finca El Pilar"/>
    <x v="92"/>
    <x v="7"/>
    <n v="1193531410"/>
    <n v="1544"/>
    <s v="SARA DANIELA"/>
    <s v="BELTRAN MORENO "/>
    <x v="1"/>
    <n v="4"/>
    <n v="4"/>
    <n v="1"/>
  </r>
  <r>
    <x v="149"/>
    <x v="6"/>
    <s v="Procedimiento de desmontado de lotes"/>
    <n v="0"/>
    <s v="Gedman Hernandez"/>
    <s v="Gedman Hernandez"/>
    <s v="Finca El Pilar"/>
    <x v="92"/>
    <x v="7"/>
    <n v="31031744"/>
    <n v="1023"/>
    <s v=" MARIA EUGENIA"/>
    <s v="VARGAS OVALLE"/>
    <x v="1"/>
    <n v="4"/>
    <n v="4"/>
    <n v="1"/>
  </r>
  <r>
    <x v="149"/>
    <x v="6"/>
    <s v="Procedimiento de desmontado de lotes"/>
    <n v="0"/>
    <s v="Gedman Hernandez"/>
    <s v="Gedman Hernandez"/>
    <s v="Finca El Pilar"/>
    <x v="92"/>
    <x v="7"/>
    <n v="1063724340"/>
    <n v="1345"/>
    <s v=" LUIS ALBERTO"/>
    <s v="JULIO ANAYA"/>
    <x v="1"/>
    <n v="4"/>
    <n v="4"/>
    <n v="1"/>
  </r>
  <r>
    <x v="149"/>
    <x v="6"/>
    <s v="Procedimiento de desmontado de lotes"/>
    <n v="0"/>
    <s v="Gedman Hernandez"/>
    <s v="Gedman Hernandez"/>
    <s v="Finca El Pilar"/>
    <x v="92"/>
    <x v="7"/>
    <n v="1120571325"/>
    <n v="1145"/>
    <s v="WILINTON DAVID"/>
    <s v="PADILLA MORALES "/>
    <x v="1"/>
    <n v="4"/>
    <n v="4"/>
    <n v="1"/>
  </r>
  <r>
    <x v="150"/>
    <x v="6"/>
    <s v="Entrega de procedimiento de poda y encalle "/>
    <n v="0"/>
    <s v="Gedman Hernandez"/>
    <s v="Gedman Hernandez"/>
    <s v="Finca El Pilar"/>
    <x v="92"/>
    <x v="7"/>
    <n v="1123514268"/>
    <n v="1510"/>
    <s v=" CRISTIAN ANDRES"/>
    <s v="PEREZ GUAYABO"/>
    <x v="1"/>
    <n v="1"/>
    <n v="1"/>
    <n v="1"/>
  </r>
  <r>
    <x v="151"/>
    <x v="6"/>
    <s v="Entrega de ficha tecnica de cosecha y poda"/>
    <n v="0"/>
    <s v="Nubia Beltran"/>
    <s v="Nubia Beltran"/>
    <s v="Finca Cararabo"/>
    <x v="93"/>
    <x v="7"/>
    <n v="71240241"/>
    <s v="N/A"/>
    <s v="JUAN CARLOS"/>
    <s v="MENESES "/>
    <x v="1"/>
    <n v="1"/>
    <n v="1"/>
    <n v="1"/>
  </r>
  <r>
    <x v="152"/>
    <x v="6"/>
    <s v="Entrega de procedimientos de cosecha y poda"/>
    <n v="0"/>
    <s v="Misael Caro"/>
    <s v="Gedman Hernandez"/>
    <s v="Finca El Pilar"/>
    <x v="94"/>
    <x v="0"/>
    <n v="1121829043"/>
    <s v="N/A"/>
    <s v="GERARDO"/>
    <s v="GONZALEZ"/>
    <x v="1"/>
    <n v="4"/>
    <n v="4"/>
    <n v="1"/>
  </r>
  <r>
    <x v="152"/>
    <x v="6"/>
    <s v="Entrega de procedimientos de cosecha y poda"/>
    <n v="0"/>
    <s v="Misael Caro"/>
    <s v="Gedman Hernandez"/>
    <s v="Finca El Pilar"/>
    <x v="94"/>
    <x v="0"/>
    <n v="1054544136"/>
    <s v="N/A"/>
    <s v="ALEJANDRO "/>
    <s v="NIÑO"/>
    <x v="1"/>
    <n v="4"/>
    <n v="4"/>
    <n v="1"/>
  </r>
  <r>
    <x v="152"/>
    <x v="6"/>
    <s v="Entrega de procedimientos de cosecha y poda"/>
    <n v="0"/>
    <s v="Misael Caro"/>
    <s v="Gedman Hernandez"/>
    <s v="Finca El Pilar"/>
    <x v="94"/>
    <x v="0"/>
    <n v="1053586878"/>
    <s v="N/A"/>
    <s v="ALBEIRO"/>
    <s v="ROCHA"/>
    <x v="1"/>
    <n v="4"/>
    <n v="4"/>
    <n v="1"/>
  </r>
  <r>
    <x v="152"/>
    <x v="6"/>
    <s v="Entrega de procedimientos de cosecha y poda"/>
    <n v="0"/>
    <s v="Misael Caro"/>
    <s v="Gedman Hernandez"/>
    <s v="Finca El Pilar"/>
    <x v="94"/>
    <x v="0"/>
    <n v="15253586878"/>
    <s v="N/A"/>
    <s v="HERNAN"/>
    <s v="PEREZ"/>
    <x v="1"/>
    <n v="4"/>
    <n v="4"/>
    <n v="1"/>
  </r>
  <r>
    <x v="153"/>
    <x v="6"/>
    <s v="Reinduccion de cosecha "/>
    <n v="0"/>
    <s v="Sara Garcia "/>
    <s v="Gedman Hernandez"/>
    <s v="Finca El Pilar"/>
    <x v="95"/>
    <x v="7"/>
    <n v="1123116797"/>
    <n v="1404"/>
    <s v=" ELKIN STEVEN"/>
    <s v="ROJAS ORTIZ"/>
    <x v="1"/>
    <n v="2"/>
    <n v="2"/>
    <n v="1"/>
  </r>
  <r>
    <x v="153"/>
    <x v="6"/>
    <s v="Reinduccion de cosecha "/>
    <n v="0"/>
    <s v="Sara Garcia "/>
    <s v="Gedman Hernandez"/>
    <s v="Finca El Pilar"/>
    <x v="95"/>
    <x v="7"/>
    <n v="9600532"/>
    <n v="1070"/>
    <s v="PABLO ANTONIO"/>
    <s v="ROJAS RODRIGUEZ "/>
    <x v="1"/>
    <n v="2"/>
    <n v="2"/>
    <n v="1"/>
  </r>
  <r>
    <x v="154"/>
    <x v="6"/>
    <s v="Reinduccion de procedimiento de corte de racimo"/>
    <n v="0"/>
    <s v="Gedman Hernandez"/>
    <s v="Gedman Hernandez"/>
    <s v="Finca El Pilar"/>
    <x v="96"/>
    <x v="0"/>
    <n v="17972048"/>
    <n v="1450"/>
    <s v="MANUEL FRANCISCO"/>
    <s v="PALLARES ANAYA "/>
    <x v="1"/>
    <n v="9"/>
    <n v="9"/>
    <n v="1"/>
  </r>
  <r>
    <x v="154"/>
    <x v="6"/>
    <s v="Reinduccion de procedimiento de corte de racimo"/>
    <n v="0"/>
    <s v="Gedman Hernandez"/>
    <s v="Gedman Hernandez"/>
    <s v="Finca El Pilar"/>
    <x v="96"/>
    <x v="0"/>
    <n v="1084729702"/>
    <s v="N/A"/>
    <s v="WILFRIDO "/>
    <s v="PEREZ"/>
    <x v="1"/>
    <n v="9"/>
    <n v="9"/>
    <n v="1"/>
  </r>
  <r>
    <x v="154"/>
    <x v="6"/>
    <s v="Reinduccion de procedimiento de corte de racimo"/>
    <n v="0"/>
    <s v="Gedman Hernandez"/>
    <s v="Gedman Hernandez"/>
    <s v="Finca El Pilar"/>
    <x v="96"/>
    <x v="0"/>
    <n v="1121829043"/>
    <s v="N/A"/>
    <s v="GERARDO"/>
    <s v="GONZALEZ"/>
    <x v="1"/>
    <n v="9"/>
    <n v="9"/>
    <n v="1"/>
  </r>
  <r>
    <x v="154"/>
    <x v="6"/>
    <s v="Reinduccion de procedimiento de corte de racimo"/>
    <n v="0"/>
    <s v="Gedman Hernandez"/>
    <s v="Gedman Hernandez"/>
    <s v="Finca El Pilar"/>
    <x v="96"/>
    <x v="0"/>
    <n v="15253586878"/>
    <s v="N/A"/>
    <s v="HERNAN"/>
    <s v="PEREZ"/>
    <x v="1"/>
    <n v="9"/>
    <n v="9"/>
    <n v="1"/>
  </r>
  <r>
    <x v="154"/>
    <x v="6"/>
    <s v="Reinduccion de procedimiento de corte de racimo"/>
    <n v="0"/>
    <s v="Gedman Hernandez"/>
    <s v="Gedman Hernandez"/>
    <s v="Finca El Pilar"/>
    <x v="96"/>
    <x v="0"/>
    <n v="1054544136"/>
    <s v="N/A"/>
    <s v="ALEJANDRO "/>
    <s v="NIÑO"/>
    <x v="1"/>
    <n v="9"/>
    <n v="9"/>
    <n v="1"/>
  </r>
  <r>
    <x v="154"/>
    <x v="6"/>
    <s v="Reinduccion de procedimiento de corte de racimo"/>
    <n v="0"/>
    <s v="Gedman Hernandez"/>
    <s v="Gedman Hernandez"/>
    <s v="Finca El Pilar"/>
    <x v="96"/>
    <x v="0"/>
    <n v="7837811"/>
    <s v="N/A"/>
    <s v="ESTEBAN "/>
    <s v="LOPEZ"/>
    <x v="1"/>
    <n v="9"/>
    <n v="9"/>
    <n v="1"/>
  </r>
  <r>
    <x v="154"/>
    <x v="6"/>
    <s v="Reinduccion de procedimiento de corte de racimo"/>
    <n v="0"/>
    <s v="Gedman Hernandez"/>
    <s v="Gedman Hernandez"/>
    <s v="Finca El Pilar"/>
    <x v="96"/>
    <x v="0"/>
    <n v="1053586878"/>
    <s v="N/A"/>
    <s v="ALBEIRO"/>
    <s v="ROCHA"/>
    <x v="1"/>
    <n v="9"/>
    <n v="9"/>
    <n v="1"/>
  </r>
  <r>
    <x v="154"/>
    <x v="6"/>
    <s v="Reinduccion de procedimiento de corte de racimo"/>
    <n v="0"/>
    <s v="Gedman Hernandez"/>
    <s v="Gedman Hernandez"/>
    <s v="Finca El Pilar"/>
    <x v="96"/>
    <x v="0"/>
    <n v="19602072"/>
    <s v="N/A"/>
    <s v="WILFREDO "/>
    <s v="PEREZ"/>
    <x v="1"/>
    <n v="9"/>
    <n v="9"/>
    <n v="1"/>
  </r>
  <r>
    <x v="154"/>
    <x v="6"/>
    <s v="Reinduccion de procedimiento de corte de racimo"/>
    <n v="0"/>
    <s v="Gedman Hernandez"/>
    <s v="Gedman Hernandez"/>
    <s v="Finca El Pilar"/>
    <x v="96"/>
    <x v="0"/>
    <n v="77103898"/>
    <n v="1347"/>
    <s v=" JHANDY EMIRO"/>
    <s v="MARTINEZ OSPINO"/>
    <x v="1"/>
    <n v="9"/>
    <n v="9"/>
    <n v="1"/>
  </r>
  <r>
    <x v="155"/>
    <x v="6"/>
    <s v="Induccion de procedimientos de poda y encalle"/>
    <n v="0"/>
    <s v="Gedman Hernandez"/>
    <s v="Gedman Hernandez"/>
    <s v="Finca El Pilar"/>
    <x v="97"/>
    <x v="7"/>
    <n v="1123116129"/>
    <n v="1090"/>
    <s v="JUAN ESTEBAN"/>
    <s v="ORTIZ "/>
    <x v="1"/>
    <n v="1"/>
    <n v="1"/>
    <n v="1"/>
  </r>
  <r>
    <x v="156"/>
    <x v="7"/>
    <m/>
    <m/>
    <m/>
    <m/>
    <m/>
    <x v="98"/>
    <x v="13"/>
    <m/>
    <m/>
    <m/>
    <m/>
    <x v="7"/>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3">
  <r>
    <n v="1"/>
    <n v="1022379775"/>
    <s v="N/A"/>
    <s v="ANDREA"/>
    <s v="RUIZ"/>
    <x v="0"/>
    <x v="0"/>
  </r>
  <r>
    <n v="2"/>
    <n v="4646646"/>
    <s v="N/A"/>
    <s v="ABELARDO"/>
    <s v="ASPRILLA"/>
    <x v="1"/>
    <x v="0"/>
  </r>
  <r>
    <n v="3"/>
    <n v="57424845"/>
    <s v="N/A"/>
    <s v="LUCY"/>
    <s v="GARCIA HURTADO"/>
    <x v="1"/>
    <x v="0"/>
  </r>
  <r>
    <n v="4"/>
    <n v="1122647532"/>
    <s v="N/A"/>
    <s v="POMPILIO"/>
    <s v="BETANCOUR"/>
    <x v="2"/>
    <x v="1"/>
  </r>
  <r>
    <n v="5"/>
    <n v="1007764344"/>
    <s v="N/A"/>
    <s v="DANIEL"/>
    <s v="ROJAS CANO"/>
    <x v="2"/>
    <x v="0"/>
  </r>
  <r>
    <n v="6"/>
    <n v="19592721"/>
    <n v="1524"/>
    <s v=" ALVARO ENRIQUE"/>
    <s v="ALCAZAR URINA"/>
    <x v="3"/>
    <x v="2"/>
  </r>
  <r>
    <n v="7"/>
    <n v="1007952645"/>
    <n v="1528"/>
    <s v=" JEISON DAVID"/>
    <s v="ALCAZAR ZUÑIGA"/>
    <x v="3"/>
    <x v="2"/>
  </r>
  <r>
    <n v="8"/>
    <n v="1122126571"/>
    <n v="1485"/>
    <s v=" FREDY ALEXANDER"/>
    <s v="ALVAREZ GALINDO"/>
    <x v="3"/>
    <x v="3"/>
  </r>
  <r>
    <n v="9"/>
    <n v="1006864061"/>
    <n v="1525"/>
    <s v=" JUAN DAVID"/>
    <s v="ALVAREZ GOMEZ"/>
    <x v="3"/>
    <x v="4"/>
  </r>
  <r>
    <n v="10"/>
    <n v="1121844449"/>
    <n v="1097"/>
    <s v="JOSE MANUEL"/>
    <s v="AMAYA GONZALEZ "/>
    <x v="3"/>
    <x v="5"/>
  </r>
  <r>
    <n v="11"/>
    <n v="1121868814"/>
    <n v="1046"/>
    <s v="DIANA EDELMIRA"/>
    <s v="AMAYA GONZALEZ "/>
    <x v="3"/>
    <x v="6"/>
  </r>
  <r>
    <n v="12"/>
    <n v="1120499197"/>
    <n v="1065"/>
    <s v="LADY JOHANA"/>
    <s v="ANDRADE SANCHEZ "/>
    <x v="3"/>
    <x v="7"/>
  </r>
  <r>
    <n v="13"/>
    <n v="1051660429"/>
    <n v="1516"/>
    <s v="JOSÉ DE JESUS"/>
    <s v="ANGULO CANTILLO"/>
    <x v="3"/>
    <x v="8"/>
  </r>
  <r>
    <n v="14"/>
    <n v="1052702515"/>
    <n v="1517"/>
    <s v=" ALEXANDER"/>
    <s v="ANGULO CANTILLO"/>
    <x v="3"/>
    <x v="9"/>
  </r>
  <r>
    <n v="15"/>
    <n v="1052700981"/>
    <n v="1506"/>
    <s v="EDILBERTO"/>
    <s v="ARRIETA BAENA "/>
    <x v="3"/>
    <x v="0"/>
  </r>
  <r>
    <n v="16"/>
    <n v="10886763"/>
    <n v="1518"/>
    <s v="DEIVIS ARTURO"/>
    <s v="ARRIETA LOPEZ "/>
    <x v="3"/>
    <x v="0"/>
  </r>
  <r>
    <n v="17"/>
    <n v="1122128167"/>
    <n v="1552"/>
    <s v="FREDY"/>
    <s v="ASPRILLA"/>
    <x v="3"/>
    <x v="10"/>
  </r>
  <r>
    <n v="18"/>
    <n v="1121935929"/>
    <s v="N/A"/>
    <s v="MILTON ANDRÉS"/>
    <s v="AVILA LEGUIZAMO"/>
    <x v="3"/>
    <x v="6"/>
  </r>
  <r>
    <n v="19"/>
    <n v="19618655"/>
    <n v="1551"/>
    <s v="WILMAN ANTONIO"/>
    <s v="BARRETO MARTINEZ"/>
    <x v="3"/>
    <x v="11"/>
  </r>
  <r>
    <n v="20"/>
    <n v="1193531410"/>
    <n v="1544"/>
    <s v="SARA DANIELA"/>
    <s v="BELTRAN MORENO "/>
    <x v="3"/>
    <x v="12"/>
  </r>
  <r>
    <n v="21"/>
    <n v="1121396162"/>
    <s v="N/A"/>
    <s v="MARLEN YORLENY"/>
    <s v="BELTRAN VELASQUEZ "/>
    <x v="3"/>
    <x v="1"/>
  </r>
  <r>
    <n v="22"/>
    <n v="1006697383"/>
    <n v="1535"/>
    <s v="DIANA SOFIA"/>
    <s v="BLANCO ANDRADE "/>
    <x v="3"/>
    <x v="13"/>
  </r>
  <r>
    <n v="23"/>
    <n v="17345837"/>
    <n v="1240"/>
    <s v="GUILLERMO ANTONIO"/>
    <s v="BRAVO "/>
    <x v="3"/>
    <x v="14"/>
  </r>
  <r>
    <n v="24"/>
    <n v="7278364"/>
    <n v="1001"/>
    <s v=" OROSMAN"/>
    <s v="BUITRAGO"/>
    <x v="3"/>
    <x v="15"/>
  </r>
  <r>
    <n v="25"/>
    <n v="1065667090"/>
    <n v="1513"/>
    <s v="CESAR ANTONIO"/>
    <s v="CALDERON TRENS "/>
    <x v="3"/>
    <x v="16"/>
  </r>
  <r>
    <n v="26"/>
    <n v="1122126686"/>
    <n v="1550"/>
    <s v="VICTOR ALEXANDER"/>
    <s v="CARABALI PEREA"/>
    <x v="3"/>
    <x v="17"/>
  </r>
  <r>
    <n v="27"/>
    <n v="1103219172"/>
    <n v="1230"/>
    <s v="PABLO SEGUNDO"/>
    <s v="CARDENAS MUÑOZ "/>
    <x v="3"/>
    <x v="18"/>
  </r>
  <r>
    <n v="28"/>
    <n v="1084728100"/>
    <n v="1384"/>
    <s v="YON JAIRO"/>
    <s v="CARDENAS TORREGROSA "/>
    <x v="3"/>
    <x v="17"/>
  </r>
  <r>
    <n v="29"/>
    <n v="1122142973"/>
    <n v="1415"/>
    <s v=" ERIKA DAYANA"/>
    <s v="CARO MORA"/>
    <x v="3"/>
    <x v="19"/>
  </r>
  <r>
    <n v="30"/>
    <n v="17412291"/>
    <s v="N/A"/>
    <s v="MISAEL"/>
    <s v="CARO PEDRAZA"/>
    <x v="3"/>
    <x v="20"/>
  </r>
  <r>
    <n v="31"/>
    <n v="1128185308"/>
    <n v="1512"/>
    <s v="ELKIN ALBERTO"/>
    <s v="CASTILLLO SALINAS"/>
    <x v="3"/>
    <x v="0"/>
  </r>
  <r>
    <n v="32"/>
    <n v="1109411143"/>
    <n v="1477"/>
    <s v="YISSY FERNANDA"/>
    <s v="CASTRO CESPEDES "/>
    <x v="3"/>
    <x v="21"/>
  </r>
  <r>
    <n v="33"/>
    <n v="1006795353"/>
    <n v="1533"/>
    <s v=" LUIS JEFREY"/>
    <s v="CASTRO NARVAEZ"/>
    <x v="3"/>
    <x v="22"/>
  </r>
  <r>
    <n v="34"/>
    <n v="38360656"/>
    <n v="1039"/>
    <s v="EMILCE"/>
    <s v="CESPEDES CANAS "/>
    <x v="3"/>
    <x v="23"/>
  </r>
  <r>
    <n v="35"/>
    <n v="1122123721"/>
    <n v="1549"/>
    <s v="WALTER"/>
    <s v="DIAZ BALANTA"/>
    <x v="3"/>
    <x v="24"/>
  </r>
  <r>
    <n v="36"/>
    <n v="79538669"/>
    <n v="1031"/>
    <s v="OMAR"/>
    <s v="FONTECHA"/>
    <x v="3"/>
    <x v="20"/>
  </r>
  <r>
    <n v="37"/>
    <n v="1006822040"/>
    <s v="N/A"/>
    <s v="EIDER ORLANDO"/>
    <s v="GARCIA"/>
    <x v="3"/>
    <x v="20"/>
  </r>
  <r>
    <n v="38"/>
    <n v="1121819501"/>
    <n v="1494"/>
    <s v="JOHN FREDY"/>
    <s v="GARCIA GONZALEZ "/>
    <x v="3"/>
    <x v="25"/>
  </r>
  <r>
    <n v="39"/>
    <n v="1006838553"/>
    <n v="1547"/>
    <s v="MIGUEL ANGEL"/>
    <s v="GARCIA MORENO "/>
    <x v="3"/>
    <x v="26"/>
  </r>
  <r>
    <n v="40"/>
    <n v="1083556844"/>
    <n v="1548"/>
    <s v="GEINER ANTONIO"/>
    <s v="GIL LARA "/>
    <x v="3"/>
    <x v="11"/>
  </r>
  <r>
    <n v="41"/>
    <n v="1121952333"/>
    <n v="1480"/>
    <s v="DANNY ALEJANDRA"/>
    <s v="GONZALEZ "/>
    <x v="3"/>
    <x v="27"/>
  </r>
  <r>
    <n v="42"/>
    <n v="1128198184"/>
    <n v="1527"/>
    <s v=" DEYBER ENRIQUE"/>
    <s v="GONZALEZ ALCAZAR"/>
    <x v="3"/>
    <x v="2"/>
  </r>
  <r>
    <n v="43"/>
    <n v="1121927849"/>
    <n v="1502"/>
    <s v="WILLIAM ARLEY"/>
    <s v="GONZALEZ LONDOÑO"/>
    <x v="3"/>
    <x v="28"/>
  </r>
  <r>
    <n v="44"/>
    <n v="1121822122"/>
    <s v="N/A"/>
    <s v="ANA MARYELY"/>
    <s v="GONZALEZ RAMIREZ "/>
    <x v="3"/>
    <x v="17"/>
  </r>
  <r>
    <n v="45"/>
    <n v="1006863658"/>
    <s v="N/A"/>
    <s v="IDER ANDRES"/>
    <s v="GRACIA PIRAQUIVE"/>
    <x v="3"/>
    <x v="17"/>
  </r>
  <r>
    <n v="46"/>
    <n v="31536041"/>
    <n v="1101"/>
    <s v="ZAMIRNA"/>
    <s v="GUERRERO AGUILAR "/>
    <x v="3"/>
    <x v="29"/>
  </r>
  <r>
    <n v="47"/>
    <n v="1006838595"/>
    <s v="N/A"/>
    <s v="GEIDY"/>
    <s v="GUZMAN RINCON"/>
    <x v="3"/>
    <x v="30"/>
  </r>
  <r>
    <n v="48"/>
    <n v="17490003"/>
    <n v="1007"/>
    <s v="NICANOR "/>
    <s v="HERNANDEZ HERNANDEZ "/>
    <x v="3"/>
    <x v="31"/>
  </r>
  <r>
    <n v="49"/>
    <n v="1010143088"/>
    <n v="1536"/>
    <s v="MONICA ALEJANDRA"/>
    <s v="HERNANDEZ HERNANDEZ "/>
    <x v="3"/>
    <x v="32"/>
  </r>
  <r>
    <n v="50"/>
    <n v="1123116171"/>
    <n v="1539"/>
    <s v="YULIZA ANDREA"/>
    <s v="HERNANDEZ HERNANDEZ "/>
    <x v="3"/>
    <x v="33"/>
  </r>
  <r>
    <n v="51"/>
    <n v="1123115110"/>
    <n v="1371"/>
    <s v="MARINELLY"/>
    <s v="HERNANDEZ JILGUERO "/>
    <x v="3"/>
    <x v="34"/>
  </r>
  <r>
    <n v="52"/>
    <n v="1007329990"/>
    <n v="1101"/>
    <s v="ADRIANA"/>
    <s v="HERNANDEZ LONDOÑO "/>
    <x v="3"/>
    <x v="35"/>
  </r>
  <r>
    <n v="53"/>
    <n v="1121934150"/>
    <n v="1058"/>
    <s v=" YULIAN ANDRES"/>
    <s v="HERNANDEZ MORENO"/>
    <x v="3"/>
    <x v="36"/>
  </r>
  <r>
    <n v="54"/>
    <n v="1121911429"/>
    <n v="1037"/>
    <s v="JYMMY ALEXANDER"/>
    <s v="HERNANDEZ MORENO  "/>
    <x v="3"/>
    <x v="37"/>
  </r>
  <r>
    <n v="55"/>
    <n v="1121819496"/>
    <n v="1008"/>
    <s v=" OMAR JOSE"/>
    <s v="HERNANDEZ RUIZ"/>
    <x v="3"/>
    <x v="38"/>
  </r>
  <r>
    <n v="56"/>
    <n v="1120506666"/>
    <n v="1523"/>
    <s v="WAGNER STEVEN"/>
    <s v="HERNANDEZ SUPELANO "/>
    <x v="3"/>
    <x v="39"/>
  </r>
  <r>
    <n v="57"/>
    <n v="3271447"/>
    <n v="1346"/>
    <s v=" JOSE ANTONIO"/>
    <s v="HERRERA MELO"/>
    <x v="3"/>
    <x v="40"/>
  </r>
  <r>
    <n v="58"/>
    <n v="1121910483"/>
    <n v="1538"/>
    <s v="ADRIANA"/>
    <s v="JARAMILLO OVALLE "/>
    <x v="3"/>
    <x v="41"/>
  </r>
  <r>
    <n v="59"/>
    <n v="1006656554"/>
    <n v="1009"/>
    <s v="OLGA"/>
    <s v="JARAMILLO RODRIGUEZ "/>
    <x v="3"/>
    <x v="42"/>
  </r>
  <r>
    <n v="60"/>
    <n v="1006778060"/>
    <n v="1522"/>
    <s v="SEBASTIAN"/>
    <s v="JARAMILLO VARGAS"/>
    <x v="3"/>
    <x v="10"/>
  </r>
  <r>
    <n v="61"/>
    <n v="1087798043"/>
    <n v="1545"/>
    <s v="ALAN"/>
    <s v="JIMENEZ"/>
    <x v="3"/>
    <x v="43"/>
  </r>
  <r>
    <n v="62"/>
    <n v="1063724340"/>
    <n v="1345"/>
    <s v=" LUIS ALBERTO"/>
    <s v="JULIO ANAYA"/>
    <x v="3"/>
    <x v="44"/>
  </r>
  <r>
    <n v="63"/>
    <n v="1193405623"/>
    <s v="N/A"/>
    <s v="YEIMI CAMILA"/>
    <s v="LEON ARENAS "/>
    <x v="3"/>
    <x v="28"/>
  </r>
  <r>
    <n v="64"/>
    <n v="7837811"/>
    <s v="N/A"/>
    <s v="ESTEBAN "/>
    <s v="LOPEZ"/>
    <x v="3"/>
    <x v="45"/>
  </r>
  <r>
    <n v="65"/>
    <n v="7837936"/>
    <n v="1011"/>
    <s v=" WILSON"/>
    <s v="LOPEZ RINCON"/>
    <x v="3"/>
    <x v="46"/>
  </r>
  <r>
    <n v="66"/>
    <n v="85380891"/>
    <n v="1532"/>
    <s v="JOSE FERNANDO"/>
    <s v="MANGA GUZMAN "/>
    <x v="3"/>
    <x v="47"/>
  </r>
  <r>
    <n v="67"/>
    <n v="19118159"/>
    <n v="1402"/>
    <s v="NICANOR "/>
    <s v="MARTINEZ GOMEZ"/>
    <x v="3"/>
    <x v="48"/>
  </r>
  <r>
    <n v="68"/>
    <n v="77103898"/>
    <n v="1347"/>
    <s v=" JHANDY EMIRO"/>
    <s v="MARTINEZ OSPINO"/>
    <x v="3"/>
    <x v="49"/>
  </r>
  <r>
    <n v="69"/>
    <n v="1121832436"/>
    <n v="1537"/>
    <s v="DEICY MARIA"/>
    <s v="MERCHAN HERNANDEZ"/>
    <x v="3"/>
    <x v="50"/>
  </r>
  <r>
    <n v="70"/>
    <n v="1121873605"/>
    <n v="1376"/>
    <s v="ANDRES"/>
    <s v="MONTEJO PLAZAS "/>
    <x v="3"/>
    <x v="51"/>
  </r>
  <r>
    <n v="71"/>
    <n v="1121948100"/>
    <s v="N/A"/>
    <s v="YEISON"/>
    <s v="MORALES"/>
    <x v="3"/>
    <x v="43"/>
  </r>
  <r>
    <n v="72"/>
    <n v="40326125"/>
    <n v="1129"/>
    <s v="LILIANA ANDREA"/>
    <s v="MORENO NARVAEZ "/>
    <x v="3"/>
    <x v="52"/>
  </r>
  <r>
    <n v="73"/>
    <n v="40328103"/>
    <n v="1030"/>
    <s v="DORYS ADRIANA"/>
    <s v="MORENO SANCHEZ "/>
    <x v="3"/>
    <x v="53"/>
  </r>
  <r>
    <n v="74"/>
    <n v="40404467"/>
    <n v="1029"/>
    <s v="BLANCA MARINELLA"/>
    <s v="MORENO SANCHEZ "/>
    <x v="3"/>
    <x v="54"/>
  </r>
  <r>
    <n v="75"/>
    <n v="1123115732"/>
    <n v="1520"/>
    <s v=" OVIDIO"/>
    <s v="MURCIA JOJOA"/>
    <x v="3"/>
    <x v="55"/>
  </r>
  <r>
    <n v="76"/>
    <n v="1003274956"/>
    <n v="1463"/>
    <s v="WILSON ENRRIQUE"/>
    <s v="MURILLO JIMENEZ"/>
    <x v="3"/>
    <x v="56"/>
  </r>
  <r>
    <n v="77"/>
    <n v="1123116287"/>
    <n v="1358"/>
    <s v="IVAN JAVIER"/>
    <s v="NARVAEZ HERNANDEZ "/>
    <x v="3"/>
    <x v="57"/>
  </r>
  <r>
    <n v="78"/>
    <n v="17330089"/>
    <n v="1093"/>
    <s v="JAVIER IGNACIO "/>
    <s v="NARVAEZ SOACHE "/>
    <x v="3"/>
    <x v="58"/>
  </r>
  <r>
    <n v="79"/>
    <n v="1069925063"/>
    <n v="1488"/>
    <s v="EFREN YAMITH"/>
    <s v="OLIVEROS HERNANDEZ"/>
    <x v="3"/>
    <x v="0"/>
  </r>
  <r>
    <n v="80"/>
    <n v="31031695"/>
    <n v="1422"/>
    <s v="ANA ELIZABETH"/>
    <s v="ORTIZ"/>
    <x v="3"/>
    <x v="59"/>
  </r>
  <r>
    <n v="81"/>
    <n v="1123116129"/>
    <n v="1090"/>
    <s v="JUAN ESTEBAN"/>
    <s v="ORTIZ "/>
    <x v="3"/>
    <x v="60"/>
  </r>
  <r>
    <n v="82"/>
    <n v="1120571325"/>
    <n v="1145"/>
    <s v="WILINTON DAVID"/>
    <s v="PADILLA MORALES "/>
    <x v="3"/>
    <x v="61"/>
  </r>
  <r>
    <n v="83"/>
    <n v="17972048"/>
    <n v="1450"/>
    <s v="MANUEL FRANCISCO"/>
    <s v="PALLARES ANAYA "/>
    <x v="3"/>
    <x v="62"/>
  </r>
  <r>
    <n v="84"/>
    <n v="1233889891"/>
    <n v="1541"/>
    <s v="WILSON FERNANDO"/>
    <s v="PARRA ESCOBAR"/>
    <x v="3"/>
    <x v="10"/>
  </r>
  <r>
    <n v="85"/>
    <n v="18973838"/>
    <n v="1515"/>
    <s v="MARCOS JAVIER "/>
    <s v="PEREZ BANDERA"/>
    <x v="3"/>
    <x v="6"/>
  </r>
  <r>
    <n v="86"/>
    <n v="1123514268"/>
    <n v="1510"/>
    <s v=" CRISTIAN ANDRES"/>
    <s v="PEREZ GUAYABO"/>
    <x v="3"/>
    <x v="63"/>
  </r>
  <r>
    <n v="87"/>
    <n v="19561040"/>
    <n v="1166"/>
    <s v="GILBERTO SEGUNDO"/>
    <s v="PEREZ RIVERA "/>
    <x v="3"/>
    <x v="64"/>
  </r>
  <r>
    <n v="88"/>
    <n v="7231639"/>
    <n v="1491"/>
    <s v="LUIS GUSTAVO"/>
    <s v="PINILLA GORDILLO"/>
    <x v="3"/>
    <x v="0"/>
  </r>
  <r>
    <n v="89"/>
    <n v="87946959"/>
    <n v="1542"/>
    <s v="DANNY JAMER"/>
    <s v="PORTILLA PALACIOS "/>
    <x v="3"/>
    <x v="65"/>
  </r>
  <r>
    <n v="90"/>
    <n v="17704595"/>
    <n v="1073"/>
    <s v="JOHN FREDY"/>
    <s v="QUIÑONEZ MUÑOZ "/>
    <x v="3"/>
    <x v="66"/>
  </r>
  <r>
    <n v="91"/>
    <n v="40411297"/>
    <n v="1015"/>
    <s v=" ANGELICA YOHANA"/>
    <s v="RINCON"/>
    <x v="3"/>
    <x v="67"/>
  </r>
  <r>
    <n v="92"/>
    <n v="1121396420"/>
    <n v="1511"/>
    <s v="NELSON IGNACIO"/>
    <s v="RINCON AGUDELO"/>
    <x v="3"/>
    <x v="0"/>
  </r>
  <r>
    <n v="93"/>
    <n v="1120873760"/>
    <n v="1534"/>
    <s v="JORDAN STIVEN"/>
    <s v="RIVAS RAMOS"/>
    <x v="3"/>
    <x v="68"/>
  </r>
  <r>
    <n v="94"/>
    <n v="86066137"/>
    <n v="1486"/>
    <s v="JOSE EDUARDO"/>
    <s v="RIVERA RODRIGUEZ"/>
    <x v="3"/>
    <x v="10"/>
  </r>
  <r>
    <n v="95"/>
    <n v="1123114283"/>
    <n v="1017"/>
    <s v=" RODRIGO JOSE"/>
    <s v="ROA CASTILLO"/>
    <x v="3"/>
    <x v="67"/>
  </r>
  <r>
    <n v="96"/>
    <n v="1123114519"/>
    <n v="1016"/>
    <s v=" JUAN CARLOS"/>
    <s v="ROA CASTILLO"/>
    <x v="3"/>
    <x v="69"/>
  </r>
  <r>
    <n v="97"/>
    <n v="1006658683"/>
    <n v="1509"/>
    <s v="BRAYAN DAVID"/>
    <s v="ROA OCHOA "/>
    <x v="3"/>
    <x v="57"/>
  </r>
  <r>
    <n v="98"/>
    <n v="1122646567"/>
    <n v="1232"/>
    <s v=" ISRAEL"/>
    <s v="ROBAYO JIMENEZ"/>
    <x v="3"/>
    <x v="70"/>
  </r>
  <r>
    <n v="99"/>
    <n v="1123114657"/>
    <n v="1456"/>
    <s v=" SIGUIFREDO"/>
    <s v="ROBAYO JIMENEZ"/>
    <x v="3"/>
    <x v="45"/>
  </r>
  <r>
    <n v="100"/>
    <n v="1123114419"/>
    <n v="1059"/>
    <s v="ANA MARIA"/>
    <s v="ROBAYO JIMENEZ "/>
    <x v="3"/>
    <x v="71"/>
  </r>
  <r>
    <n v="101"/>
    <n v="85261773"/>
    <n v="1540"/>
    <s v="JORGE LUIS"/>
    <s v="RODRIGUEZ TORRES "/>
    <x v="3"/>
    <x v="72"/>
  </r>
  <r>
    <n v="102"/>
    <n v="17355000"/>
    <n v="1379"/>
    <s v=" ALBERTO"/>
    <s v="ROJAS CARLOS"/>
    <x v="3"/>
    <x v="39"/>
  </r>
  <r>
    <n v="103"/>
    <n v="1122132486"/>
    <n v="1216"/>
    <s v=" LAURA MARCELA"/>
    <s v="ROJAS GARCIA"/>
    <x v="3"/>
    <x v="73"/>
  </r>
  <r>
    <n v="104"/>
    <n v="1123116797"/>
    <n v="1404"/>
    <s v=" ELKIN STEVEN"/>
    <s v="ROJAS ORTIZ"/>
    <x v="3"/>
    <x v="74"/>
  </r>
  <r>
    <n v="105"/>
    <n v="9600532"/>
    <n v="1070"/>
    <s v="PABLO ANTONIO"/>
    <s v="ROJAS RODRIGUEZ "/>
    <x v="3"/>
    <x v="75"/>
  </r>
  <r>
    <n v="106"/>
    <n v="40401255"/>
    <n v="1034"/>
    <s v="YUDY FERLAY"/>
    <s v="ROMERO BERNAL "/>
    <x v="3"/>
    <x v="76"/>
  </r>
  <r>
    <n v="107"/>
    <n v="1084728092"/>
    <n v="1546"/>
    <s v="NEDER MANUEL"/>
    <s v="ROMERO FLOREZ"/>
    <x v="3"/>
    <x v="0"/>
  </r>
  <r>
    <n v="108"/>
    <n v="1006777925"/>
    <n v="1449"/>
    <s v="MICHAEL ESTEBAN"/>
    <s v="SAAVEDRA OCHOA "/>
    <x v="3"/>
    <x v="77"/>
  </r>
  <r>
    <n v="109"/>
    <n v="25331999"/>
    <n v="1121"/>
    <s v="VICKY JIMENA "/>
    <s v="SANDOVAL GOLU "/>
    <x v="3"/>
    <x v="78"/>
  </r>
  <r>
    <n v="110"/>
    <n v="1115859274"/>
    <n v="1543"/>
    <s v="GERSON"/>
    <s v="SEPULVEDA"/>
    <x v="3"/>
    <x v="79"/>
  </r>
  <r>
    <n v="111"/>
    <n v="1006778024"/>
    <n v="1505"/>
    <s v="JUAN DAVID"/>
    <s v="SOLORZA ROJAS "/>
    <x v="3"/>
    <x v="5"/>
  </r>
  <r>
    <n v="112"/>
    <n v="17267214"/>
    <n v="1311"/>
    <s v="JOSE ALVARO"/>
    <s v="SUAREZ TRIVIÑO "/>
    <x v="3"/>
    <x v="80"/>
  </r>
  <r>
    <n v="113"/>
    <n v="6388963"/>
    <n v="1553"/>
    <s v="NORMAN"/>
    <s v="TENORIO"/>
    <x v="3"/>
    <x v="17"/>
  </r>
  <r>
    <n v="114"/>
    <n v="1120580004"/>
    <n v="1519"/>
    <s v=" YEISON FAVIAN"/>
    <s v="TOLOZA ESPINOSA"/>
    <x v="3"/>
    <x v="14"/>
  </r>
  <r>
    <n v="115"/>
    <n v="40341942"/>
    <n v="1028"/>
    <s v=" MARIA YORLEY"/>
    <s v="TORRES GARCIA"/>
    <x v="3"/>
    <x v="81"/>
  </r>
  <r>
    <n v="116"/>
    <n v="1121906783"/>
    <n v="1022"/>
    <s v="FRANCISCO"/>
    <s v="VANEGAS SOLANO "/>
    <x v="3"/>
    <x v="18"/>
  </r>
  <r>
    <n v="117"/>
    <n v="1123116500"/>
    <n v="1461"/>
    <s v="ALEXIS JAIR"/>
    <s v="VANEGAS VILLALOBOS "/>
    <x v="3"/>
    <x v="82"/>
  </r>
  <r>
    <n v="118"/>
    <n v="40439756"/>
    <n v="1032"/>
    <s v=" MILVA"/>
    <s v="VANEGAS ZUBIETA"/>
    <x v="3"/>
    <x v="22"/>
  </r>
  <r>
    <n v="119"/>
    <n v="31031744"/>
    <n v="1023"/>
    <s v=" MARIA EUGENIA"/>
    <s v="VARGAS OVALLE"/>
    <x v="3"/>
    <x v="83"/>
  </r>
  <r>
    <n v="120"/>
    <n v="3274917"/>
    <n v="1027"/>
    <s v=" HERNAN ARIEL"/>
    <s v="VELASQUEZ ROBAYO"/>
    <x v="3"/>
    <x v="84"/>
  </r>
  <r>
    <n v="121"/>
    <n v="86070853"/>
    <n v="1075"/>
    <s v="FREDY"/>
    <s v="ZAMORA "/>
    <x v="3"/>
    <x v="85"/>
  </r>
  <r>
    <n v="122"/>
    <n v="17328515"/>
    <s v="N/A"/>
    <s v="BENJAMIN"/>
    <s v="ALDANA RINCON"/>
    <x v="4"/>
    <x v="86"/>
  </r>
  <r>
    <n v="123"/>
    <n v="1121903978"/>
    <s v="N/A"/>
    <s v=" CARLOS FELIPE"/>
    <s v="ARIAS RODRIGUEZ"/>
    <x v="4"/>
    <x v="77"/>
  </r>
  <r>
    <n v="124"/>
    <n v="1121941203"/>
    <s v="N/A"/>
    <s v=" YADY JASBLEIDY"/>
    <s v="BAYONA GONZALEZ"/>
    <x v="4"/>
    <x v="58"/>
  </r>
  <r>
    <n v="125"/>
    <n v="1121917518"/>
    <s v="N/A"/>
    <s v=" CARLOS ALBEIRO"/>
    <s v="BECERRA ZAMORA"/>
    <x v="4"/>
    <x v="87"/>
  </r>
  <r>
    <n v="126"/>
    <n v="1106333245"/>
    <s v="N/A"/>
    <s v="NUBIA ESPERANZA "/>
    <s v="BELTRAN ECHEVERRY"/>
    <x v="4"/>
    <x v="9"/>
  </r>
  <r>
    <n v="127"/>
    <n v="11323827"/>
    <s v="N/A"/>
    <s v="ARQUIMEDES"/>
    <s v="BERNAL"/>
    <x v="4"/>
    <x v="88"/>
  </r>
  <r>
    <n v="128"/>
    <n v="97612623"/>
    <s v="N/A"/>
    <s v="EDWIN ALBEIRO"/>
    <s v="CANO"/>
    <x v="4"/>
    <x v="89"/>
  </r>
  <r>
    <n v="129"/>
    <n v="1122123512"/>
    <s v="N/A"/>
    <s v=" SANDRA MARCELA "/>
    <s v="CARO MORA"/>
    <x v="4"/>
    <x v="62"/>
  </r>
  <r>
    <n v="130"/>
    <n v="7837889"/>
    <s v="N/A"/>
    <s v="GERMAN"/>
    <s v="CASTRO"/>
    <x v="4"/>
    <x v="0"/>
  </r>
  <r>
    <n v="131"/>
    <n v="1121901223"/>
    <s v="N/A"/>
    <s v=" JAIME ALBERTO "/>
    <s v="CORTES RUIZ"/>
    <x v="4"/>
    <x v="1"/>
  </r>
  <r>
    <n v="132"/>
    <n v="17281751"/>
    <s v="N/A"/>
    <s v="LUIS"/>
    <s v="CUBILLOS"/>
    <x v="4"/>
    <x v="90"/>
  </r>
  <r>
    <n v="133"/>
    <n v="1121865721"/>
    <s v="N/A"/>
    <s v=" DAVID CAMILO"/>
    <s v="DIAZ ARCINIEGAS"/>
    <x v="4"/>
    <x v="8"/>
  </r>
  <r>
    <n v="134"/>
    <n v="10187350"/>
    <s v="N/A"/>
    <s v="WILSON"/>
    <s v="DIAZ BERNAL"/>
    <x v="4"/>
    <x v="91"/>
  </r>
  <r>
    <n v="135"/>
    <n v="1007057960"/>
    <s v="N/A"/>
    <s v="WILSON ANDRES"/>
    <s v="DIAZ BERNAL"/>
    <x v="4"/>
    <x v="92"/>
  </r>
  <r>
    <n v="136"/>
    <n v="1120868172"/>
    <s v="N/A"/>
    <s v=" WILLIAM DAVID"/>
    <s v="DIAZ RUBIO"/>
    <x v="4"/>
    <x v="93"/>
  </r>
  <r>
    <n v="137"/>
    <n v="1121910048"/>
    <s v="N/A"/>
    <s v=" DEISY TATIANA"/>
    <s v="DUARTE MORENO"/>
    <x v="4"/>
    <x v="94"/>
  </r>
  <r>
    <n v="138"/>
    <n v="1121951678"/>
    <s v="N/A"/>
    <s v="WILLIAM ALEJANDRO"/>
    <s v="FIERRO RIVEROS"/>
    <x v="4"/>
    <x v="77"/>
  </r>
  <r>
    <n v="139"/>
    <n v="40441358"/>
    <s v="N/A"/>
    <s v=" SARA "/>
    <s v="GARCIA GONZALEZ"/>
    <x v="4"/>
    <x v="24"/>
  </r>
  <r>
    <n v="140"/>
    <n v="3274896"/>
    <s v="N/A"/>
    <s v="FREDY"/>
    <s v="GARCIA LADINO"/>
    <x v="4"/>
    <x v="69"/>
  </r>
  <r>
    <n v="141"/>
    <n v="6004678"/>
    <s v="N/A"/>
    <s v="RICARDO"/>
    <s v="GONZALEZ"/>
    <x v="4"/>
    <x v="95"/>
  </r>
  <r>
    <n v="142"/>
    <n v="93470745"/>
    <s v="N/A"/>
    <s v="FERNANDO"/>
    <s v="GONZALEZ POVEDA"/>
    <x v="4"/>
    <x v="96"/>
  </r>
  <r>
    <n v="143"/>
    <n v="1006858664"/>
    <s v="N/A"/>
    <s v="JERSON"/>
    <s v="GUEVARA"/>
    <x v="4"/>
    <x v="89"/>
  </r>
  <r>
    <n v="144"/>
    <n v="1123116186"/>
    <s v="N/A"/>
    <s v=" JOSE NICODEMUS"/>
    <s v="GUTIERREZ ARDILA"/>
    <x v="4"/>
    <x v="97"/>
  </r>
  <r>
    <n v="145"/>
    <n v="86059628"/>
    <s v="N/A"/>
    <s v=" GEDMAN"/>
    <s v="HERNANDEZ ALVARADO"/>
    <x v="4"/>
    <x v="64"/>
  </r>
  <r>
    <n v="146"/>
    <n v="1119888284"/>
    <s v="N/A"/>
    <s v="OSCAR"/>
    <s v="JARAMILLO RODRIGUEZ"/>
    <x v="4"/>
    <x v="98"/>
  </r>
  <r>
    <n v="147"/>
    <n v="1143826359"/>
    <s v="N/A"/>
    <s v="ANDERSON"/>
    <s v="LARRAHONDO MARTINEZ "/>
    <x v="4"/>
    <x v="99"/>
  </r>
  <r>
    <n v="148"/>
    <n v="1501103"/>
    <s v="N/A"/>
    <s v="PANTALEON"/>
    <s v="LARRAHONDO SANDOVAL"/>
    <x v="4"/>
    <x v="100"/>
  </r>
  <r>
    <n v="149"/>
    <n v="1123116078"/>
    <s v="N/A"/>
    <s v=" JHON ALEXIS"/>
    <s v="LOPEZ PEREZ"/>
    <x v="4"/>
    <x v="101"/>
  </r>
  <r>
    <n v="150"/>
    <n v="1121909035"/>
    <s v="N/A"/>
    <s v=" GEORGE ALEXANDERSON"/>
    <s v="MARROQUIN ARENAS"/>
    <x v="4"/>
    <x v="102"/>
  </r>
  <r>
    <n v="151"/>
    <n v="7807070"/>
    <s v="N/A"/>
    <s v=" PEDRO ANTONIO "/>
    <s v="ORTIZ"/>
    <x v="4"/>
    <x v="103"/>
  </r>
  <r>
    <n v="152"/>
    <n v="40334493"/>
    <s v="N/A"/>
    <s v="PATRICIA"/>
    <s v="ORTIZ GOMEZ "/>
    <x v="4"/>
    <x v="104"/>
  </r>
  <r>
    <n v="153"/>
    <n v="1122131510"/>
    <s v="N/A"/>
    <s v=" DIEGO FERNANDO "/>
    <s v="ORTIZ OSPINA"/>
    <x v="4"/>
    <x v="105"/>
  </r>
  <r>
    <n v="154"/>
    <n v="16882469"/>
    <s v="N/A"/>
    <s v=" WEIMAR"/>
    <s v="PEÑA MOSQUERA"/>
    <x v="4"/>
    <x v="106"/>
  </r>
  <r>
    <n v="155"/>
    <n v="1069755169"/>
    <s v="N/A"/>
    <s v=" EDUAR MANUEL"/>
    <s v="PERDOMO SON"/>
    <x v="4"/>
    <x v="107"/>
  </r>
  <r>
    <n v="156"/>
    <n v="1121953514"/>
    <s v="N/A"/>
    <s v="MARIA LORENA"/>
    <s v="PULIDO RESTREPO "/>
    <x v="4"/>
    <x v="108"/>
  </r>
  <r>
    <n v="157"/>
    <n v="86053117"/>
    <s v="N/A"/>
    <s v=" OMAR "/>
    <s v="RIVERA ESPINOSA"/>
    <x v="4"/>
    <x v="109"/>
  </r>
  <r>
    <n v="158"/>
    <n v="1121866226"/>
    <s v="N/A"/>
    <s v=" JOHN ALEXANDER"/>
    <s v="SANTANA MORALES"/>
    <x v="4"/>
    <x v="110"/>
  </r>
  <r>
    <n v="159"/>
    <n v="1020770884"/>
    <s v="N/A"/>
    <s v="EDWIN ALEXANDER"/>
    <s v="TRIANA VALLEJO"/>
    <x v="4"/>
    <x v="111"/>
  </r>
  <r>
    <n v="160"/>
    <n v="1116786787"/>
    <s v="N/A"/>
    <s v=" ANDRES DAVID "/>
    <s v="VALLEJO CASTAÑEDA"/>
    <x v="4"/>
    <x v="112"/>
  </r>
  <r>
    <n v="161"/>
    <n v="86063392"/>
    <s v="N/A"/>
    <s v=" WILSON GIOVANNI "/>
    <s v="VILLEGAS"/>
    <x v="4"/>
    <x v="4"/>
  </r>
  <r>
    <n v="162"/>
    <n v="40411350"/>
    <s v="N/A"/>
    <s v=" BEATRIZ"/>
    <s v="YAGAMA GAONA"/>
    <x v="4"/>
    <x v="22"/>
  </r>
  <r>
    <n v="163"/>
    <n v="1007772869"/>
    <s v="N/A"/>
    <s v="ENDERSON"/>
    <s v="ALBAN"/>
    <x v="5"/>
    <x v="0"/>
  </r>
  <r>
    <n v="164"/>
    <n v="92098474"/>
    <s v="N/A"/>
    <s v="CARLOS"/>
    <s v="GARCIA"/>
    <x v="5"/>
    <x v="0"/>
  </r>
  <r>
    <n v="165"/>
    <n v="1104123988"/>
    <s v="N/A"/>
    <s v="RAFAEL"/>
    <s v="JARA"/>
    <x v="5"/>
    <x v="0"/>
  </r>
  <r>
    <n v="166"/>
    <n v="1119886156"/>
    <s v="N/A"/>
    <s v="HERNAN"/>
    <s v="LEON "/>
    <x v="5"/>
    <x v="0"/>
  </r>
  <r>
    <n v="167"/>
    <n v="80523069"/>
    <s v="N/A"/>
    <s v="EDILBERTO"/>
    <s v="MENDEZ"/>
    <x v="5"/>
    <x v="0"/>
  </r>
  <r>
    <n v="168"/>
    <n v="40218674"/>
    <s v="N/A"/>
    <s v="YURY"/>
    <s v="PANDILLO"/>
    <x v="5"/>
    <x v="0"/>
  </r>
  <r>
    <n v="169"/>
    <n v="1123115977"/>
    <s v="N/A"/>
    <s v="WILFER "/>
    <s v="PINILLA"/>
    <x v="5"/>
    <x v="0"/>
  </r>
  <r>
    <n v="170"/>
    <n v="1062305766"/>
    <s v="N/A"/>
    <s v="CRISTIAN"/>
    <s v="QUINTANA"/>
    <x v="5"/>
    <x v="0"/>
  </r>
  <r>
    <n v="171"/>
    <n v="1104128938"/>
    <s v="N/A"/>
    <s v="RAFAEL"/>
    <s v="TACEDIA"/>
    <x v="5"/>
    <x v="0"/>
  </r>
  <r>
    <n v="172"/>
    <n v="1119890895"/>
    <s v="N/A"/>
    <s v="YESID SANTIAGO"/>
    <m/>
    <x v="5"/>
    <x v="0"/>
  </r>
  <r>
    <n v="173"/>
    <n v="1121890868"/>
    <s v="N/A"/>
    <s v="JAIME"/>
    <s v="LOZADA"/>
    <x v="4"/>
    <x v="113"/>
  </r>
  <r>
    <n v="174"/>
    <n v="1006799340"/>
    <s v="N/A"/>
    <s v="KATERIN"/>
    <s v="GALINDO"/>
    <x v="3"/>
    <x v="30"/>
  </r>
  <r>
    <n v="175"/>
    <n v="1006799330"/>
    <s v="N/A"/>
    <s v="SEBASTIAN DAVID "/>
    <s v="MAHECHA MOLINA"/>
    <x v="4"/>
    <x v="16"/>
  </r>
  <r>
    <n v="176"/>
    <n v="1006691273"/>
    <s v="N/A"/>
    <s v="CARLOS FERNANDO "/>
    <s v="MARTINEZ"/>
    <x v="3"/>
    <x v="0"/>
  </r>
  <r>
    <n v="177"/>
    <n v="1121917167"/>
    <s v="N/A"/>
    <s v="ENYI"/>
    <s v="CESPEDES "/>
    <x v="6"/>
    <x v="114"/>
  </r>
  <r>
    <n v="178"/>
    <n v="1122139360"/>
    <s v="N/A"/>
    <s v="DIANA CAROLINA"/>
    <s v="GÜIZA SALCEDO"/>
    <x v="4"/>
    <x v="9"/>
  </r>
  <r>
    <n v="179"/>
    <n v="12448164"/>
    <n v="1554"/>
    <s v="JOSE DAVID"/>
    <s v="GUZMAN MATENZO"/>
    <x v="3"/>
    <x v="115"/>
  </r>
  <r>
    <n v="180"/>
    <n v="8665614"/>
    <m/>
    <s v="JOSE EDIER"/>
    <s v="JIMENEZ"/>
    <x v="3"/>
    <x v="4"/>
  </r>
  <r>
    <n v="181"/>
    <n v="1006690391"/>
    <s v="N/A"/>
    <s v="JUAN ESTEBAN"/>
    <s v="RODRIGUEZ ARCILA"/>
    <x v="3"/>
    <x v="8"/>
  </r>
  <r>
    <n v="182"/>
    <n v="1006032753"/>
    <m/>
    <s v="LIUS"/>
    <s v="RONDON "/>
    <x v="3"/>
    <x v="84"/>
  </r>
  <r>
    <n v="183"/>
    <n v="19602072"/>
    <s v="N/A"/>
    <s v="WILFREDO "/>
    <s v="PEREZ"/>
    <x v="3"/>
    <x v="95"/>
  </r>
  <r>
    <n v="184"/>
    <n v="1084729702"/>
    <s v="N/A"/>
    <s v="WILFRIDO "/>
    <s v="PEREZ"/>
    <x v="3"/>
    <x v="11"/>
  </r>
  <r>
    <n v="185"/>
    <n v="71240241"/>
    <s v="N/A"/>
    <s v="JUAN CARLOS"/>
    <s v="MENESES "/>
    <x v="3"/>
    <x v="116"/>
  </r>
  <r>
    <n v="186"/>
    <n v="1120874028"/>
    <s v="N/A"/>
    <s v="ARMANDO "/>
    <s v="SISNERO "/>
    <x v="3"/>
    <x v="89"/>
  </r>
  <r>
    <n v="187"/>
    <n v="1123510036"/>
    <s v="N/A"/>
    <s v="KARINA "/>
    <s v="BELLO GUTIERREZ"/>
    <x v="3"/>
    <x v="10"/>
  </r>
  <r>
    <n v="188"/>
    <n v="1006691238"/>
    <s v="N/A"/>
    <s v="NARLY FERNANDA "/>
    <s v="JARAMILLO BARRAGAN "/>
    <x v="3"/>
    <x v="10"/>
  </r>
  <r>
    <n v="189"/>
    <n v="1054544136"/>
    <s v="N/A"/>
    <s v="ALEJANDRO "/>
    <s v="NIÑO"/>
    <x v="3"/>
    <x v="4"/>
  </r>
  <r>
    <n v="190"/>
    <n v="15253586878"/>
    <s v="N/A"/>
    <s v="HERNAN"/>
    <s v="PEREZ"/>
    <x v="3"/>
    <x v="4"/>
  </r>
  <r>
    <n v="191"/>
    <n v="1121829043"/>
    <s v="N/A"/>
    <s v="GERARDO"/>
    <s v="GONZALEZ"/>
    <x v="3"/>
    <x v="4"/>
  </r>
  <r>
    <n v="192"/>
    <n v="1053586878"/>
    <s v="N/A"/>
    <s v="ALBEIRO"/>
    <s v="ROCHA"/>
    <x v="3"/>
    <x v="10"/>
  </r>
  <r>
    <m/>
    <m/>
    <m/>
    <m/>
    <m/>
    <x v="7"/>
    <x v="1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20">
  <location ref="A4:G14" firstHeaderRow="1" firstDataRow="3" firstDataCol="1" rowPageCount="1" colPageCount="1"/>
  <pivotFields count="17">
    <pivotField multipleItemSelectionAllowed="1" showAll="0"/>
    <pivotField axis="axisRow" showAll="0">
      <items count="12">
        <item m="1" x="8"/>
        <item m="1" x="10"/>
        <item x="3"/>
        <item x="0"/>
        <item x="6"/>
        <item m="1" x="9"/>
        <item x="4"/>
        <item x="1"/>
        <item x="2"/>
        <item x="7"/>
        <item x="5"/>
        <item t="default"/>
      </items>
    </pivotField>
    <pivotField showAll="0"/>
    <pivotField showAll="0"/>
    <pivotField showAll="0"/>
    <pivotField showAll="0"/>
    <pivotField showAll="0"/>
    <pivotField axis="axisPage" multipleItemSelectionAllowed="1" showAll="0">
      <items count="10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98"/>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t="default"/>
      </items>
    </pivotField>
    <pivotField dataField="1" showAll="0"/>
    <pivotField showAll="0"/>
    <pivotField showAll="0"/>
    <pivotField showAll="0"/>
    <pivotField showAll="0"/>
    <pivotField axis="axisCol" dataField="1" showAll="0">
      <items count="9">
        <item h="1" x="4"/>
        <item h="1" x="5"/>
        <item h="1" x="3"/>
        <item x="0"/>
        <item x="1"/>
        <item h="1" x="6"/>
        <item h="1" x="2"/>
        <item h="1" x="7"/>
        <item t="default"/>
      </items>
    </pivotField>
    <pivotField showAll="0"/>
    <pivotField showAll="0"/>
    <pivotField showAll="0"/>
  </pivotFields>
  <rowFields count="1">
    <field x="1"/>
  </rowFields>
  <rowItems count="8">
    <i>
      <x v="2"/>
    </i>
    <i>
      <x v="3"/>
    </i>
    <i>
      <x v="4"/>
    </i>
    <i>
      <x v="6"/>
    </i>
    <i>
      <x v="7"/>
    </i>
    <i>
      <x v="8"/>
    </i>
    <i>
      <x v="10"/>
    </i>
    <i t="grand">
      <x/>
    </i>
  </rowItems>
  <colFields count="2">
    <field x="13"/>
    <field x="-2"/>
  </colFields>
  <colItems count="6">
    <i>
      <x v="3"/>
      <x/>
    </i>
    <i r="1" i="1">
      <x v="1"/>
    </i>
    <i>
      <x v="4"/>
      <x/>
    </i>
    <i r="1" i="1">
      <x v="1"/>
    </i>
    <i t="grand">
      <x/>
    </i>
    <i t="grand" i="1">
      <x/>
    </i>
  </colItems>
  <pageFields count="1">
    <pageField fld="7" hier="-1"/>
  </pageFields>
  <dataFields count="2">
    <dataField name="Suma de DURACIÓN (Minutos)" fld="8" baseField="0" baseItem="0"/>
    <dataField name="Cuenta de EMPRESA" fld="13" subtotal="count" baseField="0" baseItem="0"/>
  </dataFields>
  <chartFormats count="7">
    <chartFormat chart="0" format="419" series="1">
      <pivotArea type="data" outline="0" fieldPosition="0">
        <references count="1">
          <reference field="13" count="1" selected="0">
            <x v="3"/>
          </reference>
        </references>
      </pivotArea>
    </chartFormat>
    <chartFormat chart="0" format="420" series="1">
      <pivotArea type="data" outline="0" fieldPosition="0">
        <references count="1">
          <reference field="13" count="1" selected="0">
            <x v="4"/>
          </reference>
        </references>
      </pivotArea>
    </chartFormat>
    <chartFormat chart="0" format="422" series="1">
      <pivotArea type="data" outline="0" fieldPosition="0">
        <references count="2">
          <reference field="4294967294" count="1" selected="0">
            <x v="0"/>
          </reference>
          <reference field="13" count="1" selected="0">
            <x v="4"/>
          </reference>
        </references>
      </pivotArea>
    </chartFormat>
    <chartFormat chart="0" format="432" series="1">
      <pivotArea type="data" outline="0" fieldPosition="0">
        <references count="2">
          <reference field="4294967294" count="1" selected="0">
            <x v="1"/>
          </reference>
          <reference field="13" count="1" selected="0">
            <x v="4"/>
          </reference>
        </references>
      </pivotArea>
    </chartFormat>
    <chartFormat chart="0" format="433" series="1">
      <pivotArea type="data" outline="0" fieldPosition="0">
        <references count="2">
          <reference field="4294967294" count="1" selected="0">
            <x v="1"/>
          </reference>
          <reference field="13" count="1" selected="0">
            <x v="3"/>
          </reference>
        </references>
      </pivotArea>
    </chartFormat>
    <chartFormat chart="0" format="434" series="1">
      <pivotArea type="data" grandCol="1" outline="0" fieldPosition="0">
        <references count="1">
          <reference field="4294967294" count="1" selected="0">
            <x v="0"/>
          </reference>
        </references>
      </pivotArea>
    </chartFormat>
    <chartFormat chart="0" format="435" series="1">
      <pivotArea type="data" grandCol="1"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2"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7">
  <location ref="A37:D155" firstHeaderRow="1" firstDataRow="2" firstDataCol="1"/>
  <pivotFields count="7">
    <pivotField showAll="0"/>
    <pivotField showAll="0"/>
    <pivotField showAll="0"/>
    <pivotField showAll="0" sumSubtotal="1" countASubtotal="1"/>
    <pivotField showAll="0"/>
    <pivotField axis="axisCol" showAll="0">
      <items count="9">
        <item h="1" x="0"/>
        <item h="1" x="1"/>
        <item h="1" x="2"/>
        <item h="1" x="6"/>
        <item x="3"/>
        <item x="4"/>
        <item h="1" x="5"/>
        <item h="1" x="7"/>
        <item t="default"/>
      </items>
    </pivotField>
    <pivotField axis="axisRow" dataField="1" showAll="0" countASubtotal="1">
      <items count="190">
        <item x="1"/>
        <item m="1" x="181"/>
        <item x="0"/>
        <item x="10"/>
        <item x="115"/>
        <item x="28"/>
        <item x="17"/>
        <item x="89"/>
        <item x="114"/>
        <item x="2"/>
        <item x="95"/>
        <item x="90"/>
        <item x="4"/>
        <item m="1" x="161"/>
        <item m="1" x="167"/>
        <item x="108"/>
        <item x="6"/>
        <item x="111"/>
        <item x="93"/>
        <item x="30"/>
        <item x="116"/>
        <item x="84"/>
        <item m="1" x="130"/>
        <item x="16"/>
        <item m="1" x="137"/>
        <item x="20"/>
        <item m="1" x="139"/>
        <item m="1" x="175"/>
        <item x="47"/>
        <item m="1" x="179"/>
        <item m="1" x="184"/>
        <item m="1" x="146"/>
        <item x="25"/>
        <item m="1" x="120"/>
        <item m="1" x="171"/>
        <item m="1" x="123"/>
        <item x="77"/>
        <item x="100"/>
        <item x="24"/>
        <item m="1" x="129"/>
        <item x="75"/>
        <item m="1" x="145"/>
        <item x="49"/>
        <item m="1" x="186"/>
        <item m="1" x="163"/>
        <item x="63"/>
        <item m="1" x="169"/>
        <item x="70"/>
        <item m="1" x="173"/>
        <item m="1" x="151"/>
        <item x="5"/>
        <item x="45"/>
        <item x="64"/>
        <item x="48"/>
        <item m="1" x="187"/>
        <item m="1" x="165"/>
        <item x="91"/>
        <item x="56"/>
        <item m="1" x="134"/>
        <item m="1" x="155"/>
        <item m="1" x="142"/>
        <item m="1" x="170"/>
        <item x="36"/>
        <item m="1" x="180"/>
        <item m="1" x="157"/>
        <item x="3"/>
        <item x="83"/>
        <item m="1" x="154"/>
        <item x="82"/>
        <item m="1" x="135"/>
        <item x="69"/>
        <item m="1" x="183"/>
        <item m="1" x="166"/>
        <item m="1" x="177"/>
        <item x="33"/>
        <item m="1" x="158"/>
        <item m="1" x="125"/>
        <item x="117"/>
        <item x="26"/>
        <item m="1" x="185"/>
        <item x="18"/>
        <item m="1" x="188"/>
        <item m="1" x="182"/>
        <item x="32"/>
        <item m="1" x="178"/>
        <item m="1" x="152"/>
        <item m="1" x="164"/>
        <item x="94"/>
        <item x="14"/>
        <item x="22"/>
        <item x="74"/>
        <item m="1" x="138"/>
        <item x="85"/>
        <item m="1" x="136"/>
        <item m="1" x="153"/>
        <item m="1" x="121"/>
        <item m="1" x="133"/>
        <item x="62"/>
        <item m="1" x="176"/>
        <item m="1" x="148"/>
        <item x="38"/>
        <item m="1" x="174"/>
        <item x="11"/>
        <item x="110"/>
        <item m="1" x="168"/>
        <item m="1" x="141"/>
        <item m="1" x="119"/>
        <item m="1" x="150"/>
        <item m="1" x="143"/>
        <item m="1" x="122"/>
        <item m="1" x="172"/>
        <item m="1" x="160"/>
        <item x="113"/>
        <item m="1" x="118"/>
        <item x="51"/>
        <item m="1" x="140"/>
        <item m="1" x="124"/>
        <item x="106"/>
        <item m="1" x="149"/>
        <item m="1" x="144"/>
        <item m="1" x="156"/>
        <item m="1" x="162"/>
        <item m="1" x="128"/>
        <item m="1" x="147"/>
        <item m="1" x="127"/>
        <item x="8"/>
        <item m="1" x="126"/>
        <item m="1" x="132"/>
        <item x="104"/>
        <item m="1" x="159"/>
        <item m="1" x="131"/>
        <item x="58"/>
        <item x="7"/>
        <item x="9"/>
        <item x="12"/>
        <item x="13"/>
        <item x="15"/>
        <item x="19"/>
        <item x="21"/>
        <item x="23"/>
        <item x="27"/>
        <item x="29"/>
        <item x="31"/>
        <item x="34"/>
        <item x="35"/>
        <item x="37"/>
        <item x="39"/>
        <item x="40"/>
        <item x="41"/>
        <item x="42"/>
        <item x="43"/>
        <item x="44"/>
        <item x="46"/>
        <item x="50"/>
        <item x="52"/>
        <item x="53"/>
        <item x="54"/>
        <item x="55"/>
        <item x="57"/>
        <item x="59"/>
        <item x="60"/>
        <item x="61"/>
        <item x="65"/>
        <item x="66"/>
        <item x="67"/>
        <item x="68"/>
        <item x="71"/>
        <item x="72"/>
        <item x="73"/>
        <item x="76"/>
        <item x="78"/>
        <item x="79"/>
        <item x="80"/>
        <item x="81"/>
        <item x="86"/>
        <item x="87"/>
        <item x="88"/>
        <item x="92"/>
        <item x="96"/>
        <item x="97"/>
        <item x="98"/>
        <item x="99"/>
        <item x="101"/>
        <item x="102"/>
        <item x="103"/>
        <item x="105"/>
        <item x="107"/>
        <item x="109"/>
        <item x="112"/>
        <item t="countA"/>
      </items>
    </pivotField>
  </pivotFields>
  <rowFields count="1">
    <field x="6"/>
  </rowFields>
  <rowItems count="117">
    <i>
      <x/>
    </i>
    <i>
      <x v="2"/>
    </i>
    <i>
      <x v="3"/>
    </i>
    <i>
      <x v="4"/>
    </i>
    <i>
      <x v="5"/>
    </i>
    <i>
      <x v="6"/>
    </i>
    <i>
      <x v="7"/>
    </i>
    <i>
      <x v="9"/>
    </i>
    <i>
      <x v="10"/>
    </i>
    <i>
      <x v="11"/>
    </i>
    <i>
      <x v="12"/>
    </i>
    <i>
      <x v="15"/>
    </i>
    <i>
      <x v="16"/>
    </i>
    <i>
      <x v="17"/>
    </i>
    <i>
      <x v="18"/>
    </i>
    <i>
      <x v="19"/>
    </i>
    <i>
      <x v="20"/>
    </i>
    <i>
      <x v="21"/>
    </i>
    <i>
      <x v="23"/>
    </i>
    <i>
      <x v="25"/>
    </i>
    <i>
      <x v="28"/>
    </i>
    <i>
      <x v="32"/>
    </i>
    <i>
      <x v="36"/>
    </i>
    <i>
      <x v="37"/>
    </i>
    <i>
      <x v="38"/>
    </i>
    <i>
      <x v="40"/>
    </i>
    <i>
      <x v="42"/>
    </i>
    <i>
      <x v="45"/>
    </i>
    <i>
      <x v="47"/>
    </i>
    <i>
      <x v="50"/>
    </i>
    <i>
      <x v="51"/>
    </i>
    <i>
      <x v="52"/>
    </i>
    <i>
      <x v="53"/>
    </i>
    <i>
      <x v="56"/>
    </i>
    <i>
      <x v="57"/>
    </i>
    <i>
      <x v="62"/>
    </i>
    <i>
      <x v="65"/>
    </i>
    <i>
      <x v="66"/>
    </i>
    <i>
      <x v="68"/>
    </i>
    <i>
      <x v="70"/>
    </i>
    <i>
      <x v="74"/>
    </i>
    <i>
      <x v="78"/>
    </i>
    <i>
      <x v="80"/>
    </i>
    <i>
      <x v="83"/>
    </i>
    <i>
      <x v="87"/>
    </i>
    <i>
      <x v="88"/>
    </i>
    <i>
      <x v="89"/>
    </i>
    <i>
      <x v="90"/>
    </i>
    <i>
      <x v="92"/>
    </i>
    <i>
      <x v="97"/>
    </i>
    <i>
      <x v="100"/>
    </i>
    <i>
      <x v="102"/>
    </i>
    <i>
      <x v="103"/>
    </i>
    <i>
      <x v="112"/>
    </i>
    <i>
      <x v="114"/>
    </i>
    <i>
      <x v="117"/>
    </i>
    <i>
      <x v="125"/>
    </i>
    <i>
      <x v="128"/>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t="grand">
      <x/>
    </i>
  </rowItems>
  <colFields count="1">
    <field x="5"/>
  </colFields>
  <colItems count="3">
    <i>
      <x v="4"/>
    </i>
    <i>
      <x v="5"/>
    </i>
    <i t="grand">
      <x/>
    </i>
  </colItems>
  <dataFields count="1">
    <dataField name="Cuenta de HORAS" fld="6" subtotal="count" baseField="6" baseItem="0"/>
  </dataFields>
  <chartFormats count="2">
    <chartFormat chart="0" format="77" series="1">
      <pivotArea type="data" outline="0" fieldPosition="0">
        <references count="2">
          <reference field="4294967294" count="1" selected="0">
            <x v="0"/>
          </reference>
          <reference field="5" count="1" selected="0">
            <x v="5"/>
          </reference>
        </references>
      </pivotArea>
    </chartFormat>
    <chartFormat chart="0" format="78" series="1">
      <pivotArea type="data" outline="0" fieldPosition="0">
        <references count="2">
          <reference field="4294967294" count="1" selected="0">
            <x v="0"/>
          </reference>
          <reference field="5"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8">
  <location ref="A3:D12" firstHeaderRow="1" firstDataRow="2" firstDataCol="1" rowPageCount="1" colPageCount="1"/>
  <pivotFields count="17">
    <pivotField showAll="0">
      <items count="1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156"/>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t="default"/>
      </items>
    </pivotField>
    <pivotField axis="axisRow" showAll="0">
      <items count="12">
        <item m="1" x="8"/>
        <item x="5"/>
        <item m="1" x="10"/>
        <item x="3"/>
        <item x="0"/>
        <item x="6"/>
        <item m="1" x="9"/>
        <item x="4"/>
        <item x="1"/>
        <item x="2"/>
        <item h="1" x="7"/>
        <item t="default"/>
      </items>
    </pivotField>
    <pivotField showAll="0"/>
    <pivotField showAll="0"/>
    <pivotField showAll="0"/>
    <pivotField showAll="0"/>
    <pivotField showAll="0"/>
    <pivotField axis="axisPage" multipleItemSelectionAllowed="1" showAll="0">
      <items count="10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9"/>
        <item x="50"/>
        <item x="51"/>
        <item x="48"/>
        <item x="52"/>
        <item x="98"/>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t="default"/>
      </items>
    </pivotField>
    <pivotField showAll="0">
      <items count="15">
        <item x="4"/>
        <item x="12"/>
        <item x="7"/>
        <item x="0"/>
        <item x="6"/>
        <item x="5"/>
        <item x="3"/>
        <item x="10"/>
        <item x="1"/>
        <item x="8"/>
        <item x="9"/>
        <item x="2"/>
        <item x="11"/>
        <item x="13"/>
        <item t="default"/>
      </items>
    </pivotField>
    <pivotField showAll="0"/>
    <pivotField showAll="0"/>
    <pivotField showAll="0"/>
    <pivotField showAll="0"/>
    <pivotField axis="axisCol" showAll="0">
      <items count="9">
        <item h="1" x="4"/>
        <item h="1" x="5"/>
        <item h="1" x="3"/>
        <item h="1" x="6"/>
        <item x="1"/>
        <item x="0"/>
        <item h="1" x="2"/>
        <item h="1" x="7"/>
        <item t="default"/>
      </items>
    </pivotField>
    <pivotField showAll="0"/>
    <pivotField dataField="1" showAll="0"/>
    <pivotField showAll="0"/>
  </pivotFields>
  <rowFields count="1">
    <field x="1"/>
  </rowFields>
  <rowItems count="8">
    <i>
      <x v="1"/>
    </i>
    <i>
      <x v="3"/>
    </i>
    <i>
      <x v="4"/>
    </i>
    <i>
      <x v="5"/>
    </i>
    <i>
      <x v="7"/>
    </i>
    <i>
      <x v="8"/>
    </i>
    <i>
      <x v="9"/>
    </i>
    <i t="grand">
      <x/>
    </i>
  </rowItems>
  <colFields count="1">
    <field x="13"/>
  </colFields>
  <colItems count="3">
    <i>
      <x v="4"/>
    </i>
    <i>
      <x v="5"/>
    </i>
    <i t="grand">
      <x/>
    </i>
  </colItems>
  <pageFields count="1">
    <pageField fld="7" hier="-1"/>
  </pageFields>
  <dataFields count="1">
    <dataField name="Cuenta de PERSONAL ASISTENTE" fld="15" subtotal="count" baseField="0" baseItem="0"/>
  </dataFields>
  <chartFormats count="10">
    <chartFormat chart="0" format="0" series="1">
      <pivotArea type="data" outline="0" fieldPosition="0">
        <references count="1">
          <reference field="13" count="1" selected="0">
            <x v="0"/>
          </reference>
        </references>
      </pivotArea>
    </chartFormat>
    <chartFormat chart="0" format="1" series="1">
      <pivotArea type="data" outline="0" fieldPosition="0">
        <references count="1">
          <reference field="13" count="1" selected="0">
            <x v="1"/>
          </reference>
        </references>
      </pivotArea>
    </chartFormat>
    <chartFormat chart="0" format="2" series="1">
      <pivotArea type="data" outline="0" fieldPosition="0">
        <references count="1">
          <reference field="13" count="1" selected="0">
            <x v="2"/>
          </reference>
        </references>
      </pivotArea>
    </chartFormat>
    <chartFormat chart="0" format="3" series="1">
      <pivotArea type="data" outline="0" fieldPosition="0">
        <references count="1">
          <reference field="13" count="1" selected="0">
            <x v="3"/>
          </reference>
        </references>
      </pivotArea>
    </chartFormat>
    <chartFormat chart="0" format="4" series="1">
      <pivotArea type="data" outline="0" fieldPosition="0">
        <references count="1">
          <reference field="13" count="1" selected="0">
            <x v="4"/>
          </reference>
        </references>
      </pivotArea>
    </chartFormat>
    <chartFormat chart="0" format="5" series="1">
      <pivotArea type="data" outline="0" fieldPosition="0">
        <references count="1">
          <reference field="13" count="1" selected="0">
            <x v="5"/>
          </reference>
        </references>
      </pivotArea>
    </chartFormat>
    <chartFormat chart="0" format="6" series="1">
      <pivotArea type="data" outline="0" fieldPosition="0">
        <references count="1">
          <reference field="13" count="1" selected="0">
            <x v="6"/>
          </reference>
        </references>
      </pivotArea>
    </chartFormat>
    <chartFormat chart="0" format="7" series="1">
      <pivotArea type="data" outline="0" fieldPosition="0">
        <references count="1">
          <reference field="13" count="1" selected="0">
            <x v="7"/>
          </reference>
        </references>
      </pivotArea>
    </chartFormat>
    <chartFormat chart="0" format="35" series="1">
      <pivotArea type="data" outline="0" fieldPosition="0">
        <references count="2">
          <reference field="4294967294" count="1" selected="0">
            <x v="0"/>
          </reference>
          <reference field="13" count="1" selected="0">
            <x v="5"/>
          </reference>
        </references>
      </pivotArea>
    </chartFormat>
    <chartFormat chart="0" format="36" series="1">
      <pivotArea type="data" outline="0" fieldPosition="0">
        <references count="2">
          <reference field="4294967294" count="1" selected="0">
            <x v="0"/>
          </reference>
          <reference field="13"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PALMERAS%20CARARABO/PALMERAS%20CARARABO%20Dropbox/SGI/CALIDAD%20PALMERAS%20CARARABO%20S.A/PROCEDIMIENTOS/7.%20INDUCCI&#211;N/MATRIZ%20ANUAL%20DE%20CAPACITACIONES/CAPACITACIONES%202021/EVIDENCIAS/CAPACITACI&#211;N%20117.pdf" TargetMode="External"/><Relationship Id="rId21" Type="http://schemas.openxmlformats.org/officeDocument/2006/relationships/hyperlink" Target="../../../../../PALMERAS%20CARARABO/PALMERAS%20CARARABO%20Dropbox/SGI/CALIDAD%20PALMERAS%20CARARABO%20S.A/PROCEDIMIENTOS/7.%20INDUCCI&#211;N/MATRIZ%20ANUAL%20DE%20CAPACITACIONES/CAPACITACIONES%202021/EVIDENCIAS/CAPACITACI&#211;N%2021.pdf" TargetMode="External"/><Relationship Id="rId42" Type="http://schemas.openxmlformats.org/officeDocument/2006/relationships/hyperlink" Target="../../../../../PALMERAS%20CARARABO/PALMERAS%20CARARABO%20Dropbox/SGI/CALIDAD%20PALMERAS%20CARARABO%20S.A/PROCEDIMIENTOS/7.%20INDUCCI&#211;N/MATRIZ%20ANUAL%20DE%20CAPACITACIONES/CAPACITACIONES%202021/EVIDENCIAS/CAPACITACI&#211;N%2042.pdf" TargetMode="External"/><Relationship Id="rId63" Type="http://schemas.openxmlformats.org/officeDocument/2006/relationships/hyperlink" Target="../../../../../PALMERAS%20CARARABO/PALMERAS%20CARARABO%20Dropbox/SGI/CALIDAD%20PALMERAS%20CARARABO%20S.A/PROCEDIMIENTOS/7.%20INDUCCI&#211;N/MATRIZ%20ANUAL%20DE%20CAPACITACIONES/CAPACITACIONES%202021/EVIDENCIAS/CAPACITACI&#211;N%2063.pdf" TargetMode="External"/><Relationship Id="rId84" Type="http://schemas.openxmlformats.org/officeDocument/2006/relationships/hyperlink" Target="../../../../../PALMERAS%20CARARABO/PALMERAS%20CARARABO%20Dropbox/SGI/CALIDAD%20PALMERAS%20CARARABO%20S.A/PROCEDIMIENTOS/7.%20INDUCCI&#211;N/MATRIZ%20ANUAL%20DE%20CAPACITACIONES/CAPACITACIONES%202021/EVIDENCIAS/CAPACITACI&#211;N%2084.pdf" TargetMode="External"/><Relationship Id="rId138" Type="http://schemas.openxmlformats.org/officeDocument/2006/relationships/hyperlink" Target="../../../../../PALMERAS%20CARARABO/PALMERAS%20CARARABO%20Dropbox/SGI/CALIDAD%20PALMERAS%20CARARABO%20S.A/PROCEDIMIENTOS/7.%20INDUCCI&#211;N/MATRIZ%20ANUAL%20DE%20CAPACITACIONES/CAPACITACIONES%202021/EVIDENCIAS/CAPACITACI&#211;N%20138.pdf" TargetMode="External"/><Relationship Id="rId107" Type="http://schemas.openxmlformats.org/officeDocument/2006/relationships/hyperlink" Target="../../../../../PALMERAS%20CARARABO/PALMERAS%20CARARABO%20Dropbox/SGI/CALIDAD%20PALMERAS%20CARARABO%20S.A/PROCEDIMIENTOS/7.%20INDUCCI&#211;N/MATRIZ%20ANUAL%20DE%20CAPACITACIONES/CAPACITACIONES%202021/EVIDENCIAS/CAPACITACI&#211;N%20107.pdf" TargetMode="External"/><Relationship Id="rId11" Type="http://schemas.openxmlformats.org/officeDocument/2006/relationships/hyperlink" Target="../../../../../PALMERAS%20CARARABO/PALMERAS%20CARARABO%20Dropbox/SGI/CALIDAD%20PALMERAS%20CARARABO%20S.A/PROCEDIMIENTOS/7.%20INDUCCI&#211;N/MATRIZ%20ANUAL%20DE%20CAPACITACIONES/CAPACITACIONES%202021/EVIDENCIAS/CAPACITACI&#211;N%2011.pdf" TargetMode="External"/><Relationship Id="rId32" Type="http://schemas.openxmlformats.org/officeDocument/2006/relationships/hyperlink" Target="../../../../../PALMERAS%20CARARABO/PALMERAS%20CARARABO%20Dropbox/SGI/CALIDAD%20PALMERAS%20CARARABO%20S.A/PROCEDIMIENTOS/7.%20INDUCCI&#211;N/MATRIZ%20ANUAL%20DE%20CAPACITACIONES/CAPACITACIONES%202021/EVIDENCIAS/CAPACITACI&#211;N%2032.pdf" TargetMode="External"/><Relationship Id="rId53" Type="http://schemas.openxmlformats.org/officeDocument/2006/relationships/hyperlink" Target="../../../../../PALMERAS%20CARARABO/PALMERAS%20CARARABO%20Dropbox/SGI/CALIDAD%20PALMERAS%20CARARABO%20S.A/PROCEDIMIENTOS/7.%20INDUCCI&#211;N/MATRIZ%20ANUAL%20DE%20CAPACITACIONES/CAPACITACIONES%202021/EVIDENCIAS/CAPACITACI&#211;N%2053.pdf" TargetMode="External"/><Relationship Id="rId74" Type="http://schemas.openxmlformats.org/officeDocument/2006/relationships/hyperlink" Target="../../../../../PALMERAS%20CARARABO/PALMERAS%20CARARABO%20Dropbox/SGI/CALIDAD%20PALMERAS%20CARARABO%20S.A/PROCEDIMIENTOS/7.%20INDUCCI&#211;N/MATRIZ%20ANUAL%20DE%20CAPACITACIONES/CAPACITACIONES%202021/EVIDENCIAS/CAPACITACI&#211;N%2074.pdf" TargetMode="External"/><Relationship Id="rId128" Type="http://schemas.openxmlformats.org/officeDocument/2006/relationships/hyperlink" Target="../../../../../PALMERAS%20CARARABO/PALMERAS%20CARARABO%20Dropbox/SGI/CALIDAD%20PALMERAS%20CARARABO%20S.A/PROCEDIMIENTOS/7.%20INDUCCI&#211;N/MATRIZ%20ANUAL%20DE%20CAPACITACIONES/CAPACITACIONES%202021/EVIDENCIAS/CAPACITACI&#211;N%20128.pdf" TargetMode="External"/><Relationship Id="rId149" Type="http://schemas.openxmlformats.org/officeDocument/2006/relationships/hyperlink" Target="../../../../../PALMERAS%20CARARABO/PALMERAS%20CARARABO%20Dropbox/SGI/CALIDAD%20PALMERAS%20CARARABO%20S.A/PROCEDIMIENTOS/7.%20INDUCCI&#211;N/MATRIZ%20ANUAL%20DE%20CAPACITACIONES/CAPACITACIONES%202021/EVIDENCIAS/CAPACITACI&#211;N%20149.pdf" TargetMode="External"/><Relationship Id="rId5" Type="http://schemas.openxmlformats.org/officeDocument/2006/relationships/hyperlink" Target="../../../../../PALMERAS%20CARARABO/PALMERAS%20CARARABO%20Dropbox/SGI/CALIDAD%20PALMERAS%20CARARABO%20S.A/PROCEDIMIENTOS/7.%20INDUCCI&#211;N/MATRIZ%20ANUAL%20DE%20CAPACITACIONES/CAPACITACIONES%202021/EVIDENCIAS/CAPACITACI&#211;N%205.pdf" TargetMode="External"/><Relationship Id="rId95" Type="http://schemas.openxmlformats.org/officeDocument/2006/relationships/hyperlink" Target="../../../../../PALMERAS%20CARARABO/PALMERAS%20CARARABO%20Dropbox/SGI/CALIDAD%20PALMERAS%20CARARABO%20S.A/PROCEDIMIENTOS/7.%20INDUCCI&#211;N/MATRIZ%20ANUAL%20DE%20CAPACITACIONES/CAPACITACIONES%202021/EVIDENCIAS/CAPACITACI&#211;N%2095.pdf" TargetMode="External"/><Relationship Id="rId22" Type="http://schemas.openxmlformats.org/officeDocument/2006/relationships/hyperlink" Target="../../../../../PALMERAS%20CARARABO/PALMERAS%20CARARABO%20Dropbox/SGI/CALIDAD%20PALMERAS%20CARARABO%20S.A/PROCEDIMIENTOS/7.%20INDUCCI&#211;N/MATRIZ%20ANUAL%20DE%20CAPACITACIONES/CAPACITACIONES%202021/EVIDENCIAS/CAPACITACI&#211;N%2022.pdf" TargetMode="External"/><Relationship Id="rId43" Type="http://schemas.openxmlformats.org/officeDocument/2006/relationships/hyperlink" Target="../../../../../PALMERAS%20CARARABO/PALMERAS%20CARARABO%20Dropbox/SGI/CALIDAD%20PALMERAS%20CARARABO%20S.A/PROCEDIMIENTOS/7.%20INDUCCI&#211;N/MATRIZ%20ANUAL%20DE%20CAPACITACIONES/CAPACITACIONES%202021/EVIDENCIAS/CAPACITACI&#211;N%2043.pdf" TargetMode="External"/><Relationship Id="rId64" Type="http://schemas.openxmlformats.org/officeDocument/2006/relationships/hyperlink" Target="../../../../../PALMERAS%20CARARABO/PALMERAS%20CARARABO%20Dropbox/SGI/CALIDAD%20PALMERAS%20CARARABO%20S.A/PROCEDIMIENTOS/7.%20INDUCCI&#211;N/MATRIZ%20ANUAL%20DE%20CAPACITACIONES/CAPACITACIONES%202021/EVIDENCIAS/CAPACITACI&#211;N%2064.pdf" TargetMode="External"/><Relationship Id="rId118" Type="http://schemas.openxmlformats.org/officeDocument/2006/relationships/hyperlink" Target="../../../../../PALMERAS%20CARARABO/PALMERAS%20CARARABO%20Dropbox/SGI/CALIDAD%20PALMERAS%20CARARABO%20S.A/PROCEDIMIENTOS/7.%20INDUCCI&#211;N/MATRIZ%20ANUAL%20DE%20CAPACITACIONES/CAPACITACIONES%202021/EVIDENCIAS/CAPACITACI&#211;N%20118.pdf" TargetMode="External"/><Relationship Id="rId139" Type="http://schemas.openxmlformats.org/officeDocument/2006/relationships/hyperlink" Target="../../../../../PALMERAS%20CARARABO/PALMERAS%20CARARABO%20Dropbox/SGI/CALIDAD%20PALMERAS%20CARARABO%20S.A/PROCEDIMIENTOS/7.%20INDUCCI&#211;N/MATRIZ%20ANUAL%20DE%20CAPACITACIONES/CAPACITACIONES%202021/EVIDENCIAS/CAPACITACI&#211;N%20139.pdf" TargetMode="External"/><Relationship Id="rId80" Type="http://schemas.openxmlformats.org/officeDocument/2006/relationships/hyperlink" Target="../../../../../PALMERAS%20CARARABO/PALMERAS%20CARARABO%20Dropbox/SGI/CALIDAD%20PALMERAS%20CARARABO%20S.A/PROCEDIMIENTOS/7.%20INDUCCI&#211;N/MATRIZ%20ANUAL%20DE%20CAPACITACIONES/CAPACITACIONES%202021/EVIDENCIAS/CAPACITACI&#211;N%2080.pdf" TargetMode="External"/><Relationship Id="rId85" Type="http://schemas.openxmlformats.org/officeDocument/2006/relationships/hyperlink" Target="../../../../../PALMERAS%20CARARABO/PALMERAS%20CARARABO%20Dropbox/SGI/CALIDAD%20PALMERAS%20CARARABO%20S.A/PROCEDIMIENTOS/7.%20INDUCCI&#211;N/MATRIZ%20ANUAL%20DE%20CAPACITACIONES/CAPACITACIONES%202021/EVIDENCIAS/CAPACITACI&#211;N%2085.pdf" TargetMode="External"/><Relationship Id="rId150" Type="http://schemas.openxmlformats.org/officeDocument/2006/relationships/hyperlink" Target="../../../../../PALMERAS%20CARARABO/PALMERAS%20CARARABO%20Dropbox/SGI/CALIDAD%20PALMERAS%20CARARABO%20S.A/PROCEDIMIENTOS/7.%20INDUCCI&#211;N/MATRIZ%20ANUAL%20DE%20CAPACITACIONES/CAPACITACIONES%202021/EVIDENCIAS/CAPACITACI&#211;N%20150.pdf" TargetMode="External"/><Relationship Id="rId155" Type="http://schemas.openxmlformats.org/officeDocument/2006/relationships/hyperlink" Target="../../../../../PALMERAS%20CARARABO/PALMERAS%20CARARABO%20Dropbox/SGI/CALIDAD%20PALMERAS%20CARARABO%20S.A/PROCEDIMIENTOS/7.%20INDUCCI&#211;N/MATRIZ%20ANUAL%20DE%20CAPACITACIONES/CAPACITACIONES%202021/EVIDENCIAS/CAPACITACI&#211;N%20155.pdf" TargetMode="External"/><Relationship Id="rId12" Type="http://schemas.openxmlformats.org/officeDocument/2006/relationships/hyperlink" Target="../../../../../PALMERAS%20CARARABO/PALMERAS%20CARARABO%20Dropbox/SGI/CALIDAD%20PALMERAS%20CARARABO%20S.A/PROCEDIMIENTOS/7.%20INDUCCI&#211;N/MATRIZ%20ANUAL%20DE%20CAPACITACIONES/CAPACITACIONES%202021/EVIDENCIAS/CAPACITACI&#211;N%2012.pdf" TargetMode="External"/><Relationship Id="rId17" Type="http://schemas.openxmlformats.org/officeDocument/2006/relationships/hyperlink" Target="../../../../../PALMERAS%20CARARABO/PALMERAS%20CARARABO%20Dropbox/SGI/CALIDAD%20PALMERAS%20CARARABO%20S.A/PROCEDIMIENTOS/7.%20INDUCCI&#211;N/MATRIZ%20ANUAL%20DE%20CAPACITACIONES/CAPACITACIONES%202021/EVIDENCIAS/CAPACITACI&#211;N%2017.pdf" TargetMode="External"/><Relationship Id="rId33" Type="http://schemas.openxmlformats.org/officeDocument/2006/relationships/hyperlink" Target="../../../../../PALMERAS%20CARARABO/PALMERAS%20CARARABO%20Dropbox/SGI/CALIDAD%20PALMERAS%20CARARABO%20S.A/PROCEDIMIENTOS/7.%20INDUCCI&#211;N/MATRIZ%20ANUAL%20DE%20CAPACITACIONES/CAPACITACIONES%202021/EVIDENCIAS/CAPACITACI&#211;N%2033.pdf" TargetMode="External"/><Relationship Id="rId38" Type="http://schemas.openxmlformats.org/officeDocument/2006/relationships/hyperlink" Target="../../../../../PALMERAS%20CARARABO/PALMERAS%20CARARABO%20Dropbox/SGI/CALIDAD%20PALMERAS%20CARARABO%20S.A/PROCEDIMIENTOS/7.%20INDUCCI&#211;N/MATRIZ%20ANUAL%20DE%20CAPACITACIONES/CAPACITACIONES%202021/EVIDENCIAS/CAPACITACI&#211;N%2038.pdf" TargetMode="External"/><Relationship Id="rId59" Type="http://schemas.openxmlformats.org/officeDocument/2006/relationships/hyperlink" Target="../../../../../PALMERAS%20CARARABO/PALMERAS%20CARARABO%20Dropbox/SGI/CALIDAD%20PALMERAS%20CARARABO%20S.A/PROCEDIMIENTOS/7.%20INDUCCI&#211;N/MATRIZ%20ANUAL%20DE%20CAPACITACIONES/CAPACITACIONES%202021/EVIDENCIAS/CAPACITACI&#211;N%2059.pdf" TargetMode="External"/><Relationship Id="rId103" Type="http://schemas.openxmlformats.org/officeDocument/2006/relationships/hyperlink" Target="../../../../../PALMERAS%20CARARABO/PALMERAS%20CARARABO%20Dropbox/SGI/CALIDAD%20PALMERAS%20CARARABO%20S.A/PROCEDIMIENTOS/7.%20INDUCCI&#211;N/MATRIZ%20ANUAL%20DE%20CAPACITACIONES/CAPACITACIONES%202021/EVIDENCIAS/CAPACITACI&#211;N%20103.pdf" TargetMode="External"/><Relationship Id="rId108" Type="http://schemas.openxmlformats.org/officeDocument/2006/relationships/hyperlink" Target="../../../../../PALMERAS%20CARARABO/PALMERAS%20CARARABO%20Dropbox/SGI/CALIDAD%20PALMERAS%20CARARABO%20S.A/PROCEDIMIENTOS/7.%20INDUCCI&#211;N/MATRIZ%20ANUAL%20DE%20CAPACITACIONES/CAPACITACIONES%202021/EVIDENCIAS/CAPACITACI&#211;N%20108.pdf" TargetMode="External"/><Relationship Id="rId124" Type="http://schemas.openxmlformats.org/officeDocument/2006/relationships/hyperlink" Target="../../../../../PALMERAS%20CARARABO/PALMERAS%20CARARABO%20Dropbox/SGI/CALIDAD%20PALMERAS%20CARARABO%20S.A/PROCEDIMIENTOS/7.%20INDUCCI&#211;N/MATRIZ%20ANUAL%20DE%20CAPACITACIONES/CAPACITACIONES%202021/EVIDENCIAS/CAPACITACI&#211;N%20124.pdf" TargetMode="External"/><Relationship Id="rId129" Type="http://schemas.openxmlformats.org/officeDocument/2006/relationships/hyperlink" Target="../../../../../PALMERAS%20CARARABO/PALMERAS%20CARARABO%20Dropbox/SGI/CALIDAD%20PALMERAS%20CARARABO%20S.A/PROCEDIMIENTOS/7.%20INDUCCI&#211;N/MATRIZ%20ANUAL%20DE%20CAPACITACIONES/CAPACITACIONES%202021/EVIDENCIAS/CAPACITACI&#211;N%20129.pdf" TargetMode="External"/><Relationship Id="rId54" Type="http://schemas.openxmlformats.org/officeDocument/2006/relationships/hyperlink" Target="../../../../../PALMERAS%20CARARABO/PALMERAS%20CARARABO%20Dropbox/SGI/CALIDAD%20PALMERAS%20CARARABO%20S.A/PROCEDIMIENTOS/7.%20INDUCCI&#211;N/MATRIZ%20ANUAL%20DE%20CAPACITACIONES/CAPACITACIONES%202021/EVIDENCIAS/CAPACITACI&#211;N%2054.pdf" TargetMode="External"/><Relationship Id="rId70" Type="http://schemas.openxmlformats.org/officeDocument/2006/relationships/hyperlink" Target="../../../../../PALMERAS%20CARARABO/PALMERAS%20CARARABO%20Dropbox/SGI/CALIDAD%20PALMERAS%20CARARABO%20S.A/PROCEDIMIENTOS/7.%20INDUCCI&#211;N/MATRIZ%20ANUAL%20DE%20CAPACITACIONES/CAPACITACIONES%202021/EVIDENCIAS/CAPACITACI&#211;N%2070.pdf" TargetMode="External"/><Relationship Id="rId75" Type="http://schemas.openxmlformats.org/officeDocument/2006/relationships/hyperlink" Target="../../../../../PALMERAS%20CARARABO/PALMERAS%20CARARABO%20Dropbox/SGI/CALIDAD%20PALMERAS%20CARARABO%20S.A/PROCEDIMIENTOS/7.%20INDUCCI&#211;N/MATRIZ%20ANUAL%20DE%20CAPACITACIONES/CAPACITACIONES%202021/EVIDENCIAS/CAPACITACI&#211;N%2075.pdf" TargetMode="External"/><Relationship Id="rId91" Type="http://schemas.openxmlformats.org/officeDocument/2006/relationships/hyperlink" Target="../../../../../PALMERAS%20CARARABO/PALMERAS%20CARARABO%20Dropbox/SGI/CALIDAD%20PALMERAS%20CARARABO%20S.A/PROCEDIMIENTOS/7.%20INDUCCI&#211;N/MATRIZ%20ANUAL%20DE%20CAPACITACIONES/CAPACITACIONES%202021/EVIDENCIAS/CAPACITACI&#211;N%2091.pdf" TargetMode="External"/><Relationship Id="rId96" Type="http://schemas.openxmlformats.org/officeDocument/2006/relationships/hyperlink" Target="../../../../../PALMERAS%20CARARABO/PALMERAS%20CARARABO%20Dropbox/SGI/CALIDAD%20PALMERAS%20CARARABO%20S.A/PROCEDIMIENTOS/7.%20INDUCCI&#211;N/MATRIZ%20ANUAL%20DE%20CAPACITACIONES/CAPACITACIONES%202021/EVIDENCIAS/CAPACITACI&#211;N%2096.pdf" TargetMode="External"/><Relationship Id="rId140" Type="http://schemas.openxmlformats.org/officeDocument/2006/relationships/hyperlink" Target="../../../../../PALMERAS%20CARARABO/PALMERAS%20CARARABO%20Dropbox/SGI/CALIDAD%20PALMERAS%20CARARABO%20S.A/PROCEDIMIENTOS/7.%20INDUCCI&#211;N/MATRIZ%20ANUAL%20DE%20CAPACITACIONES/CAPACITACIONES%202021/EVIDENCIAS/CAPACITACI&#211;N%20140.pdf" TargetMode="External"/><Relationship Id="rId145" Type="http://schemas.openxmlformats.org/officeDocument/2006/relationships/hyperlink" Target="../../../../../PALMERAS%20CARARABO/PALMERAS%20CARARABO%20Dropbox/SGI/CALIDAD%20PALMERAS%20CARARABO%20S.A/PROCEDIMIENTOS/7.%20INDUCCI&#211;N/MATRIZ%20ANUAL%20DE%20CAPACITACIONES/CAPACITACIONES%202021/EVIDENCIAS/CAPACITACI&#211;N%20145.pdf" TargetMode="External"/><Relationship Id="rId1" Type="http://schemas.openxmlformats.org/officeDocument/2006/relationships/hyperlink" Target="../../../../../PALMERAS%20CARARABO/PALMERAS%20CARARABO%20Dropbox/SGI/CALIDAD%20PALMERAS%20CARARABO%20S.A/PROCEDIMIENTOS/7.%20INDUCCI&#211;N/MATRIZ%20ANUAL%20DE%20CAPACITACIONES/CAPACITACIONES%202021/EVIDENCIAS/CAPACITACI&#211;N%201.pdf" TargetMode="External"/><Relationship Id="rId6" Type="http://schemas.openxmlformats.org/officeDocument/2006/relationships/hyperlink" Target="../../../../../PALMERAS%20CARARABO/PALMERAS%20CARARABO%20Dropbox/SGI/CALIDAD%20PALMERAS%20CARARABO%20S.A/PROCEDIMIENTOS/7.%20INDUCCI&#211;N/MATRIZ%20ANUAL%20DE%20CAPACITACIONES/CAPACITACIONES%202021/EVIDENCIAS/CAPACITACI&#211;N%206.pdf" TargetMode="External"/><Relationship Id="rId23" Type="http://schemas.openxmlformats.org/officeDocument/2006/relationships/hyperlink" Target="../../../../../PALMERAS%20CARARABO/PALMERAS%20CARARABO%20Dropbox/SGI/CALIDAD%20PALMERAS%20CARARABO%20S.A/PROCEDIMIENTOS/7.%20INDUCCI&#211;N/MATRIZ%20ANUAL%20DE%20CAPACITACIONES/CAPACITACIONES%202021/EVIDENCIAS/CAPACITACI&#211;N%2023.pdf" TargetMode="External"/><Relationship Id="rId28" Type="http://schemas.openxmlformats.org/officeDocument/2006/relationships/hyperlink" Target="../../../../../PALMERAS%20CARARABO/PALMERAS%20CARARABO%20Dropbox/SGI/CALIDAD%20PALMERAS%20CARARABO%20S.A/PROCEDIMIENTOS/7.%20INDUCCI&#211;N/MATRIZ%20ANUAL%20DE%20CAPACITACIONES/CAPACITACIONES%202021/EVIDENCIAS/CAPACITACI&#211;N%2028.pdf" TargetMode="External"/><Relationship Id="rId49" Type="http://schemas.openxmlformats.org/officeDocument/2006/relationships/hyperlink" Target="../../../../../PALMERAS%20CARARABO/PALMERAS%20CARARABO%20Dropbox/SGI/CALIDAD%20PALMERAS%20CARARABO%20S.A/PROCEDIMIENTOS/7.%20INDUCCI&#211;N/MATRIZ%20ANUAL%20DE%20CAPACITACIONES/CAPACITACIONES%202021/EVIDENCIAS/CAPACITACI&#211;N%2049.pdf" TargetMode="External"/><Relationship Id="rId114" Type="http://schemas.openxmlformats.org/officeDocument/2006/relationships/hyperlink" Target="../../../../../PALMERAS%20CARARABO/PALMERAS%20CARARABO%20Dropbox/SGI/CALIDAD%20PALMERAS%20CARARABO%20S.A/PROCEDIMIENTOS/7.%20INDUCCI&#211;N/MATRIZ%20ANUAL%20DE%20CAPACITACIONES/CAPACITACIONES%202021/EVIDENCIAS/CAPACITACI&#211;N%20114.pdf" TargetMode="External"/><Relationship Id="rId119" Type="http://schemas.openxmlformats.org/officeDocument/2006/relationships/hyperlink" Target="../../../../../PALMERAS%20CARARABO/PALMERAS%20CARARABO%20Dropbox/SGI/CALIDAD%20PALMERAS%20CARARABO%20S.A/PROCEDIMIENTOS/7.%20INDUCCI&#211;N/MATRIZ%20ANUAL%20DE%20CAPACITACIONES/CAPACITACIONES%202021/EVIDENCIAS/CAPACITACI&#211;N%20119.pdf" TargetMode="External"/><Relationship Id="rId44" Type="http://schemas.openxmlformats.org/officeDocument/2006/relationships/hyperlink" Target="../../../../../PALMERAS%20CARARABO/PALMERAS%20CARARABO%20Dropbox/SGI/CALIDAD%20PALMERAS%20CARARABO%20S.A/PROCEDIMIENTOS/7.%20INDUCCI&#211;N/MATRIZ%20ANUAL%20DE%20CAPACITACIONES/CAPACITACIONES%202021/EVIDENCIAS/CAPACITACI&#211;N%2044.pdf" TargetMode="External"/><Relationship Id="rId60" Type="http://schemas.openxmlformats.org/officeDocument/2006/relationships/hyperlink" Target="../../../../../PALMERAS%20CARARABO/PALMERAS%20CARARABO%20Dropbox/SGI/CALIDAD%20PALMERAS%20CARARABO%20S.A/PROCEDIMIENTOS/7.%20INDUCCI&#211;N/MATRIZ%20ANUAL%20DE%20CAPACITACIONES/CAPACITACIONES%202021/EVIDENCIAS/CAPACITACI&#211;N%2060.pdf" TargetMode="External"/><Relationship Id="rId65" Type="http://schemas.openxmlformats.org/officeDocument/2006/relationships/hyperlink" Target="../../../../../PALMERAS%20CARARABO/PALMERAS%20CARARABO%20Dropbox/SGI/CALIDAD%20PALMERAS%20CARARABO%20S.A/PROCEDIMIENTOS/7.%20INDUCCI&#211;N/MATRIZ%20ANUAL%20DE%20CAPACITACIONES/CAPACITACIONES%202021/EVIDENCIAS/CAPACITACI&#211;N%2065.pdf" TargetMode="External"/><Relationship Id="rId81" Type="http://schemas.openxmlformats.org/officeDocument/2006/relationships/hyperlink" Target="../../../../../PALMERAS%20CARARABO/PALMERAS%20CARARABO%20Dropbox/SGI/CALIDAD%20PALMERAS%20CARARABO%20S.A/PROCEDIMIENTOS/7.%20INDUCCI&#211;N/MATRIZ%20ANUAL%20DE%20CAPACITACIONES/CAPACITACIONES%202021/EVIDENCIAS/CAPACITACI&#211;N%2081.pdf" TargetMode="External"/><Relationship Id="rId86" Type="http://schemas.openxmlformats.org/officeDocument/2006/relationships/hyperlink" Target="../../../../../PALMERAS%20CARARABO/PALMERAS%20CARARABO%20Dropbox/SGI/CALIDAD%20PALMERAS%20CARARABO%20S.A/PROCEDIMIENTOS/7.%20INDUCCI&#211;N/MATRIZ%20ANUAL%20DE%20CAPACITACIONES/CAPACITACIONES%202021/EVIDENCIAS/CAPACITACI&#211;N%2086.pdf" TargetMode="External"/><Relationship Id="rId130" Type="http://schemas.openxmlformats.org/officeDocument/2006/relationships/hyperlink" Target="../../../../../PALMERAS%20CARARABO/PALMERAS%20CARARABO%20Dropbox/SGI/CALIDAD%20PALMERAS%20CARARABO%20S.A/PROCEDIMIENTOS/7.%20INDUCCI&#211;N/MATRIZ%20ANUAL%20DE%20CAPACITACIONES/CAPACITACIONES%202021/EVIDENCIAS/CAPACITACI&#211;N%20130.pdf" TargetMode="External"/><Relationship Id="rId135" Type="http://schemas.openxmlformats.org/officeDocument/2006/relationships/hyperlink" Target="../../../../../PALMERAS%20CARARABO/PALMERAS%20CARARABO%20Dropbox/SGI/CALIDAD%20PALMERAS%20CARARABO%20S.A/PROCEDIMIENTOS/7.%20INDUCCI&#211;N/MATRIZ%20ANUAL%20DE%20CAPACITACIONES/CAPACITACIONES%202021/EVIDENCIAS/CAPACITACI&#211;N%20135.pdf" TargetMode="External"/><Relationship Id="rId151" Type="http://schemas.openxmlformats.org/officeDocument/2006/relationships/hyperlink" Target="../../../../../PALMERAS%20CARARABO/PALMERAS%20CARARABO%20Dropbox/SGI/CALIDAD%20PALMERAS%20CARARABO%20S.A/PROCEDIMIENTOS/7.%20INDUCCI&#211;N/MATRIZ%20ANUAL%20DE%20CAPACITACIONES/CAPACITACIONES%202021/EVIDENCIAS/CAPACITACI&#211;N%20151.pdf" TargetMode="External"/><Relationship Id="rId156" Type="http://schemas.openxmlformats.org/officeDocument/2006/relationships/hyperlink" Target="../../../../../PALMERAS%20CARARABO/PALMERAS%20CARARABO%20Dropbox/SGI/CALIDAD%20PALMERAS%20CARARABO%20S.A/PROCEDIMIENTOS/7.%20INDUCCI&#211;N/MATRIZ%20ANUAL%20DE%20CAPACITACIONES/CAPACITACIONES%202021/EVIDENCIAS/CAPACITACI&#211;N%20156.pdf" TargetMode="External"/><Relationship Id="rId13" Type="http://schemas.openxmlformats.org/officeDocument/2006/relationships/hyperlink" Target="../../../../../PALMERAS%20CARARABO/PALMERAS%20CARARABO%20Dropbox/SGI/CALIDAD%20PALMERAS%20CARARABO%20S.A/PROCEDIMIENTOS/7.%20INDUCCI&#211;N/MATRIZ%20ANUAL%20DE%20CAPACITACIONES/CAPACITACIONES%202021/EVIDENCIAS/CAPACITACI&#211;N%2013.pdf" TargetMode="External"/><Relationship Id="rId18" Type="http://schemas.openxmlformats.org/officeDocument/2006/relationships/hyperlink" Target="../../../../../PALMERAS%20CARARABO/PALMERAS%20CARARABO%20Dropbox/SGI/CALIDAD%20PALMERAS%20CARARABO%20S.A/PROCEDIMIENTOS/7.%20INDUCCI&#211;N/MATRIZ%20ANUAL%20DE%20CAPACITACIONES/CAPACITACIONES%202021/EVIDENCIAS/CAPACITACI&#211;N%2018.pdf" TargetMode="External"/><Relationship Id="rId39" Type="http://schemas.openxmlformats.org/officeDocument/2006/relationships/hyperlink" Target="../../../../../PALMERAS%20CARARABO/PALMERAS%20CARARABO%20Dropbox/SGI/CALIDAD%20PALMERAS%20CARARABO%20S.A/PROCEDIMIENTOS/7.%20INDUCCI&#211;N/MATRIZ%20ANUAL%20DE%20CAPACITACIONES/CAPACITACIONES%202021/EVIDENCIAS/CAPACITACI&#211;N%2039.pdf" TargetMode="External"/><Relationship Id="rId109" Type="http://schemas.openxmlformats.org/officeDocument/2006/relationships/hyperlink" Target="../../../../../PALMERAS%20CARARABO/PALMERAS%20CARARABO%20Dropbox/SGI/CALIDAD%20PALMERAS%20CARARABO%20S.A/PROCEDIMIENTOS/7.%20INDUCCI&#211;N/MATRIZ%20ANUAL%20DE%20CAPACITACIONES/CAPACITACIONES%202021/EVIDENCIAS/CAPACITACI&#211;N%20109.pdf" TargetMode="External"/><Relationship Id="rId34" Type="http://schemas.openxmlformats.org/officeDocument/2006/relationships/hyperlink" Target="../../../../../PALMERAS%20CARARABO/PALMERAS%20CARARABO%20Dropbox/SGI/CALIDAD%20PALMERAS%20CARARABO%20S.A/PROCEDIMIENTOS/7.%20INDUCCI&#211;N/MATRIZ%20ANUAL%20DE%20CAPACITACIONES/CAPACITACIONES%202021/EVIDENCIAS/CAPACITACI&#211;N%2034.pdf" TargetMode="External"/><Relationship Id="rId50" Type="http://schemas.openxmlformats.org/officeDocument/2006/relationships/hyperlink" Target="../../../../../PALMERAS%20CARARABO/PALMERAS%20CARARABO%20Dropbox/SGI/CALIDAD%20PALMERAS%20CARARABO%20S.A/PROCEDIMIENTOS/7.%20INDUCCI&#211;N/MATRIZ%20ANUAL%20DE%20CAPACITACIONES/CAPACITACIONES%202021/EVIDENCIAS/CAPACITACI&#211;N%2050.pdf" TargetMode="External"/><Relationship Id="rId55" Type="http://schemas.openxmlformats.org/officeDocument/2006/relationships/hyperlink" Target="../../../../../PALMERAS%20CARARABO/PALMERAS%20CARARABO%20Dropbox/SGI/CALIDAD%20PALMERAS%20CARARABO%20S.A/PROCEDIMIENTOS/7.%20INDUCCI&#211;N/MATRIZ%20ANUAL%20DE%20CAPACITACIONES/CAPACITACIONES%202021/EVIDENCIAS/CAPACITACI&#211;N%2055.pdf" TargetMode="External"/><Relationship Id="rId76" Type="http://schemas.openxmlformats.org/officeDocument/2006/relationships/hyperlink" Target="../../../../../PALMERAS%20CARARABO/PALMERAS%20CARARABO%20Dropbox/SGI/CALIDAD%20PALMERAS%20CARARABO%20S.A/PROCEDIMIENTOS/7.%20INDUCCI&#211;N/MATRIZ%20ANUAL%20DE%20CAPACITACIONES/CAPACITACIONES%202021/EVIDENCIAS/CAPACITACI&#211;N%2076.pdf" TargetMode="External"/><Relationship Id="rId97" Type="http://schemas.openxmlformats.org/officeDocument/2006/relationships/hyperlink" Target="../../../../../PALMERAS%20CARARABO/PALMERAS%20CARARABO%20Dropbox/SGI/CALIDAD%20PALMERAS%20CARARABO%20S.A/PROCEDIMIENTOS/7.%20INDUCCI&#211;N/MATRIZ%20ANUAL%20DE%20CAPACITACIONES/CAPACITACIONES%202021/EVIDENCIAS/CAPACITACI&#211;N%2097.pdf" TargetMode="External"/><Relationship Id="rId104" Type="http://schemas.openxmlformats.org/officeDocument/2006/relationships/hyperlink" Target="../../../../../PALMERAS%20CARARABO/PALMERAS%20CARARABO%20Dropbox/SGI/CALIDAD%20PALMERAS%20CARARABO%20S.A/PROCEDIMIENTOS/7.%20INDUCCI&#211;N/MATRIZ%20ANUAL%20DE%20CAPACITACIONES/CAPACITACIONES%202021/EVIDENCIAS/CAPACITACI&#211;N%20104.pdf" TargetMode="External"/><Relationship Id="rId120" Type="http://schemas.openxmlformats.org/officeDocument/2006/relationships/hyperlink" Target="../../../../../PALMERAS%20CARARABO/PALMERAS%20CARARABO%20Dropbox/SGI/CALIDAD%20PALMERAS%20CARARABO%20S.A/PROCEDIMIENTOS/7.%20INDUCCI&#211;N/MATRIZ%20ANUAL%20DE%20CAPACITACIONES/CAPACITACIONES%202021/EVIDENCIAS/CAPACITACI&#211;N%20120.pdf" TargetMode="External"/><Relationship Id="rId125" Type="http://schemas.openxmlformats.org/officeDocument/2006/relationships/hyperlink" Target="../../../../../PALMERAS%20CARARABO/PALMERAS%20CARARABO%20Dropbox/SGI/CALIDAD%20PALMERAS%20CARARABO%20S.A/PROCEDIMIENTOS/7.%20INDUCCI&#211;N/MATRIZ%20ANUAL%20DE%20CAPACITACIONES/CAPACITACIONES%202021/EVIDENCIAS/CAPACITACI&#211;N%20125.pdf" TargetMode="External"/><Relationship Id="rId141" Type="http://schemas.openxmlformats.org/officeDocument/2006/relationships/hyperlink" Target="../../../../../PALMERAS%20CARARABO/PALMERAS%20CARARABO%20Dropbox/SGI/CALIDAD%20PALMERAS%20CARARABO%20S.A/PROCEDIMIENTOS/7.%20INDUCCI&#211;N/MATRIZ%20ANUAL%20DE%20CAPACITACIONES/CAPACITACIONES%202021/EVIDENCIAS/CAPACITACI&#211;N%20141.pdf" TargetMode="External"/><Relationship Id="rId146" Type="http://schemas.openxmlformats.org/officeDocument/2006/relationships/hyperlink" Target="../../../../../PALMERAS%20CARARABO/PALMERAS%20CARARABO%20Dropbox/SGI/CALIDAD%20PALMERAS%20CARARABO%20S.A/PROCEDIMIENTOS/7.%20INDUCCI&#211;N/MATRIZ%20ANUAL%20DE%20CAPACITACIONES/CAPACITACIONES%202021/EVIDENCIAS/CAPACITACI&#211;N%20146.pdf" TargetMode="External"/><Relationship Id="rId7" Type="http://schemas.openxmlformats.org/officeDocument/2006/relationships/hyperlink" Target="../../../../../PALMERAS%20CARARABO/PALMERAS%20CARARABO%20Dropbox/SGI/CALIDAD%20PALMERAS%20CARARABO%20S.A/PROCEDIMIENTOS/7.%20INDUCCI&#211;N/MATRIZ%20ANUAL%20DE%20CAPACITACIONES/CAPACITACIONES%202021/EVIDENCIAS/CAPACITACI&#211;N%207.pdf" TargetMode="External"/><Relationship Id="rId71" Type="http://schemas.openxmlformats.org/officeDocument/2006/relationships/hyperlink" Target="../../../../../PALMERAS%20CARARABO/PALMERAS%20CARARABO%20Dropbox/SGI/CALIDAD%20PALMERAS%20CARARABO%20S.A/PROCEDIMIENTOS/7.%20INDUCCI&#211;N/MATRIZ%20ANUAL%20DE%20CAPACITACIONES/CAPACITACIONES%202021/EVIDENCIAS/CAPACITACI&#211;N%2071.pdf" TargetMode="External"/><Relationship Id="rId92" Type="http://schemas.openxmlformats.org/officeDocument/2006/relationships/hyperlink" Target="../../../../../PALMERAS%20CARARABO/PALMERAS%20CARARABO%20Dropbox/SGI/CALIDAD%20PALMERAS%20CARARABO%20S.A/PROCEDIMIENTOS/7.%20INDUCCI&#211;N/MATRIZ%20ANUAL%20DE%20CAPACITACIONES/CAPACITACIONES%202021/EVIDENCIAS/CAPACITACI&#211;N%2092.pdf" TargetMode="External"/><Relationship Id="rId2" Type="http://schemas.openxmlformats.org/officeDocument/2006/relationships/hyperlink" Target="../../../../../PALMERAS%20CARARABO/PALMERAS%20CARARABO%20Dropbox/SGI/CALIDAD%20PALMERAS%20CARARABO%20S.A/PROCEDIMIENTOS/7.%20INDUCCI&#211;N/MATRIZ%20ANUAL%20DE%20CAPACITACIONES/CAPACITACIONES%202021/EVIDENCIAS/CAPACITACI&#211;N%202.pdf" TargetMode="External"/><Relationship Id="rId29" Type="http://schemas.openxmlformats.org/officeDocument/2006/relationships/hyperlink" Target="../../../../../PALMERAS%20CARARABO/PALMERAS%20CARARABO%20Dropbox/SGI/CALIDAD%20PALMERAS%20CARARABO%20S.A/PROCEDIMIENTOS/7.%20INDUCCI&#211;N/MATRIZ%20ANUAL%20DE%20CAPACITACIONES/CAPACITACIONES%202021/EVIDENCIAS/CAPACITACI&#211;N%2029.pdf" TargetMode="External"/><Relationship Id="rId24" Type="http://schemas.openxmlformats.org/officeDocument/2006/relationships/hyperlink" Target="../../../../../PALMERAS%20CARARABO/PALMERAS%20CARARABO%20Dropbox/SGI/CALIDAD%20PALMERAS%20CARARABO%20S.A/PROCEDIMIENTOS/7.%20INDUCCI&#211;N/MATRIZ%20ANUAL%20DE%20CAPACITACIONES/CAPACITACIONES%202021/EVIDENCIAS/CAPACITACI&#211;N%2024.pdf" TargetMode="External"/><Relationship Id="rId40" Type="http://schemas.openxmlformats.org/officeDocument/2006/relationships/hyperlink" Target="../../../../../PALMERAS%20CARARABO/PALMERAS%20CARARABO%20Dropbox/SGI/CALIDAD%20PALMERAS%20CARARABO%20S.A/PROCEDIMIENTOS/7.%20INDUCCI&#211;N/MATRIZ%20ANUAL%20DE%20CAPACITACIONES/CAPACITACIONES%202021/EVIDENCIAS/CAPACITACI&#211;N%2040.pdf" TargetMode="External"/><Relationship Id="rId45" Type="http://schemas.openxmlformats.org/officeDocument/2006/relationships/hyperlink" Target="../../../../../PALMERAS%20CARARABO/PALMERAS%20CARARABO%20Dropbox/SGI/CALIDAD%20PALMERAS%20CARARABO%20S.A/PROCEDIMIENTOS/7.%20INDUCCI&#211;N/MATRIZ%20ANUAL%20DE%20CAPACITACIONES/CAPACITACIONES%202021/EVIDENCIAS/CAPACITACI&#211;N%2045.pdf" TargetMode="External"/><Relationship Id="rId66" Type="http://schemas.openxmlformats.org/officeDocument/2006/relationships/hyperlink" Target="../../../../../PALMERAS%20CARARABO/PALMERAS%20CARARABO%20Dropbox/SGI/CALIDAD%20PALMERAS%20CARARABO%20S.A/PROCEDIMIENTOS/7.%20INDUCCI&#211;N/MATRIZ%20ANUAL%20DE%20CAPACITACIONES/CAPACITACIONES%202021/EVIDENCIAS/CAPACITACI&#211;N%2066.pdf" TargetMode="External"/><Relationship Id="rId87" Type="http://schemas.openxmlformats.org/officeDocument/2006/relationships/hyperlink" Target="../../../../../PALMERAS%20CARARABO/PALMERAS%20CARARABO%20Dropbox/SGI/CALIDAD%20PALMERAS%20CARARABO%20S.A/PROCEDIMIENTOS/7.%20INDUCCI&#211;N/MATRIZ%20ANUAL%20DE%20CAPACITACIONES/CAPACITACIONES%202021/EVIDENCIAS/CAPACITACI&#211;N%2087.pdf" TargetMode="External"/><Relationship Id="rId110" Type="http://schemas.openxmlformats.org/officeDocument/2006/relationships/hyperlink" Target="../../../../../PALMERAS%20CARARABO/PALMERAS%20CARARABO%20Dropbox/SGI/CALIDAD%20PALMERAS%20CARARABO%20S.A/PROCEDIMIENTOS/7.%20INDUCCI&#211;N/MATRIZ%20ANUAL%20DE%20CAPACITACIONES/CAPACITACIONES%202021/EVIDENCIAS/CAPACITACI&#211;N%20110.pdf" TargetMode="External"/><Relationship Id="rId115" Type="http://schemas.openxmlformats.org/officeDocument/2006/relationships/hyperlink" Target="../../../../../PALMERAS%20CARARABO/PALMERAS%20CARARABO%20Dropbox/SGI/CALIDAD%20PALMERAS%20CARARABO%20S.A/PROCEDIMIENTOS/7.%20INDUCCI&#211;N/MATRIZ%20ANUAL%20DE%20CAPACITACIONES/CAPACITACIONES%202021/EVIDENCIAS/CAPACITACI&#211;N%20115.pdf" TargetMode="External"/><Relationship Id="rId131" Type="http://schemas.openxmlformats.org/officeDocument/2006/relationships/hyperlink" Target="../../../../../PALMERAS%20CARARABO/PALMERAS%20CARARABO%20Dropbox/SGI/CALIDAD%20PALMERAS%20CARARABO%20S.A/PROCEDIMIENTOS/7.%20INDUCCI&#211;N/MATRIZ%20ANUAL%20DE%20CAPACITACIONES/CAPACITACIONES%202021/EVIDENCIAS/CAPACITACI&#211;N%20131.pdf" TargetMode="External"/><Relationship Id="rId136" Type="http://schemas.openxmlformats.org/officeDocument/2006/relationships/hyperlink" Target="../../../../../PALMERAS%20CARARABO/PALMERAS%20CARARABO%20Dropbox/SGI/CALIDAD%20PALMERAS%20CARARABO%20S.A/PROCEDIMIENTOS/7.%20INDUCCI&#211;N/MATRIZ%20ANUAL%20DE%20CAPACITACIONES/CAPACITACIONES%202021/EVIDENCIAS/CAPACITACI&#211;N%20136.pdf" TargetMode="External"/><Relationship Id="rId157" Type="http://schemas.openxmlformats.org/officeDocument/2006/relationships/printerSettings" Target="../printerSettings/printerSettings3.bin"/><Relationship Id="rId61" Type="http://schemas.openxmlformats.org/officeDocument/2006/relationships/hyperlink" Target="../../../../../PALMERAS%20CARARABO/PALMERAS%20CARARABO%20Dropbox/SGI/CALIDAD%20PALMERAS%20CARARABO%20S.A/PROCEDIMIENTOS/7.%20INDUCCI&#211;N/MATRIZ%20ANUAL%20DE%20CAPACITACIONES/CAPACITACIONES%202021/EVIDENCIAS/CAPACITACI&#211;N%2061.pdf" TargetMode="External"/><Relationship Id="rId82" Type="http://schemas.openxmlformats.org/officeDocument/2006/relationships/hyperlink" Target="../../../../../PALMERAS%20CARARABO/PALMERAS%20CARARABO%20Dropbox/SGI/CALIDAD%20PALMERAS%20CARARABO%20S.A/PROCEDIMIENTOS/7.%20INDUCCI&#211;N/MATRIZ%20ANUAL%20DE%20CAPACITACIONES/CAPACITACIONES%202021/EVIDENCIAS/CAPACITACI&#211;N%2082.pdf" TargetMode="External"/><Relationship Id="rId152" Type="http://schemas.openxmlformats.org/officeDocument/2006/relationships/hyperlink" Target="../../../../../PALMERAS%20CARARABO/PALMERAS%20CARARABO%20Dropbox/SGI/CALIDAD%20PALMERAS%20CARARABO%20S.A/PROCEDIMIENTOS/7.%20INDUCCI&#211;N/MATRIZ%20ANUAL%20DE%20CAPACITACIONES/CAPACITACIONES%202021/EVIDENCIAS/CAPACITACI&#211;N%20152.pdf" TargetMode="External"/><Relationship Id="rId19" Type="http://schemas.openxmlformats.org/officeDocument/2006/relationships/hyperlink" Target="../../../../../PALMERAS%20CARARABO/PALMERAS%20CARARABO%20Dropbox/SGI/CALIDAD%20PALMERAS%20CARARABO%20S.A/PROCEDIMIENTOS/7.%20INDUCCI&#211;N/MATRIZ%20ANUAL%20DE%20CAPACITACIONES/CAPACITACIONES%202021/EVIDENCIAS/CAPACITACI&#211;N%2019.pdf" TargetMode="External"/><Relationship Id="rId14" Type="http://schemas.openxmlformats.org/officeDocument/2006/relationships/hyperlink" Target="../../../../../PALMERAS%20CARARABO/PALMERAS%20CARARABO%20Dropbox/SGI/CALIDAD%20PALMERAS%20CARARABO%20S.A/PROCEDIMIENTOS/7.%20INDUCCI&#211;N/MATRIZ%20ANUAL%20DE%20CAPACITACIONES/CAPACITACIONES%202021/EVIDENCIAS/CAPACITACI&#211;N%2014.pdf" TargetMode="External"/><Relationship Id="rId30" Type="http://schemas.openxmlformats.org/officeDocument/2006/relationships/hyperlink" Target="../../../../../PALMERAS%20CARARABO/PALMERAS%20CARARABO%20Dropbox/SGI/CALIDAD%20PALMERAS%20CARARABO%20S.A/PROCEDIMIENTOS/7.%20INDUCCI&#211;N/MATRIZ%20ANUAL%20DE%20CAPACITACIONES/CAPACITACIONES%202021/EVIDENCIAS/CAPACITACI&#211;N%2030.pdf" TargetMode="External"/><Relationship Id="rId35" Type="http://schemas.openxmlformats.org/officeDocument/2006/relationships/hyperlink" Target="../../../../../PALMERAS%20CARARABO/PALMERAS%20CARARABO%20Dropbox/SGI/CALIDAD%20PALMERAS%20CARARABO%20S.A/PROCEDIMIENTOS/7.%20INDUCCI&#211;N/MATRIZ%20ANUAL%20DE%20CAPACITACIONES/CAPACITACIONES%202021/EVIDENCIAS/CAPACITACI&#211;N%2035.pdf" TargetMode="External"/><Relationship Id="rId56" Type="http://schemas.openxmlformats.org/officeDocument/2006/relationships/hyperlink" Target="../../../../../PALMERAS%20CARARABO/PALMERAS%20CARARABO%20Dropbox/SGI/CALIDAD%20PALMERAS%20CARARABO%20S.A/PROCEDIMIENTOS/7.%20INDUCCI&#211;N/MATRIZ%20ANUAL%20DE%20CAPACITACIONES/CAPACITACIONES%202021/EVIDENCIAS/CAPACITACI&#211;N%2056.pdf" TargetMode="External"/><Relationship Id="rId77" Type="http://schemas.openxmlformats.org/officeDocument/2006/relationships/hyperlink" Target="../../../../../PALMERAS%20CARARABO/PALMERAS%20CARARABO%20Dropbox/SGI/CALIDAD%20PALMERAS%20CARARABO%20S.A/PROCEDIMIENTOS/7.%20INDUCCI&#211;N/MATRIZ%20ANUAL%20DE%20CAPACITACIONES/CAPACITACIONES%202021/EVIDENCIAS/CAPACITACI&#211;N%2077.pdf" TargetMode="External"/><Relationship Id="rId100" Type="http://schemas.openxmlformats.org/officeDocument/2006/relationships/hyperlink" Target="../../../../../PALMERAS%20CARARABO/PALMERAS%20CARARABO%20Dropbox/SGI/CALIDAD%20PALMERAS%20CARARABO%20S.A/PROCEDIMIENTOS/7.%20INDUCCI&#211;N/MATRIZ%20ANUAL%20DE%20CAPACITACIONES/CAPACITACIONES%202021/EVIDENCIAS/CAPACITACI&#211;N%20100.pdf" TargetMode="External"/><Relationship Id="rId105" Type="http://schemas.openxmlformats.org/officeDocument/2006/relationships/hyperlink" Target="../../../../../PALMERAS%20CARARABO/PALMERAS%20CARARABO%20Dropbox/SGI/CALIDAD%20PALMERAS%20CARARABO%20S.A/PROCEDIMIENTOS/7.%20INDUCCI&#211;N/MATRIZ%20ANUAL%20DE%20CAPACITACIONES/CAPACITACIONES%202021/EVIDENCIAS/CAPACITACI&#211;N%20105.pdf" TargetMode="External"/><Relationship Id="rId126" Type="http://schemas.openxmlformats.org/officeDocument/2006/relationships/hyperlink" Target="../../../../../PALMERAS%20CARARABO/PALMERAS%20CARARABO%20Dropbox/SGI/CALIDAD%20PALMERAS%20CARARABO%20S.A/PROCEDIMIENTOS/7.%20INDUCCI&#211;N/MATRIZ%20ANUAL%20DE%20CAPACITACIONES/CAPACITACIONES%202021/EVIDENCIAS/CAPACITACI&#211;N%20126.pdf" TargetMode="External"/><Relationship Id="rId147" Type="http://schemas.openxmlformats.org/officeDocument/2006/relationships/hyperlink" Target="../../../../../PALMERAS%20CARARABO/PALMERAS%20CARARABO%20Dropbox/SGI/CALIDAD%20PALMERAS%20CARARABO%20S.A/PROCEDIMIENTOS/7.%20INDUCCI&#211;N/MATRIZ%20ANUAL%20DE%20CAPACITACIONES/CAPACITACIONES%202021/EVIDENCIAS/CAPACITACI&#211;N%20147.pdf" TargetMode="External"/><Relationship Id="rId8" Type="http://schemas.openxmlformats.org/officeDocument/2006/relationships/hyperlink" Target="../../../../../PALMERAS%20CARARABO/PALMERAS%20CARARABO%20Dropbox/SGI/CALIDAD%20PALMERAS%20CARARABO%20S.A/PROCEDIMIENTOS/7.%20INDUCCI&#211;N/MATRIZ%20ANUAL%20DE%20CAPACITACIONES/CAPACITACIONES%202021/EVIDENCIAS/CAPACITACI&#211;N%208.pdf" TargetMode="External"/><Relationship Id="rId51" Type="http://schemas.openxmlformats.org/officeDocument/2006/relationships/hyperlink" Target="../../../../../PALMERAS%20CARARABO/PALMERAS%20CARARABO%20Dropbox/SGI/CALIDAD%20PALMERAS%20CARARABO%20S.A/PROCEDIMIENTOS/7.%20INDUCCI&#211;N/MATRIZ%20ANUAL%20DE%20CAPACITACIONES/CAPACITACIONES%202021/EVIDENCIAS/CAPACITACI&#211;N%2051.pdf" TargetMode="External"/><Relationship Id="rId72" Type="http://schemas.openxmlformats.org/officeDocument/2006/relationships/hyperlink" Target="../../../../../PALMERAS%20CARARABO/PALMERAS%20CARARABO%20Dropbox/SGI/CALIDAD%20PALMERAS%20CARARABO%20S.A/PROCEDIMIENTOS/7.%20INDUCCI&#211;N/MATRIZ%20ANUAL%20DE%20CAPACITACIONES/CAPACITACIONES%202021/EVIDENCIAS/CAPACITACI&#211;N%2072.pdf" TargetMode="External"/><Relationship Id="rId93" Type="http://schemas.openxmlformats.org/officeDocument/2006/relationships/hyperlink" Target="../../../../../PALMERAS%20CARARABO/PALMERAS%20CARARABO%20Dropbox/SGI/CALIDAD%20PALMERAS%20CARARABO%20S.A/PROCEDIMIENTOS/7.%20INDUCCI&#211;N/MATRIZ%20ANUAL%20DE%20CAPACITACIONES/CAPACITACIONES%202021/EVIDENCIAS/CAPACITACI&#211;N%2093.pdf" TargetMode="External"/><Relationship Id="rId98" Type="http://schemas.openxmlformats.org/officeDocument/2006/relationships/hyperlink" Target="../../../../../PALMERAS%20CARARABO/PALMERAS%20CARARABO%20Dropbox/SGI/CALIDAD%20PALMERAS%20CARARABO%20S.A/PROCEDIMIENTOS/7.%20INDUCCI&#211;N/MATRIZ%20ANUAL%20DE%20CAPACITACIONES/CAPACITACIONES%202021/EVIDENCIAS/CAPACITACI&#211;N%2098.pdf" TargetMode="External"/><Relationship Id="rId121" Type="http://schemas.openxmlformats.org/officeDocument/2006/relationships/hyperlink" Target="../../../../../PALMERAS%20CARARABO/PALMERAS%20CARARABO%20Dropbox/SGI/CALIDAD%20PALMERAS%20CARARABO%20S.A/PROCEDIMIENTOS/7.%20INDUCCI&#211;N/MATRIZ%20ANUAL%20DE%20CAPACITACIONES/CAPACITACIONES%202021/EVIDENCIAS/CAPACITACI&#211;N%20121.pdf" TargetMode="External"/><Relationship Id="rId142" Type="http://schemas.openxmlformats.org/officeDocument/2006/relationships/hyperlink" Target="../../../../../PALMERAS%20CARARABO/PALMERAS%20CARARABO%20Dropbox/SGI/CALIDAD%20PALMERAS%20CARARABO%20S.A/PROCEDIMIENTOS/7.%20INDUCCI&#211;N/MATRIZ%20ANUAL%20DE%20CAPACITACIONES/CAPACITACIONES%202021/EVIDENCIAS/CAPACITACI&#211;N%20142.pdf" TargetMode="External"/><Relationship Id="rId3" Type="http://schemas.openxmlformats.org/officeDocument/2006/relationships/hyperlink" Target="../../../../../PALMERAS%20CARARABO/PALMERAS%20CARARABO%20Dropbox/SGI/CALIDAD%20PALMERAS%20CARARABO%20S.A/PROCEDIMIENTOS/7.%20INDUCCI&#211;N/MATRIZ%20ANUAL%20DE%20CAPACITACIONES/CAPACITACIONES%202021/EVIDENCIAS/CAPACITACI&#211;N%203.pdf" TargetMode="External"/><Relationship Id="rId25" Type="http://schemas.openxmlformats.org/officeDocument/2006/relationships/hyperlink" Target="../../../../../PALMERAS%20CARARABO/PALMERAS%20CARARABO%20Dropbox/SGI/CALIDAD%20PALMERAS%20CARARABO%20S.A/PROCEDIMIENTOS/7.%20INDUCCI&#211;N/MATRIZ%20ANUAL%20DE%20CAPACITACIONES/CAPACITACIONES%202021/EVIDENCIAS/CAPACITACI&#211;N%2025.pdf" TargetMode="External"/><Relationship Id="rId46" Type="http://schemas.openxmlformats.org/officeDocument/2006/relationships/hyperlink" Target="../../../../../PALMERAS%20CARARABO/PALMERAS%20CARARABO%20Dropbox/SGI/CALIDAD%20PALMERAS%20CARARABO%20S.A/PROCEDIMIENTOS/7.%20INDUCCI&#211;N/MATRIZ%20ANUAL%20DE%20CAPACITACIONES/CAPACITACIONES%202021/EVIDENCIAS/CAPACITACI&#211;N%2046.pdf" TargetMode="External"/><Relationship Id="rId67" Type="http://schemas.openxmlformats.org/officeDocument/2006/relationships/hyperlink" Target="../../../../../PALMERAS%20CARARABO/PALMERAS%20CARARABO%20Dropbox/SGI/CALIDAD%20PALMERAS%20CARARABO%20S.A/PROCEDIMIENTOS/7.%20INDUCCI&#211;N/MATRIZ%20ANUAL%20DE%20CAPACITACIONES/CAPACITACIONES%202021/EVIDENCIAS/CAPACITACI&#211;N%2067.pdf" TargetMode="External"/><Relationship Id="rId116" Type="http://schemas.openxmlformats.org/officeDocument/2006/relationships/hyperlink" Target="../../../../../PALMERAS%20CARARABO/PALMERAS%20CARARABO%20Dropbox/SGI/CALIDAD%20PALMERAS%20CARARABO%20S.A/PROCEDIMIENTOS/7.%20INDUCCI&#211;N/MATRIZ%20ANUAL%20DE%20CAPACITACIONES/CAPACITACIONES%202021/EVIDENCIAS/CAPACITACI&#211;N%20116.pdf" TargetMode="External"/><Relationship Id="rId137" Type="http://schemas.openxmlformats.org/officeDocument/2006/relationships/hyperlink" Target="../../../../../PALMERAS%20CARARABO/PALMERAS%20CARARABO%20Dropbox/SGI/CALIDAD%20PALMERAS%20CARARABO%20S.A/PROCEDIMIENTOS/7.%20INDUCCI&#211;N/MATRIZ%20ANUAL%20DE%20CAPACITACIONES/CAPACITACIONES%202021/EVIDENCIAS/CAPACITACI&#211;N%20137.pdf" TargetMode="External"/><Relationship Id="rId20" Type="http://schemas.openxmlformats.org/officeDocument/2006/relationships/hyperlink" Target="../../../../../PALMERAS%20CARARABO/PALMERAS%20CARARABO%20Dropbox/SGI/CALIDAD%20PALMERAS%20CARARABO%20S.A/PROCEDIMIENTOS/7.%20INDUCCI&#211;N/MATRIZ%20ANUAL%20DE%20CAPACITACIONES/CAPACITACIONES%202021/EVIDENCIAS/CAPACITACI&#211;N%2020.pdf" TargetMode="External"/><Relationship Id="rId41" Type="http://schemas.openxmlformats.org/officeDocument/2006/relationships/hyperlink" Target="../../../../../PALMERAS%20CARARABO/PALMERAS%20CARARABO%20Dropbox/SGI/CALIDAD%20PALMERAS%20CARARABO%20S.A/PROCEDIMIENTOS/7.%20INDUCCI&#211;N/MATRIZ%20ANUAL%20DE%20CAPACITACIONES/CAPACITACIONES%202021/EVIDENCIAS/CAPACITACI&#211;N%2041.pdf" TargetMode="External"/><Relationship Id="rId62" Type="http://schemas.openxmlformats.org/officeDocument/2006/relationships/hyperlink" Target="../../../../../PALMERAS%20CARARABO/PALMERAS%20CARARABO%20Dropbox/SGI/CALIDAD%20PALMERAS%20CARARABO%20S.A/PROCEDIMIENTOS/7.%20INDUCCI&#211;N/MATRIZ%20ANUAL%20DE%20CAPACITACIONES/CAPACITACIONES%202021/EVIDENCIAS/CAPACITACI&#211;N%2062.pdf" TargetMode="External"/><Relationship Id="rId83" Type="http://schemas.openxmlformats.org/officeDocument/2006/relationships/hyperlink" Target="../../../../../PALMERAS%20CARARABO/PALMERAS%20CARARABO%20Dropbox/SGI/CALIDAD%20PALMERAS%20CARARABO%20S.A/PROCEDIMIENTOS/7.%20INDUCCI&#211;N/MATRIZ%20ANUAL%20DE%20CAPACITACIONES/CAPACITACIONES%202021/EVIDENCIAS/CAPACITACI&#211;N%2083.pdf" TargetMode="External"/><Relationship Id="rId88" Type="http://schemas.openxmlformats.org/officeDocument/2006/relationships/hyperlink" Target="../../../../../PALMERAS%20CARARABO/PALMERAS%20CARARABO%20Dropbox/SGI/CALIDAD%20PALMERAS%20CARARABO%20S.A/PROCEDIMIENTOS/7.%20INDUCCI&#211;N/MATRIZ%20ANUAL%20DE%20CAPACITACIONES/CAPACITACIONES%202021/EVIDENCIAS/CAPACITACI&#211;N%2088.pdf" TargetMode="External"/><Relationship Id="rId111" Type="http://schemas.openxmlformats.org/officeDocument/2006/relationships/hyperlink" Target="../../../../../PALMERAS%20CARARABO/PALMERAS%20CARARABO%20Dropbox/SGI/CALIDAD%20PALMERAS%20CARARABO%20S.A/PROCEDIMIENTOS/7.%20INDUCCI&#211;N/MATRIZ%20ANUAL%20DE%20CAPACITACIONES/CAPACITACIONES%202021/EVIDENCIAS/CAPACITACI&#211;N%20111.pdf" TargetMode="External"/><Relationship Id="rId132" Type="http://schemas.openxmlformats.org/officeDocument/2006/relationships/hyperlink" Target="../../../../../PALMERAS%20CARARABO/PALMERAS%20CARARABO%20Dropbox/SGI/CALIDAD%20PALMERAS%20CARARABO%20S.A/PROCEDIMIENTOS/7.%20INDUCCI&#211;N/MATRIZ%20ANUAL%20DE%20CAPACITACIONES/CAPACITACIONES%202021/EVIDENCIAS/CAPACITACI&#211;N%20132.pdf" TargetMode="External"/><Relationship Id="rId153" Type="http://schemas.openxmlformats.org/officeDocument/2006/relationships/hyperlink" Target="../../../../../PALMERAS%20CARARABO/PALMERAS%20CARARABO%20Dropbox/SGI/CALIDAD%20PALMERAS%20CARARABO%20S.A/PROCEDIMIENTOS/7.%20INDUCCI&#211;N/MATRIZ%20ANUAL%20DE%20CAPACITACIONES/CAPACITACIONES%202021/EVIDENCIAS/CAPACITACI&#211;N%20153.pdf" TargetMode="External"/><Relationship Id="rId15" Type="http://schemas.openxmlformats.org/officeDocument/2006/relationships/hyperlink" Target="../../../../../PALMERAS%20CARARABO/PALMERAS%20CARARABO%20Dropbox/SGI/CALIDAD%20PALMERAS%20CARARABO%20S.A/PROCEDIMIENTOS/7.%20INDUCCI&#211;N/MATRIZ%20ANUAL%20DE%20CAPACITACIONES/CAPACITACIONES%202021/EVIDENCIAS/CAPACITACI&#211;N%2015.pdf" TargetMode="External"/><Relationship Id="rId36" Type="http://schemas.openxmlformats.org/officeDocument/2006/relationships/hyperlink" Target="../../../../../PALMERAS%20CARARABO/PALMERAS%20CARARABO%20Dropbox/SGI/CALIDAD%20PALMERAS%20CARARABO%20S.A/PROCEDIMIENTOS/7.%20INDUCCI&#211;N/MATRIZ%20ANUAL%20DE%20CAPACITACIONES/CAPACITACIONES%202021/EVIDENCIAS/CAPACITACI&#211;N%2036.pdf" TargetMode="External"/><Relationship Id="rId57" Type="http://schemas.openxmlformats.org/officeDocument/2006/relationships/hyperlink" Target="../../../../../PALMERAS%20CARARABO/PALMERAS%20CARARABO%20Dropbox/SGI/CALIDAD%20PALMERAS%20CARARABO%20S.A/PROCEDIMIENTOS/7.%20INDUCCI&#211;N/MATRIZ%20ANUAL%20DE%20CAPACITACIONES/CAPACITACIONES%202021/EVIDENCIAS/CAPACITACI&#211;N%2057.pdf" TargetMode="External"/><Relationship Id="rId106" Type="http://schemas.openxmlformats.org/officeDocument/2006/relationships/hyperlink" Target="../../../../../PALMERAS%20CARARABO/PALMERAS%20CARARABO%20Dropbox/SGI/CALIDAD%20PALMERAS%20CARARABO%20S.A/PROCEDIMIENTOS/7.%20INDUCCI&#211;N/MATRIZ%20ANUAL%20DE%20CAPACITACIONES/CAPACITACIONES%202021/EVIDENCIAS/CAPACITACI&#211;N%20106.pdf" TargetMode="External"/><Relationship Id="rId127" Type="http://schemas.openxmlformats.org/officeDocument/2006/relationships/hyperlink" Target="../../../../../PALMERAS%20CARARABO/PALMERAS%20CARARABO%20Dropbox/SGI/CALIDAD%20PALMERAS%20CARARABO%20S.A/PROCEDIMIENTOS/7.%20INDUCCI&#211;N/MATRIZ%20ANUAL%20DE%20CAPACITACIONES/CAPACITACIONES%202021/EVIDENCIAS/CAPACITACI&#211;N%20127.pdf" TargetMode="External"/><Relationship Id="rId10" Type="http://schemas.openxmlformats.org/officeDocument/2006/relationships/hyperlink" Target="../../../../../PALMERAS%20CARARABO/PALMERAS%20CARARABO%20Dropbox/SGI/CALIDAD%20PALMERAS%20CARARABO%20S.A/PROCEDIMIENTOS/7.%20INDUCCI&#211;N/MATRIZ%20ANUAL%20DE%20CAPACITACIONES/CAPACITACIONES%202021/EVIDENCIAS/CAPACITACI&#211;N%2010.pdf" TargetMode="External"/><Relationship Id="rId31" Type="http://schemas.openxmlformats.org/officeDocument/2006/relationships/hyperlink" Target="../../../../../PALMERAS%20CARARABO/PALMERAS%20CARARABO%20Dropbox/SGI/CALIDAD%20PALMERAS%20CARARABO%20S.A/PROCEDIMIENTOS/7.%20INDUCCI&#211;N/MATRIZ%20ANUAL%20DE%20CAPACITACIONES/CAPACITACIONES%202021/EVIDENCIAS/CAPACITACI&#211;N%2031.pdf" TargetMode="External"/><Relationship Id="rId52" Type="http://schemas.openxmlformats.org/officeDocument/2006/relationships/hyperlink" Target="../../../../../PALMERAS%20CARARABO/PALMERAS%20CARARABO%20Dropbox/SGI/CALIDAD%20PALMERAS%20CARARABO%20S.A/PROCEDIMIENTOS/7.%20INDUCCI&#211;N/MATRIZ%20ANUAL%20DE%20CAPACITACIONES/CAPACITACIONES%202021/EVIDENCIAS/CAPACITACI&#211;N%2052.pdf" TargetMode="External"/><Relationship Id="rId73" Type="http://schemas.openxmlformats.org/officeDocument/2006/relationships/hyperlink" Target="../../../../../PALMERAS%20CARARABO/PALMERAS%20CARARABO%20Dropbox/SGI/CALIDAD%20PALMERAS%20CARARABO%20S.A/PROCEDIMIENTOS/7.%20INDUCCI&#211;N/MATRIZ%20ANUAL%20DE%20CAPACITACIONES/CAPACITACIONES%202021/EVIDENCIAS/CAPACITACI&#211;N%2073.pdf" TargetMode="External"/><Relationship Id="rId78" Type="http://schemas.openxmlformats.org/officeDocument/2006/relationships/hyperlink" Target="../../../../../PALMERAS%20CARARABO/PALMERAS%20CARARABO%20Dropbox/SGI/CALIDAD%20PALMERAS%20CARARABO%20S.A/PROCEDIMIENTOS/7.%20INDUCCI&#211;N/MATRIZ%20ANUAL%20DE%20CAPACITACIONES/CAPACITACIONES%202021/EVIDENCIAS/CAPACITACI&#211;N%2078.pdf" TargetMode="External"/><Relationship Id="rId94" Type="http://schemas.openxmlformats.org/officeDocument/2006/relationships/hyperlink" Target="../../../../../PALMERAS%20CARARABO/PALMERAS%20CARARABO%20Dropbox/SGI/CALIDAD%20PALMERAS%20CARARABO%20S.A/PROCEDIMIENTOS/7.%20INDUCCI&#211;N/MATRIZ%20ANUAL%20DE%20CAPACITACIONES/CAPACITACIONES%202021/EVIDENCIAS/CAPACITACI&#211;N%2094.pdf" TargetMode="External"/><Relationship Id="rId99" Type="http://schemas.openxmlformats.org/officeDocument/2006/relationships/hyperlink" Target="../../../../../PALMERAS%20CARARABO/PALMERAS%20CARARABO%20Dropbox/SGI/CALIDAD%20PALMERAS%20CARARABO%20S.A/PROCEDIMIENTOS/7.%20INDUCCI&#211;N/MATRIZ%20ANUAL%20DE%20CAPACITACIONES/CAPACITACIONES%202021/EVIDENCIAS/CAPACITACI&#211;N%2099.pdf" TargetMode="External"/><Relationship Id="rId101" Type="http://schemas.openxmlformats.org/officeDocument/2006/relationships/hyperlink" Target="../../../../../PALMERAS%20CARARABO/PALMERAS%20CARARABO%20Dropbox/SGI/CALIDAD%20PALMERAS%20CARARABO%20S.A/PROCEDIMIENTOS/7.%20INDUCCI&#211;N/MATRIZ%20ANUAL%20DE%20CAPACITACIONES/CAPACITACIONES%202021/EVIDENCIAS/CAPACITACI&#211;N%20101.pdf" TargetMode="External"/><Relationship Id="rId122" Type="http://schemas.openxmlformats.org/officeDocument/2006/relationships/hyperlink" Target="../../../../../PALMERAS%20CARARABO/PALMERAS%20CARARABO%20Dropbox/SGI/CALIDAD%20PALMERAS%20CARARABO%20S.A/PROCEDIMIENTOS/7.%20INDUCCI&#211;N/MATRIZ%20ANUAL%20DE%20CAPACITACIONES/CAPACITACIONES%202021/EVIDENCIAS/CAPACITACI&#211;N%20122.pdf" TargetMode="External"/><Relationship Id="rId143" Type="http://schemas.openxmlformats.org/officeDocument/2006/relationships/hyperlink" Target="../../../../../PALMERAS%20CARARABO/PALMERAS%20CARARABO%20Dropbox/SGI/CALIDAD%20PALMERAS%20CARARABO%20S.A/PROCEDIMIENTOS/7.%20INDUCCI&#211;N/MATRIZ%20ANUAL%20DE%20CAPACITACIONES/CAPACITACIONES%202021/EVIDENCIAS/CAPACITACI&#211;N%20143.pdf" TargetMode="External"/><Relationship Id="rId148" Type="http://schemas.openxmlformats.org/officeDocument/2006/relationships/hyperlink" Target="../../../../../PALMERAS%20CARARABO/PALMERAS%20CARARABO%20Dropbox/SGI/CALIDAD%20PALMERAS%20CARARABO%20S.A/PROCEDIMIENTOS/7.%20INDUCCI&#211;N/MATRIZ%20ANUAL%20DE%20CAPACITACIONES/CAPACITACIONES%202021/EVIDENCIAS/CAPACITACI&#211;N%20148.pdf" TargetMode="External"/><Relationship Id="rId4" Type="http://schemas.openxmlformats.org/officeDocument/2006/relationships/hyperlink" Target="../../../../../PALMERAS%20CARARABO/PALMERAS%20CARARABO%20Dropbox/SGI/CALIDAD%20PALMERAS%20CARARABO%20S.A/PROCEDIMIENTOS/7.%20INDUCCI&#211;N/MATRIZ%20ANUAL%20DE%20CAPACITACIONES/CAPACITACIONES%202021/EVIDENCIAS/CAPACITACI&#211;N%204.pdf" TargetMode="External"/><Relationship Id="rId9" Type="http://schemas.openxmlformats.org/officeDocument/2006/relationships/hyperlink" Target="../../../../../PALMERAS%20CARARABO/PALMERAS%20CARARABO%20Dropbox/SGI/CALIDAD%20PALMERAS%20CARARABO%20S.A/PROCEDIMIENTOS/7.%20INDUCCI&#211;N/MATRIZ%20ANUAL%20DE%20CAPACITACIONES/CAPACITACIONES%202021/EVIDENCIAS/CAPACITACI&#211;N%209.pdf" TargetMode="External"/><Relationship Id="rId26" Type="http://schemas.openxmlformats.org/officeDocument/2006/relationships/hyperlink" Target="../../../../../PALMERAS%20CARARABO/PALMERAS%20CARARABO%20Dropbox/SGI/CALIDAD%20PALMERAS%20CARARABO%20S.A/PROCEDIMIENTOS/7.%20INDUCCI&#211;N/MATRIZ%20ANUAL%20DE%20CAPACITACIONES/CAPACITACIONES%202021/EVIDENCIAS/CAPACITACI&#211;N%2026.pdf" TargetMode="External"/><Relationship Id="rId47" Type="http://schemas.openxmlformats.org/officeDocument/2006/relationships/hyperlink" Target="../../../../../PALMERAS%20CARARABO/PALMERAS%20CARARABO%20Dropbox/SGI/CALIDAD%20PALMERAS%20CARARABO%20S.A/PROCEDIMIENTOS/7.%20INDUCCI&#211;N/MATRIZ%20ANUAL%20DE%20CAPACITACIONES/CAPACITACIONES%202021/EVIDENCIAS/CAPACITACI&#211;N%2047.pdf" TargetMode="External"/><Relationship Id="rId68" Type="http://schemas.openxmlformats.org/officeDocument/2006/relationships/hyperlink" Target="../../../../../PALMERAS%20CARARABO/PALMERAS%20CARARABO%20Dropbox/SGI/CALIDAD%20PALMERAS%20CARARABO%20S.A/PROCEDIMIENTOS/7.%20INDUCCI&#211;N/MATRIZ%20ANUAL%20DE%20CAPACITACIONES/CAPACITACIONES%202021/EVIDENCIAS/CAPACITACI&#211;N%2068.pdf" TargetMode="External"/><Relationship Id="rId89" Type="http://schemas.openxmlformats.org/officeDocument/2006/relationships/hyperlink" Target="../../../../../PALMERAS%20CARARABO/PALMERAS%20CARARABO%20Dropbox/SGI/CALIDAD%20PALMERAS%20CARARABO%20S.A/PROCEDIMIENTOS/7.%20INDUCCI&#211;N/MATRIZ%20ANUAL%20DE%20CAPACITACIONES/CAPACITACIONES%202021/EVIDENCIAS/CAPACITACI&#211;N%2089.pdf" TargetMode="External"/><Relationship Id="rId112" Type="http://schemas.openxmlformats.org/officeDocument/2006/relationships/hyperlink" Target="../../../../../PALMERAS%20CARARABO/PALMERAS%20CARARABO%20Dropbox/SGI/CALIDAD%20PALMERAS%20CARARABO%20S.A/PROCEDIMIENTOS/7.%20INDUCCI&#211;N/MATRIZ%20ANUAL%20DE%20CAPACITACIONES/CAPACITACIONES%202021/EVIDENCIAS/CAPACITACI&#211;N%20112.pdf" TargetMode="External"/><Relationship Id="rId133" Type="http://schemas.openxmlformats.org/officeDocument/2006/relationships/hyperlink" Target="../../../../../PALMERAS%20CARARABO/PALMERAS%20CARARABO%20Dropbox/SGI/CALIDAD%20PALMERAS%20CARARABO%20S.A/PROCEDIMIENTOS/7.%20INDUCCI&#211;N/MATRIZ%20ANUAL%20DE%20CAPACITACIONES/CAPACITACIONES%202021/EVIDENCIAS/CAPACITACI&#211;N%20133.pdf" TargetMode="External"/><Relationship Id="rId154" Type="http://schemas.openxmlformats.org/officeDocument/2006/relationships/hyperlink" Target="../../../../../PALMERAS%20CARARABO/PALMERAS%20CARARABO%20Dropbox/SGI/CALIDAD%20PALMERAS%20CARARABO%20S.A/PROCEDIMIENTOS/7.%20INDUCCI&#211;N/MATRIZ%20ANUAL%20DE%20CAPACITACIONES/CAPACITACIONES%202021/EVIDENCIAS/CAPACITACI&#211;N%20154.pdf" TargetMode="External"/><Relationship Id="rId16" Type="http://schemas.openxmlformats.org/officeDocument/2006/relationships/hyperlink" Target="../../../../../PALMERAS%20CARARABO/PALMERAS%20CARARABO%20Dropbox/SGI/CALIDAD%20PALMERAS%20CARARABO%20S.A/PROCEDIMIENTOS/7.%20INDUCCI&#211;N/MATRIZ%20ANUAL%20DE%20CAPACITACIONES/CAPACITACIONES%202021/EVIDENCIAS/CAPACITACI&#211;N%2016.pdf" TargetMode="External"/><Relationship Id="rId37" Type="http://schemas.openxmlformats.org/officeDocument/2006/relationships/hyperlink" Target="../../../../../PALMERAS%20CARARABO/PALMERAS%20CARARABO%20Dropbox/SGI/CALIDAD%20PALMERAS%20CARARABO%20S.A/PROCEDIMIENTOS/7.%20INDUCCI&#211;N/MATRIZ%20ANUAL%20DE%20CAPACITACIONES/CAPACITACIONES%202021/EVIDENCIAS/CAPACITACI&#211;N%2037.pdf" TargetMode="External"/><Relationship Id="rId58" Type="http://schemas.openxmlformats.org/officeDocument/2006/relationships/hyperlink" Target="../../../../../PALMERAS%20CARARABO/PALMERAS%20CARARABO%20Dropbox/SGI/CALIDAD%20PALMERAS%20CARARABO%20S.A/PROCEDIMIENTOS/7.%20INDUCCI&#211;N/MATRIZ%20ANUAL%20DE%20CAPACITACIONES/CAPACITACIONES%202021/EVIDENCIAS/CAPACITACI&#211;N%2058.pdf" TargetMode="External"/><Relationship Id="rId79" Type="http://schemas.openxmlformats.org/officeDocument/2006/relationships/hyperlink" Target="../../../../../PALMERAS%20CARARABO/PALMERAS%20CARARABO%20Dropbox/SGI/CALIDAD%20PALMERAS%20CARARABO%20S.A/PROCEDIMIENTOS/7.%20INDUCCI&#211;N/MATRIZ%20ANUAL%20DE%20CAPACITACIONES/CAPACITACIONES%202021/EVIDENCIAS/CAPACITACI&#211;N%2079.pdf" TargetMode="External"/><Relationship Id="rId102" Type="http://schemas.openxmlformats.org/officeDocument/2006/relationships/hyperlink" Target="../../../../../PALMERAS%20CARARABO/PALMERAS%20CARARABO%20Dropbox/SGI/CALIDAD%20PALMERAS%20CARARABO%20S.A/PROCEDIMIENTOS/7.%20INDUCCI&#211;N/MATRIZ%20ANUAL%20DE%20CAPACITACIONES/CAPACITACIONES%202021/EVIDENCIAS/CAPACITACI&#211;N%20102.pdf" TargetMode="External"/><Relationship Id="rId123" Type="http://schemas.openxmlformats.org/officeDocument/2006/relationships/hyperlink" Target="../../../../../PALMERAS%20CARARABO/PALMERAS%20CARARABO%20Dropbox/SGI/CALIDAD%20PALMERAS%20CARARABO%20S.A/PROCEDIMIENTOS/7.%20INDUCCI&#211;N/MATRIZ%20ANUAL%20DE%20CAPACITACIONES/CAPACITACIONES%202021/EVIDENCIAS/CAPACITACI&#211;N%20123.pdf" TargetMode="External"/><Relationship Id="rId144" Type="http://schemas.openxmlformats.org/officeDocument/2006/relationships/hyperlink" Target="../../../../../PALMERAS%20CARARABO/PALMERAS%20CARARABO%20Dropbox/SGI/CALIDAD%20PALMERAS%20CARARABO%20S.A/PROCEDIMIENTOS/7.%20INDUCCI&#211;N/MATRIZ%20ANUAL%20DE%20CAPACITACIONES/CAPACITACIONES%202021/EVIDENCIAS/CAPACITACI&#211;N%20144.pdf" TargetMode="External"/><Relationship Id="rId90" Type="http://schemas.openxmlformats.org/officeDocument/2006/relationships/hyperlink" Target="../../../../../PALMERAS%20CARARABO/PALMERAS%20CARARABO%20Dropbox/SGI/CALIDAD%20PALMERAS%20CARARABO%20S.A/PROCEDIMIENTOS/7.%20INDUCCI&#211;N/MATRIZ%20ANUAL%20DE%20CAPACITACIONES/CAPACITACIONES%202021/EVIDENCIAS/CAPACITACI&#211;N%2090.pdf" TargetMode="External"/><Relationship Id="rId27" Type="http://schemas.openxmlformats.org/officeDocument/2006/relationships/hyperlink" Target="../../../../../PALMERAS%20CARARABO/PALMERAS%20CARARABO%20Dropbox/SGI/CALIDAD%20PALMERAS%20CARARABO%20S.A/PROCEDIMIENTOS/7.%20INDUCCI&#211;N/MATRIZ%20ANUAL%20DE%20CAPACITACIONES/CAPACITACIONES%202021/EVIDENCIAS/CAPACITACI&#211;N%2027.pdf" TargetMode="External"/><Relationship Id="rId48" Type="http://schemas.openxmlformats.org/officeDocument/2006/relationships/hyperlink" Target="../../../../../PALMERAS%20CARARABO/PALMERAS%20CARARABO%20Dropbox/SGI/CALIDAD%20PALMERAS%20CARARABO%20S.A/PROCEDIMIENTOS/7.%20INDUCCI&#211;N/MATRIZ%20ANUAL%20DE%20CAPACITACIONES/CAPACITACIONES%202021/EVIDENCIAS/CAPACITACI&#211;N%2048.pdf" TargetMode="External"/><Relationship Id="rId69" Type="http://schemas.openxmlformats.org/officeDocument/2006/relationships/hyperlink" Target="../../../../../PALMERAS%20CARARABO/PALMERAS%20CARARABO%20Dropbox/SGI/CALIDAD%20PALMERAS%20CARARABO%20S.A/PROCEDIMIENTOS/7.%20INDUCCI&#211;N/MATRIZ%20ANUAL%20DE%20CAPACITACIONES/CAPACITACIONES%202021/EVIDENCIAS/CAPACITACI&#211;N%2069.pdf" TargetMode="External"/><Relationship Id="rId113" Type="http://schemas.openxmlformats.org/officeDocument/2006/relationships/hyperlink" Target="../../../../../PALMERAS%20CARARABO/PALMERAS%20CARARABO%20Dropbox/SGI/CALIDAD%20PALMERAS%20CARARABO%20S.A/PROCEDIMIENTOS/7.%20INDUCCI&#211;N/MATRIZ%20ANUAL%20DE%20CAPACITACIONES/CAPACITACIONES%202021/EVIDENCIAS/CAPACITACI&#211;N%20113.pdf" TargetMode="External"/><Relationship Id="rId134" Type="http://schemas.openxmlformats.org/officeDocument/2006/relationships/hyperlink" Target="../../../../../PALMERAS%20CARARABO/PALMERAS%20CARARABO%20Dropbox/SGI/CALIDAD%20PALMERAS%20CARARABO%20S.A/PROCEDIMIENTOS/7.%20INDUCCI&#211;N/MATRIZ%20ANUAL%20DE%20CAPACITACIONES/CAPACITACIONES%202021/EVIDENCIAS/CAPACITACI&#211;N%20134.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6"/>
  <sheetViews>
    <sheetView showGridLines="0" zoomScale="40" zoomScaleNormal="40" zoomScaleSheetLayoutView="50" workbookViewId="0">
      <pane xSplit="4" ySplit="9" topLeftCell="E22" activePane="bottomRight" state="frozen"/>
      <selection pane="topRight" activeCell="E1" sqref="E1"/>
      <selection pane="bottomLeft" activeCell="A10" sqref="A10"/>
      <selection pane="bottomRight" activeCell="D22" sqref="D22"/>
    </sheetView>
  </sheetViews>
  <sheetFormatPr baseColWidth="10" defaultRowHeight="15" x14ac:dyDescent="0.25"/>
  <cols>
    <col min="1" max="1" width="15.5703125" style="56" customWidth="1"/>
    <col min="2" max="2" width="38.28515625" style="52" customWidth="1"/>
    <col min="3" max="3" width="31" style="52" customWidth="1"/>
    <col min="4" max="4" width="75.140625" style="49" customWidth="1"/>
    <col min="5" max="40" width="7" style="49" customWidth="1"/>
    <col min="41" max="41" width="35.5703125" style="57" customWidth="1"/>
    <col min="42" max="42" width="35.5703125" style="58" customWidth="1"/>
    <col min="43" max="43" width="30.7109375" style="58" customWidth="1"/>
    <col min="44" max="268" width="11.42578125" style="49"/>
    <col min="269" max="269" width="22.5703125" style="49" customWidth="1"/>
    <col min="270" max="270" width="8.42578125" style="49" customWidth="1"/>
    <col min="271" max="271" width="26.42578125" style="49" customWidth="1"/>
    <col min="272" max="295" width="6.28515625" style="49" customWidth="1"/>
    <col min="296" max="296" width="19.5703125" style="49" customWidth="1"/>
    <col min="297" max="297" width="5.7109375" style="49" customWidth="1"/>
    <col min="298" max="298" width="6.42578125" style="49" customWidth="1"/>
    <col min="299" max="299" width="26" style="49" customWidth="1"/>
    <col min="300" max="524" width="11.42578125" style="49"/>
    <col min="525" max="525" width="22.5703125" style="49" customWidth="1"/>
    <col min="526" max="526" width="8.42578125" style="49" customWidth="1"/>
    <col min="527" max="527" width="26.42578125" style="49" customWidth="1"/>
    <col min="528" max="551" width="6.28515625" style="49" customWidth="1"/>
    <col min="552" max="552" width="19.5703125" style="49" customWidth="1"/>
    <col min="553" max="553" width="5.7109375" style="49" customWidth="1"/>
    <col min="554" max="554" width="6.42578125" style="49" customWidth="1"/>
    <col min="555" max="555" width="26" style="49" customWidth="1"/>
    <col min="556" max="780" width="11.42578125" style="49"/>
    <col min="781" max="781" width="22.5703125" style="49" customWidth="1"/>
    <col min="782" max="782" width="8.42578125" style="49" customWidth="1"/>
    <col min="783" max="783" width="26.42578125" style="49" customWidth="1"/>
    <col min="784" max="807" width="6.28515625" style="49" customWidth="1"/>
    <col min="808" max="808" width="19.5703125" style="49" customWidth="1"/>
    <col min="809" max="809" width="5.7109375" style="49" customWidth="1"/>
    <col min="810" max="810" width="6.42578125" style="49" customWidth="1"/>
    <col min="811" max="811" width="26" style="49" customWidth="1"/>
    <col min="812" max="1036" width="11.42578125" style="49"/>
    <col min="1037" max="1037" width="22.5703125" style="49" customWidth="1"/>
    <col min="1038" max="1038" width="8.42578125" style="49" customWidth="1"/>
    <col min="1039" max="1039" width="26.42578125" style="49" customWidth="1"/>
    <col min="1040" max="1063" width="6.28515625" style="49" customWidth="1"/>
    <col min="1064" max="1064" width="19.5703125" style="49" customWidth="1"/>
    <col min="1065" max="1065" width="5.7109375" style="49" customWidth="1"/>
    <col min="1066" max="1066" width="6.42578125" style="49" customWidth="1"/>
    <col min="1067" max="1067" width="26" style="49" customWidth="1"/>
    <col min="1068" max="1292" width="11.42578125" style="49"/>
    <col min="1293" max="1293" width="22.5703125" style="49" customWidth="1"/>
    <col min="1294" max="1294" width="8.42578125" style="49" customWidth="1"/>
    <col min="1295" max="1295" width="26.42578125" style="49" customWidth="1"/>
    <col min="1296" max="1319" width="6.28515625" style="49" customWidth="1"/>
    <col min="1320" max="1320" width="19.5703125" style="49" customWidth="1"/>
    <col min="1321" max="1321" width="5.7109375" style="49" customWidth="1"/>
    <col min="1322" max="1322" width="6.42578125" style="49" customWidth="1"/>
    <col min="1323" max="1323" width="26" style="49" customWidth="1"/>
    <col min="1324" max="1548" width="11.42578125" style="49"/>
    <col min="1549" max="1549" width="22.5703125" style="49" customWidth="1"/>
    <col min="1550" max="1550" width="8.42578125" style="49" customWidth="1"/>
    <col min="1551" max="1551" width="26.42578125" style="49" customWidth="1"/>
    <col min="1552" max="1575" width="6.28515625" style="49" customWidth="1"/>
    <col min="1576" max="1576" width="19.5703125" style="49" customWidth="1"/>
    <col min="1577" max="1577" width="5.7109375" style="49" customWidth="1"/>
    <col min="1578" max="1578" width="6.42578125" style="49" customWidth="1"/>
    <col min="1579" max="1579" width="26" style="49" customWidth="1"/>
    <col min="1580" max="1804" width="11.42578125" style="49"/>
    <col min="1805" max="1805" width="22.5703125" style="49" customWidth="1"/>
    <col min="1806" max="1806" width="8.42578125" style="49" customWidth="1"/>
    <col min="1807" max="1807" width="26.42578125" style="49" customWidth="1"/>
    <col min="1808" max="1831" width="6.28515625" style="49" customWidth="1"/>
    <col min="1832" max="1832" width="19.5703125" style="49" customWidth="1"/>
    <col min="1833" max="1833" width="5.7109375" style="49" customWidth="1"/>
    <col min="1834" max="1834" width="6.42578125" style="49" customWidth="1"/>
    <col min="1835" max="1835" width="26" style="49" customWidth="1"/>
    <col min="1836" max="2060" width="11.42578125" style="49"/>
    <col min="2061" max="2061" width="22.5703125" style="49" customWidth="1"/>
    <col min="2062" max="2062" width="8.42578125" style="49" customWidth="1"/>
    <col min="2063" max="2063" width="26.42578125" style="49" customWidth="1"/>
    <col min="2064" max="2087" width="6.28515625" style="49" customWidth="1"/>
    <col min="2088" max="2088" width="19.5703125" style="49" customWidth="1"/>
    <col min="2089" max="2089" width="5.7109375" style="49" customWidth="1"/>
    <col min="2090" max="2090" width="6.42578125" style="49" customWidth="1"/>
    <col min="2091" max="2091" width="26" style="49" customWidth="1"/>
    <col min="2092" max="2316" width="11.42578125" style="49"/>
    <col min="2317" max="2317" width="22.5703125" style="49" customWidth="1"/>
    <col min="2318" max="2318" width="8.42578125" style="49" customWidth="1"/>
    <col min="2319" max="2319" width="26.42578125" style="49" customWidth="1"/>
    <col min="2320" max="2343" width="6.28515625" style="49" customWidth="1"/>
    <col min="2344" max="2344" width="19.5703125" style="49" customWidth="1"/>
    <col min="2345" max="2345" width="5.7109375" style="49" customWidth="1"/>
    <col min="2346" max="2346" width="6.42578125" style="49" customWidth="1"/>
    <col min="2347" max="2347" width="26" style="49" customWidth="1"/>
    <col min="2348" max="2572" width="11.42578125" style="49"/>
    <col min="2573" max="2573" width="22.5703125" style="49" customWidth="1"/>
    <col min="2574" max="2574" width="8.42578125" style="49" customWidth="1"/>
    <col min="2575" max="2575" width="26.42578125" style="49" customWidth="1"/>
    <col min="2576" max="2599" width="6.28515625" style="49" customWidth="1"/>
    <col min="2600" max="2600" width="19.5703125" style="49" customWidth="1"/>
    <col min="2601" max="2601" width="5.7109375" style="49" customWidth="1"/>
    <col min="2602" max="2602" width="6.42578125" style="49" customWidth="1"/>
    <col min="2603" max="2603" width="26" style="49" customWidth="1"/>
    <col min="2604" max="2828" width="11.42578125" style="49"/>
    <col min="2829" max="2829" width="22.5703125" style="49" customWidth="1"/>
    <col min="2830" max="2830" width="8.42578125" style="49" customWidth="1"/>
    <col min="2831" max="2831" width="26.42578125" style="49" customWidth="1"/>
    <col min="2832" max="2855" width="6.28515625" style="49" customWidth="1"/>
    <col min="2856" max="2856" width="19.5703125" style="49" customWidth="1"/>
    <col min="2857" max="2857" width="5.7109375" style="49" customWidth="1"/>
    <col min="2858" max="2858" width="6.42578125" style="49" customWidth="1"/>
    <col min="2859" max="2859" width="26" style="49" customWidth="1"/>
    <col min="2860" max="3084" width="11.42578125" style="49"/>
    <col min="3085" max="3085" width="22.5703125" style="49" customWidth="1"/>
    <col min="3086" max="3086" width="8.42578125" style="49" customWidth="1"/>
    <col min="3087" max="3087" width="26.42578125" style="49" customWidth="1"/>
    <col min="3088" max="3111" width="6.28515625" style="49" customWidth="1"/>
    <col min="3112" max="3112" width="19.5703125" style="49" customWidth="1"/>
    <col min="3113" max="3113" width="5.7109375" style="49" customWidth="1"/>
    <col min="3114" max="3114" width="6.42578125" style="49" customWidth="1"/>
    <col min="3115" max="3115" width="26" style="49" customWidth="1"/>
    <col min="3116" max="3340" width="11.42578125" style="49"/>
    <col min="3341" max="3341" width="22.5703125" style="49" customWidth="1"/>
    <col min="3342" max="3342" width="8.42578125" style="49" customWidth="1"/>
    <col min="3343" max="3343" width="26.42578125" style="49" customWidth="1"/>
    <col min="3344" max="3367" width="6.28515625" style="49" customWidth="1"/>
    <col min="3368" max="3368" width="19.5703125" style="49" customWidth="1"/>
    <col min="3369" max="3369" width="5.7109375" style="49" customWidth="1"/>
    <col min="3370" max="3370" width="6.42578125" style="49" customWidth="1"/>
    <col min="3371" max="3371" width="26" style="49" customWidth="1"/>
    <col min="3372" max="3596" width="11.42578125" style="49"/>
    <col min="3597" max="3597" width="22.5703125" style="49" customWidth="1"/>
    <col min="3598" max="3598" width="8.42578125" style="49" customWidth="1"/>
    <col min="3599" max="3599" width="26.42578125" style="49" customWidth="1"/>
    <col min="3600" max="3623" width="6.28515625" style="49" customWidth="1"/>
    <col min="3624" max="3624" width="19.5703125" style="49" customWidth="1"/>
    <col min="3625" max="3625" width="5.7109375" style="49" customWidth="1"/>
    <col min="3626" max="3626" width="6.42578125" style="49" customWidth="1"/>
    <col min="3627" max="3627" width="26" style="49" customWidth="1"/>
    <col min="3628" max="3852" width="11.42578125" style="49"/>
    <col min="3853" max="3853" width="22.5703125" style="49" customWidth="1"/>
    <col min="3854" max="3854" width="8.42578125" style="49" customWidth="1"/>
    <col min="3855" max="3855" width="26.42578125" style="49" customWidth="1"/>
    <col min="3856" max="3879" width="6.28515625" style="49" customWidth="1"/>
    <col min="3880" max="3880" width="19.5703125" style="49" customWidth="1"/>
    <col min="3881" max="3881" width="5.7109375" style="49" customWidth="1"/>
    <col min="3882" max="3882" width="6.42578125" style="49" customWidth="1"/>
    <col min="3883" max="3883" width="26" style="49" customWidth="1"/>
    <col min="3884" max="4108" width="11.42578125" style="49"/>
    <col min="4109" max="4109" width="22.5703125" style="49" customWidth="1"/>
    <col min="4110" max="4110" width="8.42578125" style="49" customWidth="1"/>
    <col min="4111" max="4111" width="26.42578125" style="49" customWidth="1"/>
    <col min="4112" max="4135" width="6.28515625" style="49" customWidth="1"/>
    <col min="4136" max="4136" width="19.5703125" style="49" customWidth="1"/>
    <col min="4137" max="4137" width="5.7109375" style="49" customWidth="1"/>
    <col min="4138" max="4138" width="6.42578125" style="49" customWidth="1"/>
    <col min="4139" max="4139" width="26" style="49" customWidth="1"/>
    <col min="4140" max="4364" width="11.42578125" style="49"/>
    <col min="4365" max="4365" width="22.5703125" style="49" customWidth="1"/>
    <col min="4366" max="4366" width="8.42578125" style="49" customWidth="1"/>
    <col min="4367" max="4367" width="26.42578125" style="49" customWidth="1"/>
    <col min="4368" max="4391" width="6.28515625" style="49" customWidth="1"/>
    <col min="4392" max="4392" width="19.5703125" style="49" customWidth="1"/>
    <col min="4393" max="4393" width="5.7109375" style="49" customWidth="1"/>
    <col min="4394" max="4394" width="6.42578125" style="49" customWidth="1"/>
    <col min="4395" max="4395" width="26" style="49" customWidth="1"/>
    <col min="4396" max="4620" width="11.42578125" style="49"/>
    <col min="4621" max="4621" width="22.5703125" style="49" customWidth="1"/>
    <col min="4622" max="4622" width="8.42578125" style="49" customWidth="1"/>
    <col min="4623" max="4623" width="26.42578125" style="49" customWidth="1"/>
    <col min="4624" max="4647" width="6.28515625" style="49" customWidth="1"/>
    <col min="4648" max="4648" width="19.5703125" style="49" customWidth="1"/>
    <col min="4649" max="4649" width="5.7109375" style="49" customWidth="1"/>
    <col min="4650" max="4650" width="6.42578125" style="49" customWidth="1"/>
    <col min="4651" max="4651" width="26" style="49" customWidth="1"/>
    <col min="4652" max="4876" width="11.42578125" style="49"/>
    <col min="4877" max="4877" width="22.5703125" style="49" customWidth="1"/>
    <col min="4878" max="4878" width="8.42578125" style="49" customWidth="1"/>
    <col min="4879" max="4879" width="26.42578125" style="49" customWidth="1"/>
    <col min="4880" max="4903" width="6.28515625" style="49" customWidth="1"/>
    <col min="4904" max="4904" width="19.5703125" style="49" customWidth="1"/>
    <col min="4905" max="4905" width="5.7109375" style="49" customWidth="1"/>
    <col min="4906" max="4906" width="6.42578125" style="49" customWidth="1"/>
    <col min="4907" max="4907" width="26" style="49" customWidth="1"/>
    <col min="4908" max="5132" width="11.42578125" style="49"/>
    <col min="5133" max="5133" width="22.5703125" style="49" customWidth="1"/>
    <col min="5134" max="5134" width="8.42578125" style="49" customWidth="1"/>
    <col min="5135" max="5135" width="26.42578125" style="49" customWidth="1"/>
    <col min="5136" max="5159" width="6.28515625" style="49" customWidth="1"/>
    <col min="5160" max="5160" width="19.5703125" style="49" customWidth="1"/>
    <col min="5161" max="5161" width="5.7109375" style="49" customWidth="1"/>
    <col min="5162" max="5162" width="6.42578125" style="49" customWidth="1"/>
    <col min="5163" max="5163" width="26" style="49" customWidth="1"/>
    <col min="5164" max="5388" width="11.42578125" style="49"/>
    <col min="5389" max="5389" width="22.5703125" style="49" customWidth="1"/>
    <col min="5390" max="5390" width="8.42578125" style="49" customWidth="1"/>
    <col min="5391" max="5391" width="26.42578125" style="49" customWidth="1"/>
    <col min="5392" max="5415" width="6.28515625" style="49" customWidth="1"/>
    <col min="5416" max="5416" width="19.5703125" style="49" customWidth="1"/>
    <col min="5417" max="5417" width="5.7109375" style="49" customWidth="1"/>
    <col min="5418" max="5418" width="6.42578125" style="49" customWidth="1"/>
    <col min="5419" max="5419" width="26" style="49" customWidth="1"/>
    <col min="5420" max="5644" width="11.42578125" style="49"/>
    <col min="5645" max="5645" width="22.5703125" style="49" customWidth="1"/>
    <col min="5646" max="5646" width="8.42578125" style="49" customWidth="1"/>
    <col min="5647" max="5647" width="26.42578125" style="49" customWidth="1"/>
    <col min="5648" max="5671" width="6.28515625" style="49" customWidth="1"/>
    <col min="5672" max="5672" width="19.5703125" style="49" customWidth="1"/>
    <col min="5673" max="5673" width="5.7109375" style="49" customWidth="1"/>
    <col min="5674" max="5674" width="6.42578125" style="49" customWidth="1"/>
    <col min="5675" max="5675" width="26" style="49" customWidth="1"/>
    <col min="5676" max="5900" width="11.42578125" style="49"/>
    <col min="5901" max="5901" width="22.5703125" style="49" customWidth="1"/>
    <col min="5902" max="5902" width="8.42578125" style="49" customWidth="1"/>
    <col min="5903" max="5903" width="26.42578125" style="49" customWidth="1"/>
    <col min="5904" max="5927" width="6.28515625" style="49" customWidth="1"/>
    <col min="5928" max="5928" width="19.5703125" style="49" customWidth="1"/>
    <col min="5929" max="5929" width="5.7109375" style="49" customWidth="1"/>
    <col min="5930" max="5930" width="6.42578125" style="49" customWidth="1"/>
    <col min="5931" max="5931" width="26" style="49" customWidth="1"/>
    <col min="5932" max="6156" width="11.42578125" style="49"/>
    <col min="6157" max="6157" width="22.5703125" style="49" customWidth="1"/>
    <col min="6158" max="6158" width="8.42578125" style="49" customWidth="1"/>
    <col min="6159" max="6159" width="26.42578125" style="49" customWidth="1"/>
    <col min="6160" max="6183" width="6.28515625" style="49" customWidth="1"/>
    <col min="6184" max="6184" width="19.5703125" style="49" customWidth="1"/>
    <col min="6185" max="6185" width="5.7109375" style="49" customWidth="1"/>
    <col min="6186" max="6186" width="6.42578125" style="49" customWidth="1"/>
    <col min="6187" max="6187" width="26" style="49" customWidth="1"/>
    <col min="6188" max="6412" width="11.42578125" style="49"/>
    <col min="6413" max="6413" width="22.5703125" style="49" customWidth="1"/>
    <col min="6414" max="6414" width="8.42578125" style="49" customWidth="1"/>
    <col min="6415" max="6415" width="26.42578125" style="49" customWidth="1"/>
    <col min="6416" max="6439" width="6.28515625" style="49" customWidth="1"/>
    <col min="6440" max="6440" width="19.5703125" style="49" customWidth="1"/>
    <col min="6441" max="6441" width="5.7109375" style="49" customWidth="1"/>
    <col min="6442" max="6442" width="6.42578125" style="49" customWidth="1"/>
    <col min="6443" max="6443" width="26" style="49" customWidth="1"/>
    <col min="6444" max="6668" width="11.42578125" style="49"/>
    <col min="6669" max="6669" width="22.5703125" style="49" customWidth="1"/>
    <col min="6670" max="6670" width="8.42578125" style="49" customWidth="1"/>
    <col min="6671" max="6671" width="26.42578125" style="49" customWidth="1"/>
    <col min="6672" max="6695" width="6.28515625" style="49" customWidth="1"/>
    <col min="6696" max="6696" width="19.5703125" style="49" customWidth="1"/>
    <col min="6697" max="6697" width="5.7109375" style="49" customWidth="1"/>
    <col min="6698" max="6698" width="6.42578125" style="49" customWidth="1"/>
    <col min="6699" max="6699" width="26" style="49" customWidth="1"/>
    <col min="6700" max="6924" width="11.42578125" style="49"/>
    <col min="6925" max="6925" width="22.5703125" style="49" customWidth="1"/>
    <col min="6926" max="6926" width="8.42578125" style="49" customWidth="1"/>
    <col min="6927" max="6927" width="26.42578125" style="49" customWidth="1"/>
    <col min="6928" max="6951" width="6.28515625" style="49" customWidth="1"/>
    <col min="6952" max="6952" width="19.5703125" style="49" customWidth="1"/>
    <col min="6953" max="6953" width="5.7109375" style="49" customWidth="1"/>
    <col min="6954" max="6954" width="6.42578125" style="49" customWidth="1"/>
    <col min="6955" max="6955" width="26" style="49" customWidth="1"/>
    <col min="6956" max="7180" width="11.42578125" style="49"/>
    <col min="7181" max="7181" width="22.5703125" style="49" customWidth="1"/>
    <col min="7182" max="7182" width="8.42578125" style="49" customWidth="1"/>
    <col min="7183" max="7183" width="26.42578125" style="49" customWidth="1"/>
    <col min="7184" max="7207" width="6.28515625" style="49" customWidth="1"/>
    <col min="7208" max="7208" width="19.5703125" style="49" customWidth="1"/>
    <col min="7209" max="7209" width="5.7109375" style="49" customWidth="1"/>
    <col min="7210" max="7210" width="6.42578125" style="49" customWidth="1"/>
    <col min="7211" max="7211" width="26" style="49" customWidth="1"/>
    <col min="7212" max="7436" width="11.42578125" style="49"/>
    <col min="7437" max="7437" width="22.5703125" style="49" customWidth="1"/>
    <col min="7438" max="7438" width="8.42578125" style="49" customWidth="1"/>
    <col min="7439" max="7439" width="26.42578125" style="49" customWidth="1"/>
    <col min="7440" max="7463" width="6.28515625" style="49" customWidth="1"/>
    <col min="7464" max="7464" width="19.5703125" style="49" customWidth="1"/>
    <col min="7465" max="7465" width="5.7109375" style="49" customWidth="1"/>
    <col min="7466" max="7466" width="6.42578125" style="49" customWidth="1"/>
    <col min="7467" max="7467" width="26" style="49" customWidth="1"/>
    <col min="7468" max="7692" width="11.42578125" style="49"/>
    <col min="7693" max="7693" width="22.5703125" style="49" customWidth="1"/>
    <col min="7694" max="7694" width="8.42578125" style="49" customWidth="1"/>
    <col min="7695" max="7695" width="26.42578125" style="49" customWidth="1"/>
    <col min="7696" max="7719" width="6.28515625" style="49" customWidth="1"/>
    <col min="7720" max="7720" width="19.5703125" style="49" customWidth="1"/>
    <col min="7721" max="7721" width="5.7109375" style="49" customWidth="1"/>
    <col min="7722" max="7722" width="6.42578125" style="49" customWidth="1"/>
    <col min="7723" max="7723" width="26" style="49" customWidth="1"/>
    <col min="7724" max="7948" width="11.42578125" style="49"/>
    <col min="7949" max="7949" width="22.5703125" style="49" customWidth="1"/>
    <col min="7950" max="7950" width="8.42578125" style="49" customWidth="1"/>
    <col min="7951" max="7951" width="26.42578125" style="49" customWidth="1"/>
    <col min="7952" max="7975" width="6.28515625" style="49" customWidth="1"/>
    <col min="7976" max="7976" width="19.5703125" style="49" customWidth="1"/>
    <col min="7977" max="7977" width="5.7109375" style="49" customWidth="1"/>
    <col min="7978" max="7978" width="6.42578125" style="49" customWidth="1"/>
    <col min="7979" max="7979" width="26" style="49" customWidth="1"/>
    <col min="7980" max="8204" width="11.42578125" style="49"/>
    <col min="8205" max="8205" width="22.5703125" style="49" customWidth="1"/>
    <col min="8206" max="8206" width="8.42578125" style="49" customWidth="1"/>
    <col min="8207" max="8207" width="26.42578125" style="49" customWidth="1"/>
    <col min="8208" max="8231" width="6.28515625" style="49" customWidth="1"/>
    <col min="8232" max="8232" width="19.5703125" style="49" customWidth="1"/>
    <col min="8233" max="8233" width="5.7109375" style="49" customWidth="1"/>
    <col min="8234" max="8234" width="6.42578125" style="49" customWidth="1"/>
    <col min="8235" max="8235" width="26" style="49" customWidth="1"/>
    <col min="8236" max="8460" width="11.42578125" style="49"/>
    <col min="8461" max="8461" width="22.5703125" style="49" customWidth="1"/>
    <col min="8462" max="8462" width="8.42578125" style="49" customWidth="1"/>
    <col min="8463" max="8463" width="26.42578125" style="49" customWidth="1"/>
    <col min="8464" max="8487" width="6.28515625" style="49" customWidth="1"/>
    <col min="8488" max="8488" width="19.5703125" style="49" customWidth="1"/>
    <col min="8489" max="8489" width="5.7109375" style="49" customWidth="1"/>
    <col min="8490" max="8490" width="6.42578125" style="49" customWidth="1"/>
    <col min="8491" max="8491" width="26" style="49" customWidth="1"/>
    <col min="8492" max="8716" width="11.42578125" style="49"/>
    <col min="8717" max="8717" width="22.5703125" style="49" customWidth="1"/>
    <col min="8718" max="8718" width="8.42578125" style="49" customWidth="1"/>
    <col min="8719" max="8719" width="26.42578125" style="49" customWidth="1"/>
    <col min="8720" max="8743" width="6.28515625" style="49" customWidth="1"/>
    <col min="8744" max="8744" width="19.5703125" style="49" customWidth="1"/>
    <col min="8745" max="8745" width="5.7109375" style="49" customWidth="1"/>
    <col min="8746" max="8746" width="6.42578125" style="49" customWidth="1"/>
    <col min="8747" max="8747" width="26" style="49" customWidth="1"/>
    <col min="8748" max="8972" width="11.42578125" style="49"/>
    <col min="8973" max="8973" width="22.5703125" style="49" customWidth="1"/>
    <col min="8974" max="8974" width="8.42578125" style="49" customWidth="1"/>
    <col min="8975" max="8975" width="26.42578125" style="49" customWidth="1"/>
    <col min="8976" max="8999" width="6.28515625" style="49" customWidth="1"/>
    <col min="9000" max="9000" width="19.5703125" style="49" customWidth="1"/>
    <col min="9001" max="9001" width="5.7109375" style="49" customWidth="1"/>
    <col min="9002" max="9002" width="6.42578125" style="49" customWidth="1"/>
    <col min="9003" max="9003" width="26" style="49" customWidth="1"/>
    <col min="9004" max="9228" width="11.42578125" style="49"/>
    <col min="9229" max="9229" width="22.5703125" style="49" customWidth="1"/>
    <col min="9230" max="9230" width="8.42578125" style="49" customWidth="1"/>
    <col min="9231" max="9231" width="26.42578125" style="49" customWidth="1"/>
    <col min="9232" max="9255" width="6.28515625" style="49" customWidth="1"/>
    <col min="9256" max="9256" width="19.5703125" style="49" customWidth="1"/>
    <col min="9257" max="9257" width="5.7109375" style="49" customWidth="1"/>
    <col min="9258" max="9258" width="6.42578125" style="49" customWidth="1"/>
    <col min="9259" max="9259" width="26" style="49" customWidth="1"/>
    <col min="9260" max="9484" width="11.42578125" style="49"/>
    <col min="9485" max="9485" width="22.5703125" style="49" customWidth="1"/>
    <col min="9486" max="9486" width="8.42578125" style="49" customWidth="1"/>
    <col min="9487" max="9487" width="26.42578125" style="49" customWidth="1"/>
    <col min="9488" max="9511" width="6.28515625" style="49" customWidth="1"/>
    <col min="9512" max="9512" width="19.5703125" style="49" customWidth="1"/>
    <col min="9513" max="9513" width="5.7109375" style="49" customWidth="1"/>
    <col min="9514" max="9514" width="6.42578125" style="49" customWidth="1"/>
    <col min="9515" max="9515" width="26" style="49" customWidth="1"/>
    <col min="9516" max="9740" width="11.42578125" style="49"/>
    <col min="9741" max="9741" width="22.5703125" style="49" customWidth="1"/>
    <col min="9742" max="9742" width="8.42578125" style="49" customWidth="1"/>
    <col min="9743" max="9743" width="26.42578125" style="49" customWidth="1"/>
    <col min="9744" max="9767" width="6.28515625" style="49" customWidth="1"/>
    <col min="9768" max="9768" width="19.5703125" style="49" customWidth="1"/>
    <col min="9769" max="9769" width="5.7109375" style="49" customWidth="1"/>
    <col min="9770" max="9770" width="6.42578125" style="49" customWidth="1"/>
    <col min="9771" max="9771" width="26" style="49" customWidth="1"/>
    <col min="9772" max="9996" width="11.42578125" style="49"/>
    <col min="9997" max="9997" width="22.5703125" style="49" customWidth="1"/>
    <col min="9998" max="9998" width="8.42578125" style="49" customWidth="1"/>
    <col min="9999" max="9999" width="26.42578125" style="49" customWidth="1"/>
    <col min="10000" max="10023" width="6.28515625" style="49" customWidth="1"/>
    <col min="10024" max="10024" width="19.5703125" style="49" customWidth="1"/>
    <col min="10025" max="10025" width="5.7109375" style="49" customWidth="1"/>
    <col min="10026" max="10026" width="6.42578125" style="49" customWidth="1"/>
    <col min="10027" max="10027" width="26" style="49" customWidth="1"/>
    <col min="10028" max="10252" width="11.42578125" style="49"/>
    <col min="10253" max="10253" width="22.5703125" style="49" customWidth="1"/>
    <col min="10254" max="10254" width="8.42578125" style="49" customWidth="1"/>
    <col min="10255" max="10255" width="26.42578125" style="49" customWidth="1"/>
    <col min="10256" max="10279" width="6.28515625" style="49" customWidth="1"/>
    <col min="10280" max="10280" width="19.5703125" style="49" customWidth="1"/>
    <col min="10281" max="10281" width="5.7109375" style="49" customWidth="1"/>
    <col min="10282" max="10282" width="6.42578125" style="49" customWidth="1"/>
    <col min="10283" max="10283" width="26" style="49" customWidth="1"/>
    <col min="10284" max="10508" width="11.42578125" style="49"/>
    <col min="10509" max="10509" width="22.5703125" style="49" customWidth="1"/>
    <col min="10510" max="10510" width="8.42578125" style="49" customWidth="1"/>
    <col min="10511" max="10511" width="26.42578125" style="49" customWidth="1"/>
    <col min="10512" max="10535" width="6.28515625" style="49" customWidth="1"/>
    <col min="10536" max="10536" width="19.5703125" style="49" customWidth="1"/>
    <col min="10537" max="10537" width="5.7109375" style="49" customWidth="1"/>
    <col min="10538" max="10538" width="6.42578125" style="49" customWidth="1"/>
    <col min="10539" max="10539" width="26" style="49" customWidth="1"/>
    <col min="10540" max="10764" width="11.42578125" style="49"/>
    <col min="10765" max="10765" width="22.5703125" style="49" customWidth="1"/>
    <col min="10766" max="10766" width="8.42578125" style="49" customWidth="1"/>
    <col min="10767" max="10767" width="26.42578125" style="49" customWidth="1"/>
    <col min="10768" max="10791" width="6.28515625" style="49" customWidth="1"/>
    <col min="10792" max="10792" width="19.5703125" style="49" customWidth="1"/>
    <col min="10793" max="10793" width="5.7109375" style="49" customWidth="1"/>
    <col min="10794" max="10794" width="6.42578125" style="49" customWidth="1"/>
    <col min="10795" max="10795" width="26" style="49" customWidth="1"/>
    <col min="10796" max="11020" width="11.42578125" style="49"/>
    <col min="11021" max="11021" width="22.5703125" style="49" customWidth="1"/>
    <col min="11022" max="11022" width="8.42578125" style="49" customWidth="1"/>
    <col min="11023" max="11023" width="26.42578125" style="49" customWidth="1"/>
    <col min="11024" max="11047" width="6.28515625" style="49" customWidth="1"/>
    <col min="11048" max="11048" width="19.5703125" style="49" customWidth="1"/>
    <col min="11049" max="11049" width="5.7109375" style="49" customWidth="1"/>
    <col min="11050" max="11050" width="6.42578125" style="49" customWidth="1"/>
    <col min="11051" max="11051" width="26" style="49" customWidth="1"/>
    <col min="11052" max="11276" width="11.42578125" style="49"/>
    <col min="11277" max="11277" width="22.5703125" style="49" customWidth="1"/>
    <col min="11278" max="11278" width="8.42578125" style="49" customWidth="1"/>
    <col min="11279" max="11279" width="26.42578125" style="49" customWidth="1"/>
    <col min="11280" max="11303" width="6.28515625" style="49" customWidth="1"/>
    <col min="11304" max="11304" width="19.5703125" style="49" customWidth="1"/>
    <col min="11305" max="11305" width="5.7109375" style="49" customWidth="1"/>
    <col min="11306" max="11306" width="6.42578125" style="49" customWidth="1"/>
    <col min="11307" max="11307" width="26" style="49" customWidth="1"/>
    <col min="11308" max="11532" width="11.42578125" style="49"/>
    <col min="11533" max="11533" width="22.5703125" style="49" customWidth="1"/>
    <col min="11534" max="11534" width="8.42578125" style="49" customWidth="1"/>
    <col min="11535" max="11535" width="26.42578125" style="49" customWidth="1"/>
    <col min="11536" max="11559" width="6.28515625" style="49" customWidth="1"/>
    <col min="11560" max="11560" width="19.5703125" style="49" customWidth="1"/>
    <col min="11561" max="11561" width="5.7109375" style="49" customWidth="1"/>
    <col min="11562" max="11562" width="6.42578125" style="49" customWidth="1"/>
    <col min="11563" max="11563" width="26" style="49" customWidth="1"/>
    <col min="11564" max="11788" width="11.42578125" style="49"/>
    <col min="11789" max="11789" width="22.5703125" style="49" customWidth="1"/>
    <col min="11790" max="11790" width="8.42578125" style="49" customWidth="1"/>
    <col min="11791" max="11791" width="26.42578125" style="49" customWidth="1"/>
    <col min="11792" max="11815" width="6.28515625" style="49" customWidth="1"/>
    <col min="11816" max="11816" width="19.5703125" style="49" customWidth="1"/>
    <col min="11817" max="11817" width="5.7109375" style="49" customWidth="1"/>
    <col min="11818" max="11818" width="6.42578125" style="49" customWidth="1"/>
    <col min="11819" max="11819" width="26" style="49" customWidth="1"/>
    <col min="11820" max="12044" width="11.42578125" style="49"/>
    <col min="12045" max="12045" width="22.5703125" style="49" customWidth="1"/>
    <col min="12046" max="12046" width="8.42578125" style="49" customWidth="1"/>
    <col min="12047" max="12047" width="26.42578125" style="49" customWidth="1"/>
    <col min="12048" max="12071" width="6.28515625" style="49" customWidth="1"/>
    <col min="12072" max="12072" width="19.5703125" style="49" customWidth="1"/>
    <col min="12073" max="12073" width="5.7109375" style="49" customWidth="1"/>
    <col min="12074" max="12074" width="6.42578125" style="49" customWidth="1"/>
    <col min="12075" max="12075" width="26" style="49" customWidth="1"/>
    <col min="12076" max="12300" width="11.42578125" style="49"/>
    <col min="12301" max="12301" width="22.5703125" style="49" customWidth="1"/>
    <col min="12302" max="12302" width="8.42578125" style="49" customWidth="1"/>
    <col min="12303" max="12303" width="26.42578125" style="49" customWidth="1"/>
    <col min="12304" max="12327" width="6.28515625" style="49" customWidth="1"/>
    <col min="12328" max="12328" width="19.5703125" style="49" customWidth="1"/>
    <col min="12329" max="12329" width="5.7109375" style="49" customWidth="1"/>
    <col min="12330" max="12330" width="6.42578125" style="49" customWidth="1"/>
    <col min="12331" max="12331" width="26" style="49" customWidth="1"/>
    <col min="12332" max="12556" width="11.42578125" style="49"/>
    <col min="12557" max="12557" width="22.5703125" style="49" customWidth="1"/>
    <col min="12558" max="12558" width="8.42578125" style="49" customWidth="1"/>
    <col min="12559" max="12559" width="26.42578125" style="49" customWidth="1"/>
    <col min="12560" max="12583" width="6.28515625" style="49" customWidth="1"/>
    <col min="12584" max="12584" width="19.5703125" style="49" customWidth="1"/>
    <col min="12585" max="12585" width="5.7109375" style="49" customWidth="1"/>
    <col min="12586" max="12586" width="6.42578125" style="49" customWidth="1"/>
    <col min="12587" max="12587" width="26" style="49" customWidth="1"/>
    <col min="12588" max="12812" width="11.42578125" style="49"/>
    <col min="12813" max="12813" width="22.5703125" style="49" customWidth="1"/>
    <col min="12814" max="12814" width="8.42578125" style="49" customWidth="1"/>
    <col min="12815" max="12815" width="26.42578125" style="49" customWidth="1"/>
    <col min="12816" max="12839" width="6.28515625" style="49" customWidth="1"/>
    <col min="12840" max="12840" width="19.5703125" style="49" customWidth="1"/>
    <col min="12841" max="12841" width="5.7109375" style="49" customWidth="1"/>
    <col min="12842" max="12842" width="6.42578125" style="49" customWidth="1"/>
    <col min="12843" max="12843" width="26" style="49" customWidth="1"/>
    <col min="12844" max="13068" width="11.42578125" style="49"/>
    <col min="13069" max="13069" width="22.5703125" style="49" customWidth="1"/>
    <col min="13070" max="13070" width="8.42578125" style="49" customWidth="1"/>
    <col min="13071" max="13071" width="26.42578125" style="49" customWidth="1"/>
    <col min="13072" max="13095" width="6.28515625" style="49" customWidth="1"/>
    <col min="13096" max="13096" width="19.5703125" style="49" customWidth="1"/>
    <col min="13097" max="13097" width="5.7109375" style="49" customWidth="1"/>
    <col min="13098" max="13098" width="6.42578125" style="49" customWidth="1"/>
    <col min="13099" max="13099" width="26" style="49" customWidth="1"/>
    <col min="13100" max="13324" width="11.42578125" style="49"/>
    <col min="13325" max="13325" width="22.5703125" style="49" customWidth="1"/>
    <col min="13326" max="13326" width="8.42578125" style="49" customWidth="1"/>
    <col min="13327" max="13327" width="26.42578125" style="49" customWidth="1"/>
    <col min="13328" max="13351" width="6.28515625" style="49" customWidth="1"/>
    <col min="13352" max="13352" width="19.5703125" style="49" customWidth="1"/>
    <col min="13353" max="13353" width="5.7109375" style="49" customWidth="1"/>
    <col min="13354" max="13354" width="6.42578125" style="49" customWidth="1"/>
    <col min="13355" max="13355" width="26" style="49" customWidth="1"/>
    <col min="13356" max="13580" width="11.42578125" style="49"/>
    <col min="13581" max="13581" width="22.5703125" style="49" customWidth="1"/>
    <col min="13582" max="13582" width="8.42578125" style="49" customWidth="1"/>
    <col min="13583" max="13583" width="26.42578125" style="49" customWidth="1"/>
    <col min="13584" max="13607" width="6.28515625" style="49" customWidth="1"/>
    <col min="13608" max="13608" width="19.5703125" style="49" customWidth="1"/>
    <col min="13609" max="13609" width="5.7109375" style="49" customWidth="1"/>
    <col min="13610" max="13610" width="6.42578125" style="49" customWidth="1"/>
    <col min="13611" max="13611" width="26" style="49" customWidth="1"/>
    <col min="13612" max="13836" width="11.42578125" style="49"/>
    <col min="13837" max="13837" width="22.5703125" style="49" customWidth="1"/>
    <col min="13838" max="13838" width="8.42578125" style="49" customWidth="1"/>
    <col min="13839" max="13839" width="26.42578125" style="49" customWidth="1"/>
    <col min="13840" max="13863" width="6.28515625" style="49" customWidth="1"/>
    <col min="13864" max="13864" width="19.5703125" style="49" customWidth="1"/>
    <col min="13865" max="13865" width="5.7109375" style="49" customWidth="1"/>
    <col min="13866" max="13866" width="6.42578125" style="49" customWidth="1"/>
    <col min="13867" max="13867" width="26" style="49" customWidth="1"/>
    <col min="13868" max="14092" width="11.42578125" style="49"/>
    <col min="14093" max="14093" width="22.5703125" style="49" customWidth="1"/>
    <col min="14094" max="14094" width="8.42578125" style="49" customWidth="1"/>
    <col min="14095" max="14095" width="26.42578125" style="49" customWidth="1"/>
    <col min="14096" max="14119" width="6.28515625" style="49" customWidth="1"/>
    <col min="14120" max="14120" width="19.5703125" style="49" customWidth="1"/>
    <col min="14121" max="14121" width="5.7109375" style="49" customWidth="1"/>
    <col min="14122" max="14122" width="6.42578125" style="49" customWidth="1"/>
    <col min="14123" max="14123" width="26" style="49" customWidth="1"/>
    <col min="14124" max="14348" width="11.42578125" style="49"/>
    <col min="14349" max="14349" width="22.5703125" style="49" customWidth="1"/>
    <col min="14350" max="14350" width="8.42578125" style="49" customWidth="1"/>
    <col min="14351" max="14351" width="26.42578125" style="49" customWidth="1"/>
    <col min="14352" max="14375" width="6.28515625" style="49" customWidth="1"/>
    <col min="14376" max="14376" width="19.5703125" style="49" customWidth="1"/>
    <col min="14377" max="14377" width="5.7109375" style="49" customWidth="1"/>
    <col min="14378" max="14378" width="6.42578125" style="49" customWidth="1"/>
    <col min="14379" max="14379" width="26" style="49" customWidth="1"/>
    <col min="14380" max="14604" width="11.42578125" style="49"/>
    <col min="14605" max="14605" width="22.5703125" style="49" customWidth="1"/>
    <col min="14606" max="14606" width="8.42578125" style="49" customWidth="1"/>
    <col min="14607" max="14607" width="26.42578125" style="49" customWidth="1"/>
    <col min="14608" max="14631" width="6.28515625" style="49" customWidth="1"/>
    <col min="14632" max="14632" width="19.5703125" style="49" customWidth="1"/>
    <col min="14633" max="14633" width="5.7109375" style="49" customWidth="1"/>
    <col min="14634" max="14634" width="6.42578125" style="49" customWidth="1"/>
    <col min="14635" max="14635" width="26" style="49" customWidth="1"/>
    <col min="14636" max="14860" width="11.42578125" style="49"/>
    <col min="14861" max="14861" width="22.5703125" style="49" customWidth="1"/>
    <col min="14862" max="14862" width="8.42578125" style="49" customWidth="1"/>
    <col min="14863" max="14863" width="26.42578125" style="49" customWidth="1"/>
    <col min="14864" max="14887" width="6.28515625" style="49" customWidth="1"/>
    <col min="14888" max="14888" width="19.5703125" style="49" customWidth="1"/>
    <col min="14889" max="14889" width="5.7109375" style="49" customWidth="1"/>
    <col min="14890" max="14890" width="6.42578125" style="49" customWidth="1"/>
    <col min="14891" max="14891" width="26" style="49" customWidth="1"/>
    <col min="14892" max="15116" width="11.42578125" style="49"/>
    <col min="15117" max="15117" width="22.5703125" style="49" customWidth="1"/>
    <col min="15118" max="15118" width="8.42578125" style="49" customWidth="1"/>
    <col min="15119" max="15119" width="26.42578125" style="49" customWidth="1"/>
    <col min="15120" max="15143" width="6.28515625" style="49" customWidth="1"/>
    <col min="15144" max="15144" width="19.5703125" style="49" customWidth="1"/>
    <col min="15145" max="15145" width="5.7109375" style="49" customWidth="1"/>
    <col min="15146" max="15146" width="6.42578125" style="49" customWidth="1"/>
    <col min="15147" max="15147" width="26" style="49" customWidth="1"/>
    <col min="15148" max="15372" width="11.42578125" style="49"/>
    <col min="15373" max="15373" width="22.5703125" style="49" customWidth="1"/>
    <col min="15374" max="15374" width="8.42578125" style="49" customWidth="1"/>
    <col min="15375" max="15375" width="26.42578125" style="49" customWidth="1"/>
    <col min="15376" max="15399" width="6.28515625" style="49" customWidth="1"/>
    <col min="15400" max="15400" width="19.5703125" style="49" customWidth="1"/>
    <col min="15401" max="15401" width="5.7109375" style="49" customWidth="1"/>
    <col min="15402" max="15402" width="6.42578125" style="49" customWidth="1"/>
    <col min="15403" max="15403" width="26" style="49" customWidth="1"/>
    <col min="15404" max="15628" width="11.42578125" style="49"/>
    <col min="15629" max="15629" width="22.5703125" style="49" customWidth="1"/>
    <col min="15630" max="15630" width="8.42578125" style="49" customWidth="1"/>
    <col min="15631" max="15631" width="26.42578125" style="49" customWidth="1"/>
    <col min="15632" max="15655" width="6.28515625" style="49" customWidth="1"/>
    <col min="15656" max="15656" width="19.5703125" style="49" customWidth="1"/>
    <col min="15657" max="15657" width="5.7109375" style="49" customWidth="1"/>
    <col min="15658" max="15658" width="6.42578125" style="49" customWidth="1"/>
    <col min="15659" max="15659" width="26" style="49" customWidth="1"/>
    <col min="15660" max="15884" width="11.42578125" style="49"/>
    <col min="15885" max="15885" width="22.5703125" style="49" customWidth="1"/>
    <col min="15886" max="15886" width="8.42578125" style="49" customWidth="1"/>
    <col min="15887" max="15887" width="26.42578125" style="49" customWidth="1"/>
    <col min="15888" max="15911" width="6.28515625" style="49" customWidth="1"/>
    <col min="15912" max="15912" width="19.5703125" style="49" customWidth="1"/>
    <col min="15913" max="15913" width="5.7109375" style="49" customWidth="1"/>
    <col min="15914" max="15914" width="6.42578125" style="49" customWidth="1"/>
    <col min="15915" max="15915" width="26" style="49" customWidth="1"/>
    <col min="15916" max="16140" width="11.42578125" style="49"/>
    <col min="16141" max="16141" width="22.5703125" style="49" customWidth="1"/>
    <col min="16142" max="16142" width="8.42578125" style="49" customWidth="1"/>
    <col min="16143" max="16143" width="26.42578125" style="49" customWidth="1"/>
    <col min="16144" max="16167" width="6.28515625" style="49" customWidth="1"/>
    <col min="16168" max="16168" width="19.5703125" style="49" customWidth="1"/>
    <col min="16169" max="16169" width="5.7109375" style="49" customWidth="1"/>
    <col min="16170" max="16170" width="6.42578125" style="49" customWidth="1"/>
    <col min="16171" max="16171" width="26" style="49" customWidth="1"/>
    <col min="16172" max="16384" width="11.42578125" style="49"/>
  </cols>
  <sheetData>
    <row r="1" spans="1:43" ht="34.5" customHeight="1" x14ac:dyDescent="0.25">
      <c r="A1" s="100"/>
      <c r="B1" s="100"/>
      <c r="C1" s="101" t="s">
        <v>255</v>
      </c>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2" t="s">
        <v>256</v>
      </c>
      <c r="AQ1" s="102"/>
    </row>
    <row r="2" spans="1:43" ht="34.5" customHeight="1" x14ac:dyDescent="0.25">
      <c r="A2" s="100"/>
      <c r="B2" s="100"/>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3" t="s">
        <v>878</v>
      </c>
      <c r="AQ2" s="103"/>
    </row>
    <row r="3" spans="1:43" ht="34.5" customHeight="1" x14ac:dyDescent="0.25">
      <c r="A3" s="100"/>
      <c r="B3" s="100"/>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2" t="s">
        <v>879</v>
      </c>
      <c r="AQ3" s="102"/>
    </row>
    <row r="4" spans="1:43" ht="43.5" customHeight="1" x14ac:dyDescent="0.25">
      <c r="A4" s="98" t="s">
        <v>345</v>
      </c>
      <c r="B4" s="98"/>
      <c r="C4" s="98"/>
      <c r="D4" s="98"/>
      <c r="E4" s="98"/>
      <c r="F4" s="98"/>
      <c r="G4" s="98"/>
      <c r="H4" s="98"/>
      <c r="I4" s="98"/>
      <c r="J4" s="98"/>
      <c r="K4" s="98"/>
      <c r="L4" s="98"/>
      <c r="M4" s="98"/>
      <c r="N4" s="98"/>
      <c r="O4" s="98"/>
      <c r="P4" s="98"/>
      <c r="Q4" s="98" t="s">
        <v>346</v>
      </c>
      <c r="R4" s="98"/>
      <c r="S4" s="98"/>
      <c r="T4" s="98"/>
      <c r="U4" s="98"/>
      <c r="V4" s="98"/>
      <c r="W4" s="98"/>
      <c r="X4" s="98"/>
      <c r="Y4" s="98"/>
      <c r="Z4" s="98"/>
      <c r="AA4" s="98"/>
      <c r="AB4" s="98"/>
      <c r="AC4" s="98"/>
      <c r="AD4" s="98"/>
      <c r="AE4" s="98"/>
      <c r="AF4" s="98"/>
      <c r="AG4" s="98"/>
      <c r="AH4" s="98"/>
      <c r="AI4" s="98"/>
      <c r="AJ4" s="98"/>
      <c r="AK4" s="98"/>
      <c r="AL4" s="98"/>
      <c r="AM4" s="98"/>
      <c r="AN4" s="98"/>
      <c r="AO4" s="98"/>
      <c r="AP4" s="98"/>
      <c r="AQ4" s="98"/>
    </row>
    <row r="5" spans="1:43" s="50" customFormat="1" ht="32.25" customHeight="1" x14ac:dyDescent="0.25">
      <c r="A5" s="99"/>
      <c r="B5" s="99"/>
      <c r="C5" s="99"/>
      <c r="D5" s="99"/>
      <c r="E5" s="99"/>
      <c r="F5" s="99"/>
      <c r="G5" s="99"/>
      <c r="H5" s="99"/>
      <c r="I5" s="99"/>
      <c r="J5" s="99"/>
      <c r="K5" s="36" t="s">
        <v>279</v>
      </c>
      <c r="L5" s="99" t="s">
        <v>348</v>
      </c>
      <c r="M5" s="99"/>
      <c r="N5" s="99"/>
      <c r="O5" s="99"/>
      <c r="P5" s="99"/>
      <c r="Q5" s="35" t="s">
        <v>280</v>
      </c>
      <c r="R5" s="99" t="s">
        <v>349</v>
      </c>
      <c r="S5" s="99"/>
      <c r="T5" s="99"/>
      <c r="U5" s="99"/>
      <c r="V5" s="99"/>
      <c r="W5" s="37" t="s">
        <v>281</v>
      </c>
      <c r="X5" s="99" t="s">
        <v>350</v>
      </c>
      <c r="Y5" s="99"/>
      <c r="Z5" s="99"/>
      <c r="AA5" s="99"/>
      <c r="AB5" s="99"/>
      <c r="AC5" s="99"/>
      <c r="AD5" s="99"/>
      <c r="AE5" s="99"/>
      <c r="AF5" s="99"/>
      <c r="AG5" s="99"/>
      <c r="AH5" s="99"/>
      <c r="AI5" s="99"/>
      <c r="AJ5" s="99"/>
      <c r="AK5" s="99"/>
      <c r="AL5" s="99"/>
      <c r="AM5" s="99"/>
      <c r="AN5" s="99"/>
      <c r="AO5" s="99"/>
      <c r="AP5" s="99"/>
      <c r="AQ5" s="99"/>
    </row>
    <row r="6" spans="1:43" ht="32.25" customHeight="1" x14ac:dyDescent="0.25">
      <c r="A6" s="104"/>
      <c r="B6" s="104"/>
      <c r="C6" s="104"/>
      <c r="D6" s="104"/>
      <c r="E6" s="10"/>
      <c r="F6" s="98" t="s">
        <v>257</v>
      </c>
      <c r="G6" s="98"/>
      <c r="H6" s="98"/>
      <c r="I6" s="98"/>
      <c r="J6" s="98"/>
      <c r="K6" s="38"/>
      <c r="L6" s="98" t="s">
        <v>258</v>
      </c>
      <c r="M6" s="98"/>
      <c r="N6" s="98"/>
      <c r="O6" s="98"/>
      <c r="P6" s="98"/>
      <c r="Q6" s="12"/>
      <c r="R6" s="98" t="s">
        <v>259</v>
      </c>
      <c r="S6" s="98"/>
      <c r="T6" s="98"/>
      <c r="U6" s="98"/>
      <c r="V6" s="98"/>
      <c r="W6" s="13"/>
      <c r="X6" s="98" t="s">
        <v>260</v>
      </c>
      <c r="Y6" s="98"/>
      <c r="Z6" s="98"/>
      <c r="AA6" s="98"/>
      <c r="AB6" s="11"/>
      <c r="AC6" s="98" t="s">
        <v>365</v>
      </c>
      <c r="AD6" s="98"/>
      <c r="AE6" s="98"/>
      <c r="AF6" s="98"/>
      <c r="AG6" s="98"/>
      <c r="AH6" s="98"/>
      <c r="AI6" s="122"/>
      <c r="AJ6" s="122"/>
      <c r="AK6" s="122"/>
      <c r="AL6" s="122"/>
      <c r="AM6" s="122"/>
      <c r="AN6" s="122"/>
      <c r="AO6" s="122"/>
      <c r="AP6" s="122"/>
      <c r="AQ6" s="123"/>
    </row>
    <row r="7" spans="1:43" s="51" customFormat="1" ht="33" customHeight="1" x14ac:dyDescent="0.25">
      <c r="A7" s="131" t="s">
        <v>261</v>
      </c>
      <c r="B7" s="105" t="s">
        <v>351</v>
      </c>
      <c r="C7" s="105" t="s">
        <v>262</v>
      </c>
      <c r="D7" s="105" t="s">
        <v>352</v>
      </c>
      <c r="E7" s="106" t="s">
        <v>263</v>
      </c>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5" t="s">
        <v>264</v>
      </c>
      <c r="AP7" s="105" t="s">
        <v>265</v>
      </c>
      <c r="AQ7" s="105"/>
    </row>
    <row r="8" spans="1:43" s="51" customFormat="1" ht="45.75" customHeight="1" x14ac:dyDescent="0.25">
      <c r="A8" s="131"/>
      <c r="B8" s="105"/>
      <c r="C8" s="105"/>
      <c r="D8" s="105"/>
      <c r="E8" s="107" t="s">
        <v>267</v>
      </c>
      <c r="F8" s="107"/>
      <c r="G8" s="107"/>
      <c r="H8" s="107" t="s">
        <v>268</v>
      </c>
      <c r="I8" s="107"/>
      <c r="J8" s="107"/>
      <c r="K8" s="107" t="s">
        <v>269</v>
      </c>
      <c r="L8" s="107"/>
      <c r="M8" s="107"/>
      <c r="N8" s="107" t="s">
        <v>270</v>
      </c>
      <c r="O8" s="107"/>
      <c r="P8" s="107"/>
      <c r="Q8" s="107" t="s">
        <v>271</v>
      </c>
      <c r="R8" s="107"/>
      <c r="S8" s="107"/>
      <c r="T8" s="107" t="s">
        <v>272</v>
      </c>
      <c r="U8" s="107"/>
      <c r="V8" s="107"/>
      <c r="W8" s="107" t="s">
        <v>273</v>
      </c>
      <c r="X8" s="107"/>
      <c r="Y8" s="107"/>
      <c r="Z8" s="107" t="s">
        <v>274</v>
      </c>
      <c r="AA8" s="107"/>
      <c r="AB8" s="107"/>
      <c r="AC8" s="107" t="s">
        <v>275</v>
      </c>
      <c r="AD8" s="107"/>
      <c r="AE8" s="107"/>
      <c r="AF8" s="107" t="s">
        <v>276</v>
      </c>
      <c r="AG8" s="107"/>
      <c r="AH8" s="107"/>
      <c r="AI8" s="107" t="s">
        <v>277</v>
      </c>
      <c r="AJ8" s="107"/>
      <c r="AK8" s="107"/>
      <c r="AL8" s="107" t="s">
        <v>278</v>
      </c>
      <c r="AM8" s="107"/>
      <c r="AN8" s="107"/>
      <c r="AO8" s="105"/>
      <c r="AP8" s="105"/>
      <c r="AQ8" s="105"/>
    </row>
    <row r="9" spans="1:43" ht="37.5" customHeight="1" x14ac:dyDescent="0.25">
      <c r="A9" s="131"/>
      <c r="B9" s="105"/>
      <c r="C9" s="105"/>
      <c r="D9" s="105"/>
      <c r="E9" s="24" t="s">
        <v>279</v>
      </c>
      <c r="F9" s="25" t="s">
        <v>280</v>
      </c>
      <c r="G9" s="26" t="s">
        <v>281</v>
      </c>
      <c r="H9" s="24" t="s">
        <v>279</v>
      </c>
      <c r="I9" s="25" t="s">
        <v>280</v>
      </c>
      <c r="J9" s="26" t="s">
        <v>281</v>
      </c>
      <c r="K9" s="24" t="s">
        <v>279</v>
      </c>
      <c r="L9" s="25" t="s">
        <v>280</v>
      </c>
      <c r="M9" s="26" t="s">
        <v>281</v>
      </c>
      <c r="N9" s="24" t="s">
        <v>279</v>
      </c>
      <c r="O9" s="25" t="s">
        <v>280</v>
      </c>
      <c r="P9" s="26" t="s">
        <v>281</v>
      </c>
      <c r="Q9" s="24" t="s">
        <v>279</v>
      </c>
      <c r="R9" s="25" t="s">
        <v>280</v>
      </c>
      <c r="S9" s="26" t="s">
        <v>281</v>
      </c>
      <c r="T9" s="24" t="s">
        <v>279</v>
      </c>
      <c r="U9" s="25" t="s">
        <v>280</v>
      </c>
      <c r="V9" s="26" t="s">
        <v>281</v>
      </c>
      <c r="W9" s="24" t="s">
        <v>279</v>
      </c>
      <c r="X9" s="25" t="s">
        <v>280</v>
      </c>
      <c r="Y9" s="26" t="s">
        <v>281</v>
      </c>
      <c r="Z9" s="24" t="s">
        <v>279</v>
      </c>
      <c r="AA9" s="25" t="s">
        <v>280</v>
      </c>
      <c r="AB9" s="26" t="s">
        <v>281</v>
      </c>
      <c r="AC9" s="24" t="s">
        <v>279</v>
      </c>
      <c r="AD9" s="25" t="s">
        <v>280</v>
      </c>
      <c r="AE9" s="26" t="s">
        <v>281</v>
      </c>
      <c r="AF9" s="24" t="s">
        <v>279</v>
      </c>
      <c r="AG9" s="25" t="s">
        <v>280</v>
      </c>
      <c r="AH9" s="26" t="s">
        <v>281</v>
      </c>
      <c r="AI9" s="24" t="s">
        <v>279</v>
      </c>
      <c r="AJ9" s="25" t="s">
        <v>280</v>
      </c>
      <c r="AK9" s="26" t="s">
        <v>281</v>
      </c>
      <c r="AL9" s="24" t="s">
        <v>279</v>
      </c>
      <c r="AM9" s="25" t="s">
        <v>280</v>
      </c>
      <c r="AN9" s="26" t="s">
        <v>281</v>
      </c>
      <c r="AO9" s="105"/>
      <c r="AP9" s="105"/>
      <c r="AQ9" s="105"/>
    </row>
    <row r="10" spans="1:43" s="42" customFormat="1" ht="55.5" customHeight="1" x14ac:dyDescent="0.25">
      <c r="A10" s="132" t="s">
        <v>266</v>
      </c>
      <c r="B10" s="74" t="s">
        <v>283</v>
      </c>
      <c r="C10" s="75" t="s">
        <v>358</v>
      </c>
      <c r="D10" s="14" t="s">
        <v>284</v>
      </c>
      <c r="E10" s="18"/>
      <c r="F10" s="18"/>
      <c r="G10" s="18"/>
      <c r="H10" s="18"/>
      <c r="I10" s="18"/>
      <c r="J10" s="18"/>
      <c r="K10" s="18"/>
      <c r="L10" s="18"/>
      <c r="M10" s="18"/>
      <c r="N10" s="18"/>
      <c r="O10" s="18"/>
      <c r="P10" s="18"/>
      <c r="Q10" s="18" t="s">
        <v>282</v>
      </c>
      <c r="R10" s="18"/>
      <c r="S10" s="18" t="s">
        <v>282</v>
      </c>
      <c r="T10" s="18"/>
      <c r="U10" s="18"/>
      <c r="V10" s="18"/>
      <c r="W10" s="18"/>
      <c r="X10" s="18"/>
      <c r="Y10" s="18"/>
      <c r="Z10" s="18" t="s">
        <v>282</v>
      </c>
      <c r="AA10" s="18"/>
      <c r="AB10" s="18"/>
      <c r="AC10" s="18"/>
      <c r="AD10" s="18"/>
      <c r="AE10" s="18"/>
      <c r="AF10" s="18"/>
      <c r="AG10" s="18"/>
      <c r="AH10" s="18"/>
      <c r="AI10" s="18" t="s">
        <v>282</v>
      </c>
      <c r="AJ10" s="18"/>
      <c r="AK10" s="18"/>
      <c r="AL10" s="18"/>
      <c r="AM10" s="18"/>
      <c r="AN10" s="18"/>
      <c r="AO10" s="39"/>
      <c r="AP10" s="104"/>
      <c r="AQ10" s="104"/>
    </row>
    <row r="11" spans="1:43" s="42" customFormat="1" ht="55.5" customHeight="1" x14ac:dyDescent="0.25">
      <c r="A11" s="132"/>
      <c r="B11" s="74" t="s">
        <v>283</v>
      </c>
      <c r="C11" s="75" t="s">
        <v>358</v>
      </c>
      <c r="D11" s="14" t="s">
        <v>285</v>
      </c>
      <c r="E11" s="18"/>
      <c r="F11" s="18"/>
      <c r="G11" s="18"/>
      <c r="H11" s="18"/>
      <c r="I11" s="18"/>
      <c r="J11" s="18"/>
      <c r="K11" s="18"/>
      <c r="L11" s="18"/>
      <c r="M11" s="18"/>
      <c r="N11" s="18" t="s">
        <v>282</v>
      </c>
      <c r="O11" s="18"/>
      <c r="P11" s="18"/>
      <c r="Q11" s="18"/>
      <c r="R11" s="18"/>
      <c r="S11" s="18"/>
      <c r="T11" s="18"/>
      <c r="U11" s="18"/>
      <c r="V11" s="18"/>
      <c r="W11" s="18"/>
      <c r="X11" s="18"/>
      <c r="Y11" s="18"/>
      <c r="Z11" s="18"/>
      <c r="AA11" s="18"/>
      <c r="AB11" s="18"/>
      <c r="AC11" s="18" t="s">
        <v>282</v>
      </c>
      <c r="AD11" s="18"/>
      <c r="AE11" s="18"/>
      <c r="AF11" s="18"/>
      <c r="AG11" s="18"/>
      <c r="AH11" s="18"/>
      <c r="AI11" s="18"/>
      <c r="AJ11" s="18"/>
      <c r="AK11" s="18"/>
      <c r="AL11" s="18"/>
      <c r="AM11" s="18"/>
      <c r="AN11" s="18"/>
      <c r="AO11" s="39"/>
      <c r="AP11" s="104"/>
      <c r="AQ11" s="104"/>
    </row>
    <row r="12" spans="1:43" s="42" customFormat="1" ht="55.5" customHeight="1" x14ac:dyDescent="0.25">
      <c r="A12" s="132"/>
      <c r="B12" s="74" t="s">
        <v>283</v>
      </c>
      <c r="C12" s="75" t="s">
        <v>358</v>
      </c>
      <c r="D12" s="14" t="s">
        <v>286</v>
      </c>
      <c r="E12" s="18"/>
      <c r="F12" s="18"/>
      <c r="G12" s="18"/>
      <c r="H12" s="18"/>
      <c r="I12" s="18"/>
      <c r="J12" s="18"/>
      <c r="K12" s="18" t="s">
        <v>282</v>
      </c>
      <c r="L12" s="18"/>
      <c r="M12" s="18"/>
      <c r="N12" s="18"/>
      <c r="O12" s="18"/>
      <c r="P12" s="18"/>
      <c r="Q12" s="18"/>
      <c r="R12" s="18"/>
      <c r="S12" s="18"/>
      <c r="T12" s="18"/>
      <c r="U12" s="18"/>
      <c r="V12" s="18"/>
      <c r="W12" s="18"/>
      <c r="X12" s="18"/>
      <c r="Y12" s="18"/>
      <c r="Z12" s="18" t="s">
        <v>282</v>
      </c>
      <c r="AA12" s="18"/>
      <c r="AB12" s="18"/>
      <c r="AC12" s="18"/>
      <c r="AD12" s="18"/>
      <c r="AE12" s="18"/>
      <c r="AF12" s="18"/>
      <c r="AG12" s="18"/>
      <c r="AH12" s="18"/>
      <c r="AI12" s="18"/>
      <c r="AJ12" s="18"/>
      <c r="AK12" s="18"/>
      <c r="AL12" s="18"/>
      <c r="AM12" s="18"/>
      <c r="AN12" s="18"/>
      <c r="AO12" s="39"/>
      <c r="AP12" s="104"/>
      <c r="AQ12" s="104"/>
    </row>
    <row r="13" spans="1:43" s="42" customFormat="1" ht="55.5" customHeight="1" x14ac:dyDescent="0.25">
      <c r="A13" s="132"/>
      <c r="B13" s="74" t="s">
        <v>283</v>
      </c>
      <c r="C13" s="75" t="s">
        <v>358</v>
      </c>
      <c r="D13" s="14" t="s">
        <v>287</v>
      </c>
      <c r="E13" s="18"/>
      <c r="F13" s="18"/>
      <c r="G13" s="18"/>
      <c r="H13" s="18"/>
      <c r="I13" s="18"/>
      <c r="J13" s="18"/>
      <c r="K13" s="18"/>
      <c r="L13" s="18"/>
      <c r="M13" s="18"/>
      <c r="N13" s="18" t="s">
        <v>282</v>
      </c>
      <c r="O13" s="18"/>
      <c r="P13" s="18"/>
      <c r="Q13" s="18"/>
      <c r="R13" s="18"/>
      <c r="S13" s="18"/>
      <c r="T13" s="18"/>
      <c r="U13" s="18"/>
      <c r="V13" s="18"/>
      <c r="W13" s="18"/>
      <c r="X13" s="18"/>
      <c r="Y13" s="18"/>
      <c r="Z13" s="27" t="s">
        <v>282</v>
      </c>
      <c r="AA13" s="28"/>
      <c r="AB13" s="18"/>
      <c r="AC13" s="18"/>
      <c r="AD13" s="18"/>
      <c r="AE13" s="18"/>
      <c r="AF13" s="18"/>
      <c r="AG13" s="18"/>
      <c r="AH13" s="18"/>
      <c r="AI13" s="18"/>
      <c r="AJ13" s="18"/>
      <c r="AK13" s="18"/>
      <c r="AL13" s="18"/>
      <c r="AM13" s="18"/>
      <c r="AN13" s="18"/>
      <c r="AO13" s="39"/>
      <c r="AP13" s="104"/>
      <c r="AQ13" s="104"/>
    </row>
    <row r="14" spans="1:43" s="42" customFormat="1" ht="55.5" customHeight="1" x14ac:dyDescent="0.25">
      <c r="A14" s="132"/>
      <c r="B14" s="74" t="s">
        <v>283</v>
      </c>
      <c r="C14" s="75" t="s">
        <v>358</v>
      </c>
      <c r="D14" s="14" t="s">
        <v>288</v>
      </c>
      <c r="E14" s="18"/>
      <c r="F14" s="18"/>
      <c r="G14" s="18"/>
      <c r="H14" s="18"/>
      <c r="I14" s="18"/>
      <c r="J14" s="18"/>
      <c r="K14" s="18" t="s">
        <v>282</v>
      </c>
      <c r="L14" s="18"/>
      <c r="M14" s="18"/>
      <c r="N14" s="18"/>
      <c r="O14" s="18"/>
      <c r="P14" s="18"/>
      <c r="Q14" s="18"/>
      <c r="R14" s="18"/>
      <c r="S14" s="18"/>
      <c r="T14" s="18"/>
      <c r="U14" s="18"/>
      <c r="V14" s="18"/>
      <c r="W14" s="18"/>
      <c r="X14" s="18"/>
      <c r="Y14" s="18"/>
      <c r="Z14" s="18"/>
      <c r="AA14" s="18"/>
      <c r="AB14" s="18"/>
      <c r="AC14" s="27" t="s">
        <v>282</v>
      </c>
      <c r="AD14" s="28"/>
      <c r="AE14" s="18"/>
      <c r="AF14" s="18"/>
      <c r="AG14" s="18"/>
      <c r="AH14" s="18"/>
      <c r="AI14" s="18"/>
      <c r="AJ14" s="18"/>
      <c r="AK14" s="18"/>
      <c r="AL14" s="18"/>
      <c r="AM14" s="18"/>
      <c r="AN14" s="18"/>
      <c r="AO14" s="39"/>
      <c r="AP14" s="104"/>
      <c r="AQ14" s="104"/>
    </row>
    <row r="15" spans="1:43" s="42" customFormat="1" ht="55.5" customHeight="1" x14ac:dyDescent="0.25">
      <c r="A15" s="127" t="s">
        <v>337</v>
      </c>
      <c r="B15" s="74" t="s">
        <v>254</v>
      </c>
      <c r="C15" s="74" t="s">
        <v>359</v>
      </c>
      <c r="D15" s="29" t="s">
        <v>289</v>
      </c>
      <c r="E15" s="18"/>
      <c r="F15" s="18"/>
      <c r="G15" s="18"/>
      <c r="H15" s="18"/>
      <c r="I15" s="18"/>
      <c r="J15" s="18"/>
      <c r="K15" s="18"/>
      <c r="L15" s="18"/>
      <c r="M15" s="18"/>
      <c r="N15" s="18"/>
      <c r="O15" s="18"/>
      <c r="P15" s="18"/>
      <c r="Q15" s="18" t="s">
        <v>282</v>
      </c>
      <c r="R15" s="18"/>
      <c r="S15" s="18" t="s">
        <v>282</v>
      </c>
      <c r="T15" s="18"/>
      <c r="U15" s="18"/>
      <c r="V15" s="18"/>
      <c r="W15" s="18"/>
      <c r="X15" s="18"/>
      <c r="Y15" s="18"/>
      <c r="Z15" s="18"/>
      <c r="AA15" s="18"/>
      <c r="AB15" s="18"/>
      <c r="AC15" s="18"/>
      <c r="AD15" s="18"/>
      <c r="AE15" s="18"/>
      <c r="AF15" s="18"/>
      <c r="AG15" s="18"/>
      <c r="AH15" s="18"/>
      <c r="AI15" s="18" t="s">
        <v>282</v>
      </c>
      <c r="AJ15" s="18"/>
      <c r="AK15" s="18" t="s">
        <v>282</v>
      </c>
      <c r="AL15" s="18"/>
      <c r="AM15" s="18"/>
      <c r="AN15" s="18"/>
      <c r="AO15" s="39"/>
      <c r="AP15" s="104"/>
      <c r="AQ15" s="104"/>
    </row>
    <row r="16" spans="1:43" s="42" customFormat="1" ht="55.5" customHeight="1" x14ac:dyDescent="0.25">
      <c r="A16" s="127"/>
      <c r="B16" s="74" t="s">
        <v>254</v>
      </c>
      <c r="C16" s="74" t="s">
        <v>358</v>
      </c>
      <c r="D16" s="29" t="s">
        <v>290</v>
      </c>
      <c r="E16" s="18"/>
      <c r="F16" s="18"/>
      <c r="G16" s="18"/>
      <c r="H16" s="18"/>
      <c r="I16" s="18"/>
      <c r="J16" s="18"/>
      <c r="K16" s="18"/>
      <c r="L16" s="18"/>
      <c r="M16" s="18"/>
      <c r="N16" s="18"/>
      <c r="O16" s="18"/>
      <c r="P16" s="18"/>
      <c r="Q16" s="18" t="s">
        <v>282</v>
      </c>
      <c r="R16" s="18"/>
      <c r="S16" s="18" t="s">
        <v>282</v>
      </c>
      <c r="T16" s="18"/>
      <c r="U16" s="18"/>
      <c r="V16" s="18"/>
      <c r="W16" s="18"/>
      <c r="X16" s="18"/>
      <c r="Y16" s="18"/>
      <c r="Z16" s="18"/>
      <c r="AA16" s="18"/>
      <c r="AB16" s="18"/>
      <c r="AC16" s="18"/>
      <c r="AD16" s="18"/>
      <c r="AE16" s="18"/>
      <c r="AF16" s="18"/>
      <c r="AG16" s="18"/>
      <c r="AH16" s="18"/>
      <c r="AI16" s="18" t="s">
        <v>282</v>
      </c>
      <c r="AJ16" s="18"/>
      <c r="AK16" s="18" t="s">
        <v>282</v>
      </c>
      <c r="AL16" s="18"/>
      <c r="AM16" s="18"/>
      <c r="AN16" s="18"/>
      <c r="AO16" s="39"/>
      <c r="AP16" s="104"/>
      <c r="AQ16" s="104"/>
    </row>
    <row r="17" spans="1:43" s="42" customFormat="1" ht="55.5" customHeight="1" x14ac:dyDescent="0.25">
      <c r="A17" s="127"/>
      <c r="B17" s="74" t="s">
        <v>254</v>
      </c>
      <c r="C17" s="74" t="s">
        <v>359</v>
      </c>
      <c r="D17" s="29" t="s">
        <v>291</v>
      </c>
      <c r="E17" s="18"/>
      <c r="F17" s="18"/>
      <c r="G17" s="18"/>
      <c r="H17" s="18" t="s">
        <v>282</v>
      </c>
      <c r="I17" s="18" t="s">
        <v>282</v>
      </c>
      <c r="J17" s="18"/>
      <c r="K17" s="18"/>
      <c r="L17" s="18"/>
      <c r="M17" s="18"/>
      <c r="N17" s="18" t="s">
        <v>282</v>
      </c>
      <c r="O17" s="18"/>
      <c r="P17" s="18" t="s">
        <v>282</v>
      </c>
      <c r="Q17" s="18"/>
      <c r="R17" s="18"/>
      <c r="S17" s="18"/>
      <c r="T17" s="18"/>
      <c r="U17" s="18"/>
      <c r="V17" s="18"/>
      <c r="W17" s="18"/>
      <c r="X17" s="18"/>
      <c r="Y17" s="18"/>
      <c r="Z17" s="27" t="s">
        <v>282</v>
      </c>
      <c r="AA17" s="18" t="s">
        <v>282</v>
      </c>
      <c r="AB17" s="18"/>
      <c r="AC17" s="18" t="s">
        <v>282</v>
      </c>
      <c r="AD17" s="18"/>
      <c r="AE17" s="18" t="s">
        <v>282</v>
      </c>
      <c r="AF17" s="18"/>
      <c r="AG17" s="18"/>
      <c r="AH17" s="18"/>
      <c r="AI17" s="18"/>
      <c r="AJ17" s="18"/>
      <c r="AK17" s="18"/>
      <c r="AL17" s="18"/>
      <c r="AM17" s="18"/>
      <c r="AN17" s="18"/>
      <c r="AO17" s="39"/>
      <c r="AP17" s="104"/>
      <c r="AQ17" s="104"/>
    </row>
    <row r="18" spans="1:43" s="42" customFormat="1" ht="55.5" customHeight="1" x14ac:dyDescent="0.25">
      <c r="A18" s="127"/>
      <c r="B18" s="74" t="s">
        <v>254</v>
      </c>
      <c r="C18" s="74" t="s">
        <v>359</v>
      </c>
      <c r="D18" s="29" t="s">
        <v>292</v>
      </c>
      <c r="E18" s="18"/>
      <c r="F18" s="18"/>
      <c r="G18" s="18"/>
      <c r="H18" s="18" t="s">
        <v>282</v>
      </c>
      <c r="I18" s="18" t="s">
        <v>282</v>
      </c>
      <c r="J18" s="18"/>
      <c r="K18" s="18"/>
      <c r="L18" s="18"/>
      <c r="M18" s="18"/>
      <c r="N18" s="18" t="s">
        <v>282</v>
      </c>
      <c r="O18" s="18"/>
      <c r="P18" s="18" t="s">
        <v>282</v>
      </c>
      <c r="Q18" s="18"/>
      <c r="R18" s="18"/>
      <c r="S18" s="18"/>
      <c r="T18" s="18"/>
      <c r="U18" s="18"/>
      <c r="V18" s="18"/>
      <c r="W18" s="18"/>
      <c r="X18" s="18"/>
      <c r="Y18" s="18"/>
      <c r="Z18" s="18" t="s">
        <v>282</v>
      </c>
      <c r="AA18" s="18" t="s">
        <v>282</v>
      </c>
      <c r="AB18" s="18"/>
      <c r="AC18" s="18" t="s">
        <v>282</v>
      </c>
      <c r="AD18" s="18"/>
      <c r="AE18" s="18" t="s">
        <v>282</v>
      </c>
      <c r="AF18" s="18"/>
      <c r="AG18" s="18"/>
      <c r="AH18" s="18"/>
      <c r="AI18" s="18"/>
      <c r="AJ18" s="18"/>
      <c r="AK18" s="18"/>
      <c r="AL18" s="18"/>
      <c r="AM18" s="18"/>
      <c r="AN18" s="18"/>
      <c r="AO18" s="39"/>
      <c r="AP18" s="104"/>
      <c r="AQ18" s="104"/>
    </row>
    <row r="19" spans="1:43" s="42" customFormat="1" ht="55.5" customHeight="1" x14ac:dyDescent="0.25">
      <c r="A19" s="127"/>
      <c r="B19" s="74" t="s">
        <v>254</v>
      </c>
      <c r="C19" s="74" t="s">
        <v>359</v>
      </c>
      <c r="D19" s="29" t="s">
        <v>293</v>
      </c>
      <c r="E19" s="18"/>
      <c r="F19" s="18"/>
      <c r="G19" s="18"/>
      <c r="H19" s="18" t="s">
        <v>282</v>
      </c>
      <c r="I19" s="18" t="s">
        <v>282</v>
      </c>
      <c r="J19" s="18"/>
      <c r="K19" s="18"/>
      <c r="L19" s="18"/>
      <c r="M19" s="18"/>
      <c r="N19" s="18" t="s">
        <v>282</v>
      </c>
      <c r="O19" s="18"/>
      <c r="P19" s="18" t="s">
        <v>282</v>
      </c>
      <c r="Q19" s="18"/>
      <c r="R19" s="18"/>
      <c r="S19" s="18"/>
      <c r="T19" s="18"/>
      <c r="U19" s="18"/>
      <c r="V19" s="18"/>
      <c r="W19" s="18"/>
      <c r="X19" s="18"/>
      <c r="Y19" s="18"/>
      <c r="Z19" s="18" t="s">
        <v>282</v>
      </c>
      <c r="AA19" s="18" t="s">
        <v>282</v>
      </c>
      <c r="AB19" s="18"/>
      <c r="AC19" s="18" t="s">
        <v>282</v>
      </c>
      <c r="AD19" s="18"/>
      <c r="AE19" s="18" t="s">
        <v>282</v>
      </c>
      <c r="AF19" s="18"/>
      <c r="AG19" s="18"/>
      <c r="AH19" s="18"/>
      <c r="AI19" s="18"/>
      <c r="AJ19" s="18"/>
      <c r="AK19" s="18"/>
      <c r="AL19" s="18"/>
      <c r="AM19" s="18"/>
      <c r="AN19" s="18"/>
      <c r="AO19" s="39"/>
      <c r="AP19" s="104"/>
      <c r="AQ19" s="104"/>
    </row>
    <row r="20" spans="1:43" s="42" customFormat="1" ht="55.5" customHeight="1" x14ac:dyDescent="0.25">
      <c r="A20" s="127"/>
      <c r="B20" s="74" t="s">
        <v>254</v>
      </c>
      <c r="C20" s="74" t="s">
        <v>356</v>
      </c>
      <c r="D20" s="29" t="s">
        <v>294</v>
      </c>
      <c r="E20" s="18" t="s">
        <v>282</v>
      </c>
      <c r="F20" s="18" t="s">
        <v>282</v>
      </c>
      <c r="G20" s="18"/>
      <c r="H20" s="18" t="s">
        <v>282</v>
      </c>
      <c r="I20" s="18"/>
      <c r="J20" s="18" t="s">
        <v>282</v>
      </c>
      <c r="K20" s="18"/>
      <c r="L20" s="18"/>
      <c r="M20" s="18"/>
      <c r="N20" s="18"/>
      <c r="O20" s="18"/>
      <c r="P20" s="18"/>
      <c r="Q20" s="18"/>
      <c r="R20" s="18"/>
      <c r="S20" s="18"/>
      <c r="T20" s="18" t="s">
        <v>282</v>
      </c>
      <c r="U20" s="18" t="s">
        <v>282</v>
      </c>
      <c r="V20" s="18"/>
      <c r="W20" s="18" t="s">
        <v>282</v>
      </c>
      <c r="X20" s="18"/>
      <c r="Y20" s="18" t="s">
        <v>282</v>
      </c>
      <c r="Z20" s="28"/>
      <c r="AA20" s="28"/>
      <c r="AB20" s="18"/>
      <c r="AC20" s="18"/>
      <c r="AD20" s="18"/>
      <c r="AE20" s="18"/>
      <c r="AF20" s="18"/>
      <c r="AG20" s="18"/>
      <c r="AH20" s="18"/>
      <c r="AI20" s="18"/>
      <c r="AJ20" s="18"/>
      <c r="AK20" s="18"/>
      <c r="AL20" s="18"/>
      <c r="AM20" s="18"/>
      <c r="AN20" s="18"/>
      <c r="AO20" s="39"/>
      <c r="AP20" s="104"/>
      <c r="AQ20" s="104"/>
    </row>
    <row r="21" spans="1:43" s="42" customFormat="1" ht="55.5" customHeight="1" x14ac:dyDescent="0.25">
      <c r="A21" s="127"/>
      <c r="B21" s="74" t="s">
        <v>254</v>
      </c>
      <c r="C21" s="74" t="s">
        <v>295</v>
      </c>
      <c r="D21" s="29" t="s">
        <v>366</v>
      </c>
      <c r="E21" s="18" t="s">
        <v>282</v>
      </c>
      <c r="F21" s="18" t="s">
        <v>282</v>
      </c>
      <c r="G21" s="18"/>
      <c r="H21" s="18" t="s">
        <v>282</v>
      </c>
      <c r="I21" s="18"/>
      <c r="J21" s="18" t="s">
        <v>282</v>
      </c>
      <c r="K21" s="18"/>
      <c r="L21" s="18"/>
      <c r="M21" s="18"/>
      <c r="N21" s="18"/>
      <c r="O21" s="18"/>
      <c r="P21" s="18"/>
      <c r="Q21" s="18"/>
      <c r="R21" s="18"/>
      <c r="S21" s="18"/>
      <c r="T21" s="18" t="s">
        <v>282</v>
      </c>
      <c r="U21" s="18" t="s">
        <v>282</v>
      </c>
      <c r="V21" s="18"/>
      <c r="W21" s="18" t="s">
        <v>282</v>
      </c>
      <c r="X21" s="18"/>
      <c r="Y21" s="18" t="s">
        <v>282</v>
      </c>
      <c r="Z21" s="18"/>
      <c r="AA21" s="18"/>
      <c r="AB21" s="18"/>
      <c r="AC21" s="18"/>
      <c r="AD21" s="18"/>
      <c r="AE21" s="18"/>
      <c r="AF21" s="18"/>
      <c r="AG21" s="18"/>
      <c r="AH21" s="18"/>
      <c r="AI21" s="18"/>
      <c r="AJ21" s="18"/>
      <c r="AK21" s="18"/>
      <c r="AL21" s="18"/>
      <c r="AM21" s="18"/>
      <c r="AN21" s="18"/>
      <c r="AO21" s="39"/>
      <c r="AP21" s="104"/>
      <c r="AQ21" s="104"/>
    </row>
    <row r="22" spans="1:43" s="42" customFormat="1" ht="60" customHeight="1" x14ac:dyDescent="0.25">
      <c r="A22" s="128" t="s">
        <v>880</v>
      </c>
      <c r="B22" s="74" t="s">
        <v>296</v>
      </c>
      <c r="C22" s="74" t="s">
        <v>359</v>
      </c>
      <c r="D22" s="14" t="s">
        <v>298</v>
      </c>
      <c r="E22" s="15"/>
      <c r="F22" s="18"/>
      <c r="G22" s="18"/>
      <c r="H22" s="18" t="s">
        <v>282</v>
      </c>
      <c r="I22" s="18" t="s">
        <v>282</v>
      </c>
      <c r="J22" s="18"/>
      <c r="K22" s="18"/>
      <c r="L22" s="18"/>
      <c r="M22" s="18"/>
      <c r="N22" s="18"/>
      <c r="O22" s="18"/>
      <c r="P22" s="18" t="s">
        <v>282</v>
      </c>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39"/>
      <c r="AP22" s="104"/>
      <c r="AQ22" s="104"/>
    </row>
    <row r="23" spans="1:43" s="42" customFormat="1" ht="60" customHeight="1" x14ac:dyDescent="0.25">
      <c r="A23" s="128"/>
      <c r="B23" s="74" t="s">
        <v>296</v>
      </c>
      <c r="C23" s="74" t="s">
        <v>357</v>
      </c>
      <c r="D23" s="14" t="s">
        <v>299</v>
      </c>
      <c r="E23" s="15"/>
      <c r="F23" s="18"/>
      <c r="G23" s="18"/>
      <c r="H23" s="18"/>
      <c r="I23" s="18"/>
      <c r="J23" s="18"/>
      <c r="K23" s="18" t="s">
        <v>282</v>
      </c>
      <c r="L23" s="18" t="s">
        <v>282</v>
      </c>
      <c r="M23" s="18"/>
      <c r="N23" s="18"/>
      <c r="O23" s="18"/>
      <c r="P23" s="18"/>
      <c r="Q23" s="18"/>
      <c r="R23" s="18"/>
      <c r="S23" s="18"/>
      <c r="T23" s="18"/>
      <c r="U23" s="18"/>
      <c r="V23" s="18"/>
      <c r="W23" s="18" t="s">
        <v>282</v>
      </c>
      <c r="X23" s="18"/>
      <c r="Y23" s="18" t="s">
        <v>282</v>
      </c>
      <c r="Z23" s="18"/>
      <c r="AA23" s="18"/>
      <c r="AB23" s="18"/>
      <c r="AC23" s="18"/>
      <c r="AD23" s="18"/>
      <c r="AE23" s="18"/>
      <c r="AF23" s="18"/>
      <c r="AG23" s="18"/>
      <c r="AH23" s="18"/>
      <c r="AI23" s="18"/>
      <c r="AJ23" s="18"/>
      <c r="AK23" s="18"/>
      <c r="AL23" s="18"/>
      <c r="AM23" s="18"/>
      <c r="AN23" s="18"/>
      <c r="AO23" s="39"/>
      <c r="AP23" s="104"/>
      <c r="AQ23" s="104"/>
    </row>
    <row r="24" spans="1:43" s="42" customFormat="1" ht="60" customHeight="1" x14ac:dyDescent="0.25">
      <c r="A24" s="128"/>
      <c r="B24" s="74" t="s">
        <v>296</v>
      </c>
      <c r="C24" s="74" t="s">
        <v>357</v>
      </c>
      <c r="D24" s="14" t="s">
        <v>881</v>
      </c>
      <c r="E24" s="15"/>
      <c r="F24" s="18"/>
      <c r="G24" s="18"/>
      <c r="H24" s="18"/>
      <c r="I24" s="18"/>
      <c r="J24" s="18"/>
      <c r="K24" s="18"/>
      <c r="L24" s="18"/>
      <c r="M24" s="18"/>
      <c r="N24" s="18" t="s">
        <v>282</v>
      </c>
      <c r="O24" s="18"/>
      <c r="P24" s="18"/>
      <c r="Q24" s="18"/>
      <c r="R24" s="18"/>
      <c r="S24" s="18"/>
      <c r="T24" s="18"/>
      <c r="U24" s="18"/>
      <c r="V24" s="18"/>
      <c r="W24" s="18" t="s">
        <v>282</v>
      </c>
      <c r="X24" s="18"/>
      <c r="Y24" s="18" t="s">
        <v>282</v>
      </c>
      <c r="Z24" s="18"/>
      <c r="AA24" s="18"/>
      <c r="AB24" s="18"/>
      <c r="AC24" s="18"/>
      <c r="AD24" s="18"/>
      <c r="AE24" s="18"/>
      <c r="AF24" s="18"/>
      <c r="AG24" s="18"/>
      <c r="AH24" s="18"/>
      <c r="AI24" s="18"/>
      <c r="AJ24" s="18"/>
      <c r="AK24" s="18"/>
      <c r="AL24" s="18"/>
      <c r="AM24" s="18"/>
      <c r="AN24" s="18"/>
      <c r="AO24" s="39"/>
      <c r="AP24" s="104"/>
      <c r="AQ24" s="104"/>
    </row>
    <row r="25" spans="1:43" s="42" customFormat="1" ht="60" customHeight="1" x14ac:dyDescent="0.25">
      <c r="A25" s="128"/>
      <c r="B25" s="74" t="s">
        <v>296</v>
      </c>
      <c r="C25" s="74" t="s">
        <v>300</v>
      </c>
      <c r="D25" s="14" t="s">
        <v>301</v>
      </c>
      <c r="E25" s="16"/>
      <c r="F25" s="18"/>
      <c r="G25" s="18"/>
      <c r="H25" s="18"/>
      <c r="I25" s="18"/>
      <c r="J25" s="18"/>
      <c r="K25" s="18"/>
      <c r="L25" s="18"/>
      <c r="M25" s="18"/>
      <c r="N25" s="18"/>
      <c r="O25" s="18"/>
      <c r="P25" s="18"/>
      <c r="Q25" s="18"/>
      <c r="R25" s="18"/>
      <c r="S25" s="18"/>
      <c r="T25" s="18"/>
      <c r="U25" s="18"/>
      <c r="V25" s="18"/>
      <c r="W25" s="18" t="s">
        <v>282</v>
      </c>
      <c r="X25" s="18"/>
      <c r="Y25" s="18" t="s">
        <v>282</v>
      </c>
      <c r="Z25" s="18"/>
      <c r="AA25" s="18"/>
      <c r="AB25" s="18"/>
      <c r="AC25" s="18"/>
      <c r="AD25" s="18"/>
      <c r="AE25" s="18"/>
      <c r="AF25" s="18"/>
      <c r="AG25" s="18"/>
      <c r="AH25" s="18"/>
      <c r="AI25" s="18"/>
      <c r="AJ25" s="18"/>
      <c r="AK25" s="18"/>
      <c r="AL25" s="18"/>
      <c r="AM25" s="18"/>
      <c r="AN25" s="18"/>
      <c r="AO25" s="39"/>
      <c r="AP25" s="104"/>
      <c r="AQ25" s="104"/>
    </row>
    <row r="26" spans="1:43" s="42" customFormat="1" ht="60" customHeight="1" x14ac:dyDescent="0.25">
      <c r="A26" s="128"/>
      <c r="B26" s="74" t="s">
        <v>296</v>
      </c>
      <c r="C26" s="74" t="s">
        <v>357</v>
      </c>
      <c r="D26" s="14" t="s">
        <v>882</v>
      </c>
      <c r="E26" s="18" t="s">
        <v>282</v>
      </c>
      <c r="F26" s="18" t="s">
        <v>282</v>
      </c>
      <c r="G26" s="18"/>
      <c r="H26" s="18"/>
      <c r="I26" s="18"/>
      <c r="J26" s="18"/>
      <c r="K26" s="18"/>
      <c r="L26" s="18"/>
      <c r="M26" s="18"/>
      <c r="N26" s="18"/>
      <c r="O26" s="18"/>
      <c r="P26" s="18" t="s">
        <v>282</v>
      </c>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39"/>
      <c r="AP26" s="104"/>
      <c r="AQ26" s="104"/>
    </row>
    <row r="27" spans="1:43" s="42" customFormat="1" ht="60" customHeight="1" x14ac:dyDescent="0.25">
      <c r="A27" s="128"/>
      <c r="B27" s="74" t="s">
        <v>296</v>
      </c>
      <c r="C27" s="74" t="s">
        <v>357</v>
      </c>
      <c r="D27" s="14" t="s">
        <v>883</v>
      </c>
      <c r="E27" s="18" t="s">
        <v>282</v>
      </c>
      <c r="F27" s="18" t="s">
        <v>282</v>
      </c>
      <c r="G27" s="18"/>
      <c r="H27" s="18"/>
      <c r="I27" s="18"/>
      <c r="J27" s="18"/>
      <c r="K27" s="18"/>
      <c r="L27" s="18"/>
      <c r="M27" s="18"/>
      <c r="N27" s="18"/>
      <c r="O27" s="18"/>
      <c r="P27" s="18" t="s">
        <v>282</v>
      </c>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39"/>
      <c r="AP27" s="104"/>
      <c r="AQ27" s="104"/>
    </row>
    <row r="28" spans="1:43" s="42" customFormat="1" ht="60" customHeight="1" x14ac:dyDescent="0.25">
      <c r="A28" s="128"/>
      <c r="B28" s="74" t="s">
        <v>296</v>
      </c>
      <c r="C28" s="74" t="s">
        <v>357</v>
      </c>
      <c r="D28" s="14" t="s">
        <v>302</v>
      </c>
      <c r="E28" s="17"/>
      <c r="F28" s="18"/>
      <c r="G28" s="18"/>
      <c r="H28" s="18"/>
      <c r="I28" s="18"/>
      <c r="J28" s="18"/>
      <c r="K28" s="18" t="s">
        <v>282</v>
      </c>
      <c r="L28" s="18" t="s">
        <v>282</v>
      </c>
      <c r="M28" s="18"/>
      <c r="N28" s="18"/>
      <c r="O28" s="18"/>
      <c r="P28" s="18" t="s">
        <v>282</v>
      </c>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39"/>
      <c r="AP28" s="104"/>
      <c r="AQ28" s="104"/>
    </row>
    <row r="29" spans="1:43" s="42" customFormat="1" ht="60" customHeight="1" x14ac:dyDescent="0.25">
      <c r="A29" s="128"/>
      <c r="B29" s="74" t="s">
        <v>296</v>
      </c>
      <c r="C29" s="74" t="s">
        <v>357</v>
      </c>
      <c r="D29" s="14" t="s">
        <v>303</v>
      </c>
      <c r="E29" s="16"/>
      <c r="F29" s="18"/>
      <c r="G29" s="18"/>
      <c r="H29" s="18"/>
      <c r="I29" s="18"/>
      <c r="J29" s="18"/>
      <c r="K29" s="18"/>
      <c r="L29" s="18"/>
      <c r="M29" s="18"/>
      <c r="N29" s="18"/>
      <c r="O29" s="18"/>
      <c r="P29" s="18"/>
      <c r="Q29" s="18"/>
      <c r="R29" s="18"/>
      <c r="S29" s="18"/>
      <c r="T29" s="18"/>
      <c r="U29" s="18"/>
      <c r="V29" s="18"/>
      <c r="W29" s="18"/>
      <c r="X29" s="18"/>
      <c r="Y29" s="18"/>
      <c r="Z29" s="18"/>
      <c r="AA29" s="18"/>
      <c r="AB29" s="18"/>
      <c r="AC29" s="18" t="s">
        <v>282</v>
      </c>
      <c r="AD29" s="18"/>
      <c r="AE29" s="18"/>
      <c r="AF29" s="18"/>
      <c r="AG29" s="18"/>
      <c r="AH29" s="18"/>
      <c r="AI29" s="18"/>
      <c r="AJ29" s="18"/>
      <c r="AK29" s="18"/>
      <c r="AL29" s="18"/>
      <c r="AM29" s="18"/>
      <c r="AN29" s="18"/>
      <c r="AO29" s="39"/>
      <c r="AP29" s="104"/>
      <c r="AQ29" s="104"/>
    </row>
    <row r="30" spans="1:43" s="42" customFormat="1" ht="60" customHeight="1" x14ac:dyDescent="0.25">
      <c r="A30" s="128"/>
      <c r="B30" s="74" t="s">
        <v>296</v>
      </c>
      <c r="C30" s="74" t="s">
        <v>357</v>
      </c>
      <c r="D30" s="14" t="s">
        <v>884</v>
      </c>
      <c r="E30" s="16"/>
      <c r="F30" s="18"/>
      <c r="G30" s="18"/>
      <c r="H30" s="18"/>
      <c r="I30" s="18"/>
      <c r="J30" s="18"/>
      <c r="K30" s="18"/>
      <c r="L30" s="18"/>
      <c r="M30" s="18"/>
      <c r="N30" s="18" t="s">
        <v>282</v>
      </c>
      <c r="O30" s="18"/>
      <c r="P30" s="18" t="s">
        <v>282</v>
      </c>
      <c r="Q30" s="18"/>
      <c r="R30" s="18"/>
      <c r="S30" s="18"/>
      <c r="T30" s="18"/>
      <c r="U30" s="18"/>
      <c r="V30" s="18"/>
      <c r="W30" s="18"/>
      <c r="X30" s="18"/>
      <c r="Y30" s="18"/>
      <c r="Z30" s="18"/>
      <c r="AA30" s="18"/>
      <c r="AB30" s="18"/>
      <c r="AC30" s="18"/>
      <c r="AD30" s="18"/>
      <c r="AE30" s="18"/>
      <c r="AF30" s="18" t="s">
        <v>282</v>
      </c>
      <c r="AG30" s="18"/>
      <c r="AH30" s="18"/>
      <c r="AI30" s="18"/>
      <c r="AJ30" s="18"/>
      <c r="AK30" s="18"/>
      <c r="AL30" s="18"/>
      <c r="AM30" s="18"/>
      <c r="AN30" s="18"/>
      <c r="AO30" s="39"/>
      <c r="AP30" s="104"/>
      <c r="AQ30" s="104"/>
    </row>
    <row r="31" spans="1:43" s="42" customFormat="1" ht="60" customHeight="1" x14ac:dyDescent="0.25">
      <c r="A31" s="128"/>
      <c r="B31" s="74" t="s">
        <v>296</v>
      </c>
      <c r="C31" s="74" t="s">
        <v>304</v>
      </c>
      <c r="D31" s="14" t="s">
        <v>305</v>
      </c>
      <c r="E31" s="16"/>
      <c r="F31" s="18"/>
      <c r="G31" s="18"/>
      <c r="H31" s="18"/>
      <c r="I31" s="18"/>
      <c r="J31" s="18"/>
      <c r="K31" s="18"/>
      <c r="L31" s="18"/>
      <c r="M31" s="18"/>
      <c r="N31" s="18"/>
      <c r="O31" s="18"/>
      <c r="P31" s="18"/>
      <c r="Q31" s="18"/>
      <c r="R31" s="18"/>
      <c r="S31" s="18"/>
      <c r="T31" s="18"/>
      <c r="U31" s="18"/>
      <c r="V31" s="18"/>
      <c r="W31" s="18"/>
      <c r="X31" s="18"/>
      <c r="Y31" s="18"/>
      <c r="Z31" s="18"/>
      <c r="AA31" s="18"/>
      <c r="AB31" s="18"/>
      <c r="AC31" s="18" t="s">
        <v>282</v>
      </c>
      <c r="AD31" s="18"/>
      <c r="AE31" s="18"/>
      <c r="AF31" s="18"/>
      <c r="AG31" s="18"/>
      <c r="AH31" s="18"/>
      <c r="AI31" s="18"/>
      <c r="AJ31" s="18"/>
      <c r="AK31" s="18"/>
      <c r="AL31" s="18"/>
      <c r="AM31" s="18"/>
      <c r="AN31" s="18"/>
      <c r="AO31" s="39"/>
      <c r="AP31" s="104"/>
      <c r="AQ31" s="104"/>
    </row>
    <row r="32" spans="1:43" s="42" customFormat="1" ht="60" customHeight="1" x14ac:dyDescent="0.25">
      <c r="A32" s="128"/>
      <c r="B32" s="74" t="s">
        <v>296</v>
      </c>
      <c r="C32" s="74" t="s">
        <v>357</v>
      </c>
      <c r="D32" s="14" t="s">
        <v>307</v>
      </c>
      <c r="E32" s="16"/>
      <c r="F32" s="18"/>
      <c r="G32" s="18"/>
      <c r="H32" s="18" t="s">
        <v>282</v>
      </c>
      <c r="I32" s="18" t="s">
        <v>282</v>
      </c>
      <c r="J32" s="18"/>
      <c r="K32" s="18"/>
      <c r="L32" s="18"/>
      <c r="M32" s="18"/>
      <c r="N32" s="18"/>
      <c r="O32" s="18"/>
      <c r="P32" s="18" t="s">
        <v>282</v>
      </c>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39"/>
      <c r="AP32" s="104"/>
      <c r="AQ32" s="104"/>
    </row>
    <row r="33" spans="1:43" s="42" customFormat="1" ht="60" customHeight="1" x14ac:dyDescent="0.25">
      <c r="A33" s="128"/>
      <c r="B33" s="74" t="s">
        <v>296</v>
      </c>
      <c r="C33" s="74" t="s">
        <v>308</v>
      </c>
      <c r="D33" s="14" t="s">
        <v>309</v>
      </c>
      <c r="E33" s="16"/>
      <c r="F33" s="18"/>
      <c r="G33" s="18"/>
      <c r="H33" s="18"/>
      <c r="I33" s="18"/>
      <c r="J33" s="18"/>
      <c r="K33" s="18"/>
      <c r="L33" s="18"/>
      <c r="M33" s="18"/>
      <c r="N33" s="18"/>
      <c r="O33" s="18"/>
      <c r="P33" s="18"/>
      <c r="Q33" s="18"/>
      <c r="R33" s="18"/>
      <c r="S33" s="18"/>
      <c r="T33" s="18"/>
      <c r="U33" s="18"/>
      <c r="V33" s="18"/>
      <c r="W33" s="18"/>
      <c r="X33" s="18"/>
      <c r="Y33" s="18"/>
      <c r="Z33" s="18" t="s">
        <v>282</v>
      </c>
      <c r="AA33" s="18"/>
      <c r="AB33" s="18"/>
      <c r="AC33" s="18"/>
      <c r="AD33" s="18"/>
      <c r="AE33" s="18"/>
      <c r="AF33" s="18"/>
      <c r="AG33" s="18"/>
      <c r="AH33" s="18"/>
      <c r="AI33" s="18"/>
      <c r="AJ33" s="18"/>
      <c r="AK33" s="18"/>
      <c r="AL33" s="18"/>
      <c r="AM33" s="18"/>
      <c r="AN33" s="18"/>
      <c r="AO33" s="39"/>
      <c r="AP33" s="104"/>
      <c r="AQ33" s="104"/>
    </row>
    <row r="34" spans="1:43" s="42" customFormat="1" ht="60" customHeight="1" x14ac:dyDescent="0.25">
      <c r="A34" s="128"/>
      <c r="B34" s="74" t="s">
        <v>296</v>
      </c>
      <c r="C34" s="74" t="s">
        <v>357</v>
      </c>
      <c r="D34" s="30" t="s">
        <v>310</v>
      </c>
      <c r="E34" s="15"/>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t="s">
        <v>282</v>
      </c>
      <c r="AG34" s="18"/>
      <c r="AH34" s="18"/>
      <c r="AI34" s="18"/>
      <c r="AJ34" s="18"/>
      <c r="AK34" s="18"/>
      <c r="AL34" s="18"/>
      <c r="AM34" s="18"/>
      <c r="AN34" s="18"/>
      <c r="AO34" s="40"/>
      <c r="AP34" s="104"/>
      <c r="AQ34" s="104"/>
    </row>
    <row r="35" spans="1:43" s="42" customFormat="1" ht="60" customHeight="1" x14ac:dyDescent="0.25">
      <c r="A35" s="128"/>
      <c r="B35" s="74" t="s">
        <v>296</v>
      </c>
      <c r="C35" s="74" t="s">
        <v>357</v>
      </c>
      <c r="D35" s="14" t="s">
        <v>311</v>
      </c>
      <c r="E35" s="16"/>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t="s">
        <v>282</v>
      </c>
      <c r="AG35" s="18"/>
      <c r="AH35" s="18"/>
      <c r="AI35" s="18"/>
      <c r="AJ35" s="18"/>
      <c r="AK35" s="18"/>
      <c r="AL35" s="18"/>
      <c r="AM35" s="18"/>
      <c r="AN35" s="18"/>
      <c r="AO35" s="39"/>
      <c r="AP35" s="104"/>
      <c r="AQ35" s="104"/>
    </row>
    <row r="36" spans="1:43" s="42" customFormat="1" ht="60" customHeight="1" x14ac:dyDescent="0.25">
      <c r="A36" s="128"/>
      <c r="B36" s="74" t="s">
        <v>296</v>
      </c>
      <c r="C36" s="74" t="s">
        <v>357</v>
      </c>
      <c r="D36" s="14" t="s">
        <v>312</v>
      </c>
      <c r="E36" s="16"/>
      <c r="F36" s="18"/>
      <c r="G36" s="18"/>
      <c r="H36" s="18"/>
      <c r="I36" s="18"/>
      <c r="J36" s="18"/>
      <c r="K36" s="18"/>
      <c r="L36" s="18"/>
      <c r="M36" s="18"/>
      <c r="N36" s="18"/>
      <c r="O36" s="18"/>
      <c r="P36" s="18"/>
      <c r="Q36" s="18"/>
      <c r="R36" s="18"/>
      <c r="S36" s="18"/>
      <c r="T36" s="18"/>
      <c r="U36" s="18"/>
      <c r="V36" s="18"/>
      <c r="W36" s="18"/>
      <c r="X36" s="18"/>
      <c r="Y36" s="18"/>
      <c r="Z36" s="18" t="s">
        <v>282</v>
      </c>
      <c r="AA36" s="18"/>
      <c r="AB36" s="18"/>
      <c r="AC36" s="18"/>
      <c r="AD36" s="18"/>
      <c r="AE36" s="18"/>
      <c r="AF36" s="18"/>
      <c r="AG36" s="18"/>
      <c r="AH36" s="18"/>
      <c r="AI36" s="18"/>
      <c r="AJ36" s="18"/>
      <c r="AK36" s="18"/>
      <c r="AL36" s="18"/>
      <c r="AM36" s="18"/>
      <c r="AN36" s="18"/>
      <c r="AO36" s="39"/>
      <c r="AP36" s="104"/>
      <c r="AQ36" s="104"/>
    </row>
    <row r="37" spans="1:43" s="42" customFormat="1" ht="60" customHeight="1" x14ac:dyDescent="0.25">
      <c r="A37" s="128"/>
      <c r="B37" s="74" t="s">
        <v>296</v>
      </c>
      <c r="C37" s="74" t="s">
        <v>357</v>
      </c>
      <c r="D37" s="14" t="s">
        <v>313</v>
      </c>
      <c r="E37" s="16"/>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t="s">
        <v>282</v>
      </c>
      <c r="AJ37" s="18"/>
      <c r="AK37" s="18"/>
      <c r="AL37" s="18"/>
      <c r="AM37" s="18"/>
      <c r="AN37" s="18"/>
      <c r="AO37" s="39"/>
      <c r="AP37" s="104"/>
      <c r="AQ37" s="104"/>
    </row>
    <row r="38" spans="1:43" s="42" customFormat="1" ht="60" customHeight="1" x14ac:dyDescent="0.25">
      <c r="A38" s="128"/>
      <c r="B38" s="74" t="s">
        <v>296</v>
      </c>
      <c r="C38" s="74" t="s">
        <v>314</v>
      </c>
      <c r="D38" s="14" t="s">
        <v>315</v>
      </c>
      <c r="E38" s="15"/>
      <c r="F38" s="18"/>
      <c r="G38" s="18"/>
      <c r="H38" s="18"/>
      <c r="I38" s="18"/>
      <c r="J38" s="18"/>
      <c r="K38" s="18"/>
      <c r="L38" s="18"/>
      <c r="M38" s="18"/>
      <c r="N38" s="18"/>
      <c r="O38" s="18"/>
      <c r="P38" s="18"/>
      <c r="Q38" s="18"/>
      <c r="R38" s="18"/>
      <c r="S38" s="18"/>
      <c r="T38" s="18"/>
      <c r="U38" s="18"/>
      <c r="V38" s="18"/>
      <c r="W38" s="18"/>
      <c r="X38" s="18"/>
      <c r="Y38" s="18"/>
      <c r="Z38" s="18"/>
      <c r="AA38" s="18"/>
      <c r="AB38" s="18"/>
      <c r="AC38" s="18" t="s">
        <v>282</v>
      </c>
      <c r="AD38" s="18"/>
      <c r="AE38" s="18"/>
      <c r="AF38" s="18"/>
      <c r="AG38" s="18"/>
      <c r="AH38" s="18"/>
      <c r="AI38" s="18"/>
      <c r="AJ38" s="18"/>
      <c r="AK38" s="18"/>
      <c r="AL38" s="18"/>
      <c r="AM38" s="18"/>
      <c r="AN38" s="18"/>
      <c r="AO38" s="39"/>
      <c r="AP38" s="104"/>
      <c r="AQ38" s="104"/>
    </row>
    <row r="39" spans="1:43" s="42" customFormat="1" ht="60" customHeight="1" x14ac:dyDescent="0.25">
      <c r="A39" s="128"/>
      <c r="B39" s="74" t="s">
        <v>296</v>
      </c>
      <c r="C39" s="74" t="s">
        <v>357</v>
      </c>
      <c r="D39" s="14" t="s">
        <v>316</v>
      </c>
      <c r="E39" s="15"/>
      <c r="F39" s="18"/>
      <c r="G39" s="18"/>
      <c r="H39" s="18"/>
      <c r="I39" s="18"/>
      <c r="J39" s="18"/>
      <c r="K39" s="18"/>
      <c r="L39" s="18"/>
      <c r="M39" s="18"/>
      <c r="N39" s="18"/>
      <c r="O39" s="18"/>
      <c r="P39" s="18"/>
      <c r="Q39" s="18"/>
      <c r="R39" s="18"/>
      <c r="S39" s="18"/>
      <c r="T39" s="18" t="s">
        <v>282</v>
      </c>
      <c r="U39" s="18" t="s">
        <v>282</v>
      </c>
      <c r="V39" s="18"/>
      <c r="W39" s="18"/>
      <c r="X39" s="18"/>
      <c r="Y39" s="18"/>
      <c r="Z39" s="18"/>
      <c r="AA39" s="18"/>
      <c r="AB39" s="18"/>
      <c r="AC39" s="18" t="s">
        <v>282</v>
      </c>
      <c r="AD39" s="18"/>
      <c r="AE39" s="18"/>
      <c r="AF39" s="18"/>
      <c r="AG39" s="18"/>
      <c r="AH39" s="18"/>
      <c r="AI39" s="18"/>
      <c r="AJ39" s="18"/>
      <c r="AK39" s="18"/>
      <c r="AL39" s="18"/>
      <c r="AM39" s="18"/>
      <c r="AN39" s="18"/>
      <c r="AO39" s="39"/>
      <c r="AP39" s="104"/>
      <c r="AQ39" s="104"/>
    </row>
    <row r="40" spans="1:43" s="42" customFormat="1" ht="60" customHeight="1" x14ac:dyDescent="0.25">
      <c r="A40" s="128"/>
      <c r="B40" s="74" t="s">
        <v>296</v>
      </c>
      <c r="C40" s="74" t="s">
        <v>357</v>
      </c>
      <c r="D40" s="14" t="s">
        <v>317</v>
      </c>
      <c r="E40" s="16"/>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t="s">
        <v>282</v>
      </c>
      <c r="AJ40" s="18"/>
      <c r="AK40" s="18"/>
      <c r="AL40" s="18"/>
      <c r="AM40" s="18"/>
      <c r="AN40" s="18"/>
      <c r="AO40" s="40"/>
      <c r="AP40" s="104"/>
      <c r="AQ40" s="104"/>
    </row>
    <row r="41" spans="1:43" s="42" customFormat="1" ht="60" customHeight="1" x14ac:dyDescent="0.25">
      <c r="A41" s="128"/>
      <c r="B41" s="74" t="s">
        <v>296</v>
      </c>
      <c r="C41" s="74" t="s">
        <v>357</v>
      </c>
      <c r="D41" s="14" t="s">
        <v>318</v>
      </c>
      <c r="E41" s="16"/>
      <c r="F41" s="18"/>
      <c r="G41" s="18"/>
      <c r="H41" s="18"/>
      <c r="I41" s="18"/>
      <c r="J41" s="18"/>
      <c r="K41" s="18"/>
      <c r="L41" s="18"/>
      <c r="M41" s="18"/>
      <c r="N41" s="18"/>
      <c r="O41" s="18"/>
      <c r="P41" s="18"/>
      <c r="Q41" s="18"/>
      <c r="R41" s="18"/>
      <c r="S41" s="18"/>
      <c r="T41" s="18"/>
      <c r="U41" s="18"/>
      <c r="V41" s="18"/>
      <c r="W41" s="18" t="s">
        <v>282</v>
      </c>
      <c r="X41" s="18"/>
      <c r="Y41" s="18" t="s">
        <v>282</v>
      </c>
      <c r="Z41" s="18"/>
      <c r="AA41" s="18"/>
      <c r="AB41" s="18"/>
      <c r="AC41" s="18"/>
      <c r="AD41" s="18"/>
      <c r="AE41" s="18"/>
      <c r="AF41" s="18"/>
      <c r="AG41" s="18"/>
      <c r="AH41" s="18"/>
      <c r="AI41" s="18"/>
      <c r="AJ41" s="18"/>
      <c r="AK41" s="18"/>
      <c r="AL41" s="18"/>
      <c r="AM41" s="18"/>
      <c r="AN41" s="18"/>
      <c r="AO41" s="39"/>
      <c r="AP41" s="104"/>
      <c r="AQ41" s="104"/>
    </row>
    <row r="42" spans="1:43" s="42" customFormat="1" ht="53.25" customHeight="1" x14ac:dyDescent="0.25">
      <c r="A42" s="129" t="s">
        <v>338</v>
      </c>
      <c r="B42" s="74" t="s">
        <v>319</v>
      </c>
      <c r="C42" s="74" t="s">
        <v>360</v>
      </c>
      <c r="D42" s="14" t="s">
        <v>320</v>
      </c>
      <c r="E42" s="16"/>
      <c r="F42" s="18"/>
      <c r="G42" s="18"/>
      <c r="H42" s="18"/>
      <c r="I42" s="18"/>
      <c r="J42" s="18"/>
      <c r="K42" s="18"/>
      <c r="L42" s="18"/>
      <c r="M42" s="18"/>
      <c r="N42" s="18"/>
      <c r="O42" s="18"/>
      <c r="P42" s="18"/>
      <c r="Q42" s="18"/>
      <c r="R42" s="18"/>
      <c r="S42" s="18"/>
      <c r="T42" s="18"/>
      <c r="U42" s="18"/>
      <c r="V42" s="18"/>
      <c r="W42" s="18" t="s">
        <v>282</v>
      </c>
      <c r="X42" s="18" t="s">
        <v>282</v>
      </c>
      <c r="Y42" s="18"/>
      <c r="Z42" s="18" t="s">
        <v>282</v>
      </c>
      <c r="AA42" s="18"/>
      <c r="AB42" s="18" t="s">
        <v>282</v>
      </c>
      <c r="AC42" s="18"/>
      <c r="AD42" s="18"/>
      <c r="AE42" s="18"/>
      <c r="AF42" s="18"/>
      <c r="AG42" s="18"/>
      <c r="AH42" s="18"/>
      <c r="AI42" s="18"/>
      <c r="AJ42" s="18"/>
      <c r="AK42" s="18"/>
      <c r="AL42" s="18"/>
      <c r="AM42" s="18"/>
      <c r="AN42" s="18"/>
      <c r="AO42" s="40"/>
      <c r="AP42" s="104"/>
      <c r="AQ42" s="104"/>
    </row>
    <row r="43" spans="1:43" s="42" customFormat="1" ht="53.25" customHeight="1" x14ac:dyDescent="0.25">
      <c r="A43" s="129"/>
      <c r="B43" s="74" t="s">
        <v>319</v>
      </c>
      <c r="C43" s="74" t="s">
        <v>297</v>
      </c>
      <c r="D43" s="14" t="s">
        <v>321</v>
      </c>
      <c r="E43" s="19"/>
      <c r="F43" s="18"/>
      <c r="G43" s="18"/>
      <c r="H43" s="18"/>
      <c r="I43" s="18"/>
      <c r="J43" s="18"/>
      <c r="K43" s="18"/>
      <c r="L43" s="18"/>
      <c r="M43" s="18"/>
      <c r="N43" s="18"/>
      <c r="O43" s="18"/>
      <c r="P43" s="18"/>
      <c r="Q43" s="18"/>
      <c r="R43" s="18"/>
      <c r="S43" s="18"/>
      <c r="T43" s="18" t="s">
        <v>282</v>
      </c>
      <c r="U43" s="18" t="s">
        <v>282</v>
      </c>
      <c r="V43" s="18"/>
      <c r="W43" s="18" t="s">
        <v>282</v>
      </c>
      <c r="X43" s="18" t="s">
        <v>282</v>
      </c>
      <c r="Y43" s="18"/>
      <c r="Z43" s="18" t="s">
        <v>282</v>
      </c>
      <c r="AA43" s="18" t="s">
        <v>282</v>
      </c>
      <c r="AB43" s="18"/>
      <c r="AC43" s="18"/>
      <c r="AD43" s="18"/>
      <c r="AE43" s="18"/>
      <c r="AF43" s="18" t="s">
        <v>282</v>
      </c>
      <c r="AG43" s="18"/>
      <c r="AH43" s="18" t="s">
        <v>282</v>
      </c>
      <c r="AI43" s="18" t="s">
        <v>282</v>
      </c>
      <c r="AJ43" s="18"/>
      <c r="AK43" s="18"/>
      <c r="AL43" s="18"/>
      <c r="AM43" s="18"/>
      <c r="AN43" s="18"/>
      <c r="AO43" s="40"/>
      <c r="AP43" s="104"/>
      <c r="AQ43" s="104"/>
    </row>
    <row r="44" spans="1:43" s="42" customFormat="1" ht="53.25" customHeight="1" x14ac:dyDescent="0.25">
      <c r="A44" s="129"/>
      <c r="B44" s="74" t="s">
        <v>319</v>
      </c>
      <c r="C44" s="74" t="s">
        <v>306</v>
      </c>
      <c r="D44" s="14" t="s">
        <v>322</v>
      </c>
      <c r="E44" s="18"/>
      <c r="F44" s="18"/>
      <c r="G44" s="18"/>
      <c r="H44" s="18"/>
      <c r="I44" s="18"/>
      <c r="J44" s="18"/>
      <c r="K44" s="18"/>
      <c r="L44" s="18"/>
      <c r="M44" s="18"/>
      <c r="N44" s="18"/>
      <c r="O44" s="18"/>
      <c r="P44" s="18"/>
      <c r="Q44" s="18"/>
      <c r="R44" s="18"/>
      <c r="S44" s="18"/>
      <c r="T44" s="18" t="s">
        <v>282</v>
      </c>
      <c r="U44" s="18" t="s">
        <v>282</v>
      </c>
      <c r="V44" s="18"/>
      <c r="W44" s="18" t="s">
        <v>282</v>
      </c>
      <c r="X44" s="18"/>
      <c r="Y44" s="18" t="s">
        <v>282</v>
      </c>
      <c r="Z44" s="18"/>
      <c r="AA44" s="18"/>
      <c r="AB44" s="18"/>
      <c r="AC44" s="18" t="s">
        <v>282</v>
      </c>
      <c r="AD44" s="18"/>
      <c r="AE44" s="18" t="s">
        <v>282</v>
      </c>
      <c r="AF44" s="18"/>
      <c r="AG44" s="18"/>
      <c r="AH44" s="18"/>
      <c r="AI44" s="18"/>
      <c r="AJ44" s="18"/>
      <c r="AK44" s="18"/>
      <c r="AL44" s="18"/>
      <c r="AM44" s="18"/>
      <c r="AN44" s="18"/>
      <c r="AO44" s="40"/>
      <c r="AP44" s="104"/>
      <c r="AQ44" s="104"/>
    </row>
    <row r="45" spans="1:43" s="42" customFormat="1" ht="53.25" customHeight="1" x14ac:dyDescent="0.25">
      <c r="A45" s="129"/>
      <c r="B45" s="74" t="s">
        <v>319</v>
      </c>
      <c r="C45" s="74" t="s">
        <v>306</v>
      </c>
      <c r="D45" s="14" t="s">
        <v>323</v>
      </c>
      <c r="E45" s="18"/>
      <c r="F45" s="18"/>
      <c r="G45" s="18"/>
      <c r="H45" s="18"/>
      <c r="I45" s="18"/>
      <c r="J45" s="18"/>
      <c r="K45" s="18"/>
      <c r="L45" s="18"/>
      <c r="M45" s="18"/>
      <c r="N45" s="18" t="s">
        <v>282</v>
      </c>
      <c r="O45" s="18" t="s">
        <v>282</v>
      </c>
      <c r="P45" s="18"/>
      <c r="Q45" s="18" t="s">
        <v>282</v>
      </c>
      <c r="R45" s="18"/>
      <c r="S45" s="18" t="s">
        <v>282</v>
      </c>
      <c r="T45" s="18"/>
      <c r="U45" s="18"/>
      <c r="V45" s="18"/>
      <c r="W45" s="18"/>
      <c r="X45" s="18"/>
      <c r="Y45" s="18"/>
      <c r="Z45" s="18"/>
      <c r="AA45" s="18"/>
      <c r="AB45" s="18"/>
      <c r="AC45" s="18"/>
      <c r="AD45" s="18"/>
      <c r="AE45" s="18"/>
      <c r="AF45" s="18"/>
      <c r="AG45" s="18"/>
      <c r="AH45" s="18"/>
      <c r="AI45" s="18"/>
      <c r="AJ45" s="18"/>
      <c r="AK45" s="18"/>
      <c r="AL45" s="18"/>
      <c r="AM45" s="18"/>
      <c r="AN45" s="18"/>
      <c r="AO45" s="40"/>
      <c r="AP45" s="104"/>
      <c r="AQ45" s="104"/>
    </row>
    <row r="46" spans="1:43" s="42" customFormat="1" ht="53.25" customHeight="1" x14ac:dyDescent="0.25">
      <c r="A46" s="129"/>
      <c r="B46" s="74" t="s">
        <v>319</v>
      </c>
      <c r="C46" s="74" t="s">
        <v>357</v>
      </c>
      <c r="D46" s="14" t="s">
        <v>324</v>
      </c>
      <c r="E46" s="18"/>
      <c r="F46" s="18"/>
      <c r="G46" s="18"/>
      <c r="H46" s="18"/>
      <c r="I46" s="18"/>
      <c r="J46" s="18"/>
      <c r="K46" s="18"/>
      <c r="L46" s="18"/>
      <c r="M46" s="18"/>
      <c r="N46" s="18" t="s">
        <v>282</v>
      </c>
      <c r="O46" s="18" t="s">
        <v>282</v>
      </c>
      <c r="P46" s="18"/>
      <c r="Q46" s="18"/>
      <c r="R46" s="18"/>
      <c r="S46" s="18"/>
      <c r="T46" s="18" t="s">
        <v>282</v>
      </c>
      <c r="U46" s="18" t="s">
        <v>282</v>
      </c>
      <c r="V46" s="18"/>
      <c r="W46" s="18" t="s">
        <v>282</v>
      </c>
      <c r="X46" s="18"/>
      <c r="Y46" s="18" t="s">
        <v>282</v>
      </c>
      <c r="Z46" s="18"/>
      <c r="AA46" s="18"/>
      <c r="AB46" s="18"/>
      <c r="AC46" s="18"/>
      <c r="AD46" s="18"/>
      <c r="AE46" s="18"/>
      <c r="AF46" s="18"/>
      <c r="AG46" s="18"/>
      <c r="AH46" s="18"/>
      <c r="AI46" s="18" t="s">
        <v>282</v>
      </c>
      <c r="AJ46" s="18"/>
      <c r="AK46" s="18"/>
      <c r="AL46" s="18"/>
      <c r="AM46" s="18"/>
      <c r="AN46" s="18"/>
      <c r="AO46" s="40"/>
      <c r="AP46" s="104"/>
      <c r="AQ46" s="104"/>
    </row>
    <row r="47" spans="1:43" s="42" customFormat="1" ht="53.25" customHeight="1" x14ac:dyDescent="0.25">
      <c r="A47" s="129"/>
      <c r="B47" s="74" t="s">
        <v>319</v>
      </c>
      <c r="C47" s="74" t="s">
        <v>360</v>
      </c>
      <c r="D47" s="14" t="s">
        <v>325</v>
      </c>
      <c r="E47" s="18"/>
      <c r="F47" s="18"/>
      <c r="G47" s="18"/>
      <c r="H47" s="18"/>
      <c r="I47" s="18"/>
      <c r="J47" s="18"/>
      <c r="K47" s="18"/>
      <c r="L47" s="18"/>
      <c r="M47" s="18"/>
      <c r="N47" s="18"/>
      <c r="O47" s="18"/>
      <c r="P47" s="18"/>
      <c r="Q47" s="18"/>
      <c r="R47" s="18"/>
      <c r="S47" s="18"/>
      <c r="T47" s="18"/>
      <c r="U47" s="18"/>
      <c r="V47" s="18"/>
      <c r="W47" s="18" t="s">
        <v>282</v>
      </c>
      <c r="X47" s="18" t="s">
        <v>282</v>
      </c>
      <c r="Y47" s="18"/>
      <c r="Z47" s="18" t="s">
        <v>282</v>
      </c>
      <c r="AA47" s="18" t="s">
        <v>282</v>
      </c>
      <c r="AB47" s="18"/>
      <c r="AC47" s="18" t="s">
        <v>282</v>
      </c>
      <c r="AD47" s="18"/>
      <c r="AE47" s="18" t="s">
        <v>282</v>
      </c>
      <c r="AF47" s="18"/>
      <c r="AG47" s="18"/>
      <c r="AH47" s="18"/>
      <c r="AI47" s="18"/>
      <c r="AJ47" s="18"/>
      <c r="AK47" s="18"/>
      <c r="AL47" s="18"/>
      <c r="AM47" s="18"/>
      <c r="AN47" s="18"/>
      <c r="AO47" s="39"/>
      <c r="AP47" s="104"/>
      <c r="AQ47" s="104"/>
    </row>
    <row r="48" spans="1:43" s="42" customFormat="1" ht="53.25" customHeight="1" x14ac:dyDescent="0.25">
      <c r="A48" s="129"/>
      <c r="B48" s="74" t="s">
        <v>319</v>
      </c>
      <c r="C48" s="74" t="s">
        <v>357</v>
      </c>
      <c r="D48" s="14" t="s">
        <v>326</v>
      </c>
      <c r="E48" s="18"/>
      <c r="F48" s="18"/>
      <c r="G48" s="18"/>
      <c r="H48" s="18"/>
      <c r="I48" s="18"/>
      <c r="J48" s="18"/>
      <c r="K48" s="18"/>
      <c r="L48" s="18"/>
      <c r="M48" s="18"/>
      <c r="N48" s="18"/>
      <c r="O48" s="18"/>
      <c r="P48" s="18"/>
      <c r="Q48" s="18"/>
      <c r="R48" s="18"/>
      <c r="S48" s="18"/>
      <c r="T48" s="18" t="s">
        <v>282</v>
      </c>
      <c r="U48" s="18"/>
      <c r="V48" s="18" t="s">
        <v>282</v>
      </c>
      <c r="W48" s="18"/>
      <c r="X48" s="18"/>
      <c r="Y48" s="18"/>
      <c r="Z48" s="18"/>
      <c r="AA48" s="18"/>
      <c r="AB48" s="18"/>
      <c r="AC48" s="18"/>
      <c r="AD48" s="18"/>
      <c r="AE48" s="18"/>
      <c r="AF48" s="18"/>
      <c r="AG48" s="18"/>
      <c r="AH48" s="18"/>
      <c r="AI48" s="18" t="s">
        <v>282</v>
      </c>
      <c r="AJ48" s="18"/>
      <c r="AK48" s="18"/>
      <c r="AL48" s="18"/>
      <c r="AM48" s="18"/>
      <c r="AN48" s="18"/>
      <c r="AO48" s="40"/>
      <c r="AP48" s="104"/>
      <c r="AQ48" s="104"/>
    </row>
    <row r="49" spans="1:43" s="42" customFormat="1" ht="53.25" customHeight="1" x14ac:dyDescent="0.25">
      <c r="A49" s="129"/>
      <c r="B49" s="74" t="s">
        <v>319</v>
      </c>
      <c r="C49" s="74" t="s">
        <v>327</v>
      </c>
      <c r="D49" s="14" t="s">
        <v>328</v>
      </c>
      <c r="E49" s="18"/>
      <c r="F49" s="18"/>
      <c r="G49" s="18"/>
      <c r="H49" s="18"/>
      <c r="I49" s="18"/>
      <c r="J49" s="18"/>
      <c r="K49" s="18"/>
      <c r="L49" s="18"/>
      <c r="M49" s="18"/>
      <c r="N49" s="18"/>
      <c r="O49" s="18"/>
      <c r="P49" s="18"/>
      <c r="Q49" s="18"/>
      <c r="R49" s="18"/>
      <c r="S49" s="18"/>
      <c r="T49" s="18"/>
      <c r="U49" s="18"/>
      <c r="V49" s="18"/>
      <c r="W49" s="18" t="s">
        <v>282</v>
      </c>
      <c r="X49" s="18" t="s">
        <v>282</v>
      </c>
      <c r="Y49" s="18"/>
      <c r="Z49" s="18" t="s">
        <v>282</v>
      </c>
      <c r="AA49" s="18" t="s">
        <v>282</v>
      </c>
      <c r="AB49" s="18"/>
      <c r="AC49" s="18" t="s">
        <v>282</v>
      </c>
      <c r="AD49" s="18"/>
      <c r="AE49" s="18" t="s">
        <v>282</v>
      </c>
      <c r="AF49" s="18"/>
      <c r="AG49" s="18"/>
      <c r="AH49" s="18"/>
      <c r="AI49" s="18"/>
      <c r="AJ49" s="18"/>
      <c r="AK49" s="18"/>
      <c r="AL49" s="18"/>
      <c r="AM49" s="18"/>
      <c r="AN49" s="18"/>
      <c r="AO49" s="40"/>
      <c r="AP49" s="104"/>
      <c r="AQ49" s="104"/>
    </row>
    <row r="50" spans="1:43" s="42" customFormat="1" ht="53.25" customHeight="1" x14ac:dyDescent="0.25">
      <c r="A50" s="129"/>
      <c r="B50" s="74" t="s">
        <v>319</v>
      </c>
      <c r="C50" s="74" t="s">
        <v>357</v>
      </c>
      <c r="D50" s="14" t="s">
        <v>329</v>
      </c>
      <c r="E50" s="18"/>
      <c r="F50" s="18"/>
      <c r="G50" s="18"/>
      <c r="H50" s="18"/>
      <c r="I50" s="18"/>
      <c r="J50" s="18"/>
      <c r="K50" s="18"/>
      <c r="L50" s="18"/>
      <c r="M50" s="18"/>
      <c r="N50" s="18"/>
      <c r="O50" s="18"/>
      <c r="P50" s="18"/>
      <c r="Q50" s="18"/>
      <c r="R50" s="18"/>
      <c r="S50" s="18"/>
      <c r="T50" s="18" t="s">
        <v>282</v>
      </c>
      <c r="U50" s="18"/>
      <c r="V50" s="18" t="s">
        <v>282</v>
      </c>
      <c r="W50" s="18"/>
      <c r="X50" s="18"/>
      <c r="Y50" s="18"/>
      <c r="Z50" s="18"/>
      <c r="AA50" s="18"/>
      <c r="AB50" s="18"/>
      <c r="AC50" s="18"/>
      <c r="AD50" s="18"/>
      <c r="AE50" s="18"/>
      <c r="AF50" s="18"/>
      <c r="AG50" s="18"/>
      <c r="AH50" s="18"/>
      <c r="AI50" s="18" t="s">
        <v>282</v>
      </c>
      <c r="AJ50" s="18"/>
      <c r="AK50" s="18"/>
      <c r="AL50" s="18"/>
      <c r="AM50" s="18"/>
      <c r="AN50" s="18"/>
      <c r="AO50" s="40"/>
      <c r="AP50" s="104"/>
      <c r="AQ50" s="104"/>
    </row>
    <row r="51" spans="1:43" s="42" customFormat="1" ht="63.75" customHeight="1" x14ac:dyDescent="0.25">
      <c r="A51" s="130" t="s">
        <v>347</v>
      </c>
      <c r="B51" s="74" t="s">
        <v>330</v>
      </c>
      <c r="C51" s="74" t="s">
        <v>353</v>
      </c>
      <c r="D51" s="14" t="s">
        <v>331</v>
      </c>
      <c r="E51" s="19"/>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40"/>
      <c r="AP51" s="104"/>
      <c r="AQ51" s="104"/>
    </row>
    <row r="52" spans="1:43" s="42" customFormat="1" ht="63.75" customHeight="1" x14ac:dyDescent="0.25">
      <c r="A52" s="130"/>
      <c r="B52" s="74" t="s">
        <v>330</v>
      </c>
      <c r="C52" s="74" t="s">
        <v>354</v>
      </c>
      <c r="D52" s="14" t="s">
        <v>332</v>
      </c>
      <c r="E52" s="19"/>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40"/>
      <c r="AP52" s="104"/>
      <c r="AQ52" s="104"/>
    </row>
    <row r="53" spans="1:43" s="42" customFormat="1" ht="63.75" customHeight="1" x14ac:dyDescent="0.25">
      <c r="A53" s="130"/>
      <c r="B53" s="74" t="s">
        <v>330</v>
      </c>
      <c r="C53" s="74" t="s">
        <v>353</v>
      </c>
      <c r="D53" s="14" t="s">
        <v>361</v>
      </c>
      <c r="E53" s="19"/>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40"/>
      <c r="AP53" s="104"/>
      <c r="AQ53" s="104"/>
    </row>
    <row r="54" spans="1:43" s="52" customFormat="1" ht="56.25" customHeight="1" x14ac:dyDescent="0.25">
      <c r="A54" s="126"/>
      <c r="B54" s="126"/>
      <c r="C54" s="126"/>
      <c r="D54" s="76" t="s">
        <v>333</v>
      </c>
      <c r="E54" s="31">
        <f t="shared" ref="E54:AN54" si="0">COUNTIF(E10:E53,"X")</f>
        <v>4</v>
      </c>
      <c r="F54" s="31">
        <f t="shared" si="0"/>
        <v>4</v>
      </c>
      <c r="G54" s="31">
        <f t="shared" si="0"/>
        <v>0</v>
      </c>
      <c r="H54" s="31">
        <f t="shared" si="0"/>
        <v>7</v>
      </c>
      <c r="I54" s="31">
        <f t="shared" si="0"/>
        <v>5</v>
      </c>
      <c r="J54" s="31">
        <f t="shared" si="0"/>
        <v>2</v>
      </c>
      <c r="K54" s="31">
        <f t="shared" si="0"/>
        <v>4</v>
      </c>
      <c r="L54" s="31">
        <f t="shared" si="0"/>
        <v>2</v>
      </c>
      <c r="M54" s="31">
        <f t="shared" si="0"/>
        <v>0</v>
      </c>
      <c r="N54" s="31">
        <f t="shared" si="0"/>
        <v>9</v>
      </c>
      <c r="O54" s="31">
        <f t="shared" si="0"/>
        <v>2</v>
      </c>
      <c r="P54" s="31">
        <f t="shared" si="0"/>
        <v>9</v>
      </c>
      <c r="Q54" s="31">
        <f t="shared" si="0"/>
        <v>4</v>
      </c>
      <c r="R54" s="31">
        <f t="shared" si="0"/>
        <v>0</v>
      </c>
      <c r="S54" s="31">
        <f t="shared" si="0"/>
        <v>4</v>
      </c>
      <c r="T54" s="31">
        <f t="shared" si="0"/>
        <v>8</v>
      </c>
      <c r="U54" s="31">
        <f t="shared" si="0"/>
        <v>6</v>
      </c>
      <c r="V54" s="31">
        <f t="shared" si="0"/>
        <v>2</v>
      </c>
      <c r="W54" s="31">
        <f t="shared" si="0"/>
        <v>12</v>
      </c>
      <c r="X54" s="31">
        <f t="shared" si="0"/>
        <v>4</v>
      </c>
      <c r="Y54" s="31">
        <f t="shared" si="0"/>
        <v>8</v>
      </c>
      <c r="Z54" s="31">
        <f t="shared" si="0"/>
        <v>12</v>
      </c>
      <c r="AA54" s="31">
        <f t="shared" si="0"/>
        <v>6</v>
      </c>
      <c r="AB54" s="31">
        <f t="shared" si="0"/>
        <v>1</v>
      </c>
      <c r="AC54" s="31">
        <f t="shared" si="0"/>
        <v>12</v>
      </c>
      <c r="AD54" s="31">
        <f t="shared" si="0"/>
        <v>0</v>
      </c>
      <c r="AE54" s="31">
        <f t="shared" si="0"/>
        <v>6</v>
      </c>
      <c r="AF54" s="31">
        <f t="shared" si="0"/>
        <v>4</v>
      </c>
      <c r="AG54" s="31">
        <f t="shared" si="0"/>
        <v>0</v>
      </c>
      <c r="AH54" s="31">
        <f t="shared" si="0"/>
        <v>1</v>
      </c>
      <c r="AI54" s="31">
        <f t="shared" si="0"/>
        <v>9</v>
      </c>
      <c r="AJ54" s="31">
        <f t="shared" si="0"/>
        <v>0</v>
      </c>
      <c r="AK54" s="31">
        <f t="shared" si="0"/>
        <v>2</v>
      </c>
      <c r="AL54" s="31">
        <f t="shared" si="0"/>
        <v>0</v>
      </c>
      <c r="AM54" s="31">
        <f t="shared" si="0"/>
        <v>0</v>
      </c>
      <c r="AN54" s="31">
        <f t="shared" si="0"/>
        <v>0</v>
      </c>
      <c r="AO54" s="134"/>
      <c r="AP54" s="134"/>
      <c r="AQ54" s="134"/>
    </row>
    <row r="55" spans="1:43" s="34" customFormat="1" ht="45" customHeight="1" x14ac:dyDescent="0.25">
      <c r="A55" s="126"/>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row>
    <row r="56" spans="1:43" s="52" customFormat="1" ht="42.75" customHeight="1" x14ac:dyDescent="0.25">
      <c r="A56" s="111" t="s">
        <v>334</v>
      </c>
      <c r="B56" s="111"/>
      <c r="C56" s="111"/>
      <c r="D56" s="111"/>
      <c r="E56" s="106" t="s">
        <v>267</v>
      </c>
      <c r="F56" s="106"/>
      <c r="G56" s="106"/>
      <c r="H56" s="106" t="s">
        <v>268</v>
      </c>
      <c r="I56" s="106"/>
      <c r="J56" s="106"/>
      <c r="K56" s="106" t="s">
        <v>269</v>
      </c>
      <c r="L56" s="106"/>
      <c r="M56" s="106"/>
      <c r="N56" s="106" t="s">
        <v>270</v>
      </c>
      <c r="O56" s="106"/>
      <c r="P56" s="106"/>
      <c r="Q56" s="106" t="s">
        <v>271</v>
      </c>
      <c r="R56" s="106"/>
      <c r="S56" s="106"/>
      <c r="T56" s="106" t="s">
        <v>272</v>
      </c>
      <c r="U56" s="106"/>
      <c r="V56" s="106"/>
      <c r="W56" s="106" t="s">
        <v>273</v>
      </c>
      <c r="X56" s="106"/>
      <c r="Y56" s="106"/>
      <c r="Z56" s="106" t="s">
        <v>274</v>
      </c>
      <c r="AA56" s="106"/>
      <c r="AB56" s="106"/>
      <c r="AC56" s="106" t="s">
        <v>275</v>
      </c>
      <c r="AD56" s="106"/>
      <c r="AE56" s="106"/>
      <c r="AF56" s="106" t="s">
        <v>276</v>
      </c>
      <c r="AG56" s="106"/>
      <c r="AH56" s="106"/>
      <c r="AI56" s="106" t="s">
        <v>277</v>
      </c>
      <c r="AJ56" s="106"/>
      <c r="AK56" s="106"/>
      <c r="AL56" s="106" t="s">
        <v>278</v>
      </c>
      <c r="AM56" s="106"/>
      <c r="AN56" s="106"/>
      <c r="AO56" s="135" t="s">
        <v>335</v>
      </c>
      <c r="AP56" s="103" t="s">
        <v>336</v>
      </c>
      <c r="AQ56" s="41"/>
    </row>
    <row r="57" spans="1:43" s="52" customFormat="1" ht="45" customHeight="1" x14ac:dyDescent="0.25">
      <c r="A57" s="111"/>
      <c r="B57" s="111"/>
      <c r="C57" s="111"/>
      <c r="D57" s="111"/>
      <c r="E57" s="24" t="s">
        <v>279</v>
      </c>
      <c r="F57" s="25" t="s">
        <v>280</v>
      </c>
      <c r="G57" s="26" t="s">
        <v>281</v>
      </c>
      <c r="H57" s="24" t="s">
        <v>279</v>
      </c>
      <c r="I57" s="25" t="s">
        <v>280</v>
      </c>
      <c r="J57" s="26" t="s">
        <v>281</v>
      </c>
      <c r="K57" s="24" t="s">
        <v>279</v>
      </c>
      <c r="L57" s="25" t="s">
        <v>280</v>
      </c>
      <c r="M57" s="26" t="s">
        <v>281</v>
      </c>
      <c r="N57" s="24" t="s">
        <v>279</v>
      </c>
      <c r="O57" s="25" t="s">
        <v>280</v>
      </c>
      <c r="P57" s="26" t="s">
        <v>281</v>
      </c>
      <c r="Q57" s="24" t="s">
        <v>279</v>
      </c>
      <c r="R57" s="25" t="s">
        <v>280</v>
      </c>
      <c r="S57" s="26" t="s">
        <v>281</v>
      </c>
      <c r="T57" s="24" t="s">
        <v>279</v>
      </c>
      <c r="U57" s="25" t="s">
        <v>280</v>
      </c>
      <c r="V57" s="26" t="s">
        <v>281</v>
      </c>
      <c r="W57" s="24" t="s">
        <v>279</v>
      </c>
      <c r="X57" s="25" t="s">
        <v>280</v>
      </c>
      <c r="Y57" s="26" t="s">
        <v>281</v>
      </c>
      <c r="Z57" s="24" t="s">
        <v>279</v>
      </c>
      <c r="AA57" s="25" t="s">
        <v>280</v>
      </c>
      <c r="AB57" s="26" t="s">
        <v>281</v>
      </c>
      <c r="AC57" s="24" t="s">
        <v>279</v>
      </c>
      <c r="AD57" s="25" t="s">
        <v>280</v>
      </c>
      <c r="AE57" s="26" t="s">
        <v>281</v>
      </c>
      <c r="AF57" s="24" t="s">
        <v>279</v>
      </c>
      <c r="AG57" s="25" t="s">
        <v>280</v>
      </c>
      <c r="AH57" s="26" t="s">
        <v>281</v>
      </c>
      <c r="AI57" s="24" t="s">
        <v>279</v>
      </c>
      <c r="AJ57" s="25" t="s">
        <v>280</v>
      </c>
      <c r="AK57" s="26" t="s">
        <v>281</v>
      </c>
      <c r="AL57" s="24" t="s">
        <v>279</v>
      </c>
      <c r="AM57" s="25" t="s">
        <v>280</v>
      </c>
      <c r="AN57" s="26" t="s">
        <v>281</v>
      </c>
      <c r="AO57" s="135"/>
      <c r="AP57" s="103"/>
      <c r="AQ57" s="41"/>
    </row>
    <row r="58" spans="1:43" s="52" customFormat="1" ht="30" customHeight="1" x14ac:dyDescent="0.25">
      <c r="A58" s="108" t="s">
        <v>266</v>
      </c>
      <c r="B58" s="108"/>
      <c r="C58" s="108"/>
      <c r="D58" s="108"/>
      <c r="E58" s="20">
        <f t="shared" ref="E58:AN58" si="1">COUNTIF(E10:E14,"X")</f>
        <v>0</v>
      </c>
      <c r="F58" s="20">
        <f t="shared" si="1"/>
        <v>0</v>
      </c>
      <c r="G58" s="20">
        <f t="shared" si="1"/>
        <v>0</v>
      </c>
      <c r="H58" s="20">
        <f t="shared" si="1"/>
        <v>0</v>
      </c>
      <c r="I58" s="20">
        <f t="shared" si="1"/>
        <v>0</v>
      </c>
      <c r="J58" s="20">
        <f t="shared" si="1"/>
        <v>0</v>
      </c>
      <c r="K58" s="20">
        <f t="shared" si="1"/>
        <v>2</v>
      </c>
      <c r="L58" s="20">
        <f t="shared" si="1"/>
        <v>0</v>
      </c>
      <c r="M58" s="20">
        <f t="shared" si="1"/>
        <v>0</v>
      </c>
      <c r="N58" s="20">
        <f t="shared" si="1"/>
        <v>2</v>
      </c>
      <c r="O58" s="20">
        <f t="shared" si="1"/>
        <v>0</v>
      </c>
      <c r="P58" s="20">
        <f t="shared" si="1"/>
        <v>0</v>
      </c>
      <c r="Q58" s="20">
        <f t="shared" si="1"/>
        <v>1</v>
      </c>
      <c r="R58" s="20">
        <f t="shared" si="1"/>
        <v>0</v>
      </c>
      <c r="S58" s="20">
        <f t="shared" si="1"/>
        <v>1</v>
      </c>
      <c r="T58" s="20">
        <f t="shared" si="1"/>
        <v>0</v>
      </c>
      <c r="U58" s="20">
        <f t="shared" si="1"/>
        <v>0</v>
      </c>
      <c r="V58" s="20">
        <f t="shared" si="1"/>
        <v>0</v>
      </c>
      <c r="W58" s="20">
        <f t="shared" si="1"/>
        <v>0</v>
      </c>
      <c r="X58" s="20">
        <f t="shared" si="1"/>
        <v>0</v>
      </c>
      <c r="Y58" s="20">
        <f t="shared" si="1"/>
        <v>0</v>
      </c>
      <c r="Z58" s="20">
        <f t="shared" si="1"/>
        <v>3</v>
      </c>
      <c r="AA58" s="20">
        <f t="shared" si="1"/>
        <v>0</v>
      </c>
      <c r="AB58" s="20">
        <f t="shared" si="1"/>
        <v>0</v>
      </c>
      <c r="AC58" s="20">
        <f t="shared" si="1"/>
        <v>2</v>
      </c>
      <c r="AD58" s="20">
        <f t="shared" si="1"/>
        <v>0</v>
      </c>
      <c r="AE58" s="20">
        <f t="shared" si="1"/>
        <v>0</v>
      </c>
      <c r="AF58" s="20">
        <f t="shared" si="1"/>
        <v>0</v>
      </c>
      <c r="AG58" s="20">
        <f t="shared" si="1"/>
        <v>0</v>
      </c>
      <c r="AH58" s="20">
        <f t="shared" si="1"/>
        <v>0</v>
      </c>
      <c r="AI58" s="20">
        <f t="shared" si="1"/>
        <v>1</v>
      </c>
      <c r="AJ58" s="20">
        <f t="shared" si="1"/>
        <v>0</v>
      </c>
      <c r="AK58" s="20">
        <f t="shared" si="1"/>
        <v>0</v>
      </c>
      <c r="AL58" s="20">
        <f t="shared" si="1"/>
        <v>0</v>
      </c>
      <c r="AM58" s="20">
        <f t="shared" si="1"/>
        <v>0</v>
      </c>
      <c r="AN58" s="20">
        <f t="shared" si="1"/>
        <v>0</v>
      </c>
      <c r="AO58" s="21">
        <f t="shared" ref="AO58:AO60" si="2">(SUM(E58+H58+K58+N58+Q58+T58+W58+Z58+AC58+AF58+AI58+AL58))-SUM(F58+I58+L58+O58+R58+U58+X58+AA58+AD58+AG58+AJ58+AM58)</f>
        <v>11</v>
      </c>
      <c r="AP58" s="22">
        <f>G58+J58+M58+P58+S58+V58+Y58+AB58+AE58+AH58+AK58+AN58</f>
        <v>1</v>
      </c>
      <c r="AQ58" s="41"/>
    </row>
    <row r="59" spans="1:43" s="52" customFormat="1" ht="30" customHeight="1" x14ac:dyDescent="0.25">
      <c r="A59" s="109" t="s">
        <v>337</v>
      </c>
      <c r="B59" s="109"/>
      <c r="C59" s="109"/>
      <c r="D59" s="109"/>
      <c r="E59" s="20">
        <f t="shared" ref="E59:AN59" si="3">COUNTIF(E15:E21,"X")</f>
        <v>2</v>
      </c>
      <c r="F59" s="20">
        <f t="shared" si="3"/>
        <v>2</v>
      </c>
      <c r="G59" s="20">
        <f t="shared" si="3"/>
        <v>0</v>
      </c>
      <c r="H59" s="20">
        <f t="shared" si="3"/>
        <v>5</v>
      </c>
      <c r="I59" s="20">
        <f t="shared" si="3"/>
        <v>3</v>
      </c>
      <c r="J59" s="20">
        <f t="shared" si="3"/>
        <v>2</v>
      </c>
      <c r="K59" s="20">
        <f t="shared" si="3"/>
        <v>0</v>
      </c>
      <c r="L59" s="20">
        <f t="shared" si="3"/>
        <v>0</v>
      </c>
      <c r="M59" s="20">
        <f t="shared" si="3"/>
        <v>0</v>
      </c>
      <c r="N59" s="20">
        <f t="shared" si="3"/>
        <v>3</v>
      </c>
      <c r="O59" s="20">
        <f t="shared" si="3"/>
        <v>0</v>
      </c>
      <c r="P59" s="20">
        <f t="shared" si="3"/>
        <v>3</v>
      </c>
      <c r="Q59" s="20">
        <f t="shared" si="3"/>
        <v>2</v>
      </c>
      <c r="R59" s="20">
        <f t="shared" si="3"/>
        <v>0</v>
      </c>
      <c r="S59" s="20">
        <f t="shared" si="3"/>
        <v>2</v>
      </c>
      <c r="T59" s="20">
        <f t="shared" si="3"/>
        <v>2</v>
      </c>
      <c r="U59" s="20">
        <f t="shared" si="3"/>
        <v>2</v>
      </c>
      <c r="V59" s="20">
        <f t="shared" si="3"/>
        <v>0</v>
      </c>
      <c r="W59" s="20">
        <f t="shared" si="3"/>
        <v>2</v>
      </c>
      <c r="X59" s="20">
        <f t="shared" si="3"/>
        <v>0</v>
      </c>
      <c r="Y59" s="20">
        <f t="shared" si="3"/>
        <v>2</v>
      </c>
      <c r="Z59" s="20">
        <f t="shared" si="3"/>
        <v>3</v>
      </c>
      <c r="AA59" s="20">
        <f t="shared" si="3"/>
        <v>3</v>
      </c>
      <c r="AB59" s="20">
        <f t="shared" si="3"/>
        <v>0</v>
      </c>
      <c r="AC59" s="20">
        <f t="shared" si="3"/>
        <v>3</v>
      </c>
      <c r="AD59" s="20">
        <f t="shared" si="3"/>
        <v>0</v>
      </c>
      <c r="AE59" s="20">
        <f t="shared" si="3"/>
        <v>3</v>
      </c>
      <c r="AF59" s="20">
        <f t="shared" si="3"/>
        <v>0</v>
      </c>
      <c r="AG59" s="20">
        <f t="shared" si="3"/>
        <v>0</v>
      </c>
      <c r="AH59" s="20">
        <f t="shared" si="3"/>
        <v>0</v>
      </c>
      <c r="AI59" s="20">
        <f t="shared" si="3"/>
        <v>2</v>
      </c>
      <c r="AJ59" s="20">
        <f t="shared" si="3"/>
        <v>0</v>
      </c>
      <c r="AK59" s="20">
        <f t="shared" si="3"/>
        <v>2</v>
      </c>
      <c r="AL59" s="20">
        <f t="shared" si="3"/>
        <v>0</v>
      </c>
      <c r="AM59" s="20">
        <f t="shared" si="3"/>
        <v>0</v>
      </c>
      <c r="AN59" s="20">
        <f t="shared" si="3"/>
        <v>0</v>
      </c>
      <c r="AO59" s="21">
        <f t="shared" si="2"/>
        <v>14</v>
      </c>
      <c r="AP59" s="22">
        <f t="shared" ref="AP59:AP62" si="4">G59+J59+M59+P59+S59+V59+Y59+AB59+AE59+AH59+AK59+AN59</f>
        <v>14</v>
      </c>
      <c r="AQ59" s="41"/>
    </row>
    <row r="60" spans="1:43" s="52" customFormat="1" ht="30" customHeight="1" x14ac:dyDescent="0.25">
      <c r="A60" s="110" t="s">
        <v>259</v>
      </c>
      <c r="B60" s="110"/>
      <c r="C60" s="110"/>
      <c r="D60" s="110"/>
      <c r="E60" s="20">
        <f t="shared" ref="E60:AN60" si="5">COUNTIF(E22:E41,"X")</f>
        <v>2</v>
      </c>
      <c r="F60" s="20">
        <f t="shared" si="5"/>
        <v>2</v>
      </c>
      <c r="G60" s="20">
        <f t="shared" si="5"/>
        <v>0</v>
      </c>
      <c r="H60" s="20">
        <f t="shared" si="5"/>
        <v>2</v>
      </c>
      <c r="I60" s="20">
        <f t="shared" si="5"/>
        <v>2</v>
      </c>
      <c r="J60" s="20">
        <f t="shared" si="5"/>
        <v>0</v>
      </c>
      <c r="K60" s="20">
        <f t="shared" si="5"/>
        <v>2</v>
      </c>
      <c r="L60" s="20">
        <f t="shared" si="5"/>
        <v>2</v>
      </c>
      <c r="M60" s="20">
        <f t="shared" si="5"/>
        <v>0</v>
      </c>
      <c r="N60" s="20">
        <f t="shared" si="5"/>
        <v>2</v>
      </c>
      <c r="O60" s="20">
        <f t="shared" si="5"/>
        <v>0</v>
      </c>
      <c r="P60" s="20">
        <f t="shared" si="5"/>
        <v>6</v>
      </c>
      <c r="Q60" s="20">
        <f t="shared" si="5"/>
        <v>0</v>
      </c>
      <c r="R60" s="20">
        <f t="shared" si="5"/>
        <v>0</v>
      </c>
      <c r="S60" s="20">
        <f t="shared" si="5"/>
        <v>0</v>
      </c>
      <c r="T60" s="20">
        <f t="shared" si="5"/>
        <v>1</v>
      </c>
      <c r="U60" s="20">
        <f t="shared" si="5"/>
        <v>1</v>
      </c>
      <c r="V60" s="20">
        <f t="shared" si="5"/>
        <v>0</v>
      </c>
      <c r="W60" s="20">
        <f t="shared" si="5"/>
        <v>4</v>
      </c>
      <c r="X60" s="20">
        <f t="shared" si="5"/>
        <v>0</v>
      </c>
      <c r="Y60" s="20">
        <f t="shared" si="5"/>
        <v>4</v>
      </c>
      <c r="Z60" s="20">
        <f t="shared" si="5"/>
        <v>2</v>
      </c>
      <c r="AA60" s="20">
        <f t="shared" si="5"/>
        <v>0</v>
      </c>
      <c r="AB60" s="20">
        <f t="shared" si="5"/>
        <v>0</v>
      </c>
      <c r="AC60" s="20">
        <f t="shared" si="5"/>
        <v>4</v>
      </c>
      <c r="AD60" s="20">
        <f t="shared" si="5"/>
        <v>0</v>
      </c>
      <c r="AE60" s="20">
        <f t="shared" si="5"/>
        <v>0</v>
      </c>
      <c r="AF60" s="20">
        <f t="shared" si="5"/>
        <v>3</v>
      </c>
      <c r="AG60" s="20">
        <f t="shared" si="5"/>
        <v>0</v>
      </c>
      <c r="AH60" s="20">
        <f t="shared" si="5"/>
        <v>0</v>
      </c>
      <c r="AI60" s="20">
        <f t="shared" si="5"/>
        <v>2</v>
      </c>
      <c r="AJ60" s="20">
        <f t="shared" si="5"/>
        <v>0</v>
      </c>
      <c r="AK60" s="20">
        <f t="shared" si="5"/>
        <v>0</v>
      </c>
      <c r="AL60" s="20">
        <f t="shared" si="5"/>
        <v>0</v>
      </c>
      <c r="AM60" s="20">
        <f t="shared" si="5"/>
        <v>0</v>
      </c>
      <c r="AN60" s="20">
        <f t="shared" si="5"/>
        <v>0</v>
      </c>
      <c r="AO60" s="21">
        <f t="shared" si="2"/>
        <v>17</v>
      </c>
      <c r="AP60" s="22">
        <f t="shared" si="4"/>
        <v>10</v>
      </c>
      <c r="AQ60" s="41"/>
    </row>
    <row r="61" spans="1:43" s="52" customFormat="1" ht="30" customHeight="1" x14ac:dyDescent="0.25">
      <c r="A61" s="112" t="s">
        <v>338</v>
      </c>
      <c r="B61" s="112"/>
      <c r="C61" s="112"/>
      <c r="D61" s="112"/>
      <c r="E61" s="20">
        <f t="shared" ref="E61:AN61" si="6">COUNTIF(E42:E50,"X")</f>
        <v>0</v>
      </c>
      <c r="F61" s="20">
        <f t="shared" si="6"/>
        <v>0</v>
      </c>
      <c r="G61" s="20">
        <f t="shared" si="6"/>
        <v>0</v>
      </c>
      <c r="H61" s="20">
        <f t="shared" si="6"/>
        <v>0</v>
      </c>
      <c r="I61" s="20">
        <f t="shared" si="6"/>
        <v>0</v>
      </c>
      <c r="J61" s="20">
        <f t="shared" si="6"/>
        <v>0</v>
      </c>
      <c r="K61" s="20">
        <f t="shared" si="6"/>
        <v>0</v>
      </c>
      <c r="L61" s="20">
        <f t="shared" si="6"/>
        <v>0</v>
      </c>
      <c r="M61" s="20">
        <f t="shared" si="6"/>
        <v>0</v>
      </c>
      <c r="N61" s="20">
        <f>COUNTIF(N42:N50,"X")</f>
        <v>2</v>
      </c>
      <c r="O61" s="20">
        <f t="shared" si="6"/>
        <v>2</v>
      </c>
      <c r="P61" s="20">
        <f t="shared" si="6"/>
        <v>0</v>
      </c>
      <c r="Q61" s="20">
        <f t="shared" si="6"/>
        <v>1</v>
      </c>
      <c r="R61" s="20">
        <f t="shared" si="6"/>
        <v>0</v>
      </c>
      <c r="S61" s="20">
        <f t="shared" si="6"/>
        <v>1</v>
      </c>
      <c r="T61" s="20">
        <f t="shared" si="6"/>
        <v>5</v>
      </c>
      <c r="U61" s="20">
        <f t="shared" si="6"/>
        <v>3</v>
      </c>
      <c r="V61" s="20">
        <f t="shared" si="6"/>
        <v>2</v>
      </c>
      <c r="W61" s="20">
        <f t="shared" si="6"/>
        <v>6</v>
      </c>
      <c r="X61" s="20">
        <f t="shared" si="6"/>
        <v>4</v>
      </c>
      <c r="Y61" s="20">
        <f t="shared" si="6"/>
        <v>2</v>
      </c>
      <c r="Z61" s="20">
        <f t="shared" si="6"/>
        <v>4</v>
      </c>
      <c r="AA61" s="20">
        <f t="shared" si="6"/>
        <v>3</v>
      </c>
      <c r="AB61" s="20">
        <f t="shared" si="6"/>
        <v>1</v>
      </c>
      <c r="AC61" s="20">
        <f t="shared" si="6"/>
        <v>3</v>
      </c>
      <c r="AD61" s="20">
        <f t="shared" si="6"/>
        <v>0</v>
      </c>
      <c r="AE61" s="20">
        <f t="shared" si="6"/>
        <v>3</v>
      </c>
      <c r="AF61" s="20">
        <f t="shared" si="6"/>
        <v>1</v>
      </c>
      <c r="AG61" s="20">
        <f t="shared" si="6"/>
        <v>0</v>
      </c>
      <c r="AH61" s="20">
        <f t="shared" si="6"/>
        <v>1</v>
      </c>
      <c r="AI61" s="20">
        <f t="shared" si="6"/>
        <v>4</v>
      </c>
      <c r="AJ61" s="20">
        <f t="shared" si="6"/>
        <v>0</v>
      </c>
      <c r="AK61" s="20">
        <f t="shared" si="6"/>
        <v>0</v>
      </c>
      <c r="AL61" s="20">
        <f t="shared" si="6"/>
        <v>0</v>
      </c>
      <c r="AM61" s="20">
        <f t="shared" si="6"/>
        <v>0</v>
      </c>
      <c r="AN61" s="20">
        <f t="shared" si="6"/>
        <v>0</v>
      </c>
      <c r="AO61" s="21">
        <f>(SUM(E61+H61+K61+N61+Q61+T61+W61+Z61+AC61+AF61+AI61+AL61))-SUM(F61+I61+L61+O61+R61+U61+X61+AA61+AD61+AG61+AJ61+AM61)</f>
        <v>14</v>
      </c>
      <c r="AP61" s="22">
        <f>G61+J61+M61+P61+S61+V61+Y61+AB61+AE61+AH61+AK61+AN61</f>
        <v>10</v>
      </c>
      <c r="AQ61" s="41"/>
    </row>
    <row r="62" spans="1:43" s="52" customFormat="1" ht="30" customHeight="1" x14ac:dyDescent="0.25">
      <c r="A62" s="113" t="s">
        <v>347</v>
      </c>
      <c r="B62" s="113"/>
      <c r="C62" s="113"/>
      <c r="D62" s="113"/>
      <c r="E62" s="20">
        <f>COUNTIF(E51:E53,"X")</f>
        <v>0</v>
      </c>
      <c r="F62" s="20">
        <f t="shared" ref="F62:AN62" si="7">COUNTIF(F51:F53,"X")</f>
        <v>0</v>
      </c>
      <c r="G62" s="20">
        <f t="shared" si="7"/>
        <v>0</v>
      </c>
      <c r="H62" s="20">
        <f t="shared" si="7"/>
        <v>0</v>
      </c>
      <c r="I62" s="20">
        <f t="shared" si="7"/>
        <v>0</v>
      </c>
      <c r="J62" s="20">
        <f t="shared" si="7"/>
        <v>0</v>
      </c>
      <c r="K62" s="20">
        <f t="shared" si="7"/>
        <v>0</v>
      </c>
      <c r="L62" s="20">
        <f t="shared" si="7"/>
        <v>0</v>
      </c>
      <c r="M62" s="20">
        <f t="shared" si="7"/>
        <v>0</v>
      </c>
      <c r="N62" s="20">
        <f t="shared" si="7"/>
        <v>0</v>
      </c>
      <c r="O62" s="20">
        <f t="shared" si="7"/>
        <v>0</v>
      </c>
      <c r="P62" s="20">
        <f t="shared" si="7"/>
        <v>0</v>
      </c>
      <c r="Q62" s="20">
        <f t="shared" si="7"/>
        <v>0</v>
      </c>
      <c r="R62" s="20">
        <f t="shared" si="7"/>
        <v>0</v>
      </c>
      <c r="S62" s="20">
        <f t="shared" si="7"/>
        <v>0</v>
      </c>
      <c r="T62" s="20">
        <f t="shared" si="7"/>
        <v>0</v>
      </c>
      <c r="U62" s="20">
        <f t="shared" si="7"/>
        <v>0</v>
      </c>
      <c r="V62" s="20">
        <f t="shared" si="7"/>
        <v>0</v>
      </c>
      <c r="W62" s="20">
        <f t="shared" si="7"/>
        <v>0</v>
      </c>
      <c r="X62" s="20">
        <f t="shared" si="7"/>
        <v>0</v>
      </c>
      <c r="Y62" s="20">
        <f t="shared" si="7"/>
        <v>0</v>
      </c>
      <c r="Z62" s="20">
        <f t="shared" si="7"/>
        <v>0</v>
      </c>
      <c r="AA62" s="20">
        <f t="shared" si="7"/>
        <v>0</v>
      </c>
      <c r="AB62" s="20">
        <f t="shared" si="7"/>
        <v>0</v>
      </c>
      <c r="AC62" s="20">
        <f t="shared" si="7"/>
        <v>0</v>
      </c>
      <c r="AD62" s="20">
        <f t="shared" si="7"/>
        <v>0</v>
      </c>
      <c r="AE62" s="20">
        <f t="shared" si="7"/>
        <v>0</v>
      </c>
      <c r="AF62" s="20">
        <f t="shared" si="7"/>
        <v>0</v>
      </c>
      <c r="AG62" s="20">
        <f t="shared" si="7"/>
        <v>0</v>
      </c>
      <c r="AH62" s="20">
        <f t="shared" si="7"/>
        <v>0</v>
      </c>
      <c r="AI62" s="20">
        <f t="shared" si="7"/>
        <v>0</v>
      </c>
      <c r="AJ62" s="20">
        <f t="shared" si="7"/>
        <v>0</v>
      </c>
      <c r="AK62" s="20">
        <f t="shared" si="7"/>
        <v>0</v>
      </c>
      <c r="AL62" s="20">
        <f t="shared" si="7"/>
        <v>0</v>
      </c>
      <c r="AM62" s="20">
        <f t="shared" si="7"/>
        <v>0</v>
      </c>
      <c r="AN62" s="20">
        <f t="shared" si="7"/>
        <v>0</v>
      </c>
      <c r="AO62" s="21">
        <f>(SUM(E62+H62+K62+N62+Q62+T62+W62+Z62+AC62+AF62+AI62+AL62))-SUM(F62+I62+L62+O62+R62+U62+X62+AA62+AD62+AG62+AJ62+AM62)</f>
        <v>0</v>
      </c>
      <c r="AP62" s="22">
        <f t="shared" si="4"/>
        <v>0</v>
      </c>
      <c r="AQ62" s="41"/>
    </row>
    <row r="63" spans="1:43" s="52" customFormat="1" ht="45" customHeight="1" x14ac:dyDescent="0.25">
      <c r="A63" s="126"/>
      <c r="B63" s="126"/>
      <c r="C63" s="126"/>
      <c r="D63" s="126"/>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53"/>
      <c r="AP63" s="41"/>
      <c r="AQ63" s="41"/>
    </row>
    <row r="64" spans="1:43" s="54" customFormat="1" ht="28.5" customHeight="1" x14ac:dyDescent="0.25">
      <c r="A64" s="111" t="s">
        <v>339</v>
      </c>
      <c r="B64" s="111"/>
      <c r="C64" s="111"/>
      <c r="D64" s="111"/>
      <c r="E64" s="106" t="s">
        <v>267</v>
      </c>
      <c r="F64" s="106"/>
      <c r="G64" s="106"/>
      <c r="H64" s="106" t="s">
        <v>268</v>
      </c>
      <c r="I64" s="106"/>
      <c r="J64" s="106"/>
      <c r="K64" s="106" t="s">
        <v>269</v>
      </c>
      <c r="L64" s="106"/>
      <c r="M64" s="106"/>
      <c r="N64" s="106" t="s">
        <v>270</v>
      </c>
      <c r="O64" s="106"/>
      <c r="P64" s="106"/>
      <c r="Q64" s="106" t="s">
        <v>271</v>
      </c>
      <c r="R64" s="106"/>
      <c r="S64" s="106"/>
      <c r="T64" s="106" t="s">
        <v>272</v>
      </c>
      <c r="U64" s="106"/>
      <c r="V64" s="106"/>
      <c r="W64" s="106" t="s">
        <v>273</v>
      </c>
      <c r="X64" s="106"/>
      <c r="Y64" s="106"/>
      <c r="Z64" s="106" t="s">
        <v>274</v>
      </c>
      <c r="AA64" s="106"/>
      <c r="AB64" s="106"/>
      <c r="AC64" s="106" t="s">
        <v>275</v>
      </c>
      <c r="AD64" s="106"/>
      <c r="AE64" s="106"/>
      <c r="AF64" s="106" t="s">
        <v>276</v>
      </c>
      <c r="AG64" s="106"/>
      <c r="AH64" s="106"/>
      <c r="AI64" s="106" t="s">
        <v>277</v>
      </c>
      <c r="AJ64" s="106"/>
      <c r="AK64" s="106"/>
      <c r="AL64" s="106" t="s">
        <v>278</v>
      </c>
      <c r="AM64" s="106"/>
      <c r="AN64" s="106"/>
      <c r="AO64" s="133" t="s">
        <v>355</v>
      </c>
      <c r="AP64" s="114"/>
      <c r="AQ64" s="114"/>
    </row>
    <row r="65" spans="1:43" s="54" customFormat="1" ht="28.5" customHeight="1" x14ac:dyDescent="0.25">
      <c r="A65" s="98" t="s">
        <v>340</v>
      </c>
      <c r="B65" s="98"/>
      <c r="C65" s="98"/>
      <c r="D65" s="98"/>
      <c r="E65" s="32">
        <f>SUM(E54)</f>
        <v>4</v>
      </c>
      <c r="F65" s="32"/>
      <c r="G65" s="32"/>
      <c r="H65" s="32">
        <f>SUM(H54)</f>
        <v>7</v>
      </c>
      <c r="I65" s="32"/>
      <c r="J65" s="32"/>
      <c r="K65" s="32">
        <f>SUM(K54)</f>
        <v>4</v>
      </c>
      <c r="L65" s="32"/>
      <c r="M65" s="32"/>
      <c r="N65" s="32">
        <f>SUM(N54)</f>
        <v>9</v>
      </c>
      <c r="O65" s="32"/>
      <c r="P65" s="32"/>
      <c r="Q65" s="32">
        <f>SUM(Q54)</f>
        <v>4</v>
      </c>
      <c r="R65" s="32"/>
      <c r="S65" s="32"/>
      <c r="T65" s="32">
        <f>SUM(T54)</f>
        <v>8</v>
      </c>
      <c r="U65" s="32"/>
      <c r="V65" s="32"/>
      <c r="W65" s="32">
        <f>SUM(W54)</f>
        <v>12</v>
      </c>
      <c r="X65" s="32"/>
      <c r="Y65" s="32"/>
      <c r="Z65" s="32">
        <f>SUM(Z54)</f>
        <v>12</v>
      </c>
      <c r="AA65" s="32"/>
      <c r="AB65" s="32"/>
      <c r="AC65" s="32">
        <f>SUM(AC54)</f>
        <v>12</v>
      </c>
      <c r="AD65" s="32"/>
      <c r="AE65" s="32"/>
      <c r="AF65" s="32">
        <f>SUM(AF54)</f>
        <v>4</v>
      </c>
      <c r="AG65" s="32"/>
      <c r="AH65" s="32"/>
      <c r="AI65" s="32">
        <f>SUM(AI54)</f>
        <v>9</v>
      </c>
      <c r="AJ65" s="32"/>
      <c r="AK65" s="32"/>
      <c r="AL65" s="32">
        <f>SUM(AL54)</f>
        <v>0</v>
      </c>
      <c r="AM65" s="32"/>
      <c r="AN65" s="32"/>
      <c r="AO65" s="133"/>
      <c r="AP65" s="115"/>
      <c r="AQ65" s="43"/>
    </row>
    <row r="66" spans="1:43" s="54" customFormat="1" ht="28.5" customHeight="1" x14ac:dyDescent="0.25">
      <c r="A66" s="98" t="s">
        <v>341</v>
      </c>
      <c r="B66" s="98"/>
      <c r="C66" s="98"/>
      <c r="D66" s="98"/>
      <c r="E66" s="32"/>
      <c r="F66" s="32">
        <f>SUM(F54)</f>
        <v>4</v>
      </c>
      <c r="G66" s="32"/>
      <c r="H66" s="32"/>
      <c r="I66" s="32">
        <f>SUM(I54)</f>
        <v>5</v>
      </c>
      <c r="J66" s="32"/>
      <c r="K66" s="32"/>
      <c r="L66" s="32">
        <f>SUM(L54)</f>
        <v>2</v>
      </c>
      <c r="M66" s="32"/>
      <c r="N66" s="32"/>
      <c r="O66" s="32">
        <f>SUM(O54)</f>
        <v>2</v>
      </c>
      <c r="P66" s="32"/>
      <c r="Q66" s="32"/>
      <c r="R66" s="32">
        <f>SUM(R54)</f>
        <v>0</v>
      </c>
      <c r="S66" s="32"/>
      <c r="T66" s="32"/>
      <c r="U66" s="32">
        <f>SUM(U54)</f>
        <v>6</v>
      </c>
      <c r="V66" s="32"/>
      <c r="W66" s="32"/>
      <c r="X66" s="32">
        <f>SUM(X54)</f>
        <v>4</v>
      </c>
      <c r="Y66" s="32"/>
      <c r="Z66" s="32"/>
      <c r="AA66" s="32">
        <f>SUM(AA54)</f>
        <v>6</v>
      </c>
      <c r="AB66" s="32"/>
      <c r="AC66" s="32"/>
      <c r="AD66" s="32">
        <f>SUM(AD54)</f>
        <v>0</v>
      </c>
      <c r="AE66" s="32"/>
      <c r="AF66" s="32"/>
      <c r="AG66" s="32">
        <f>SUM(AG54)</f>
        <v>0</v>
      </c>
      <c r="AH66" s="32"/>
      <c r="AI66" s="32"/>
      <c r="AJ66" s="32">
        <f>SUM(AJ54)</f>
        <v>0</v>
      </c>
      <c r="AK66" s="32"/>
      <c r="AL66" s="32"/>
      <c r="AM66" s="32">
        <f>SUM(AM54)</f>
        <v>0</v>
      </c>
      <c r="AN66" s="32"/>
      <c r="AO66" s="133"/>
      <c r="AP66" s="115"/>
      <c r="AQ66" s="43"/>
    </row>
    <row r="67" spans="1:43" s="54" customFormat="1" ht="28.5" customHeight="1" x14ac:dyDescent="0.25">
      <c r="A67" s="98" t="s">
        <v>342</v>
      </c>
      <c r="B67" s="98"/>
      <c r="C67" s="98"/>
      <c r="D67" s="98"/>
      <c r="E67" s="32"/>
      <c r="F67" s="32"/>
      <c r="G67" s="32">
        <f>SUM(G54)</f>
        <v>0</v>
      </c>
      <c r="H67" s="32"/>
      <c r="I67" s="32"/>
      <c r="J67" s="32">
        <f>SUM(J54)</f>
        <v>2</v>
      </c>
      <c r="K67" s="32"/>
      <c r="L67" s="32"/>
      <c r="M67" s="32">
        <f>SUM(M54)</f>
        <v>0</v>
      </c>
      <c r="N67" s="32"/>
      <c r="O67" s="32"/>
      <c r="P67" s="32">
        <f>SUM(P54)</f>
        <v>9</v>
      </c>
      <c r="Q67" s="32"/>
      <c r="R67" s="32"/>
      <c r="S67" s="32">
        <f>SUM(S54)</f>
        <v>4</v>
      </c>
      <c r="T67" s="32"/>
      <c r="U67" s="32"/>
      <c r="V67" s="32">
        <f>SUM(V54)</f>
        <v>2</v>
      </c>
      <c r="W67" s="32"/>
      <c r="X67" s="32"/>
      <c r="Y67" s="32">
        <f>SUM(Y54)</f>
        <v>8</v>
      </c>
      <c r="Z67" s="32"/>
      <c r="AA67" s="32"/>
      <c r="AB67" s="32">
        <f>SUM(AB54)</f>
        <v>1</v>
      </c>
      <c r="AC67" s="32"/>
      <c r="AD67" s="32"/>
      <c r="AE67" s="32">
        <f>SUM(AE54)</f>
        <v>6</v>
      </c>
      <c r="AF67" s="32"/>
      <c r="AG67" s="32"/>
      <c r="AH67" s="32">
        <f>SUM(AH54)</f>
        <v>1</v>
      </c>
      <c r="AI67" s="32"/>
      <c r="AJ67" s="32"/>
      <c r="AK67" s="32">
        <f>SUM(AK54)</f>
        <v>2</v>
      </c>
      <c r="AL67" s="32"/>
      <c r="AM67" s="32"/>
      <c r="AN67" s="32">
        <f>SUM(AN54)</f>
        <v>0</v>
      </c>
      <c r="AO67" s="133"/>
      <c r="AP67" s="115"/>
      <c r="AQ67" s="43"/>
    </row>
    <row r="68" spans="1:43" s="54" customFormat="1" ht="28.5" customHeight="1" x14ac:dyDescent="0.25">
      <c r="A68" s="116" t="s">
        <v>343</v>
      </c>
      <c r="B68" s="116"/>
      <c r="C68" s="116"/>
      <c r="D68" s="116"/>
      <c r="E68" s="117">
        <f t="shared" ref="E68" si="8">IFERROR(G67/E65,1)</f>
        <v>0</v>
      </c>
      <c r="F68" s="117"/>
      <c r="G68" s="117"/>
      <c r="H68" s="117">
        <f t="shared" ref="H68" si="9">IFERROR(J67/H65,1)</f>
        <v>0.2857142857142857</v>
      </c>
      <c r="I68" s="117"/>
      <c r="J68" s="117"/>
      <c r="K68" s="117">
        <f t="shared" ref="K68" si="10">IFERROR(M67/K65,1)</f>
        <v>0</v>
      </c>
      <c r="L68" s="117"/>
      <c r="M68" s="117"/>
      <c r="N68" s="117">
        <f t="shared" ref="N68" si="11">IFERROR(P67/N65,1)</f>
        <v>1</v>
      </c>
      <c r="O68" s="117"/>
      <c r="P68" s="117"/>
      <c r="Q68" s="117">
        <f t="shared" ref="Q68" si="12">IFERROR(S67/Q65,1)</f>
        <v>1</v>
      </c>
      <c r="R68" s="117"/>
      <c r="S68" s="117"/>
      <c r="T68" s="117">
        <f t="shared" ref="T68" si="13">IFERROR(V67/T65,1)</f>
        <v>0.25</v>
      </c>
      <c r="U68" s="117"/>
      <c r="V68" s="117"/>
      <c r="W68" s="117">
        <f t="shared" ref="W68" si="14">IFERROR(Y67/W65,1)</f>
        <v>0.66666666666666663</v>
      </c>
      <c r="X68" s="117"/>
      <c r="Y68" s="117"/>
      <c r="Z68" s="117">
        <f t="shared" ref="Z68" si="15">IFERROR(AB67/Z65,1)</f>
        <v>8.3333333333333329E-2</v>
      </c>
      <c r="AA68" s="117"/>
      <c r="AB68" s="117"/>
      <c r="AC68" s="117">
        <f t="shared" ref="AC68" si="16">IFERROR(AE67/AC65,1)</f>
        <v>0.5</v>
      </c>
      <c r="AD68" s="117"/>
      <c r="AE68" s="117"/>
      <c r="AF68" s="117">
        <f t="shared" ref="AF68" si="17">IFERROR(AH67/AF65,1)</f>
        <v>0.25</v>
      </c>
      <c r="AG68" s="117"/>
      <c r="AH68" s="117"/>
      <c r="AI68" s="117">
        <f t="shared" ref="AI68" si="18">IFERROR(AK67/AI65,1)</f>
        <v>0.22222222222222221</v>
      </c>
      <c r="AJ68" s="117"/>
      <c r="AK68" s="117"/>
      <c r="AL68" s="117">
        <f>IFERROR(AN67/AL65,1)</f>
        <v>1</v>
      </c>
      <c r="AM68" s="117"/>
      <c r="AN68" s="117"/>
      <c r="AO68" s="33">
        <f>AVERAGE(E68:AN68)</f>
        <v>0.43816137566137564</v>
      </c>
      <c r="AP68" s="115"/>
      <c r="AQ68" s="43"/>
    </row>
    <row r="69" spans="1:43" s="54" customFormat="1" ht="28.5" customHeight="1" x14ac:dyDescent="0.25">
      <c r="A69" s="116" t="s">
        <v>344</v>
      </c>
      <c r="B69" s="116"/>
      <c r="C69" s="116"/>
      <c r="D69" s="116"/>
      <c r="E69" s="118">
        <v>1</v>
      </c>
      <c r="F69" s="118"/>
      <c r="G69" s="118"/>
      <c r="H69" s="118">
        <v>1</v>
      </c>
      <c r="I69" s="118"/>
      <c r="J69" s="118"/>
      <c r="K69" s="118">
        <v>1</v>
      </c>
      <c r="L69" s="118"/>
      <c r="M69" s="118"/>
      <c r="N69" s="118">
        <v>1</v>
      </c>
      <c r="O69" s="118"/>
      <c r="P69" s="118"/>
      <c r="Q69" s="118">
        <v>1</v>
      </c>
      <c r="R69" s="118"/>
      <c r="S69" s="118"/>
      <c r="T69" s="118">
        <v>1</v>
      </c>
      <c r="U69" s="118"/>
      <c r="V69" s="118"/>
      <c r="W69" s="118">
        <v>1</v>
      </c>
      <c r="X69" s="118"/>
      <c r="Y69" s="118"/>
      <c r="Z69" s="118">
        <v>1</v>
      </c>
      <c r="AA69" s="118"/>
      <c r="AB69" s="118"/>
      <c r="AC69" s="118">
        <v>1</v>
      </c>
      <c r="AD69" s="118"/>
      <c r="AE69" s="118"/>
      <c r="AF69" s="118">
        <v>1</v>
      </c>
      <c r="AG69" s="118"/>
      <c r="AH69" s="118"/>
      <c r="AI69" s="118">
        <v>1</v>
      </c>
      <c r="AJ69" s="118"/>
      <c r="AK69" s="118"/>
      <c r="AL69" s="118">
        <v>1</v>
      </c>
      <c r="AM69" s="118"/>
      <c r="AN69" s="118"/>
      <c r="AO69" s="33">
        <v>1</v>
      </c>
      <c r="AP69" s="44"/>
      <c r="AQ69" s="45"/>
    </row>
    <row r="70" spans="1:43" s="55" customFormat="1" ht="39" customHeight="1" x14ac:dyDescent="0.25">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7"/>
      <c r="AP70" s="44"/>
      <c r="AQ70" s="45"/>
    </row>
    <row r="71" spans="1:43" s="55" customFormat="1" ht="39" customHeight="1" x14ac:dyDescent="0.25">
      <c r="A71" s="125" t="s">
        <v>362</v>
      </c>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48"/>
      <c r="AQ71" s="48"/>
    </row>
    <row r="72" spans="1:43" s="55" customFormat="1" ht="39" customHeight="1" x14ac:dyDescent="0.25">
      <c r="A72" s="23" t="s">
        <v>235</v>
      </c>
      <c r="B72" s="23" t="s">
        <v>244</v>
      </c>
      <c r="C72" s="23" t="s">
        <v>363</v>
      </c>
      <c r="D72" s="23" t="s">
        <v>242</v>
      </c>
      <c r="E72" s="124" t="s">
        <v>364</v>
      </c>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48"/>
      <c r="AQ72" s="48"/>
    </row>
    <row r="73" spans="1:43" s="70" customFormat="1" ht="26.25" customHeight="1" x14ac:dyDescent="0.25">
      <c r="A73" s="66">
        <v>1</v>
      </c>
      <c r="B73" s="67">
        <v>44405</v>
      </c>
      <c r="C73" s="68">
        <v>3</v>
      </c>
      <c r="D73" s="68" t="s">
        <v>370</v>
      </c>
      <c r="E73" s="119" t="s">
        <v>371</v>
      </c>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1"/>
      <c r="AP73" s="69"/>
      <c r="AQ73" s="69"/>
    </row>
    <row r="74" spans="1:43" s="70" customFormat="1" ht="26.25" customHeight="1" x14ac:dyDescent="0.25">
      <c r="A74" s="66"/>
      <c r="B74" s="68"/>
      <c r="C74" s="68"/>
      <c r="D74" s="68"/>
      <c r="E74" s="119"/>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1"/>
      <c r="AP74" s="69"/>
      <c r="AQ74" s="69"/>
    </row>
    <row r="75" spans="1:43" s="70" customFormat="1" ht="26.25" customHeight="1" x14ac:dyDescent="0.25">
      <c r="A75" s="66"/>
      <c r="B75" s="68"/>
      <c r="C75" s="68"/>
      <c r="D75" s="68"/>
      <c r="E75" s="119"/>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1"/>
      <c r="AP75" s="69"/>
      <c r="AQ75" s="69"/>
    </row>
    <row r="76" spans="1:43" s="70" customFormat="1" ht="26.25" customHeight="1" x14ac:dyDescent="0.25">
      <c r="A76" s="66"/>
      <c r="B76" s="68"/>
      <c r="C76" s="68"/>
      <c r="D76" s="68"/>
      <c r="E76" s="119"/>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1"/>
    </row>
  </sheetData>
  <sheetProtection algorithmName="SHA-512" hashValue="JALT/DyHh+TbYhTb0+r7xonS0h/1GPAqgnJTFcKjveBoDDgjqe6DxCBBLTRycr89itBS03BA6aMUEAzySXWx0Q==" saltValue="DCVa2qjCjgomxPNCuHpAMA==" spinCount="100000" sheet="1" objects="1" scenarios="1"/>
  <mergeCells count="162">
    <mergeCell ref="AL69:AN69"/>
    <mergeCell ref="T68:V68"/>
    <mergeCell ref="W68:Y68"/>
    <mergeCell ref="Z68:AB68"/>
    <mergeCell ref="AL64:AN64"/>
    <mergeCell ref="AO64:AO67"/>
    <mergeCell ref="AP34:AQ34"/>
    <mergeCell ref="AP43:AQ43"/>
    <mergeCell ref="AP16:AQ16"/>
    <mergeCell ref="AP17:AQ17"/>
    <mergeCell ref="AP18:AQ18"/>
    <mergeCell ref="AP19:AQ19"/>
    <mergeCell ref="AF69:AH69"/>
    <mergeCell ref="AI69:AK69"/>
    <mergeCell ref="AC68:AE68"/>
    <mergeCell ref="AF68:AH68"/>
    <mergeCell ref="AI68:AK68"/>
    <mergeCell ref="AP49:AQ49"/>
    <mergeCell ref="AP50:AQ50"/>
    <mergeCell ref="AP52:AQ52"/>
    <mergeCell ref="AO54:AQ54"/>
    <mergeCell ref="AI56:AK56"/>
    <mergeCell ref="AL56:AN56"/>
    <mergeCell ref="AO56:AO57"/>
    <mergeCell ref="E76:AO76"/>
    <mergeCell ref="AC6:AH6"/>
    <mergeCell ref="AI6:AQ6"/>
    <mergeCell ref="E72:AO72"/>
    <mergeCell ref="A71:AO71"/>
    <mergeCell ref="E73:AO73"/>
    <mergeCell ref="E74:AO74"/>
    <mergeCell ref="E75:AO75"/>
    <mergeCell ref="A54:C54"/>
    <mergeCell ref="A63:D63"/>
    <mergeCell ref="AP51:AQ51"/>
    <mergeCell ref="AP53:AQ53"/>
    <mergeCell ref="A55:AQ55"/>
    <mergeCell ref="AP48:AQ48"/>
    <mergeCell ref="A15:A21"/>
    <mergeCell ref="A22:A41"/>
    <mergeCell ref="A42:A50"/>
    <mergeCell ref="A51:A53"/>
    <mergeCell ref="A7:A9"/>
    <mergeCell ref="A10:A14"/>
    <mergeCell ref="T69:V69"/>
    <mergeCell ref="W69:Y69"/>
    <mergeCell ref="Z69:AB69"/>
    <mergeCell ref="AC69:AE69"/>
    <mergeCell ref="A69:D69"/>
    <mergeCell ref="E69:G69"/>
    <mergeCell ref="H69:J69"/>
    <mergeCell ref="K69:M69"/>
    <mergeCell ref="N69:P69"/>
    <mergeCell ref="Q69:S69"/>
    <mergeCell ref="K68:M68"/>
    <mergeCell ref="N68:P68"/>
    <mergeCell ref="Q68:S68"/>
    <mergeCell ref="A65:D65"/>
    <mergeCell ref="AP65:AP68"/>
    <mergeCell ref="A66:D66"/>
    <mergeCell ref="A67:D67"/>
    <mergeCell ref="A68:D68"/>
    <mergeCell ref="E68:G68"/>
    <mergeCell ref="H68:J68"/>
    <mergeCell ref="T64:V64"/>
    <mergeCell ref="W64:Y64"/>
    <mergeCell ref="Z64:AB64"/>
    <mergeCell ref="AC64:AE64"/>
    <mergeCell ref="AF64:AH64"/>
    <mergeCell ref="AI64:AK64"/>
    <mergeCell ref="AL68:AN68"/>
    <mergeCell ref="A61:D61"/>
    <mergeCell ref="A62:D62"/>
    <mergeCell ref="A64:D64"/>
    <mergeCell ref="E64:G64"/>
    <mergeCell ref="H64:J64"/>
    <mergeCell ref="K64:M64"/>
    <mergeCell ref="N64:P64"/>
    <mergeCell ref="Q64:S64"/>
    <mergeCell ref="AP64:AQ64"/>
    <mergeCell ref="A58:D58"/>
    <mergeCell ref="A59:D59"/>
    <mergeCell ref="Q56:S56"/>
    <mergeCell ref="T56:V56"/>
    <mergeCell ref="W56:Y56"/>
    <mergeCell ref="Z56:AB56"/>
    <mergeCell ref="AC56:AE56"/>
    <mergeCell ref="AF56:AH56"/>
    <mergeCell ref="A60:D60"/>
    <mergeCell ref="A56:D57"/>
    <mergeCell ref="E56:G56"/>
    <mergeCell ref="H56:J56"/>
    <mergeCell ref="K56:M56"/>
    <mergeCell ref="N56:P56"/>
    <mergeCell ref="AP56:AP57"/>
    <mergeCell ref="AP47:AQ47"/>
    <mergeCell ref="AP37:AQ37"/>
    <mergeCell ref="AP38:AQ38"/>
    <mergeCell ref="AP39:AQ39"/>
    <mergeCell ref="AP40:AQ40"/>
    <mergeCell ref="AP22:AQ22"/>
    <mergeCell ref="AP23:AQ23"/>
    <mergeCell ref="AP24:AQ24"/>
    <mergeCell ref="AP25:AQ25"/>
    <mergeCell ref="AP26:AQ26"/>
    <mergeCell ref="AP27:AQ27"/>
    <mergeCell ref="AP41:AQ41"/>
    <mergeCell ref="AP42:AQ42"/>
    <mergeCell ref="AP44:AQ44"/>
    <mergeCell ref="AP45:AQ45"/>
    <mergeCell ref="AP46:AQ46"/>
    <mergeCell ref="AP30:AQ30"/>
    <mergeCell ref="AP32:AQ32"/>
    <mergeCell ref="AP33:AQ33"/>
    <mergeCell ref="AP35:AQ35"/>
    <mergeCell ref="AP36:AQ36"/>
    <mergeCell ref="AP28:AQ28"/>
    <mergeCell ref="AP29:AQ29"/>
    <mergeCell ref="AP7:AQ9"/>
    <mergeCell ref="AP10:AQ10"/>
    <mergeCell ref="E8:G8"/>
    <mergeCell ref="AP31:AQ31"/>
    <mergeCell ref="AP20:AQ20"/>
    <mergeCell ref="AP21:AQ21"/>
    <mergeCell ref="AL8:AN8"/>
    <mergeCell ref="AP11:AQ11"/>
    <mergeCell ref="AP12:AQ12"/>
    <mergeCell ref="AP13:AQ13"/>
    <mergeCell ref="AP14:AQ14"/>
    <mergeCell ref="AP15:AQ15"/>
    <mergeCell ref="B7:B9"/>
    <mergeCell ref="C7:C9"/>
    <mergeCell ref="D7:D9"/>
    <mergeCell ref="E7:AN7"/>
    <mergeCell ref="AO7:AO9"/>
    <mergeCell ref="H8:J8"/>
    <mergeCell ref="K8:M8"/>
    <mergeCell ref="N8:P8"/>
    <mergeCell ref="Q8:S8"/>
    <mergeCell ref="T8:V8"/>
    <mergeCell ref="W8:Y8"/>
    <mergeCell ref="Z8:AB8"/>
    <mergeCell ref="AC8:AE8"/>
    <mergeCell ref="AF8:AH8"/>
    <mergeCell ref="AI8:AK8"/>
    <mergeCell ref="F6:J6"/>
    <mergeCell ref="L6:P6"/>
    <mergeCell ref="R6:V6"/>
    <mergeCell ref="X6:AA6"/>
    <mergeCell ref="A5:J5"/>
    <mergeCell ref="A1:B3"/>
    <mergeCell ref="C1:AO3"/>
    <mergeCell ref="AP1:AQ1"/>
    <mergeCell ref="AP2:AQ2"/>
    <mergeCell ref="AP3:AQ3"/>
    <mergeCell ref="A4:P4"/>
    <mergeCell ref="Q4:AQ4"/>
    <mergeCell ref="A6:D6"/>
    <mergeCell ref="L5:P5"/>
    <mergeCell ref="R5:V5"/>
    <mergeCell ref="X5:AB5"/>
    <mergeCell ref="AC5:AQ5"/>
  </mergeCells>
  <conditionalFormatting sqref="E65:AN67 E54:AN54 F46:AH46 AL68:AM68 AJ46:AN46 E15:AN15 AJ50:AN50 F50:AH50 E10:AB14 E22:G22 I22:AN22 E23:AN43 E19:AN21 E68:F69 H68:I68 K68:L68 N68:O68 Q68:R68 T68:U68 W68:X68 Z68:AA68 AC68:AD68 AF68:AG68 AI68:AJ68">
    <cfRule type="cellIs" dxfId="159" priority="162" operator="between">
      <formula>1</formula>
      <formula>9</formula>
    </cfRule>
    <cfRule type="cellIs" dxfId="158" priority="163" stopIfTrue="1" operator="equal">
      <formula>0</formula>
    </cfRule>
    <cfRule type="cellIs" dxfId="157" priority="164" stopIfTrue="1" operator="equal">
      <formula>0</formula>
    </cfRule>
    <cfRule type="cellIs" dxfId="156" priority="165" stopIfTrue="1" operator="equal">
      <formula>0</formula>
    </cfRule>
    <cfRule type="cellIs" dxfId="155" priority="166" stopIfTrue="1" operator="equal">
      <formula>0</formula>
    </cfRule>
    <cfRule type="cellIs" dxfId="154" priority="167" stopIfTrue="1" operator="equal">
      <formula>1</formula>
    </cfRule>
  </conditionalFormatting>
  <conditionalFormatting sqref="E65:AN67 E54:AN54 F46:AH46 AL68:AM68 AJ46:AN46 E15:AN15 AJ50:AN50 F50:AH50 E10:AB14 E22:G22 I22:AN22 E23:AN43 E19:AN21 E68:F69 H68:I68 K68:L68 N68:O68 Q68:R68 T68:U68 W68:X68 Z68:AA68 AC68:AD68 AF68:AG68 AI68:AJ68">
    <cfRule type="cellIs" dxfId="153" priority="161" operator="equal">
      <formula>0</formula>
    </cfRule>
  </conditionalFormatting>
  <conditionalFormatting sqref="AI46 AI50">
    <cfRule type="cellIs" dxfId="152" priority="155" operator="between">
      <formula>1</formula>
      <formula>9</formula>
    </cfRule>
    <cfRule type="cellIs" dxfId="151" priority="156" stopIfTrue="1" operator="equal">
      <formula>0</formula>
    </cfRule>
    <cfRule type="cellIs" dxfId="150" priority="157" stopIfTrue="1" operator="equal">
      <formula>0</formula>
    </cfRule>
    <cfRule type="cellIs" dxfId="149" priority="158" stopIfTrue="1" operator="equal">
      <formula>0</formula>
    </cfRule>
    <cfRule type="cellIs" dxfId="148" priority="159" stopIfTrue="1" operator="equal">
      <formula>0</formula>
    </cfRule>
    <cfRule type="cellIs" dxfId="147" priority="160" stopIfTrue="1" operator="equal">
      <formula>1</formula>
    </cfRule>
  </conditionalFormatting>
  <conditionalFormatting sqref="AI46 AI50">
    <cfRule type="cellIs" dxfId="146" priority="154" operator="equal">
      <formula>0</formula>
    </cfRule>
  </conditionalFormatting>
  <conditionalFormatting sqref="AI46 AI50">
    <cfRule type="cellIs" dxfId="145" priority="153" stopIfTrue="1" operator="equal">
      <formula>0</formula>
    </cfRule>
  </conditionalFormatting>
  <conditionalFormatting sqref="E46 E50">
    <cfRule type="cellIs" dxfId="144" priority="147" operator="between">
      <formula>1</formula>
      <formula>9</formula>
    </cfRule>
    <cfRule type="cellIs" dxfId="143" priority="148" stopIfTrue="1" operator="equal">
      <formula>0</formula>
    </cfRule>
    <cfRule type="cellIs" dxfId="142" priority="149" stopIfTrue="1" operator="equal">
      <formula>0</formula>
    </cfRule>
    <cfRule type="cellIs" dxfId="141" priority="150" stopIfTrue="1" operator="equal">
      <formula>0</formula>
    </cfRule>
    <cfRule type="cellIs" dxfId="140" priority="151" stopIfTrue="1" operator="equal">
      <formula>0</formula>
    </cfRule>
    <cfRule type="cellIs" dxfId="139" priority="152" stopIfTrue="1" operator="equal">
      <formula>1</formula>
    </cfRule>
  </conditionalFormatting>
  <conditionalFormatting sqref="E46 E50">
    <cfRule type="cellIs" dxfId="138" priority="146" operator="equal">
      <formula>0</formula>
    </cfRule>
  </conditionalFormatting>
  <conditionalFormatting sqref="H69:I69 K69:L69 N69:O69 Q69:R69 T69:U69 W69:X69 Z69:AA69 AC69:AD69 AF69:AG69 AI69:AJ69 AL69:AM69">
    <cfRule type="cellIs" dxfId="137" priority="140" operator="between">
      <formula>1</formula>
      <formula>9</formula>
    </cfRule>
    <cfRule type="cellIs" dxfId="136" priority="141" stopIfTrue="1" operator="equal">
      <formula>0</formula>
    </cfRule>
    <cfRule type="cellIs" dxfId="135" priority="142" stopIfTrue="1" operator="equal">
      <formula>0</formula>
    </cfRule>
    <cfRule type="cellIs" dxfId="134" priority="143" stopIfTrue="1" operator="equal">
      <formula>0</formula>
    </cfRule>
    <cfRule type="cellIs" dxfId="133" priority="144" stopIfTrue="1" operator="equal">
      <formula>0</formula>
    </cfRule>
    <cfRule type="cellIs" dxfId="132" priority="145" stopIfTrue="1" operator="equal">
      <formula>1</formula>
    </cfRule>
  </conditionalFormatting>
  <conditionalFormatting sqref="H69:I69 K69:L69 N69:O69 Q69:R69 T69:U69 W69:X69 Z69:AA69 AC69:AD69 AF69:AG69 AI69:AJ69 AL69:AM69">
    <cfRule type="cellIs" dxfId="131" priority="139" operator="equal">
      <formula>0</formula>
    </cfRule>
  </conditionalFormatting>
  <conditionalFormatting sqref="F47:AH48 AJ47:AN48">
    <cfRule type="cellIs" dxfId="130" priority="133" operator="between">
      <formula>1</formula>
      <formula>9</formula>
    </cfRule>
    <cfRule type="cellIs" dxfId="129" priority="134" stopIfTrue="1" operator="equal">
      <formula>0</formula>
    </cfRule>
    <cfRule type="cellIs" dxfId="128" priority="135" stopIfTrue="1" operator="equal">
      <formula>0</formula>
    </cfRule>
    <cfRule type="cellIs" dxfId="127" priority="136" stopIfTrue="1" operator="equal">
      <formula>0</formula>
    </cfRule>
    <cfRule type="cellIs" dxfId="126" priority="137" stopIfTrue="1" operator="equal">
      <formula>0</formula>
    </cfRule>
    <cfRule type="cellIs" dxfId="125" priority="138" stopIfTrue="1" operator="equal">
      <formula>1</formula>
    </cfRule>
  </conditionalFormatting>
  <conditionalFormatting sqref="F47:AH48 AJ47:AN48">
    <cfRule type="cellIs" dxfId="124" priority="132" operator="equal">
      <formula>0</formula>
    </cfRule>
  </conditionalFormatting>
  <conditionalFormatting sqref="AI47:AI48">
    <cfRule type="cellIs" dxfId="123" priority="126" operator="between">
      <formula>1</formula>
      <formula>9</formula>
    </cfRule>
    <cfRule type="cellIs" dxfId="122" priority="127" stopIfTrue="1" operator="equal">
      <formula>0</formula>
    </cfRule>
    <cfRule type="cellIs" dxfId="121" priority="128" stopIfTrue="1" operator="equal">
      <formula>0</formula>
    </cfRule>
    <cfRule type="cellIs" dxfId="120" priority="129" stopIfTrue="1" operator="equal">
      <formula>0</formula>
    </cfRule>
    <cfRule type="cellIs" dxfId="119" priority="130" stopIfTrue="1" operator="equal">
      <formula>0</formula>
    </cfRule>
    <cfRule type="cellIs" dxfId="118" priority="131" stopIfTrue="1" operator="equal">
      <formula>1</formula>
    </cfRule>
  </conditionalFormatting>
  <conditionalFormatting sqref="AI47:AI48">
    <cfRule type="cellIs" dxfId="117" priority="125" operator="equal">
      <formula>0</formula>
    </cfRule>
  </conditionalFormatting>
  <conditionalFormatting sqref="AI47:AI48">
    <cfRule type="cellIs" dxfId="116" priority="124" stopIfTrue="1" operator="equal">
      <formula>0</formula>
    </cfRule>
  </conditionalFormatting>
  <conditionalFormatting sqref="E47:E48">
    <cfRule type="cellIs" dxfId="115" priority="118" operator="between">
      <formula>1</formula>
      <formula>9</formula>
    </cfRule>
    <cfRule type="cellIs" dxfId="114" priority="119" stopIfTrue="1" operator="equal">
      <formula>0</formula>
    </cfRule>
    <cfRule type="cellIs" dxfId="113" priority="120" stopIfTrue="1" operator="equal">
      <formula>0</formula>
    </cfRule>
    <cfRule type="cellIs" dxfId="112" priority="121" stopIfTrue="1" operator="equal">
      <formula>0</formula>
    </cfRule>
    <cfRule type="cellIs" dxfId="111" priority="122" stopIfTrue="1" operator="equal">
      <formula>0</formula>
    </cfRule>
    <cfRule type="cellIs" dxfId="110" priority="123" stopIfTrue="1" operator="equal">
      <formula>1</formula>
    </cfRule>
  </conditionalFormatting>
  <conditionalFormatting sqref="E47:E48">
    <cfRule type="cellIs" dxfId="109" priority="117" operator="equal">
      <formula>0</formula>
    </cfRule>
  </conditionalFormatting>
  <conditionalFormatting sqref="AC10:AN14">
    <cfRule type="cellIs" dxfId="108" priority="111" operator="between">
      <formula>1</formula>
      <formula>9</formula>
    </cfRule>
    <cfRule type="cellIs" dxfId="107" priority="112" stopIfTrue="1" operator="equal">
      <formula>0</formula>
    </cfRule>
    <cfRule type="cellIs" dxfId="106" priority="113" stopIfTrue="1" operator="equal">
      <formula>0</formula>
    </cfRule>
    <cfRule type="cellIs" dxfId="105" priority="114" stopIfTrue="1" operator="equal">
      <formula>0</formula>
    </cfRule>
    <cfRule type="cellIs" dxfId="104" priority="115" stopIfTrue="1" operator="equal">
      <formula>0</formula>
    </cfRule>
    <cfRule type="cellIs" dxfId="103" priority="116" stopIfTrue="1" operator="equal">
      <formula>1</formula>
    </cfRule>
  </conditionalFormatting>
  <conditionalFormatting sqref="AC10:AN14">
    <cfRule type="cellIs" dxfId="102" priority="110" operator="equal">
      <formula>0</formula>
    </cfRule>
  </conditionalFormatting>
  <conditionalFormatting sqref="H22">
    <cfRule type="cellIs" dxfId="101" priority="97" operator="between">
      <formula>1</formula>
      <formula>9</formula>
    </cfRule>
    <cfRule type="cellIs" dxfId="100" priority="98" stopIfTrue="1" operator="equal">
      <formula>0</formula>
    </cfRule>
    <cfRule type="cellIs" dxfId="99" priority="99" stopIfTrue="1" operator="equal">
      <formula>0</formula>
    </cfRule>
    <cfRule type="cellIs" dxfId="98" priority="100" stopIfTrue="1" operator="equal">
      <formula>0</formula>
    </cfRule>
    <cfRule type="cellIs" dxfId="97" priority="101" stopIfTrue="1" operator="equal">
      <formula>0</formula>
    </cfRule>
    <cfRule type="cellIs" dxfId="96" priority="102" stopIfTrue="1" operator="equal">
      <formula>1</formula>
    </cfRule>
  </conditionalFormatting>
  <conditionalFormatting sqref="H22">
    <cfRule type="cellIs" dxfId="95" priority="96" operator="equal">
      <formula>0</formula>
    </cfRule>
  </conditionalFormatting>
  <conditionalFormatting sqref="E16:AN18">
    <cfRule type="cellIs" dxfId="94" priority="90" operator="between">
      <formula>1</formula>
      <formula>9</formula>
    </cfRule>
    <cfRule type="cellIs" dxfId="93" priority="91" stopIfTrue="1" operator="equal">
      <formula>0</formula>
    </cfRule>
    <cfRule type="cellIs" dxfId="92" priority="92" stopIfTrue="1" operator="equal">
      <formula>0</formula>
    </cfRule>
    <cfRule type="cellIs" dxfId="91" priority="93" stopIfTrue="1" operator="equal">
      <formula>0</formula>
    </cfRule>
    <cfRule type="cellIs" dxfId="90" priority="94" stopIfTrue="1" operator="equal">
      <formula>0</formula>
    </cfRule>
    <cfRule type="cellIs" dxfId="89" priority="95" stopIfTrue="1" operator="equal">
      <formula>1</formula>
    </cfRule>
  </conditionalFormatting>
  <conditionalFormatting sqref="E16:AN18">
    <cfRule type="cellIs" dxfId="88" priority="89" operator="equal">
      <formula>0</formula>
    </cfRule>
  </conditionalFormatting>
  <conditionalFormatting sqref="AJ49:AN49 F49:AH49">
    <cfRule type="cellIs" dxfId="87" priority="83" operator="between">
      <formula>1</formula>
      <formula>9</formula>
    </cfRule>
    <cfRule type="cellIs" dxfId="86" priority="84" stopIfTrue="1" operator="equal">
      <formula>0</formula>
    </cfRule>
    <cfRule type="cellIs" dxfId="85" priority="85" stopIfTrue="1" operator="equal">
      <formula>0</formula>
    </cfRule>
    <cfRule type="cellIs" dxfId="84" priority="86" stopIfTrue="1" operator="equal">
      <formula>0</formula>
    </cfRule>
    <cfRule type="cellIs" dxfId="83" priority="87" stopIfTrue="1" operator="equal">
      <formula>0</formula>
    </cfRule>
    <cfRule type="cellIs" dxfId="82" priority="88" stopIfTrue="1" operator="equal">
      <formula>1</formula>
    </cfRule>
  </conditionalFormatting>
  <conditionalFormatting sqref="AJ49:AN49 F49:AH49">
    <cfRule type="cellIs" dxfId="81" priority="82" operator="equal">
      <formula>0</formula>
    </cfRule>
  </conditionalFormatting>
  <conditionalFormatting sqref="AI49">
    <cfRule type="cellIs" dxfId="80" priority="76" operator="between">
      <formula>1</formula>
      <formula>9</formula>
    </cfRule>
    <cfRule type="cellIs" dxfId="79" priority="77" stopIfTrue="1" operator="equal">
      <formula>0</formula>
    </cfRule>
    <cfRule type="cellIs" dxfId="78" priority="78" stopIfTrue="1" operator="equal">
      <formula>0</formula>
    </cfRule>
    <cfRule type="cellIs" dxfId="77" priority="79" stopIfTrue="1" operator="equal">
      <formula>0</formula>
    </cfRule>
    <cfRule type="cellIs" dxfId="76" priority="80" stopIfTrue="1" operator="equal">
      <formula>0</formula>
    </cfRule>
    <cfRule type="cellIs" dxfId="75" priority="81" stopIfTrue="1" operator="equal">
      <formula>1</formula>
    </cfRule>
  </conditionalFormatting>
  <conditionalFormatting sqref="AI49">
    <cfRule type="cellIs" dxfId="74" priority="75" operator="equal">
      <formula>0</formula>
    </cfRule>
  </conditionalFormatting>
  <conditionalFormatting sqref="AI49">
    <cfRule type="cellIs" dxfId="73" priority="74" stopIfTrue="1" operator="equal">
      <formula>0</formula>
    </cfRule>
  </conditionalFormatting>
  <conditionalFormatting sqref="E49">
    <cfRule type="cellIs" dxfId="72" priority="68" operator="between">
      <formula>1</formula>
      <formula>9</formula>
    </cfRule>
    <cfRule type="cellIs" dxfId="71" priority="69" stopIfTrue="1" operator="equal">
      <formula>0</formula>
    </cfRule>
    <cfRule type="cellIs" dxfId="70" priority="70" stopIfTrue="1" operator="equal">
      <formula>0</formula>
    </cfRule>
    <cfRule type="cellIs" dxfId="69" priority="71" stopIfTrue="1" operator="equal">
      <formula>0</formula>
    </cfRule>
    <cfRule type="cellIs" dxfId="68" priority="72" stopIfTrue="1" operator="equal">
      <formula>0</formula>
    </cfRule>
    <cfRule type="cellIs" dxfId="67" priority="73" stopIfTrue="1" operator="equal">
      <formula>1</formula>
    </cfRule>
  </conditionalFormatting>
  <conditionalFormatting sqref="E49">
    <cfRule type="cellIs" dxfId="66" priority="67" operator="equal">
      <formula>0</formula>
    </cfRule>
  </conditionalFormatting>
  <conditionalFormatting sqref="E51:AN53">
    <cfRule type="cellIs" dxfId="65" priority="61" operator="between">
      <formula>1</formula>
      <formula>9</formula>
    </cfRule>
    <cfRule type="cellIs" dxfId="64" priority="62" stopIfTrue="1" operator="equal">
      <formula>0</formula>
    </cfRule>
    <cfRule type="cellIs" dxfId="63" priority="63" stopIfTrue="1" operator="equal">
      <formula>0</formula>
    </cfRule>
    <cfRule type="cellIs" dxfId="62" priority="64" stopIfTrue="1" operator="equal">
      <formula>0</formula>
    </cfRule>
    <cfRule type="cellIs" dxfId="61" priority="65" stopIfTrue="1" operator="equal">
      <formula>0</formula>
    </cfRule>
    <cfRule type="cellIs" dxfId="60" priority="66" stopIfTrue="1" operator="equal">
      <formula>1</formula>
    </cfRule>
  </conditionalFormatting>
  <conditionalFormatting sqref="E51:AN53">
    <cfRule type="cellIs" dxfId="59" priority="60" operator="equal">
      <formula>0</formula>
    </cfRule>
  </conditionalFormatting>
  <conditionalFormatting sqref="AI51:AI52">
    <cfRule type="cellIs" dxfId="58" priority="54" operator="between">
      <formula>1</formula>
      <formula>9</formula>
    </cfRule>
    <cfRule type="cellIs" dxfId="57" priority="55" stopIfTrue="1" operator="equal">
      <formula>0</formula>
    </cfRule>
    <cfRule type="cellIs" dxfId="56" priority="56" stopIfTrue="1" operator="equal">
      <formula>0</formula>
    </cfRule>
    <cfRule type="cellIs" dxfId="55" priority="57" stopIfTrue="1" operator="equal">
      <formula>0</formula>
    </cfRule>
    <cfRule type="cellIs" dxfId="54" priority="58" stopIfTrue="1" operator="equal">
      <formula>0</formula>
    </cfRule>
    <cfRule type="cellIs" dxfId="53" priority="59" stopIfTrue="1" operator="equal">
      <formula>1</formula>
    </cfRule>
  </conditionalFormatting>
  <conditionalFormatting sqref="AI51:AI52">
    <cfRule type="cellIs" dxfId="52" priority="53" operator="equal">
      <formula>0</formula>
    </cfRule>
  </conditionalFormatting>
  <conditionalFormatting sqref="AI51:AI52">
    <cfRule type="cellIs" dxfId="51" priority="52" stopIfTrue="1" operator="equal">
      <formula>0</formula>
    </cfRule>
  </conditionalFormatting>
  <conditionalFormatting sqref="E51:E52">
    <cfRule type="cellIs" dxfId="50" priority="46" operator="between">
      <formula>1</formula>
      <formula>9</formula>
    </cfRule>
    <cfRule type="cellIs" dxfId="49" priority="47" stopIfTrue="1" operator="equal">
      <formula>0</formula>
    </cfRule>
    <cfRule type="cellIs" dxfId="48" priority="48" stopIfTrue="1" operator="equal">
      <formula>0</formula>
    </cfRule>
    <cfRule type="cellIs" dxfId="47" priority="49" stopIfTrue="1" operator="equal">
      <formula>0</formula>
    </cfRule>
    <cfRule type="cellIs" dxfId="46" priority="50" stopIfTrue="1" operator="equal">
      <formula>0</formula>
    </cfRule>
    <cfRule type="cellIs" dxfId="45" priority="51" stopIfTrue="1" operator="equal">
      <formula>1</formula>
    </cfRule>
  </conditionalFormatting>
  <conditionalFormatting sqref="E51:E52">
    <cfRule type="cellIs" dxfId="44" priority="45" operator="equal">
      <formula>0</formula>
    </cfRule>
  </conditionalFormatting>
  <conditionalFormatting sqref="F45:AH45 AJ45:AN45">
    <cfRule type="cellIs" dxfId="43" priority="39" operator="between">
      <formula>1</formula>
      <formula>9</formula>
    </cfRule>
    <cfRule type="cellIs" dxfId="42" priority="40" stopIfTrue="1" operator="equal">
      <formula>0</formula>
    </cfRule>
    <cfRule type="cellIs" dxfId="41" priority="41" stopIfTrue="1" operator="equal">
      <formula>0</formula>
    </cfRule>
    <cfRule type="cellIs" dxfId="40" priority="42" stopIfTrue="1" operator="equal">
      <formula>0</formula>
    </cfRule>
    <cfRule type="cellIs" dxfId="39" priority="43" stopIfTrue="1" operator="equal">
      <formula>0</formula>
    </cfRule>
    <cfRule type="cellIs" dxfId="38" priority="44" stopIfTrue="1" operator="equal">
      <formula>1</formula>
    </cfRule>
  </conditionalFormatting>
  <conditionalFormatting sqref="F45:AH45 AJ45:AN45">
    <cfRule type="cellIs" dxfId="37" priority="38" operator="equal">
      <formula>0</formula>
    </cfRule>
  </conditionalFormatting>
  <conditionalFormatting sqref="AI45">
    <cfRule type="cellIs" dxfId="36" priority="32" operator="between">
      <formula>1</formula>
      <formula>9</formula>
    </cfRule>
    <cfRule type="cellIs" dxfId="35" priority="33" stopIfTrue="1" operator="equal">
      <formula>0</formula>
    </cfRule>
    <cfRule type="cellIs" dxfId="34" priority="34" stopIfTrue="1" operator="equal">
      <formula>0</formula>
    </cfRule>
    <cfRule type="cellIs" dxfId="33" priority="35" stopIfTrue="1" operator="equal">
      <formula>0</formula>
    </cfRule>
    <cfRule type="cellIs" dxfId="32" priority="36" stopIfTrue="1" operator="equal">
      <formula>0</formula>
    </cfRule>
    <cfRule type="cellIs" dxfId="31" priority="37" stopIfTrue="1" operator="equal">
      <formula>1</formula>
    </cfRule>
  </conditionalFormatting>
  <conditionalFormatting sqref="AI45">
    <cfRule type="cellIs" dxfId="30" priority="31" operator="equal">
      <formula>0</formula>
    </cfRule>
  </conditionalFormatting>
  <conditionalFormatting sqref="AI45">
    <cfRule type="cellIs" dxfId="29" priority="30" stopIfTrue="1" operator="equal">
      <formula>0</formula>
    </cfRule>
  </conditionalFormatting>
  <conditionalFormatting sqref="E45">
    <cfRule type="cellIs" dxfId="28" priority="24" operator="between">
      <formula>1</formula>
      <formula>9</formula>
    </cfRule>
    <cfRule type="cellIs" dxfId="27" priority="25" stopIfTrue="1" operator="equal">
      <formula>0</formula>
    </cfRule>
    <cfRule type="cellIs" dxfId="26" priority="26" stopIfTrue="1" operator="equal">
      <formula>0</formula>
    </cfRule>
    <cfRule type="cellIs" dxfId="25" priority="27" stopIfTrue="1" operator="equal">
      <formula>0</formula>
    </cfRule>
    <cfRule type="cellIs" dxfId="24" priority="28" stopIfTrue="1" operator="equal">
      <formula>0</formula>
    </cfRule>
    <cfRule type="cellIs" dxfId="23" priority="29" stopIfTrue="1" operator="equal">
      <formula>1</formula>
    </cfRule>
  </conditionalFormatting>
  <conditionalFormatting sqref="E45">
    <cfRule type="cellIs" dxfId="22" priority="23" operator="equal">
      <formula>0</formula>
    </cfRule>
  </conditionalFormatting>
  <conditionalFormatting sqref="F44:AH44 AJ44:AN44">
    <cfRule type="cellIs" dxfId="21" priority="17" operator="between">
      <formula>1</formula>
      <formula>9</formula>
    </cfRule>
    <cfRule type="cellIs" dxfId="20" priority="18" stopIfTrue="1" operator="equal">
      <formula>0</formula>
    </cfRule>
    <cfRule type="cellIs" dxfId="19" priority="19" stopIfTrue="1" operator="equal">
      <formula>0</formula>
    </cfRule>
    <cfRule type="cellIs" dxfId="18" priority="20" stopIfTrue="1" operator="equal">
      <formula>0</formula>
    </cfRule>
    <cfRule type="cellIs" dxfId="17" priority="21" stopIfTrue="1" operator="equal">
      <formula>0</formula>
    </cfRule>
    <cfRule type="cellIs" dxfId="16" priority="22" stopIfTrue="1" operator="equal">
      <formula>1</formula>
    </cfRule>
  </conditionalFormatting>
  <conditionalFormatting sqref="F44:AH44 AJ44:AN44">
    <cfRule type="cellIs" dxfId="15" priority="16" operator="equal">
      <formula>0</formula>
    </cfRule>
  </conditionalFormatting>
  <conditionalFormatting sqref="AI44">
    <cfRule type="cellIs" dxfId="14" priority="10" operator="between">
      <formula>1</formula>
      <formula>9</formula>
    </cfRule>
    <cfRule type="cellIs" dxfId="13" priority="11" stopIfTrue="1" operator="equal">
      <formula>0</formula>
    </cfRule>
    <cfRule type="cellIs" dxfId="12" priority="12" stopIfTrue="1" operator="equal">
      <formula>0</formula>
    </cfRule>
    <cfRule type="cellIs" dxfId="11" priority="13" stopIfTrue="1" operator="equal">
      <formula>0</formula>
    </cfRule>
    <cfRule type="cellIs" dxfId="10" priority="14" stopIfTrue="1" operator="equal">
      <formula>0</formula>
    </cfRule>
    <cfRule type="cellIs" dxfId="9" priority="15" stopIfTrue="1" operator="equal">
      <formula>1</formula>
    </cfRule>
  </conditionalFormatting>
  <conditionalFormatting sqref="AI44">
    <cfRule type="cellIs" dxfId="8" priority="9" operator="equal">
      <formula>0</formula>
    </cfRule>
  </conditionalFormatting>
  <conditionalFormatting sqref="AI44">
    <cfRule type="cellIs" dxfId="7" priority="8" stopIfTrue="1" operator="equal">
      <formula>0</formula>
    </cfRule>
  </conditionalFormatting>
  <conditionalFormatting sqref="E44">
    <cfRule type="cellIs" dxfId="6" priority="2" operator="between">
      <formula>1</formula>
      <formula>9</formula>
    </cfRule>
    <cfRule type="cellIs" dxfId="5" priority="3" stopIfTrue="1" operator="equal">
      <formula>0</formula>
    </cfRule>
    <cfRule type="cellIs" dxfId="4" priority="4" stopIfTrue="1" operator="equal">
      <formula>0</formula>
    </cfRule>
    <cfRule type="cellIs" dxfId="3" priority="5" stopIfTrue="1" operator="equal">
      <formula>0</formula>
    </cfRule>
    <cfRule type="cellIs" dxfId="2" priority="6" stopIfTrue="1" operator="equal">
      <formula>0</formula>
    </cfRule>
    <cfRule type="cellIs" dxfId="1" priority="7" stopIfTrue="1" operator="equal">
      <formula>1</formula>
    </cfRule>
  </conditionalFormatting>
  <conditionalFormatting sqref="E44">
    <cfRule type="cellIs" dxfId="0" priority="1" operator="equal">
      <formula>0</formula>
    </cfRule>
  </conditionalFormatting>
  <printOptions horizontalCentered="1"/>
  <pageMargins left="0.39370078740157483" right="0.39370078740157483" top="0.59055118110236227" bottom="0.59055118110236227" header="0" footer="0"/>
  <pageSetup paperSize="131" scale="12" orientation="landscape" horizontalDpi="300" verticalDpi="196" r:id="rId1"/>
  <headerFooter alignWithMargins="0">
    <oddFooter>&amp;R&amp;8&amp;P/&amp;N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3"/>
  <sheetViews>
    <sheetView zoomScale="50" zoomScaleNormal="50" workbookViewId="0">
      <pane ySplit="1" topLeftCell="A2489" activePane="bottomLeft" state="frozen"/>
      <selection activeCell="H1" sqref="H1"/>
      <selection pane="bottomLeft" activeCell="J2520" sqref="J2520"/>
    </sheetView>
  </sheetViews>
  <sheetFormatPr baseColWidth="10" defaultColWidth="11.42578125" defaultRowHeight="34.5" customHeight="1" x14ac:dyDescent="0.25"/>
  <cols>
    <col min="1" max="2" width="19.7109375" style="2" customWidth="1"/>
    <col min="3" max="3" width="41.28515625" style="4" customWidth="1"/>
    <col min="4" max="4" width="58" style="4" customWidth="1"/>
    <col min="5" max="5" width="34.5703125" style="4" customWidth="1"/>
    <col min="6" max="6" width="37.85546875" style="4" customWidth="1"/>
    <col min="7" max="7" width="27.7109375" style="4" customWidth="1"/>
    <col min="8" max="8" width="20.28515625" style="5" customWidth="1"/>
    <col min="9" max="9" width="15.28515625" style="4" customWidth="1"/>
    <col min="10" max="10" width="25.140625" style="2" customWidth="1"/>
    <col min="11" max="11" width="20.85546875" style="4" customWidth="1"/>
    <col min="12" max="14" width="33.85546875" style="4" customWidth="1"/>
    <col min="15" max="16" width="21.7109375" style="4" customWidth="1"/>
    <col min="17" max="17" width="18.7109375" style="3" customWidth="1"/>
    <col min="18" max="16384" width="11.42578125" style="1"/>
  </cols>
  <sheetData>
    <row r="1" spans="1:17" ht="34.5" customHeight="1" x14ac:dyDescent="0.25">
      <c r="A1" s="71" t="s">
        <v>246</v>
      </c>
      <c r="B1" s="71" t="s">
        <v>372</v>
      </c>
      <c r="C1" s="71" t="s">
        <v>239</v>
      </c>
      <c r="D1" s="71" t="s">
        <v>240</v>
      </c>
      <c r="E1" s="71" t="s">
        <v>241</v>
      </c>
      <c r="F1" s="71" t="s">
        <v>242</v>
      </c>
      <c r="G1" s="71" t="s">
        <v>243</v>
      </c>
      <c r="H1" s="72" t="s">
        <v>244</v>
      </c>
      <c r="I1" s="71" t="s">
        <v>247</v>
      </c>
      <c r="J1" s="71" t="s">
        <v>251</v>
      </c>
      <c r="K1" s="71" t="s">
        <v>253</v>
      </c>
      <c r="L1" s="71" t="s">
        <v>252</v>
      </c>
      <c r="M1" s="71" t="s">
        <v>1</v>
      </c>
      <c r="N1" s="71" t="s">
        <v>4</v>
      </c>
      <c r="O1" s="71" t="s">
        <v>249</v>
      </c>
      <c r="P1" s="71" t="s">
        <v>250</v>
      </c>
      <c r="Q1" s="73" t="s">
        <v>245</v>
      </c>
    </row>
    <row r="2" spans="1:17" ht="34.5" customHeight="1" x14ac:dyDescent="0.25">
      <c r="A2" s="2">
        <v>1</v>
      </c>
      <c r="B2" s="4" t="str">
        <f>+VLOOKUP($A2,DATOS_CAPACITACIONES!A:B,2,0)</f>
        <v>Ambiental</v>
      </c>
      <c r="C2" s="4" t="str">
        <f>+VLOOKUP($A2,DATOS_CAPACITACIONES!A:C,3,0)</f>
        <v xml:space="preserve">Plan de saneamiento básico - Manual de convivencia </v>
      </c>
      <c r="D2" s="4" t="str">
        <f>+VLOOKUP($A2,DATOS_CAPACITACIONES!A:D,4,0)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2" s="4" t="str">
        <f>+VLOOKUP($A2,DATOS_CAPACITACIONES!A:E,5,0)</f>
        <v>William Fierro</v>
      </c>
      <c r="F2" s="4" t="str">
        <f>+VLOOKUP($A2,DATOS_CAPACITACIONES!A:F,6,0)</f>
        <v xml:space="preserve">William Fierro </v>
      </c>
      <c r="G2" s="4" t="str">
        <f>+VLOOKUP($A2,DATOS_CAPACITACIONES!A:G,7,0)</f>
        <v>Casino Pajure</v>
      </c>
      <c r="H2" s="5">
        <f>+VLOOKUP($A2,DATOS_CAPACITACIONES!A:H,8,0)</f>
        <v>44245</v>
      </c>
      <c r="I2" s="4">
        <f>+VLOOKUP($A2,DATOS_CAPACITACIONES!A:I,9,0)</f>
        <v>60</v>
      </c>
      <c r="J2" s="2">
        <v>1116786787</v>
      </c>
      <c r="K2" s="4" t="str">
        <f>+VLOOKUP($J2,DATOS_PERSONAL!B:C,2,0)</f>
        <v>N/A</v>
      </c>
      <c r="L2" s="4" t="str">
        <f>+VLOOKUP($J2,DATOS_PERSONAL!B:D,3,0)</f>
        <v xml:space="preserve"> ANDRES DAVID </v>
      </c>
      <c r="M2" s="4" t="str">
        <f>+VLOOKUP($J2,DATOS_PERSONAL!B:E,4,0)</f>
        <v>VALLEJO CASTAÑEDA</v>
      </c>
      <c r="N2" s="4" t="str">
        <f>+VLOOKUP($J2,DATOS_PERSONAL!B:F,5,0)</f>
        <v>PALMERAS CARARABO S.A.</v>
      </c>
      <c r="O2" s="4">
        <f>+VLOOKUP($A2,DATOS_CAPACITACIONES!A:N,11,0)</f>
        <v>19</v>
      </c>
      <c r="P2" s="4">
        <f>+VLOOKUP($A2,DATOS_CAPACITACIONES!A:L,12,0)</f>
        <v>19</v>
      </c>
      <c r="Q2" s="3">
        <f t="shared" ref="Q2:Q65" si="0">(P2/O2)</f>
        <v>1</v>
      </c>
    </row>
    <row r="3" spans="1:17" ht="34.5" customHeight="1" x14ac:dyDescent="0.25">
      <c r="A3" s="2">
        <v>1</v>
      </c>
      <c r="B3" s="4" t="str">
        <f>+VLOOKUP($A3,DATOS_CAPACITACIONES!A:B,2,0)</f>
        <v>Ambiental</v>
      </c>
      <c r="C3" s="4" t="str">
        <f>+VLOOKUP($A3,DATOS_CAPACITACIONES!A:C,3,0)</f>
        <v xml:space="preserve">Plan de saneamiento básico - Manual de convivencia </v>
      </c>
      <c r="D3" s="4" t="str">
        <f>+VLOOKUP($A3,DATOS_CAPACITACIONES!A:D,4,0)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3" s="4" t="str">
        <f>+VLOOKUP($A3,DATOS_CAPACITACIONES!A:E,5,0)</f>
        <v>William Fierro</v>
      </c>
      <c r="F3" s="4" t="str">
        <f>+VLOOKUP($A3,DATOS_CAPACITACIONES!A:F,6,0)</f>
        <v xml:space="preserve">William Fierro </v>
      </c>
      <c r="G3" s="4" t="str">
        <f>+VLOOKUP($A3,DATOS_CAPACITACIONES!A:G,7,0)</f>
        <v>Casino Pajure</v>
      </c>
      <c r="H3" s="5">
        <f>+VLOOKUP($A3,DATOS_CAPACITACIONES!A:H,8,0)</f>
        <v>44245</v>
      </c>
      <c r="I3" s="4">
        <f>+VLOOKUP($A3,DATOS_CAPACITACIONES!A:I,9,0)</f>
        <v>60</v>
      </c>
      <c r="J3" s="2">
        <v>1006778024</v>
      </c>
      <c r="K3" s="4">
        <f>+VLOOKUP($J3,DATOS_PERSONAL!B:C,2,0)</f>
        <v>1505</v>
      </c>
      <c r="L3" s="4" t="str">
        <f>+VLOOKUP($J3,DATOS_PERSONAL!B:D,3,0)</f>
        <v>JUAN DAVID</v>
      </c>
      <c r="M3" s="4" t="str">
        <f>+VLOOKUP($J3,DATOS_PERSONAL!B:E,4,0)</f>
        <v xml:space="preserve">SOLORZA ROJAS </v>
      </c>
      <c r="N3" s="4" t="str">
        <f>+VLOOKUP($J3,DATOS_PERSONAL!B:F,5,0)</f>
        <v>OROBERLÍN S.A.S.</v>
      </c>
      <c r="O3" s="4">
        <f>+VLOOKUP($A3,DATOS_CAPACITACIONES!A:N,11,0)</f>
        <v>19</v>
      </c>
      <c r="P3" s="4">
        <f>+VLOOKUP($A3,DATOS_CAPACITACIONES!A:L,12,0)</f>
        <v>19</v>
      </c>
      <c r="Q3" s="3">
        <f t="shared" si="0"/>
        <v>1</v>
      </c>
    </row>
    <row r="4" spans="1:17" ht="34.5" customHeight="1" x14ac:dyDescent="0.25">
      <c r="A4" s="2">
        <v>1</v>
      </c>
      <c r="B4" s="4" t="str">
        <f>+VLOOKUP($A4,DATOS_CAPACITACIONES!A:B,2,0)</f>
        <v>Ambiental</v>
      </c>
      <c r="C4" s="4" t="str">
        <f>+VLOOKUP($A4,DATOS_CAPACITACIONES!A:C,3,0)</f>
        <v xml:space="preserve">Plan de saneamiento básico - Manual de convivencia </v>
      </c>
      <c r="D4" s="4" t="str">
        <f>+VLOOKUP($A4,DATOS_CAPACITACIONES!A:D,4,0)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4" s="4" t="str">
        <f>+VLOOKUP($A4,DATOS_CAPACITACIONES!A:E,5,0)</f>
        <v>William Fierro</v>
      </c>
      <c r="F4" s="4" t="str">
        <f>+VLOOKUP($A4,DATOS_CAPACITACIONES!A:F,6,0)</f>
        <v xml:space="preserve">William Fierro </v>
      </c>
      <c r="G4" s="4" t="str">
        <f>+VLOOKUP($A4,DATOS_CAPACITACIONES!A:G,7,0)</f>
        <v>Casino Pajure</v>
      </c>
      <c r="H4" s="5">
        <f>+VLOOKUP($A4,DATOS_CAPACITACIONES!A:H,8,0)</f>
        <v>44245</v>
      </c>
      <c r="I4" s="4">
        <f>+VLOOKUP($A4,DATOS_CAPACITACIONES!A:I,9,0)</f>
        <v>60</v>
      </c>
      <c r="J4" s="2">
        <v>17704595</v>
      </c>
      <c r="K4" s="4">
        <f>+VLOOKUP($J4,DATOS_PERSONAL!B:C,2,0)</f>
        <v>1073</v>
      </c>
      <c r="L4" s="4" t="str">
        <f>+VLOOKUP($J4,DATOS_PERSONAL!B:D,3,0)</f>
        <v>JOHN FREDY</v>
      </c>
      <c r="M4" s="4" t="str">
        <f>+VLOOKUP($J4,DATOS_PERSONAL!B:E,4,0)</f>
        <v xml:space="preserve">QUIÑONEZ MUÑOZ </v>
      </c>
      <c r="N4" s="4" t="str">
        <f>+VLOOKUP($J4,DATOS_PERSONAL!B:F,5,0)</f>
        <v>OROBERLÍN S.A.S.</v>
      </c>
      <c r="O4" s="4">
        <f>+VLOOKUP($A4,DATOS_CAPACITACIONES!A:N,11,0)</f>
        <v>19</v>
      </c>
      <c r="P4" s="4">
        <f>+VLOOKUP($A4,DATOS_CAPACITACIONES!A:L,12,0)</f>
        <v>19</v>
      </c>
      <c r="Q4" s="3">
        <f t="shared" si="0"/>
        <v>1</v>
      </c>
    </row>
    <row r="5" spans="1:17" ht="34.5" customHeight="1" x14ac:dyDescent="0.25">
      <c r="A5" s="2">
        <v>1</v>
      </c>
      <c r="B5" s="4" t="str">
        <f>+VLOOKUP($A5,DATOS_CAPACITACIONES!A:B,2,0)</f>
        <v>Ambiental</v>
      </c>
      <c r="C5" s="4" t="str">
        <f>+VLOOKUP($A5,DATOS_CAPACITACIONES!A:C,3,0)</f>
        <v xml:space="preserve">Plan de saneamiento básico - Manual de convivencia </v>
      </c>
      <c r="D5" s="4" t="str">
        <f>+VLOOKUP($A5,DATOS_CAPACITACIONES!A:D,4,0)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5" s="4" t="str">
        <f>+VLOOKUP($A5,DATOS_CAPACITACIONES!A:E,5,0)</f>
        <v>William Fierro</v>
      </c>
      <c r="F5" s="4" t="str">
        <f>+VLOOKUP($A5,DATOS_CAPACITACIONES!A:F,6,0)</f>
        <v xml:space="preserve">William Fierro </v>
      </c>
      <c r="G5" s="4" t="str">
        <f>+VLOOKUP($A5,DATOS_CAPACITACIONES!A:G,7,0)</f>
        <v>Casino Pajure</v>
      </c>
      <c r="H5" s="5">
        <f>+VLOOKUP($A5,DATOS_CAPACITACIONES!A:H,8,0)</f>
        <v>44245</v>
      </c>
      <c r="I5" s="4">
        <f>+VLOOKUP($A5,DATOS_CAPACITACIONES!A:I,9,0)</f>
        <v>60</v>
      </c>
      <c r="J5" s="2">
        <v>7231639</v>
      </c>
      <c r="K5" s="4">
        <f>+VLOOKUP($J5,DATOS_PERSONAL!B:C,2,0)</f>
        <v>1491</v>
      </c>
      <c r="L5" s="4" t="str">
        <f>+VLOOKUP($J5,DATOS_PERSONAL!B:D,3,0)</f>
        <v>LUIS GUSTAVO</v>
      </c>
      <c r="M5" s="4" t="str">
        <f>+VLOOKUP($J5,DATOS_PERSONAL!B:E,4,0)</f>
        <v>PINILLA GORDILLO</v>
      </c>
      <c r="N5" s="4" t="str">
        <f>+VLOOKUP($J5,DATOS_PERSONAL!B:F,5,0)</f>
        <v>OROBERLÍN S.A.S.</v>
      </c>
      <c r="O5" s="4">
        <f>+VLOOKUP($A5,DATOS_CAPACITACIONES!A:N,11,0)</f>
        <v>19</v>
      </c>
      <c r="P5" s="4">
        <f>+VLOOKUP($A5,DATOS_CAPACITACIONES!A:L,12,0)</f>
        <v>19</v>
      </c>
      <c r="Q5" s="3">
        <f t="shared" si="0"/>
        <v>1</v>
      </c>
    </row>
    <row r="6" spans="1:17" ht="34.5" customHeight="1" x14ac:dyDescent="0.25">
      <c r="A6" s="2">
        <v>1</v>
      </c>
      <c r="B6" s="4" t="str">
        <f>+VLOOKUP($A6,DATOS_CAPACITACIONES!A:B,2,0)</f>
        <v>Ambiental</v>
      </c>
      <c r="C6" s="4" t="str">
        <f>+VLOOKUP($A6,DATOS_CAPACITACIONES!A:C,3,0)</f>
        <v xml:space="preserve">Plan de saneamiento básico - Manual de convivencia </v>
      </c>
      <c r="D6" s="4" t="str">
        <f>+VLOOKUP($A6,DATOS_CAPACITACIONES!A:D,4,0)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6" s="4" t="str">
        <f>+VLOOKUP($A6,DATOS_CAPACITACIONES!A:E,5,0)</f>
        <v>William Fierro</v>
      </c>
      <c r="F6" s="4" t="str">
        <f>+VLOOKUP($A6,DATOS_CAPACITACIONES!A:F,6,0)</f>
        <v xml:space="preserve">William Fierro </v>
      </c>
      <c r="G6" s="4" t="str">
        <f>+VLOOKUP($A6,DATOS_CAPACITACIONES!A:G,7,0)</f>
        <v>Casino Pajure</v>
      </c>
      <c r="H6" s="5">
        <f>+VLOOKUP($A6,DATOS_CAPACITACIONES!A:H,8,0)</f>
        <v>44245</v>
      </c>
      <c r="I6" s="4">
        <f>+VLOOKUP($A6,DATOS_CAPACITACIONES!A:I,9,0)</f>
        <v>60</v>
      </c>
      <c r="J6" s="2">
        <v>1069755169</v>
      </c>
      <c r="K6" s="4" t="str">
        <f>+VLOOKUP($J6,DATOS_PERSONAL!B:C,2,0)</f>
        <v>N/A</v>
      </c>
      <c r="L6" s="4" t="str">
        <f>+VLOOKUP($J6,DATOS_PERSONAL!B:D,3,0)</f>
        <v xml:space="preserve"> EDUAR MANUEL</v>
      </c>
      <c r="M6" s="4" t="str">
        <f>+VLOOKUP($J6,DATOS_PERSONAL!B:E,4,0)</f>
        <v>PERDOMO SON</v>
      </c>
      <c r="N6" s="4" t="str">
        <f>+VLOOKUP($J6,DATOS_PERSONAL!B:F,5,0)</f>
        <v>PALMERAS CARARABO S.A.</v>
      </c>
      <c r="O6" s="4">
        <f>+VLOOKUP($A6,DATOS_CAPACITACIONES!A:N,11,0)</f>
        <v>19</v>
      </c>
      <c r="P6" s="4">
        <f>+VLOOKUP($A6,DATOS_CAPACITACIONES!A:L,12,0)</f>
        <v>19</v>
      </c>
      <c r="Q6" s="3">
        <f t="shared" si="0"/>
        <v>1</v>
      </c>
    </row>
    <row r="7" spans="1:17" ht="34.5" customHeight="1" x14ac:dyDescent="0.25">
      <c r="A7" s="2">
        <v>1</v>
      </c>
      <c r="B7" s="4" t="str">
        <f>+VLOOKUP($A7,DATOS_CAPACITACIONES!A:B,2,0)</f>
        <v>Ambiental</v>
      </c>
      <c r="C7" s="4" t="str">
        <f>+VLOOKUP($A7,DATOS_CAPACITACIONES!A:C,3,0)</f>
        <v xml:space="preserve">Plan de saneamiento básico - Manual de convivencia </v>
      </c>
      <c r="D7" s="4" t="str">
        <f>+VLOOKUP($A7,DATOS_CAPACITACIONES!A:D,4,0)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7" s="4" t="str">
        <f>+VLOOKUP($A7,DATOS_CAPACITACIONES!A:E,5,0)</f>
        <v>William Fierro</v>
      </c>
      <c r="F7" s="4" t="str">
        <f>+VLOOKUP($A7,DATOS_CAPACITACIONES!A:F,6,0)</f>
        <v xml:space="preserve">William Fierro </v>
      </c>
      <c r="G7" s="4" t="str">
        <f>+VLOOKUP($A7,DATOS_CAPACITACIONES!A:G,7,0)</f>
        <v>Casino Pajure</v>
      </c>
      <c r="H7" s="5">
        <f>+VLOOKUP($A7,DATOS_CAPACITACIONES!A:H,8,0)</f>
        <v>44245</v>
      </c>
      <c r="I7" s="4">
        <f>+VLOOKUP($A7,DATOS_CAPACITACIONES!A:I,9,0)</f>
        <v>60</v>
      </c>
      <c r="J7" s="2">
        <v>16882469</v>
      </c>
      <c r="K7" s="4" t="str">
        <f>+VLOOKUP($J7,DATOS_PERSONAL!B:C,2,0)</f>
        <v>N/A</v>
      </c>
      <c r="L7" s="4" t="str">
        <f>+VLOOKUP($J7,DATOS_PERSONAL!B:D,3,0)</f>
        <v xml:space="preserve"> WEIMAR</v>
      </c>
      <c r="M7" s="4" t="str">
        <f>+VLOOKUP($J7,DATOS_PERSONAL!B:E,4,0)</f>
        <v>PEÑA MOSQUERA</v>
      </c>
      <c r="N7" s="4" t="str">
        <f>+VLOOKUP($J7,DATOS_PERSONAL!B:F,5,0)</f>
        <v>PALMERAS CARARABO S.A.</v>
      </c>
      <c r="O7" s="4">
        <f>+VLOOKUP($A7,DATOS_CAPACITACIONES!A:N,11,0)</f>
        <v>19</v>
      </c>
      <c r="P7" s="4">
        <f>+VLOOKUP($A7,DATOS_CAPACITACIONES!A:L,12,0)</f>
        <v>19</v>
      </c>
      <c r="Q7" s="3">
        <f t="shared" si="0"/>
        <v>1</v>
      </c>
    </row>
    <row r="8" spans="1:17" ht="34.5" customHeight="1" x14ac:dyDescent="0.25">
      <c r="A8" s="2">
        <v>1</v>
      </c>
      <c r="B8" s="4" t="str">
        <f>+VLOOKUP($A8,DATOS_CAPACITACIONES!A:B,2,0)</f>
        <v>Ambiental</v>
      </c>
      <c r="C8" s="4" t="str">
        <f>+VLOOKUP($A8,DATOS_CAPACITACIONES!A:C,3,0)</f>
        <v xml:space="preserve">Plan de saneamiento básico - Manual de convivencia </v>
      </c>
      <c r="D8" s="4" t="str">
        <f>+VLOOKUP($A8,DATOS_CAPACITACIONES!A:D,4,0)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8" s="4" t="str">
        <f>+VLOOKUP($A8,DATOS_CAPACITACIONES!A:E,5,0)</f>
        <v>William Fierro</v>
      </c>
      <c r="F8" s="4" t="str">
        <f>+VLOOKUP($A8,DATOS_CAPACITACIONES!A:F,6,0)</f>
        <v xml:space="preserve">William Fierro </v>
      </c>
      <c r="G8" s="4" t="str">
        <f>+VLOOKUP($A8,DATOS_CAPACITACIONES!A:G,7,0)</f>
        <v>Casino Pajure</v>
      </c>
      <c r="H8" s="5">
        <f>+VLOOKUP($A8,DATOS_CAPACITACIONES!A:H,8,0)</f>
        <v>44245</v>
      </c>
      <c r="I8" s="4">
        <f>+VLOOKUP($A8,DATOS_CAPACITACIONES!A:I,9,0)</f>
        <v>60</v>
      </c>
      <c r="J8" s="2">
        <v>17972048</v>
      </c>
      <c r="K8" s="4">
        <f>+VLOOKUP($J8,DATOS_PERSONAL!B:C,2,0)</f>
        <v>1450</v>
      </c>
      <c r="L8" s="4" t="str">
        <f>+VLOOKUP($J8,DATOS_PERSONAL!B:D,3,0)</f>
        <v>MANUEL FRANCISCO</v>
      </c>
      <c r="M8" s="4" t="str">
        <f>+VLOOKUP($J8,DATOS_PERSONAL!B:E,4,0)</f>
        <v xml:space="preserve">PALLARES ANAYA </v>
      </c>
      <c r="N8" s="4" t="str">
        <f>+VLOOKUP($J8,DATOS_PERSONAL!B:F,5,0)</f>
        <v>OROBERLÍN S.A.S.</v>
      </c>
      <c r="O8" s="4">
        <f>+VLOOKUP($A8,DATOS_CAPACITACIONES!A:N,11,0)</f>
        <v>19</v>
      </c>
      <c r="P8" s="4">
        <f>+VLOOKUP($A8,DATOS_CAPACITACIONES!A:L,12,0)</f>
        <v>19</v>
      </c>
      <c r="Q8" s="3">
        <f t="shared" si="0"/>
        <v>1</v>
      </c>
    </row>
    <row r="9" spans="1:17" ht="34.5" customHeight="1" x14ac:dyDescent="0.25">
      <c r="A9" s="2">
        <v>1</v>
      </c>
      <c r="B9" s="4" t="str">
        <f>+VLOOKUP($A9,DATOS_CAPACITACIONES!A:B,2,0)</f>
        <v>Ambiental</v>
      </c>
      <c r="C9" s="4" t="str">
        <f>+VLOOKUP($A9,DATOS_CAPACITACIONES!A:C,3,0)</f>
        <v xml:space="preserve">Plan de saneamiento básico - Manual de convivencia </v>
      </c>
      <c r="D9" s="4" t="str">
        <f>+VLOOKUP($A9,DATOS_CAPACITACIONES!A:D,4,0)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9" s="4" t="str">
        <f>+VLOOKUP($A9,DATOS_CAPACITACIONES!A:E,5,0)</f>
        <v>William Fierro</v>
      </c>
      <c r="F9" s="4" t="str">
        <f>+VLOOKUP($A9,DATOS_CAPACITACIONES!A:F,6,0)</f>
        <v xml:space="preserve">William Fierro </v>
      </c>
      <c r="G9" s="4" t="str">
        <f>+VLOOKUP($A9,DATOS_CAPACITACIONES!A:G,7,0)</f>
        <v>Casino Pajure</v>
      </c>
      <c r="H9" s="5">
        <f>+VLOOKUP($A9,DATOS_CAPACITACIONES!A:H,8,0)</f>
        <v>44245</v>
      </c>
      <c r="I9" s="4">
        <f>+VLOOKUP($A9,DATOS_CAPACITACIONES!A:I,9,0)</f>
        <v>60</v>
      </c>
      <c r="J9" s="2">
        <v>1069925063</v>
      </c>
      <c r="K9" s="4">
        <f>+VLOOKUP($J9,DATOS_PERSONAL!B:C,2,0)</f>
        <v>1488</v>
      </c>
      <c r="L9" s="4" t="str">
        <f>+VLOOKUP($J9,DATOS_PERSONAL!B:D,3,0)</f>
        <v>EFREN YAMITH</v>
      </c>
      <c r="M9" s="4" t="str">
        <f>+VLOOKUP($J9,DATOS_PERSONAL!B:E,4,0)</f>
        <v>OLIVEROS HERNANDEZ</v>
      </c>
      <c r="N9" s="4" t="str">
        <f>+VLOOKUP($J9,DATOS_PERSONAL!B:F,5,0)</f>
        <v>OROBERLÍN S.A.S.</v>
      </c>
      <c r="O9" s="4">
        <f>+VLOOKUP($A9,DATOS_CAPACITACIONES!A:N,11,0)</f>
        <v>19</v>
      </c>
      <c r="P9" s="4">
        <f>+VLOOKUP($A9,DATOS_CAPACITACIONES!A:L,12,0)</f>
        <v>19</v>
      </c>
      <c r="Q9" s="3">
        <f t="shared" si="0"/>
        <v>1</v>
      </c>
    </row>
    <row r="10" spans="1:17" ht="34.5" customHeight="1" x14ac:dyDescent="0.25">
      <c r="A10" s="2">
        <v>1</v>
      </c>
      <c r="B10" s="4" t="str">
        <f>+VLOOKUP($A10,DATOS_CAPACITACIONES!A:B,2,0)</f>
        <v>Ambiental</v>
      </c>
      <c r="C10" s="4" t="str">
        <f>+VLOOKUP($A10,DATOS_CAPACITACIONES!A:C,3,0)</f>
        <v xml:space="preserve">Plan de saneamiento básico - Manual de convivencia </v>
      </c>
      <c r="D10" s="4" t="str">
        <f>+VLOOKUP($A10,DATOS_CAPACITACIONES!A:D,4,0)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0" s="4" t="str">
        <f>+VLOOKUP($A10,DATOS_CAPACITACIONES!A:E,5,0)</f>
        <v>William Fierro</v>
      </c>
      <c r="F10" s="4" t="str">
        <f>+VLOOKUP($A10,DATOS_CAPACITACIONES!A:F,6,0)</f>
        <v xml:space="preserve">William Fierro </v>
      </c>
      <c r="G10" s="4" t="str">
        <f>+VLOOKUP($A10,DATOS_CAPACITACIONES!A:G,7,0)</f>
        <v>Casino Pajure</v>
      </c>
      <c r="H10" s="5">
        <f>+VLOOKUP($A10,DATOS_CAPACITACIONES!A:H,8,0)</f>
        <v>44245</v>
      </c>
      <c r="I10" s="4">
        <f>+VLOOKUP($A10,DATOS_CAPACITACIONES!A:I,9,0)</f>
        <v>60</v>
      </c>
      <c r="J10" s="2">
        <v>1121948100</v>
      </c>
      <c r="K10" s="4" t="str">
        <f>+VLOOKUP($J10,DATOS_PERSONAL!B:C,2,0)</f>
        <v>N/A</v>
      </c>
      <c r="L10" s="4" t="str">
        <f>+VLOOKUP($J10,DATOS_PERSONAL!B:D,3,0)</f>
        <v>YEISON</v>
      </c>
      <c r="M10" s="4" t="str">
        <f>+VLOOKUP($J10,DATOS_PERSONAL!B:E,4,0)</f>
        <v>MORALES</v>
      </c>
      <c r="N10" s="4" t="str">
        <f>+VLOOKUP($J10,DATOS_PERSONAL!B:F,5,0)</f>
        <v>OROBERLÍN S.A.S.</v>
      </c>
      <c r="O10" s="4">
        <f>+VLOOKUP($A10,DATOS_CAPACITACIONES!A:N,11,0)</f>
        <v>19</v>
      </c>
      <c r="P10" s="4">
        <f>+VLOOKUP($A10,DATOS_CAPACITACIONES!A:L,12,0)</f>
        <v>19</v>
      </c>
      <c r="Q10" s="3">
        <f t="shared" si="0"/>
        <v>1</v>
      </c>
    </row>
    <row r="11" spans="1:17" ht="34.5" customHeight="1" x14ac:dyDescent="0.25">
      <c r="A11" s="2">
        <v>1</v>
      </c>
      <c r="B11" s="4" t="str">
        <f>+VLOOKUP($A11,DATOS_CAPACITACIONES!A:B,2,0)</f>
        <v>Ambiental</v>
      </c>
      <c r="C11" s="4" t="str">
        <f>+VLOOKUP($A11,DATOS_CAPACITACIONES!A:C,3,0)</f>
        <v xml:space="preserve">Plan de saneamiento básico - Manual de convivencia </v>
      </c>
      <c r="D11" s="4" t="str">
        <f>+VLOOKUP($A11,DATOS_CAPACITACIONES!A:D,4,0)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1" s="4" t="str">
        <f>+VLOOKUP($A11,DATOS_CAPACITACIONES!A:E,5,0)</f>
        <v>William Fierro</v>
      </c>
      <c r="F11" s="4" t="str">
        <f>+VLOOKUP($A11,DATOS_CAPACITACIONES!A:F,6,0)</f>
        <v xml:space="preserve">William Fierro </v>
      </c>
      <c r="G11" s="4" t="str">
        <f>+VLOOKUP($A11,DATOS_CAPACITACIONES!A:G,7,0)</f>
        <v>Casino Pajure</v>
      </c>
      <c r="H11" s="5">
        <f>+VLOOKUP($A11,DATOS_CAPACITACIONES!A:H,8,0)</f>
        <v>44245</v>
      </c>
      <c r="I11" s="4">
        <f>+VLOOKUP($A11,DATOS_CAPACITACIONES!A:I,9,0)</f>
        <v>60</v>
      </c>
      <c r="J11" s="2">
        <v>1006858664</v>
      </c>
      <c r="K11" s="4" t="str">
        <f>+VLOOKUP($J11,DATOS_PERSONAL!B:C,2,0)</f>
        <v>N/A</v>
      </c>
      <c r="L11" s="4" t="str">
        <f>+VLOOKUP($J11,DATOS_PERSONAL!B:D,3,0)</f>
        <v>JERSON</v>
      </c>
      <c r="M11" s="4" t="str">
        <f>+VLOOKUP($J11,DATOS_PERSONAL!B:E,4,0)</f>
        <v>GUEVARA</v>
      </c>
      <c r="N11" s="4" t="str">
        <f>+VLOOKUP($J11,DATOS_PERSONAL!B:F,5,0)</f>
        <v>PALMERAS CARARABO S.A.</v>
      </c>
      <c r="O11" s="4">
        <f>+VLOOKUP($A11,DATOS_CAPACITACIONES!A:N,11,0)</f>
        <v>19</v>
      </c>
      <c r="P11" s="4">
        <f>+VLOOKUP($A11,DATOS_CAPACITACIONES!A:L,12,0)</f>
        <v>19</v>
      </c>
      <c r="Q11" s="3">
        <f t="shared" si="0"/>
        <v>1</v>
      </c>
    </row>
    <row r="12" spans="1:17" ht="34.5" customHeight="1" x14ac:dyDescent="0.25">
      <c r="A12" s="2">
        <v>1</v>
      </c>
      <c r="B12" s="4" t="str">
        <f>+VLOOKUP($A12,DATOS_CAPACITACIONES!A:B,2,0)</f>
        <v>Ambiental</v>
      </c>
      <c r="C12" s="4" t="str">
        <f>+VLOOKUP($A12,DATOS_CAPACITACIONES!A:C,3,0)</f>
        <v xml:space="preserve">Plan de saneamiento básico - Manual de convivencia </v>
      </c>
      <c r="D12" s="4" t="str">
        <f>+VLOOKUP($A12,DATOS_CAPACITACIONES!A:D,4,0)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2" s="4" t="str">
        <f>+VLOOKUP($A12,DATOS_CAPACITACIONES!A:E,5,0)</f>
        <v>William Fierro</v>
      </c>
      <c r="F12" s="4" t="str">
        <f>+VLOOKUP($A12,DATOS_CAPACITACIONES!A:F,6,0)</f>
        <v xml:space="preserve">William Fierro </v>
      </c>
      <c r="G12" s="4" t="str">
        <f>+VLOOKUP($A12,DATOS_CAPACITACIONES!A:G,7,0)</f>
        <v>Casino Pajure</v>
      </c>
      <c r="H12" s="5">
        <f>+VLOOKUP($A12,DATOS_CAPACITACIONES!A:H,8,0)</f>
        <v>44245</v>
      </c>
      <c r="I12" s="4">
        <f>+VLOOKUP($A12,DATOS_CAPACITACIONES!A:I,9,0)</f>
        <v>60</v>
      </c>
      <c r="J12" s="2">
        <v>93470745</v>
      </c>
      <c r="K12" s="4" t="str">
        <f>+VLOOKUP($J12,DATOS_PERSONAL!B:C,2,0)</f>
        <v>N/A</v>
      </c>
      <c r="L12" s="4" t="str">
        <f>+VLOOKUP($J12,DATOS_PERSONAL!B:D,3,0)</f>
        <v>FERNANDO</v>
      </c>
      <c r="M12" s="4" t="str">
        <f>+VLOOKUP($J12,DATOS_PERSONAL!B:E,4,0)</f>
        <v>GONZALEZ POVEDA</v>
      </c>
      <c r="N12" s="4" t="str">
        <f>+VLOOKUP($J12,DATOS_PERSONAL!B:F,5,0)</f>
        <v>PALMERAS CARARABO S.A.</v>
      </c>
      <c r="O12" s="4">
        <f>+VLOOKUP($A12,DATOS_CAPACITACIONES!A:N,11,0)</f>
        <v>19</v>
      </c>
      <c r="P12" s="4">
        <f>+VLOOKUP($A12,DATOS_CAPACITACIONES!A:L,12,0)</f>
        <v>19</v>
      </c>
      <c r="Q12" s="3">
        <f t="shared" si="0"/>
        <v>1</v>
      </c>
    </row>
    <row r="13" spans="1:17" ht="34.5" customHeight="1" x14ac:dyDescent="0.25">
      <c r="A13" s="2">
        <v>1</v>
      </c>
      <c r="B13" s="4" t="str">
        <f>+VLOOKUP($A13,DATOS_CAPACITACIONES!A:B,2,0)</f>
        <v>Ambiental</v>
      </c>
      <c r="C13" s="4" t="str">
        <f>+VLOOKUP($A13,DATOS_CAPACITACIONES!A:C,3,0)</f>
        <v xml:space="preserve">Plan de saneamiento básico - Manual de convivencia </v>
      </c>
      <c r="D13" s="4" t="str">
        <f>+VLOOKUP($A13,DATOS_CAPACITACIONES!A:D,4,0)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3" s="4" t="str">
        <f>+VLOOKUP($A13,DATOS_CAPACITACIONES!A:E,5,0)</f>
        <v>William Fierro</v>
      </c>
      <c r="F13" s="4" t="str">
        <f>+VLOOKUP($A13,DATOS_CAPACITACIONES!A:F,6,0)</f>
        <v xml:space="preserve">William Fierro </v>
      </c>
      <c r="G13" s="4" t="str">
        <f>+VLOOKUP($A13,DATOS_CAPACITACIONES!A:G,7,0)</f>
        <v>Casino Pajure</v>
      </c>
      <c r="H13" s="5">
        <f>+VLOOKUP($A13,DATOS_CAPACITACIONES!A:H,8,0)</f>
        <v>44245</v>
      </c>
      <c r="I13" s="4">
        <f>+VLOOKUP($A13,DATOS_CAPACITACIONES!A:I,9,0)</f>
        <v>60</v>
      </c>
      <c r="J13" s="2">
        <v>1121927849</v>
      </c>
      <c r="K13" s="4">
        <f>+VLOOKUP($J13,DATOS_PERSONAL!B:C,2,0)</f>
        <v>1502</v>
      </c>
      <c r="L13" s="4" t="str">
        <f>+VLOOKUP($J13,DATOS_PERSONAL!B:D,3,0)</f>
        <v>WILLIAM ARLEY</v>
      </c>
      <c r="M13" s="4" t="str">
        <f>+VLOOKUP($J13,DATOS_PERSONAL!B:E,4,0)</f>
        <v>GONZALEZ LONDOÑO</v>
      </c>
      <c r="N13" s="4" t="str">
        <f>+VLOOKUP($J13,DATOS_PERSONAL!B:F,5,0)</f>
        <v>OROBERLÍN S.A.S.</v>
      </c>
      <c r="O13" s="4">
        <f>+VLOOKUP($A13,DATOS_CAPACITACIONES!A:N,11,0)</f>
        <v>19</v>
      </c>
      <c r="P13" s="4">
        <f>+VLOOKUP($A13,DATOS_CAPACITACIONES!A:L,12,0)</f>
        <v>19</v>
      </c>
      <c r="Q13" s="3">
        <f t="shared" si="0"/>
        <v>1</v>
      </c>
    </row>
    <row r="14" spans="1:17" ht="34.5" customHeight="1" x14ac:dyDescent="0.25">
      <c r="A14" s="2">
        <v>1</v>
      </c>
      <c r="B14" s="4" t="str">
        <f>+VLOOKUP($A14,DATOS_CAPACITACIONES!A:B,2,0)</f>
        <v>Ambiental</v>
      </c>
      <c r="C14" s="4" t="str">
        <f>+VLOOKUP($A14,DATOS_CAPACITACIONES!A:C,3,0)</f>
        <v xml:space="preserve">Plan de saneamiento básico - Manual de convivencia </v>
      </c>
      <c r="D14" s="4" t="str">
        <f>+VLOOKUP($A14,DATOS_CAPACITACIONES!A:D,4,0)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4" s="4" t="str">
        <f>+VLOOKUP($A14,DATOS_CAPACITACIONES!A:E,5,0)</f>
        <v>William Fierro</v>
      </c>
      <c r="F14" s="4" t="str">
        <f>+VLOOKUP($A14,DATOS_CAPACITACIONES!A:F,6,0)</f>
        <v xml:space="preserve">William Fierro </v>
      </c>
      <c r="G14" s="4" t="str">
        <f>+VLOOKUP($A14,DATOS_CAPACITACIONES!A:G,7,0)</f>
        <v>Casino Pajure</v>
      </c>
      <c r="H14" s="5">
        <f>+VLOOKUP($A14,DATOS_CAPACITACIONES!A:H,8,0)</f>
        <v>44245</v>
      </c>
      <c r="I14" s="4">
        <f>+VLOOKUP($A14,DATOS_CAPACITACIONES!A:I,9,0)</f>
        <v>60</v>
      </c>
      <c r="J14" s="2">
        <v>1128185308</v>
      </c>
      <c r="K14" s="4">
        <f>+VLOOKUP($J14,DATOS_PERSONAL!B:C,2,0)</f>
        <v>1512</v>
      </c>
      <c r="L14" s="4" t="str">
        <f>+VLOOKUP($J14,DATOS_PERSONAL!B:D,3,0)</f>
        <v>ELKIN ALBERTO</v>
      </c>
      <c r="M14" s="4" t="str">
        <f>+VLOOKUP($J14,DATOS_PERSONAL!B:E,4,0)</f>
        <v>CASTILLLO SALINAS</v>
      </c>
      <c r="N14" s="4" t="str">
        <f>+VLOOKUP($J14,DATOS_PERSONAL!B:F,5,0)</f>
        <v>OROBERLÍN S.A.S.</v>
      </c>
      <c r="O14" s="4">
        <f>+VLOOKUP($A14,DATOS_CAPACITACIONES!A:N,11,0)</f>
        <v>19</v>
      </c>
      <c r="P14" s="4">
        <f>+VLOOKUP($A14,DATOS_CAPACITACIONES!A:L,12,0)</f>
        <v>19</v>
      </c>
      <c r="Q14" s="3">
        <f t="shared" si="0"/>
        <v>1</v>
      </c>
    </row>
    <row r="15" spans="1:17" ht="34.5" customHeight="1" x14ac:dyDescent="0.25">
      <c r="A15" s="2">
        <v>1</v>
      </c>
      <c r="B15" s="4" t="str">
        <f>+VLOOKUP($A15,DATOS_CAPACITACIONES!A:B,2,0)</f>
        <v>Ambiental</v>
      </c>
      <c r="C15" s="4" t="str">
        <f>+VLOOKUP($A15,DATOS_CAPACITACIONES!A:C,3,0)</f>
        <v xml:space="preserve">Plan de saneamiento básico - Manual de convivencia </v>
      </c>
      <c r="D15" s="4" t="str">
        <f>+VLOOKUP($A15,DATOS_CAPACITACIONES!A:D,4,0)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5" s="4" t="str">
        <f>+VLOOKUP($A15,DATOS_CAPACITACIONES!A:E,5,0)</f>
        <v>William Fierro</v>
      </c>
      <c r="F15" s="4" t="str">
        <f>+VLOOKUP($A15,DATOS_CAPACITACIONES!A:F,6,0)</f>
        <v xml:space="preserve">William Fierro </v>
      </c>
      <c r="G15" s="4" t="str">
        <f>+VLOOKUP($A15,DATOS_CAPACITACIONES!A:G,7,0)</f>
        <v>Casino Pajure</v>
      </c>
      <c r="H15" s="5">
        <f>+VLOOKUP($A15,DATOS_CAPACITACIONES!A:H,8,0)</f>
        <v>44245</v>
      </c>
      <c r="I15" s="4">
        <f>+VLOOKUP($A15,DATOS_CAPACITACIONES!A:I,9,0)</f>
        <v>60</v>
      </c>
      <c r="J15" s="2">
        <v>1121935929</v>
      </c>
      <c r="K15" s="4" t="str">
        <f>+VLOOKUP($J15,DATOS_PERSONAL!B:C,2,0)</f>
        <v>N/A</v>
      </c>
      <c r="L15" s="4" t="str">
        <f>+VLOOKUP($J15,DATOS_PERSONAL!B:D,3,0)</f>
        <v>MILTON ANDRÉS</v>
      </c>
      <c r="M15" s="4" t="str">
        <f>+VLOOKUP($J15,DATOS_PERSONAL!B:E,4,0)</f>
        <v>AVILA LEGUIZAMO</v>
      </c>
      <c r="N15" s="4" t="str">
        <f>+VLOOKUP($J15,DATOS_PERSONAL!B:F,5,0)</f>
        <v>OROBERLÍN S.A.S.</v>
      </c>
      <c r="O15" s="4">
        <f>+VLOOKUP($A15,DATOS_CAPACITACIONES!A:N,11,0)</f>
        <v>19</v>
      </c>
      <c r="P15" s="4">
        <f>+VLOOKUP($A15,DATOS_CAPACITACIONES!A:L,12,0)</f>
        <v>19</v>
      </c>
      <c r="Q15" s="3">
        <f t="shared" si="0"/>
        <v>1</v>
      </c>
    </row>
    <row r="16" spans="1:17" ht="34.5" customHeight="1" x14ac:dyDescent="0.25">
      <c r="A16" s="2">
        <v>1</v>
      </c>
      <c r="B16" s="4" t="str">
        <f>+VLOOKUP($A16,DATOS_CAPACITACIONES!A:B,2,0)</f>
        <v>Ambiental</v>
      </c>
      <c r="C16" s="4" t="str">
        <f>+VLOOKUP($A16,DATOS_CAPACITACIONES!A:C,3,0)</f>
        <v xml:space="preserve">Plan de saneamiento básico - Manual de convivencia </v>
      </c>
      <c r="D16" s="4" t="str">
        <f>+VLOOKUP($A16,DATOS_CAPACITACIONES!A:D,4,0)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6" s="4" t="str">
        <f>+VLOOKUP($A16,DATOS_CAPACITACIONES!A:E,5,0)</f>
        <v>William Fierro</v>
      </c>
      <c r="F16" s="4" t="str">
        <f>+VLOOKUP($A16,DATOS_CAPACITACIONES!A:F,6,0)</f>
        <v xml:space="preserve">William Fierro </v>
      </c>
      <c r="G16" s="4" t="str">
        <f>+VLOOKUP($A16,DATOS_CAPACITACIONES!A:G,7,0)</f>
        <v>Casino Pajure</v>
      </c>
      <c r="H16" s="5">
        <f>+VLOOKUP($A16,DATOS_CAPACITACIONES!A:H,8,0)</f>
        <v>44245</v>
      </c>
      <c r="I16" s="4">
        <f>+VLOOKUP($A16,DATOS_CAPACITACIONES!A:I,9,0)</f>
        <v>60</v>
      </c>
      <c r="J16" s="2">
        <v>10886763</v>
      </c>
      <c r="K16" s="4">
        <f>+VLOOKUP($J16,DATOS_PERSONAL!B:C,2,0)</f>
        <v>1518</v>
      </c>
      <c r="L16" s="4" t="str">
        <f>+VLOOKUP($J16,DATOS_PERSONAL!B:D,3,0)</f>
        <v>DEIVIS ARTURO</v>
      </c>
      <c r="M16" s="4" t="str">
        <f>+VLOOKUP($J16,DATOS_PERSONAL!B:E,4,0)</f>
        <v xml:space="preserve">ARRIETA LOPEZ </v>
      </c>
      <c r="N16" s="4" t="str">
        <f>+VLOOKUP($J16,DATOS_PERSONAL!B:F,5,0)</f>
        <v>OROBERLÍN S.A.S.</v>
      </c>
      <c r="O16" s="4">
        <f>+VLOOKUP($A16,DATOS_CAPACITACIONES!A:N,11,0)</f>
        <v>19</v>
      </c>
      <c r="P16" s="4">
        <f>+VLOOKUP($A16,DATOS_CAPACITACIONES!A:L,12,0)</f>
        <v>19</v>
      </c>
      <c r="Q16" s="3">
        <f t="shared" si="0"/>
        <v>1</v>
      </c>
    </row>
    <row r="17" spans="1:17" ht="34.5" customHeight="1" x14ac:dyDescent="0.25">
      <c r="A17" s="2">
        <v>1</v>
      </c>
      <c r="B17" s="4" t="str">
        <f>+VLOOKUP($A17,DATOS_CAPACITACIONES!A:B,2,0)</f>
        <v>Ambiental</v>
      </c>
      <c r="C17" s="4" t="str">
        <f>+VLOOKUP($A17,DATOS_CAPACITACIONES!A:C,3,0)</f>
        <v xml:space="preserve">Plan de saneamiento básico - Manual de convivencia </v>
      </c>
      <c r="D17" s="4" t="str">
        <f>+VLOOKUP($A17,DATOS_CAPACITACIONES!A:D,4,0)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7" s="4" t="str">
        <f>+VLOOKUP($A17,DATOS_CAPACITACIONES!A:E,5,0)</f>
        <v>William Fierro</v>
      </c>
      <c r="F17" s="4" t="str">
        <f>+VLOOKUP($A17,DATOS_CAPACITACIONES!A:F,6,0)</f>
        <v xml:space="preserve">William Fierro </v>
      </c>
      <c r="G17" s="4" t="str">
        <f>+VLOOKUP($A17,DATOS_CAPACITACIONES!A:G,7,0)</f>
        <v>Casino Pajure</v>
      </c>
      <c r="H17" s="5">
        <f>+VLOOKUP($A17,DATOS_CAPACITACIONES!A:H,8,0)</f>
        <v>44245</v>
      </c>
      <c r="I17" s="4">
        <f>+VLOOKUP($A17,DATOS_CAPACITACIONES!A:I,9,0)</f>
        <v>60</v>
      </c>
      <c r="J17" s="2">
        <v>1052700981</v>
      </c>
      <c r="K17" s="4">
        <f>+VLOOKUP($J17,DATOS_PERSONAL!B:C,2,0)</f>
        <v>1506</v>
      </c>
      <c r="L17" s="4" t="str">
        <f>+VLOOKUP($J17,DATOS_PERSONAL!B:D,3,0)</f>
        <v>EDILBERTO</v>
      </c>
      <c r="M17" s="4" t="str">
        <f>+VLOOKUP($J17,DATOS_PERSONAL!B:E,4,0)</f>
        <v xml:space="preserve">ARRIETA BAENA </v>
      </c>
      <c r="N17" s="4" t="str">
        <f>+VLOOKUP($J17,DATOS_PERSONAL!B:F,5,0)</f>
        <v>OROBERLÍN S.A.S.</v>
      </c>
      <c r="O17" s="4">
        <f>+VLOOKUP($A17,DATOS_CAPACITACIONES!A:N,11,0)</f>
        <v>19</v>
      </c>
      <c r="P17" s="4">
        <f>+VLOOKUP($A17,DATOS_CAPACITACIONES!A:L,12,0)</f>
        <v>19</v>
      </c>
      <c r="Q17" s="3">
        <f t="shared" si="0"/>
        <v>1</v>
      </c>
    </row>
    <row r="18" spans="1:17" ht="34.5" customHeight="1" x14ac:dyDescent="0.25">
      <c r="A18" s="2">
        <v>1</v>
      </c>
      <c r="B18" s="4" t="str">
        <f>+VLOOKUP($A18,DATOS_CAPACITACIONES!A:B,2,0)</f>
        <v>Ambiental</v>
      </c>
      <c r="C18" s="4" t="str">
        <f>+VLOOKUP($A18,DATOS_CAPACITACIONES!A:C,3,0)</f>
        <v xml:space="preserve">Plan de saneamiento básico - Manual de convivencia </v>
      </c>
      <c r="D18" s="4" t="str">
        <f>+VLOOKUP($A18,DATOS_CAPACITACIONES!A:D,4,0)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8" s="4" t="str">
        <f>+VLOOKUP($A18,DATOS_CAPACITACIONES!A:E,5,0)</f>
        <v>William Fierro</v>
      </c>
      <c r="F18" s="4" t="str">
        <f>+VLOOKUP($A18,DATOS_CAPACITACIONES!A:F,6,0)</f>
        <v xml:space="preserve">William Fierro </v>
      </c>
      <c r="G18" s="4" t="str">
        <f>+VLOOKUP($A18,DATOS_CAPACITACIONES!A:G,7,0)</f>
        <v>Casino Pajure</v>
      </c>
      <c r="H18" s="5">
        <f>+VLOOKUP($A18,DATOS_CAPACITACIONES!A:H,8,0)</f>
        <v>44245</v>
      </c>
      <c r="I18" s="4">
        <f>+VLOOKUP($A18,DATOS_CAPACITACIONES!A:I,9,0)</f>
        <v>60</v>
      </c>
      <c r="J18" s="2">
        <v>1051660429</v>
      </c>
      <c r="K18" s="4">
        <f>+VLOOKUP($J18,DATOS_PERSONAL!B:C,2,0)</f>
        <v>1516</v>
      </c>
      <c r="L18" s="4" t="str">
        <f>+VLOOKUP($J18,DATOS_PERSONAL!B:D,3,0)</f>
        <v>JOSÉ DE JESUS</v>
      </c>
      <c r="M18" s="4" t="str">
        <f>+VLOOKUP($J18,DATOS_PERSONAL!B:E,4,0)</f>
        <v>ANGULO CANTILLO</v>
      </c>
      <c r="N18" s="4" t="str">
        <f>+VLOOKUP($J18,DATOS_PERSONAL!B:F,5,0)</f>
        <v>OROBERLÍN S.A.S.</v>
      </c>
      <c r="O18" s="4">
        <f>+VLOOKUP($A18,DATOS_CAPACITACIONES!A:N,11,0)</f>
        <v>19</v>
      </c>
      <c r="P18" s="4">
        <f>+VLOOKUP($A18,DATOS_CAPACITACIONES!A:L,12,0)</f>
        <v>19</v>
      </c>
      <c r="Q18" s="3">
        <f t="shared" si="0"/>
        <v>1</v>
      </c>
    </row>
    <row r="19" spans="1:17" ht="34.5" customHeight="1" x14ac:dyDescent="0.25">
      <c r="A19" s="2">
        <v>1</v>
      </c>
      <c r="B19" s="4" t="str">
        <f>+VLOOKUP($A19,DATOS_CAPACITACIONES!A:B,2,0)</f>
        <v>Ambiental</v>
      </c>
      <c r="C19" s="4" t="str">
        <f>+VLOOKUP($A19,DATOS_CAPACITACIONES!A:C,3,0)</f>
        <v xml:space="preserve">Plan de saneamiento básico - Manual de convivencia </v>
      </c>
      <c r="D19" s="4" t="str">
        <f>+VLOOKUP($A19,DATOS_CAPACITACIONES!A:D,4,0)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19" s="4" t="str">
        <f>+VLOOKUP($A19,DATOS_CAPACITACIONES!A:E,5,0)</f>
        <v>William Fierro</v>
      </c>
      <c r="F19" s="4" t="str">
        <f>+VLOOKUP($A19,DATOS_CAPACITACIONES!A:F,6,0)</f>
        <v xml:space="preserve">William Fierro </v>
      </c>
      <c r="G19" s="4" t="str">
        <f>+VLOOKUP($A19,DATOS_CAPACITACIONES!A:G,7,0)</f>
        <v>Casino Pajure</v>
      </c>
      <c r="H19" s="5">
        <f>+VLOOKUP($A19,DATOS_CAPACITACIONES!A:H,8,0)</f>
        <v>44245</v>
      </c>
      <c r="I19" s="4">
        <f>+VLOOKUP($A19,DATOS_CAPACITACIONES!A:I,9,0)</f>
        <v>60</v>
      </c>
      <c r="J19" s="2">
        <v>1052702515</v>
      </c>
      <c r="K19" s="4">
        <f>+VLOOKUP($J19,DATOS_PERSONAL!B:C,2,0)</f>
        <v>1517</v>
      </c>
      <c r="L19" s="4" t="str">
        <f>+VLOOKUP($J19,DATOS_PERSONAL!B:D,3,0)</f>
        <v xml:space="preserve"> ALEXANDER</v>
      </c>
      <c r="M19" s="4" t="str">
        <f>+VLOOKUP($J19,DATOS_PERSONAL!B:E,4,0)</f>
        <v>ANGULO CANTILLO</v>
      </c>
      <c r="N19" s="4" t="str">
        <f>+VLOOKUP($J19,DATOS_PERSONAL!B:F,5,0)</f>
        <v>OROBERLÍN S.A.S.</v>
      </c>
      <c r="O19" s="4">
        <f>+VLOOKUP($A19,DATOS_CAPACITACIONES!A:N,11,0)</f>
        <v>19</v>
      </c>
      <c r="P19" s="4">
        <f>+VLOOKUP($A19,DATOS_CAPACITACIONES!A:L,12,0)</f>
        <v>19</v>
      </c>
      <c r="Q19" s="3">
        <f t="shared" si="0"/>
        <v>1</v>
      </c>
    </row>
    <row r="20" spans="1:17" ht="34.5" customHeight="1" x14ac:dyDescent="0.25">
      <c r="A20" s="2">
        <v>1</v>
      </c>
      <c r="B20" s="4" t="str">
        <f>+VLOOKUP($A20,DATOS_CAPACITACIONES!A:B,2,0)</f>
        <v>Ambiental</v>
      </c>
      <c r="C20" s="4" t="str">
        <f>+VLOOKUP($A20,DATOS_CAPACITACIONES!A:C,3,0)</f>
        <v xml:space="preserve">Plan de saneamiento básico - Manual de convivencia </v>
      </c>
      <c r="D20" s="4" t="str">
        <f>+VLOOKUP($A20,DATOS_CAPACITACIONES!A:D,4,0)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v>
      </c>
      <c r="E20" s="4" t="str">
        <f>+VLOOKUP($A20,DATOS_CAPACITACIONES!A:E,5,0)</f>
        <v>William Fierro</v>
      </c>
      <c r="F20" s="4" t="str">
        <f>+VLOOKUP($A20,DATOS_CAPACITACIONES!A:F,6,0)</f>
        <v xml:space="preserve">William Fierro </v>
      </c>
      <c r="G20" s="4" t="str">
        <f>+VLOOKUP($A20,DATOS_CAPACITACIONES!A:G,7,0)</f>
        <v>Casino Pajure</v>
      </c>
      <c r="H20" s="5">
        <f>+VLOOKUP($A20,DATOS_CAPACITACIONES!A:H,8,0)</f>
        <v>44245</v>
      </c>
      <c r="I20" s="4">
        <f>+VLOOKUP($A20,DATOS_CAPACITACIONES!A:I,9,0)</f>
        <v>60</v>
      </c>
      <c r="J20" s="2">
        <v>1122126571</v>
      </c>
      <c r="K20" s="4">
        <f>+VLOOKUP($J20,DATOS_PERSONAL!B:C,2,0)</f>
        <v>1485</v>
      </c>
      <c r="L20" s="4" t="str">
        <f>+VLOOKUP($J20,DATOS_PERSONAL!B:D,3,0)</f>
        <v xml:space="preserve"> FREDY ALEXANDER</v>
      </c>
      <c r="M20" s="4" t="str">
        <f>+VLOOKUP($J20,DATOS_PERSONAL!B:E,4,0)</f>
        <v>ALVAREZ GALINDO</v>
      </c>
      <c r="N20" s="4" t="str">
        <f>+VLOOKUP($J20,DATOS_PERSONAL!B:F,5,0)</f>
        <v>OROBERLÍN S.A.S.</v>
      </c>
      <c r="O20" s="4">
        <f>+VLOOKUP($A20,DATOS_CAPACITACIONES!A:N,11,0)</f>
        <v>19</v>
      </c>
      <c r="P20" s="4">
        <f>+VLOOKUP($A20,DATOS_CAPACITACIONES!A:L,12,0)</f>
        <v>19</v>
      </c>
      <c r="Q20" s="3">
        <f t="shared" si="0"/>
        <v>1</v>
      </c>
    </row>
    <row r="21" spans="1:17" ht="34.5" customHeight="1" x14ac:dyDescent="0.25">
      <c r="A21" s="2">
        <v>2</v>
      </c>
      <c r="B21" s="4" t="str">
        <f>+VLOOKUP($A21,DATOS_CAPACITACIONES!A:B,2,0)</f>
        <v>Ambiental</v>
      </c>
      <c r="C21" s="4" t="str">
        <f>+VLOOKUP($A21,DATOS_CAPACITACIONES!A:C,3,0)</f>
        <v>AVC - Política de prohibición de caza, pesca, quema y deforestación</v>
      </c>
      <c r="D21" s="4" t="str">
        <f>+VLOOKUP($A21,DATOS_CAPACITACIONES!A:D,4,0)</f>
        <v xml:space="preserve">Socialización de la Política de prohibición de caza, pesca, quema y deforestación considerándose como una falta grave si se realizan dichas actividades dentro de las áreas de la empresa y se menciona los AVC. </v>
      </c>
      <c r="E21" s="4" t="str">
        <f>+VLOOKUP($A21,DATOS_CAPACITACIONES!A:E,5,0)</f>
        <v>William Fierro</v>
      </c>
      <c r="F21" s="4" t="str">
        <f>+VLOOKUP($A21,DATOS_CAPACITACIONES!A:F,6,0)</f>
        <v xml:space="preserve">William Fierro </v>
      </c>
      <c r="G21" s="4" t="str">
        <f>+VLOOKUP($A21,DATOS_CAPACITACIONES!A:G,7,0)</f>
        <v xml:space="preserve">Finca El Pilar </v>
      </c>
      <c r="H21" s="5">
        <f>+VLOOKUP($A21,DATOS_CAPACITACIONES!A:H,8,0)</f>
        <v>44246</v>
      </c>
      <c r="I21" s="4">
        <f>+VLOOKUP($A21,DATOS_CAPACITACIONES!A:I,9,0)</f>
        <v>60</v>
      </c>
      <c r="J21" s="77">
        <v>1003274956</v>
      </c>
      <c r="K21" s="4">
        <f>+VLOOKUP($J21,DATOS_PERSONAL!B:C,2,0)</f>
        <v>1463</v>
      </c>
      <c r="L21" s="4" t="str">
        <f>+VLOOKUP($J21,DATOS_PERSONAL!B:D,3,0)</f>
        <v>WILSON ENRRIQUE</v>
      </c>
      <c r="M21" s="4" t="str">
        <f>+VLOOKUP($J21,DATOS_PERSONAL!B:E,4,0)</f>
        <v>MURILLO JIMENEZ</v>
      </c>
      <c r="N21" s="4" t="str">
        <f>+VLOOKUP($J21,DATOS_PERSONAL!B:F,5,0)</f>
        <v>OROBERLÍN S.A.S.</v>
      </c>
      <c r="O21" s="4">
        <f>+VLOOKUP($A21,DATOS_CAPACITACIONES!A:N,11,0)</f>
        <v>1</v>
      </c>
      <c r="P21" s="4">
        <f>+VLOOKUP($A21,DATOS_CAPACITACIONES!A:L,12,0)</f>
        <v>1</v>
      </c>
      <c r="Q21" s="3">
        <f t="shared" si="0"/>
        <v>1</v>
      </c>
    </row>
    <row r="22" spans="1:17" ht="34.5" customHeight="1" x14ac:dyDescent="0.25">
      <c r="A22" s="2">
        <v>3</v>
      </c>
      <c r="B22" s="4" t="str">
        <f>+VLOOKUP($A22,DATOS_CAPACITACIONES!A:B,2,0)</f>
        <v>Sanidad</v>
      </c>
      <c r="C22" s="4" t="str">
        <f>+VLOOKUP($A22,DATOS_CAPACITACIONES!A:C,3,0)</f>
        <v>Fumiga, control ML y plagas</v>
      </c>
      <c r="D22" s="4" t="str">
        <f>+VLOOKUP($A22,DATOS_CAPACITACIONES!A:D,4,0)</f>
        <v xml:space="preserve">Se socializa los niveles donde se encuentra la plaga, el estado del tiempo para un buen manejo y control de vectores o plagas. </v>
      </c>
      <c r="E22" s="4" t="str">
        <f>+VLOOKUP($A22,DATOS_CAPACITACIONES!A:E,5,0)</f>
        <v>Omar Rivera</v>
      </c>
      <c r="F22" s="4" t="str">
        <f>+VLOOKUP($A22,DATOS_CAPACITACIONES!A:F,6,0)</f>
        <v>Omar Rivera</v>
      </c>
      <c r="G22" s="4" t="str">
        <f>+VLOOKUP($A22,DATOS_CAPACITACIONES!A:G,7,0)</f>
        <v xml:space="preserve">Finca El Pilar </v>
      </c>
      <c r="H22" s="5">
        <f>+VLOOKUP($A22,DATOS_CAPACITACIONES!A:H,8,0)</f>
        <v>44293</v>
      </c>
      <c r="I22" s="4">
        <f>+VLOOKUP($A22,DATOS_CAPACITACIONES!A:I,9,0)</f>
        <v>60</v>
      </c>
      <c r="J22" s="2">
        <v>1122131510</v>
      </c>
      <c r="K22" s="4" t="str">
        <f>+VLOOKUP($J22,DATOS_PERSONAL!B:C,2,0)</f>
        <v>N/A</v>
      </c>
      <c r="L22" s="4" t="str">
        <f>+VLOOKUP($J22,DATOS_PERSONAL!B:D,3,0)</f>
        <v xml:space="preserve"> DIEGO FERNANDO </v>
      </c>
      <c r="M22" s="4" t="str">
        <f>+VLOOKUP($J22,DATOS_PERSONAL!B:E,4,0)</f>
        <v>ORTIZ OSPINA</v>
      </c>
      <c r="N22" s="4" t="str">
        <f>+VLOOKUP($J22,DATOS_PERSONAL!B:F,5,0)</f>
        <v>PALMERAS CARARABO S.A.</v>
      </c>
      <c r="O22" s="4">
        <f>+VLOOKUP($A22,DATOS_CAPACITACIONES!A:N,11)</f>
        <v>1</v>
      </c>
      <c r="P22" s="4">
        <f>+VLOOKUP($A22,DATOS_CAPACITACIONES!A:L,12)</f>
        <v>1</v>
      </c>
      <c r="Q22" s="3">
        <f t="shared" si="0"/>
        <v>1</v>
      </c>
    </row>
    <row r="23" spans="1:17" ht="34.5" customHeight="1" x14ac:dyDescent="0.25">
      <c r="A23" s="2">
        <v>4</v>
      </c>
      <c r="B23" s="4" t="str">
        <f>+VLOOKUP($A23,DATOS_CAPACITACIONES!A:B,2,0)</f>
        <v>SST</v>
      </c>
      <c r="C23" s="4" t="str">
        <f>+VLOOKUP($A23,DATOS_CAPACITACIONES!A:C,3,0)</f>
        <v>Riesgo biomecánico, locativo, identificación de riesgos y Covid 19</v>
      </c>
      <c r="D23" s="4" t="str">
        <f>+VLOOKUP($A23,DATOS_CAPACITACIONES!A:D,4,0)</f>
        <v xml:space="preserve">Reconocer e identificar los riesgos presentes en la labor, conocer las medidas de prevención para los mismos. </v>
      </c>
      <c r="E23" s="4" t="str">
        <f>+VLOOKUP($A23,DATOS_CAPACITACIONES!A:E,5,0)</f>
        <v>Felipe Arias</v>
      </c>
      <c r="F23" s="4" t="str">
        <f>+VLOOKUP($A23,DATOS_CAPACITACIONES!A:F,6,0)</f>
        <v>Felipe Arias</v>
      </c>
      <c r="G23" s="4" t="str">
        <f>+VLOOKUP($A23,DATOS_CAPACITACIONES!A:G,7,0)</f>
        <v xml:space="preserve">Finca El Pilar </v>
      </c>
      <c r="H23" s="5">
        <f>+VLOOKUP($A23,DATOS_CAPACITACIONES!A:H,8,0)</f>
        <v>44308</v>
      </c>
      <c r="I23" s="4">
        <f>+VLOOKUP($A23,DATOS_CAPACITACIONES!A:I,9,0)</f>
        <v>60</v>
      </c>
      <c r="J23" s="2">
        <v>31031744</v>
      </c>
      <c r="K23" s="4">
        <f>+VLOOKUP($J23,DATOS_PERSONAL!B:C,2,0)</f>
        <v>1023</v>
      </c>
      <c r="L23" s="4" t="str">
        <f>+VLOOKUP($J23,DATOS_PERSONAL!B:D,3,0)</f>
        <v xml:space="preserve"> MARIA EUGENIA</v>
      </c>
      <c r="M23" s="4" t="str">
        <f>+VLOOKUP($J23,DATOS_PERSONAL!B:E,4,0)</f>
        <v>VARGAS OVALLE</v>
      </c>
      <c r="N23" s="4" t="str">
        <f>+VLOOKUP($J23,DATOS_PERSONAL!B:F,5,0)</f>
        <v>OROBERLÍN S.A.S.</v>
      </c>
      <c r="O23" s="4">
        <f>+VLOOKUP($A23,DATOS_CAPACITACIONES!A:N,11,0)</f>
        <v>38</v>
      </c>
      <c r="P23" s="4">
        <f>+VLOOKUP($A23,DATOS_CAPACITACIONES!A:L,12,0)</f>
        <v>38</v>
      </c>
      <c r="Q23" s="3">
        <f t="shared" si="0"/>
        <v>1</v>
      </c>
    </row>
    <row r="24" spans="1:17" ht="34.5" customHeight="1" x14ac:dyDescent="0.25">
      <c r="A24" s="2">
        <v>4</v>
      </c>
      <c r="B24" s="4" t="str">
        <f>+VLOOKUP($A24,DATOS_CAPACITACIONES!A:B,2,0)</f>
        <v>SST</v>
      </c>
      <c r="C24" s="4" t="str">
        <f>+VLOOKUP($A24,DATOS_CAPACITACIONES!A:C,3,0)</f>
        <v>Riesgo biomecánico, locativo, identificación de riesgos y Covid 19</v>
      </c>
      <c r="D24" s="4" t="str">
        <f>+VLOOKUP($A24,DATOS_CAPACITACIONES!A:D,4,0)</f>
        <v xml:space="preserve">Reconocer e identificar los riesgos presentes en la labor, conocer las medidas de prevención para los mismos. </v>
      </c>
      <c r="E24" s="4" t="str">
        <f>+VLOOKUP($A24,DATOS_CAPACITACIONES!A:E,5,0)</f>
        <v>Felipe Arias</v>
      </c>
      <c r="F24" s="4" t="str">
        <f>+VLOOKUP($A24,DATOS_CAPACITACIONES!A:F,6,0)</f>
        <v>Felipe Arias</v>
      </c>
      <c r="G24" s="4" t="str">
        <f>+VLOOKUP($A24,DATOS_CAPACITACIONES!A:G,7,0)</f>
        <v xml:space="preserve">Finca El Pilar </v>
      </c>
      <c r="H24" s="5">
        <f>+VLOOKUP($A24,DATOS_CAPACITACIONES!A:H,8,0)</f>
        <v>44308</v>
      </c>
      <c r="I24" s="4">
        <f>+VLOOKUP($A24,DATOS_CAPACITACIONES!A:I,9,0)</f>
        <v>60</v>
      </c>
      <c r="J24" s="2">
        <v>1120580004</v>
      </c>
      <c r="K24" s="4">
        <f>+VLOOKUP($J24,DATOS_PERSONAL!B:C,2,0)</f>
        <v>1519</v>
      </c>
      <c r="L24" s="4" t="str">
        <f>+VLOOKUP($J24,DATOS_PERSONAL!B:D,3,0)</f>
        <v xml:space="preserve"> YEISON FAVIAN</v>
      </c>
      <c r="M24" s="4" t="str">
        <f>+VLOOKUP($J24,DATOS_PERSONAL!B:E,4,0)</f>
        <v>TOLOZA ESPINOSA</v>
      </c>
      <c r="N24" s="4" t="str">
        <f>+VLOOKUP($J24,DATOS_PERSONAL!B:F,5,0)</f>
        <v>OROBERLÍN S.A.S.</v>
      </c>
      <c r="O24" s="4">
        <f>+VLOOKUP($A24,DATOS_CAPACITACIONES!A:N,11,0)</f>
        <v>38</v>
      </c>
      <c r="P24" s="4">
        <f>+VLOOKUP($A24,DATOS_CAPACITACIONES!A:L,12,0)</f>
        <v>38</v>
      </c>
      <c r="Q24" s="3">
        <f t="shared" si="0"/>
        <v>1</v>
      </c>
    </row>
    <row r="25" spans="1:17" ht="34.5" customHeight="1" x14ac:dyDescent="0.25">
      <c r="A25" s="2">
        <v>4</v>
      </c>
      <c r="B25" s="4" t="str">
        <f>+VLOOKUP($A25,DATOS_CAPACITACIONES!A:B,2,0)</f>
        <v>SST</v>
      </c>
      <c r="C25" s="4" t="str">
        <f>+VLOOKUP($A25,DATOS_CAPACITACIONES!A:C,3,0)</f>
        <v>Riesgo biomecánico, locativo, identificación de riesgos y Covid 19</v>
      </c>
      <c r="D25" s="4" t="str">
        <f>+VLOOKUP($A25,DATOS_CAPACITACIONES!A:D,4,0)</f>
        <v xml:space="preserve">Reconocer e identificar los riesgos presentes en la labor, conocer las medidas de prevención para los mismos. </v>
      </c>
      <c r="E25" s="4" t="str">
        <f>+VLOOKUP($A25,DATOS_CAPACITACIONES!A:E,5,0)</f>
        <v>Felipe Arias</v>
      </c>
      <c r="F25" s="4" t="str">
        <f>+VLOOKUP($A25,DATOS_CAPACITACIONES!A:F,6,0)</f>
        <v>Felipe Arias</v>
      </c>
      <c r="G25" s="4" t="str">
        <f>+VLOOKUP($A25,DATOS_CAPACITACIONES!A:G,7,0)</f>
        <v xml:space="preserve">Finca El Pilar </v>
      </c>
      <c r="H25" s="5">
        <f>+VLOOKUP($A25,DATOS_CAPACITACIONES!A:H,8,0)</f>
        <v>44308</v>
      </c>
      <c r="I25" s="4">
        <f>+VLOOKUP($A25,DATOS_CAPACITACIONES!A:I,9,0)</f>
        <v>60</v>
      </c>
      <c r="J25" s="2">
        <v>1123116797</v>
      </c>
      <c r="K25" s="4">
        <f>+VLOOKUP($J25,DATOS_PERSONAL!B:C,2,0)</f>
        <v>1404</v>
      </c>
      <c r="L25" s="4" t="str">
        <f>+VLOOKUP($J25,DATOS_PERSONAL!B:D,3,0)</f>
        <v xml:space="preserve"> ELKIN STEVEN</v>
      </c>
      <c r="M25" s="4" t="str">
        <f>+VLOOKUP($J25,DATOS_PERSONAL!B:E,4,0)</f>
        <v>ROJAS ORTIZ</v>
      </c>
      <c r="N25" s="4" t="str">
        <f>+VLOOKUP($J25,DATOS_PERSONAL!B:F,5,0)</f>
        <v>OROBERLÍN S.A.S.</v>
      </c>
      <c r="O25" s="4">
        <f>+VLOOKUP($A25,DATOS_CAPACITACIONES!A:N,11,0)</f>
        <v>38</v>
      </c>
      <c r="P25" s="4">
        <f>+VLOOKUP($A25,DATOS_CAPACITACIONES!A:L,12,0)</f>
        <v>38</v>
      </c>
      <c r="Q25" s="3">
        <f t="shared" si="0"/>
        <v>1</v>
      </c>
    </row>
    <row r="26" spans="1:17" ht="34.5" customHeight="1" x14ac:dyDescent="0.25">
      <c r="A26" s="2">
        <v>4</v>
      </c>
      <c r="B26" s="4" t="str">
        <f>+VLOOKUP($A26,DATOS_CAPACITACIONES!A:B,2,0)</f>
        <v>SST</v>
      </c>
      <c r="C26" s="4" t="str">
        <f>+VLOOKUP($A26,DATOS_CAPACITACIONES!A:C,3,0)</f>
        <v>Riesgo biomecánico, locativo, identificación de riesgos y Covid 19</v>
      </c>
      <c r="D26" s="4" t="str">
        <f>+VLOOKUP($A26,DATOS_CAPACITACIONES!A:D,4,0)</f>
        <v xml:space="preserve">Reconocer e identificar los riesgos presentes en la labor, conocer las medidas de prevención para los mismos. </v>
      </c>
      <c r="E26" s="4" t="str">
        <f>+VLOOKUP($A26,DATOS_CAPACITACIONES!A:E,5,0)</f>
        <v>Felipe Arias</v>
      </c>
      <c r="F26" s="4" t="str">
        <f>+VLOOKUP($A26,DATOS_CAPACITACIONES!A:F,6,0)</f>
        <v>Felipe Arias</v>
      </c>
      <c r="G26" s="4" t="str">
        <f>+VLOOKUP($A26,DATOS_CAPACITACIONES!A:G,7,0)</f>
        <v xml:space="preserve">Finca El Pilar </v>
      </c>
      <c r="H26" s="5">
        <f>+VLOOKUP($A26,DATOS_CAPACITACIONES!A:H,8,0)</f>
        <v>44308</v>
      </c>
      <c r="I26" s="4">
        <f>+VLOOKUP($A26,DATOS_CAPACITACIONES!A:I,9,0)</f>
        <v>60</v>
      </c>
      <c r="J26" s="2">
        <v>85261773</v>
      </c>
      <c r="K26" s="4">
        <f>+VLOOKUP($J26,DATOS_PERSONAL!B:C,2,0)</f>
        <v>1540</v>
      </c>
      <c r="L26" s="4" t="str">
        <f>+VLOOKUP($J26,DATOS_PERSONAL!B:D,3,0)</f>
        <v>JORGE LUIS</v>
      </c>
      <c r="M26" s="4" t="str">
        <f>+VLOOKUP($J26,DATOS_PERSONAL!B:E,4,0)</f>
        <v xml:space="preserve">RODRIGUEZ TORRES </v>
      </c>
      <c r="N26" s="4" t="str">
        <f>+VLOOKUP($J26,DATOS_PERSONAL!B:F,5,0)</f>
        <v>OROBERLÍN S.A.S.</v>
      </c>
      <c r="O26" s="4">
        <f>+VLOOKUP($A26,DATOS_CAPACITACIONES!A:N,11,0)</f>
        <v>38</v>
      </c>
      <c r="P26" s="4">
        <f>+VLOOKUP($A26,DATOS_CAPACITACIONES!A:L,12,0)</f>
        <v>38</v>
      </c>
      <c r="Q26" s="3">
        <f t="shared" si="0"/>
        <v>1</v>
      </c>
    </row>
    <row r="27" spans="1:17" ht="34.5" customHeight="1" x14ac:dyDescent="0.25">
      <c r="A27" s="2">
        <v>4</v>
      </c>
      <c r="B27" s="4" t="str">
        <f>+VLOOKUP($A27,DATOS_CAPACITACIONES!A:B,2,0)</f>
        <v>SST</v>
      </c>
      <c r="C27" s="4" t="str">
        <f>+VLOOKUP($A27,DATOS_CAPACITACIONES!A:C,3,0)</f>
        <v>Riesgo biomecánico, locativo, identificación de riesgos y Covid 19</v>
      </c>
      <c r="D27" s="4" t="str">
        <f>+VLOOKUP($A27,DATOS_CAPACITACIONES!A:D,4,0)</f>
        <v xml:space="preserve">Reconocer e identificar los riesgos presentes en la labor, conocer las medidas de prevención para los mismos. </v>
      </c>
      <c r="E27" s="4" t="str">
        <f>+VLOOKUP($A27,DATOS_CAPACITACIONES!A:E,5,0)</f>
        <v>Felipe Arias</v>
      </c>
      <c r="F27" s="4" t="str">
        <f>+VLOOKUP($A27,DATOS_CAPACITACIONES!A:F,6,0)</f>
        <v>Felipe Arias</v>
      </c>
      <c r="G27" s="4" t="str">
        <f>+VLOOKUP($A27,DATOS_CAPACITACIONES!A:G,7,0)</f>
        <v xml:space="preserve">Finca El Pilar </v>
      </c>
      <c r="H27" s="5">
        <f>+VLOOKUP($A27,DATOS_CAPACITACIONES!A:H,8,0)</f>
        <v>44308</v>
      </c>
      <c r="I27" s="4">
        <f>+VLOOKUP($A27,DATOS_CAPACITACIONES!A:I,9,0)</f>
        <v>60</v>
      </c>
      <c r="J27" s="2">
        <v>1123114657</v>
      </c>
      <c r="K27" s="4">
        <f>+VLOOKUP($J27,DATOS_PERSONAL!B:C,2,0)</f>
        <v>1456</v>
      </c>
      <c r="L27" s="4" t="str">
        <f>+VLOOKUP($J27,DATOS_PERSONAL!B:D,3,0)</f>
        <v xml:space="preserve"> SIGUIFREDO</v>
      </c>
      <c r="M27" s="4" t="str">
        <f>+VLOOKUP($J27,DATOS_PERSONAL!B:E,4,0)</f>
        <v>ROBAYO JIMENEZ</v>
      </c>
      <c r="N27" s="4" t="str">
        <f>+VLOOKUP($J27,DATOS_PERSONAL!B:F,5,0)</f>
        <v>OROBERLÍN S.A.S.</v>
      </c>
      <c r="O27" s="4">
        <f>+VLOOKUP($A27,DATOS_CAPACITACIONES!A:N,11,0)</f>
        <v>38</v>
      </c>
      <c r="P27" s="4">
        <f>+VLOOKUP($A27,DATOS_CAPACITACIONES!A:L,12,0)</f>
        <v>38</v>
      </c>
      <c r="Q27" s="3">
        <f t="shared" si="0"/>
        <v>1</v>
      </c>
    </row>
    <row r="28" spans="1:17" ht="34.5" customHeight="1" x14ac:dyDescent="0.25">
      <c r="A28" s="2">
        <v>4</v>
      </c>
      <c r="B28" s="4" t="str">
        <f>+VLOOKUP($A28,DATOS_CAPACITACIONES!A:B,2,0)</f>
        <v>SST</v>
      </c>
      <c r="C28" s="4" t="str">
        <f>+VLOOKUP($A28,DATOS_CAPACITACIONES!A:C,3,0)</f>
        <v>Riesgo biomecánico, locativo, identificación de riesgos y Covid 19</v>
      </c>
      <c r="D28" s="4" t="str">
        <f>+VLOOKUP($A28,DATOS_CAPACITACIONES!A:D,4,0)</f>
        <v xml:space="preserve">Reconocer e identificar los riesgos presentes en la labor, conocer las medidas de prevención para los mismos. </v>
      </c>
      <c r="E28" s="4" t="str">
        <f>+VLOOKUP($A28,DATOS_CAPACITACIONES!A:E,5,0)</f>
        <v>Felipe Arias</v>
      </c>
      <c r="F28" s="4" t="str">
        <f>+VLOOKUP($A28,DATOS_CAPACITACIONES!A:F,6,0)</f>
        <v>Felipe Arias</v>
      </c>
      <c r="G28" s="4" t="str">
        <f>+VLOOKUP($A28,DATOS_CAPACITACIONES!A:G,7,0)</f>
        <v xml:space="preserve">Finca El Pilar </v>
      </c>
      <c r="H28" s="5">
        <f>+VLOOKUP($A28,DATOS_CAPACITACIONES!A:H,8,0)</f>
        <v>44308</v>
      </c>
      <c r="I28" s="4">
        <f>+VLOOKUP($A28,DATOS_CAPACITACIONES!A:I,9,0)</f>
        <v>60</v>
      </c>
      <c r="J28" s="2">
        <v>1122646567</v>
      </c>
      <c r="K28" s="4">
        <f>+VLOOKUP($J28,DATOS_PERSONAL!B:C,2,0)</f>
        <v>1232</v>
      </c>
      <c r="L28" s="4" t="str">
        <f>+VLOOKUP($J28,DATOS_PERSONAL!B:D,3,0)</f>
        <v xml:space="preserve"> ISRAEL</v>
      </c>
      <c r="M28" s="4" t="str">
        <f>+VLOOKUP($J28,DATOS_PERSONAL!B:E,4,0)</f>
        <v>ROBAYO JIMENEZ</v>
      </c>
      <c r="N28" s="4" t="str">
        <f>+VLOOKUP($J28,DATOS_PERSONAL!B:F,5,0)</f>
        <v>OROBERLÍN S.A.S.</v>
      </c>
      <c r="O28" s="4">
        <f>+VLOOKUP($A28,DATOS_CAPACITACIONES!A:N,11,0)</f>
        <v>38</v>
      </c>
      <c r="P28" s="4">
        <f>+VLOOKUP($A28,DATOS_CAPACITACIONES!A:L,12,0)</f>
        <v>38</v>
      </c>
      <c r="Q28" s="3">
        <f t="shared" si="0"/>
        <v>1</v>
      </c>
    </row>
    <row r="29" spans="1:17" ht="34.5" customHeight="1" x14ac:dyDescent="0.25">
      <c r="A29" s="2">
        <v>4</v>
      </c>
      <c r="B29" s="4" t="str">
        <f>+VLOOKUP($A29,DATOS_CAPACITACIONES!A:B,2,0)</f>
        <v>SST</v>
      </c>
      <c r="C29" s="4" t="str">
        <f>+VLOOKUP($A29,DATOS_CAPACITACIONES!A:C,3,0)</f>
        <v>Riesgo biomecánico, locativo, identificación de riesgos y Covid 19</v>
      </c>
      <c r="D29" s="4" t="str">
        <f>+VLOOKUP($A29,DATOS_CAPACITACIONES!A:D,4,0)</f>
        <v xml:space="preserve">Reconocer e identificar los riesgos presentes en la labor, conocer las medidas de prevención para los mismos. </v>
      </c>
      <c r="E29" s="4" t="str">
        <f>+VLOOKUP($A29,DATOS_CAPACITACIONES!A:E,5,0)</f>
        <v>Felipe Arias</v>
      </c>
      <c r="F29" s="4" t="str">
        <f>+VLOOKUP($A29,DATOS_CAPACITACIONES!A:F,6,0)</f>
        <v>Felipe Arias</v>
      </c>
      <c r="G29" s="4" t="str">
        <f>+VLOOKUP($A29,DATOS_CAPACITACIONES!A:G,7,0)</f>
        <v xml:space="preserve">Finca El Pilar </v>
      </c>
      <c r="H29" s="5">
        <f>+VLOOKUP($A29,DATOS_CAPACITACIONES!A:H,8,0)</f>
        <v>44308</v>
      </c>
      <c r="I29" s="4">
        <f>+VLOOKUP($A29,DATOS_CAPACITACIONES!A:I,9,0)</f>
        <v>60</v>
      </c>
      <c r="J29" s="2">
        <v>1006658683</v>
      </c>
      <c r="K29" s="4">
        <f>+VLOOKUP($J29,DATOS_PERSONAL!B:C,2,0)</f>
        <v>1509</v>
      </c>
      <c r="L29" s="4" t="str">
        <f>+VLOOKUP($J29,DATOS_PERSONAL!B:D,3,0)</f>
        <v>BRAYAN DAVID</v>
      </c>
      <c r="M29" s="4" t="str">
        <f>+VLOOKUP($J29,DATOS_PERSONAL!B:E,4,0)</f>
        <v xml:space="preserve">ROA OCHOA </v>
      </c>
      <c r="N29" s="4" t="str">
        <f>+VLOOKUP($J29,DATOS_PERSONAL!B:F,5,0)</f>
        <v>OROBERLÍN S.A.S.</v>
      </c>
      <c r="O29" s="4">
        <f>+VLOOKUP($A29,DATOS_CAPACITACIONES!A:N,11,0)</f>
        <v>38</v>
      </c>
      <c r="P29" s="4">
        <f>+VLOOKUP($A29,DATOS_CAPACITACIONES!A:L,12,0)</f>
        <v>38</v>
      </c>
      <c r="Q29" s="3">
        <f t="shared" si="0"/>
        <v>1</v>
      </c>
    </row>
    <row r="30" spans="1:17" ht="34.5" customHeight="1" x14ac:dyDescent="0.25">
      <c r="A30" s="2">
        <v>4</v>
      </c>
      <c r="B30" s="4" t="str">
        <f>+VLOOKUP($A30,DATOS_CAPACITACIONES!A:B,2,0)</f>
        <v>SST</v>
      </c>
      <c r="C30" s="4" t="str">
        <f>+VLOOKUP($A30,DATOS_CAPACITACIONES!A:C,3,0)</f>
        <v>Riesgo biomecánico, locativo, identificación de riesgos y Covid 19</v>
      </c>
      <c r="D30" s="4" t="str">
        <f>+VLOOKUP($A30,DATOS_CAPACITACIONES!A:D,4,0)</f>
        <v xml:space="preserve">Reconocer e identificar los riesgos presentes en la labor, conocer las medidas de prevención para los mismos. </v>
      </c>
      <c r="E30" s="4" t="str">
        <f>+VLOOKUP($A30,DATOS_CAPACITACIONES!A:E,5,0)</f>
        <v>Felipe Arias</v>
      </c>
      <c r="F30" s="4" t="str">
        <f>+VLOOKUP($A30,DATOS_CAPACITACIONES!A:F,6,0)</f>
        <v>Felipe Arias</v>
      </c>
      <c r="G30" s="4" t="str">
        <f>+VLOOKUP($A30,DATOS_CAPACITACIONES!A:G,7,0)</f>
        <v xml:space="preserve">Finca El Pilar </v>
      </c>
      <c r="H30" s="5">
        <f>+VLOOKUP($A30,DATOS_CAPACITACIONES!A:H,8,0)</f>
        <v>44308</v>
      </c>
      <c r="I30" s="4">
        <f>+VLOOKUP($A30,DATOS_CAPACITACIONES!A:I,9,0)</f>
        <v>60</v>
      </c>
      <c r="J30" s="2">
        <v>1123114283</v>
      </c>
      <c r="K30" s="4">
        <f>+VLOOKUP($J30,DATOS_PERSONAL!B:C,2,0)</f>
        <v>1017</v>
      </c>
      <c r="L30" s="4" t="str">
        <f>+VLOOKUP($J30,DATOS_PERSONAL!B:D,3,0)</f>
        <v xml:space="preserve"> RODRIGO JOSE</v>
      </c>
      <c r="M30" s="4" t="str">
        <f>+VLOOKUP($J30,DATOS_PERSONAL!B:E,4,0)</f>
        <v>ROA CASTILLO</v>
      </c>
      <c r="N30" s="4" t="str">
        <f>+VLOOKUP($J30,DATOS_PERSONAL!B:F,5,0)</f>
        <v>OROBERLÍN S.A.S.</v>
      </c>
      <c r="O30" s="4">
        <f>+VLOOKUP($A30,DATOS_CAPACITACIONES!A:N,11,0)</f>
        <v>38</v>
      </c>
      <c r="P30" s="4">
        <f>+VLOOKUP($A30,DATOS_CAPACITACIONES!A:L,12,0)</f>
        <v>38</v>
      </c>
      <c r="Q30" s="3">
        <f t="shared" si="0"/>
        <v>1</v>
      </c>
    </row>
    <row r="31" spans="1:17" ht="34.5" customHeight="1" x14ac:dyDescent="0.25">
      <c r="A31" s="2">
        <v>4</v>
      </c>
      <c r="B31" s="4" t="str">
        <f>+VLOOKUP($A31,DATOS_CAPACITACIONES!A:B,2,0)</f>
        <v>SST</v>
      </c>
      <c r="C31" s="4" t="str">
        <f>+VLOOKUP($A31,DATOS_CAPACITACIONES!A:C,3,0)</f>
        <v>Riesgo biomecánico, locativo, identificación de riesgos y Covid 19</v>
      </c>
      <c r="D31" s="4" t="str">
        <f>+VLOOKUP($A31,DATOS_CAPACITACIONES!A:D,4,0)</f>
        <v xml:space="preserve">Reconocer e identificar los riesgos presentes en la labor, conocer las medidas de prevención para los mismos. </v>
      </c>
      <c r="E31" s="4" t="str">
        <f>+VLOOKUP($A31,DATOS_CAPACITACIONES!A:E,5,0)</f>
        <v>Felipe Arias</v>
      </c>
      <c r="F31" s="4" t="str">
        <f>+VLOOKUP($A31,DATOS_CAPACITACIONES!A:F,6,0)</f>
        <v>Felipe Arias</v>
      </c>
      <c r="G31" s="4" t="str">
        <f>+VLOOKUP($A31,DATOS_CAPACITACIONES!A:G,7,0)</f>
        <v xml:space="preserve">Finca El Pilar </v>
      </c>
      <c r="H31" s="5">
        <f>+VLOOKUP($A31,DATOS_CAPACITACIONES!A:H,8,0)</f>
        <v>44308</v>
      </c>
      <c r="I31" s="4">
        <f>+VLOOKUP($A31,DATOS_CAPACITACIONES!A:I,9,0)</f>
        <v>60</v>
      </c>
      <c r="J31" s="2">
        <v>1123114519</v>
      </c>
      <c r="K31" s="4">
        <f>+VLOOKUP($J31,DATOS_PERSONAL!B:C,2,0)</f>
        <v>1016</v>
      </c>
      <c r="L31" s="4" t="str">
        <f>+VLOOKUP($J31,DATOS_PERSONAL!B:D,3,0)</f>
        <v xml:space="preserve"> JUAN CARLOS</v>
      </c>
      <c r="M31" s="4" t="str">
        <f>+VLOOKUP($J31,DATOS_PERSONAL!B:E,4,0)</f>
        <v>ROA CASTILLO</v>
      </c>
      <c r="N31" s="4" t="str">
        <f>+VLOOKUP($J31,DATOS_PERSONAL!B:F,5,0)</f>
        <v>OROBERLÍN S.A.S.</v>
      </c>
      <c r="O31" s="4">
        <f>+VLOOKUP($A31,DATOS_CAPACITACIONES!A:N,11,0)</f>
        <v>38</v>
      </c>
      <c r="P31" s="4">
        <f>+VLOOKUP($A31,DATOS_CAPACITACIONES!A:L,12,0)</f>
        <v>38</v>
      </c>
      <c r="Q31" s="3">
        <f t="shared" si="0"/>
        <v>1</v>
      </c>
    </row>
    <row r="32" spans="1:17" ht="34.5" customHeight="1" x14ac:dyDescent="0.25">
      <c r="A32" s="2">
        <v>4</v>
      </c>
      <c r="B32" s="4" t="str">
        <f>+VLOOKUP($A32,DATOS_CAPACITACIONES!A:B,2,0)</f>
        <v>SST</v>
      </c>
      <c r="C32" s="4" t="str">
        <f>+VLOOKUP($A32,DATOS_CAPACITACIONES!A:C,3,0)</f>
        <v>Riesgo biomecánico, locativo, identificación de riesgos y Covid 19</v>
      </c>
      <c r="D32" s="4" t="str">
        <f>+VLOOKUP($A32,DATOS_CAPACITACIONES!A:D,4,0)</f>
        <v xml:space="preserve">Reconocer e identificar los riesgos presentes en la labor, conocer las medidas de prevención para los mismos. </v>
      </c>
      <c r="E32" s="4" t="str">
        <f>+VLOOKUP($A32,DATOS_CAPACITACIONES!A:E,5,0)</f>
        <v>Felipe Arias</v>
      </c>
      <c r="F32" s="4" t="str">
        <f>+VLOOKUP($A32,DATOS_CAPACITACIONES!A:F,6,0)</f>
        <v>Felipe Arias</v>
      </c>
      <c r="G32" s="4" t="str">
        <f>+VLOOKUP($A32,DATOS_CAPACITACIONES!A:G,7,0)</f>
        <v xml:space="preserve">Finca El Pilar </v>
      </c>
      <c r="H32" s="5">
        <f>+VLOOKUP($A32,DATOS_CAPACITACIONES!A:H,8,0)</f>
        <v>44308</v>
      </c>
      <c r="I32" s="4">
        <f>+VLOOKUP($A32,DATOS_CAPACITACIONES!A:I,9,0)</f>
        <v>60</v>
      </c>
      <c r="J32" s="2">
        <v>86066137</v>
      </c>
      <c r="K32" s="4">
        <f>+VLOOKUP($J32,DATOS_PERSONAL!B:C,2,0)</f>
        <v>1486</v>
      </c>
      <c r="L32" s="4" t="str">
        <f>+VLOOKUP($J32,DATOS_PERSONAL!B:D,3,0)</f>
        <v>JOSE EDUARDO</v>
      </c>
      <c r="M32" s="4" t="str">
        <f>+VLOOKUP($J32,DATOS_PERSONAL!B:E,4,0)</f>
        <v>RIVERA RODRIGUEZ</v>
      </c>
      <c r="N32" s="4" t="str">
        <f>+VLOOKUP($J32,DATOS_PERSONAL!B:F,5,0)</f>
        <v>OROBERLÍN S.A.S.</v>
      </c>
      <c r="O32" s="4">
        <f>+VLOOKUP($A32,DATOS_CAPACITACIONES!A:N,11,0)</f>
        <v>38</v>
      </c>
      <c r="P32" s="4">
        <f>+VLOOKUP($A32,DATOS_CAPACITACIONES!A:L,12,0)</f>
        <v>38</v>
      </c>
      <c r="Q32" s="3">
        <f t="shared" si="0"/>
        <v>1</v>
      </c>
    </row>
    <row r="33" spans="1:17" ht="34.5" customHeight="1" x14ac:dyDescent="0.25">
      <c r="A33" s="2">
        <v>4</v>
      </c>
      <c r="B33" s="4" t="str">
        <f>+VLOOKUP($A33,DATOS_CAPACITACIONES!A:B,2,0)</f>
        <v>SST</v>
      </c>
      <c r="C33" s="4" t="str">
        <f>+VLOOKUP($A33,DATOS_CAPACITACIONES!A:C,3,0)</f>
        <v>Riesgo biomecánico, locativo, identificación de riesgos y Covid 19</v>
      </c>
      <c r="D33" s="4" t="str">
        <f>+VLOOKUP($A33,DATOS_CAPACITACIONES!A:D,4,0)</f>
        <v xml:space="preserve">Reconocer e identificar los riesgos presentes en la labor, conocer las medidas de prevención para los mismos. </v>
      </c>
      <c r="E33" s="4" t="str">
        <f>+VLOOKUP($A33,DATOS_CAPACITACIONES!A:E,5,0)</f>
        <v>Felipe Arias</v>
      </c>
      <c r="F33" s="4" t="str">
        <f>+VLOOKUP($A33,DATOS_CAPACITACIONES!A:F,6,0)</f>
        <v>Felipe Arias</v>
      </c>
      <c r="G33" s="4" t="str">
        <f>+VLOOKUP($A33,DATOS_CAPACITACIONES!A:G,7,0)</f>
        <v xml:space="preserve">Finca El Pilar </v>
      </c>
      <c r="H33" s="5">
        <f>+VLOOKUP($A33,DATOS_CAPACITACIONES!A:H,8,0)</f>
        <v>44308</v>
      </c>
      <c r="I33" s="4">
        <f>+VLOOKUP($A33,DATOS_CAPACITACIONES!A:I,9,0)</f>
        <v>60</v>
      </c>
      <c r="J33" s="2">
        <v>87946959</v>
      </c>
      <c r="K33" s="4">
        <f>+VLOOKUP($J33,DATOS_PERSONAL!B:C,2,0)</f>
        <v>1542</v>
      </c>
      <c r="L33" s="4" t="str">
        <f>+VLOOKUP($J33,DATOS_PERSONAL!B:D,3,0)</f>
        <v>DANNY JAMER</v>
      </c>
      <c r="M33" s="4" t="str">
        <f>+VLOOKUP($J33,DATOS_PERSONAL!B:E,4,0)</f>
        <v xml:space="preserve">PORTILLA PALACIOS </v>
      </c>
      <c r="N33" s="4" t="str">
        <f>+VLOOKUP($J33,DATOS_PERSONAL!B:F,5,0)</f>
        <v>OROBERLÍN S.A.S.</v>
      </c>
      <c r="O33" s="4">
        <f>+VLOOKUP($A33,DATOS_CAPACITACIONES!A:N,11,0)</f>
        <v>38</v>
      </c>
      <c r="P33" s="4">
        <f>+VLOOKUP($A33,DATOS_CAPACITACIONES!A:L,12,0)</f>
        <v>38</v>
      </c>
      <c r="Q33" s="3">
        <f t="shared" si="0"/>
        <v>1</v>
      </c>
    </row>
    <row r="34" spans="1:17" ht="34.5" customHeight="1" x14ac:dyDescent="0.25">
      <c r="A34" s="2">
        <v>4</v>
      </c>
      <c r="B34" s="4" t="str">
        <f>+VLOOKUP($A34,DATOS_CAPACITACIONES!A:B,2,0)</f>
        <v>SST</v>
      </c>
      <c r="C34" s="4" t="str">
        <f>+VLOOKUP($A34,DATOS_CAPACITACIONES!A:C,3,0)</f>
        <v>Riesgo biomecánico, locativo, identificación de riesgos y Covid 19</v>
      </c>
      <c r="D34" s="4" t="str">
        <f>+VLOOKUP($A34,DATOS_CAPACITACIONES!A:D,4,0)</f>
        <v xml:space="preserve">Reconocer e identificar los riesgos presentes en la labor, conocer las medidas de prevención para los mismos. </v>
      </c>
      <c r="E34" s="4" t="str">
        <f>+VLOOKUP($A34,DATOS_CAPACITACIONES!A:E,5,0)</f>
        <v>Felipe Arias</v>
      </c>
      <c r="F34" s="4" t="str">
        <f>+VLOOKUP($A34,DATOS_CAPACITACIONES!A:F,6,0)</f>
        <v>Felipe Arias</v>
      </c>
      <c r="G34" s="4" t="str">
        <f>+VLOOKUP($A34,DATOS_CAPACITACIONES!A:G,7,0)</f>
        <v xml:space="preserve">Finca El Pilar </v>
      </c>
      <c r="H34" s="5">
        <f>+VLOOKUP($A34,DATOS_CAPACITACIONES!A:H,8,0)</f>
        <v>44308</v>
      </c>
      <c r="I34" s="4">
        <f>+VLOOKUP($A34,DATOS_CAPACITACIONES!A:I,9,0)</f>
        <v>60</v>
      </c>
      <c r="J34" s="2">
        <v>1233889891</v>
      </c>
      <c r="K34" s="4">
        <f>+VLOOKUP($J34,DATOS_PERSONAL!B:C,2,0)</f>
        <v>1541</v>
      </c>
      <c r="L34" s="4" t="str">
        <f>+VLOOKUP($J34,DATOS_PERSONAL!B:D,3,0)</f>
        <v>WILSON FERNANDO</v>
      </c>
      <c r="M34" s="4" t="str">
        <f>+VLOOKUP($J34,DATOS_PERSONAL!B:E,4,0)</f>
        <v>PARRA ESCOBAR</v>
      </c>
      <c r="N34" s="4" t="str">
        <f>+VLOOKUP($J34,DATOS_PERSONAL!B:F,5,0)</f>
        <v>OROBERLÍN S.A.S.</v>
      </c>
      <c r="O34" s="4">
        <f>+VLOOKUP($A34,DATOS_CAPACITACIONES!A:N,11,0)</f>
        <v>38</v>
      </c>
      <c r="P34" s="4">
        <f>+VLOOKUP($A34,DATOS_CAPACITACIONES!A:L,12,0)</f>
        <v>38</v>
      </c>
      <c r="Q34" s="3">
        <f t="shared" si="0"/>
        <v>1</v>
      </c>
    </row>
    <row r="35" spans="1:17" ht="34.5" customHeight="1" x14ac:dyDescent="0.25">
      <c r="A35" s="2">
        <v>4</v>
      </c>
      <c r="B35" s="4" t="str">
        <f>+VLOOKUP($A35,DATOS_CAPACITACIONES!A:B,2,0)</f>
        <v>SST</v>
      </c>
      <c r="C35" s="4" t="str">
        <f>+VLOOKUP($A35,DATOS_CAPACITACIONES!A:C,3,0)</f>
        <v>Riesgo biomecánico, locativo, identificación de riesgos y Covid 19</v>
      </c>
      <c r="D35" s="4" t="str">
        <f>+VLOOKUP($A35,DATOS_CAPACITACIONES!A:D,4,0)</f>
        <v xml:space="preserve">Reconocer e identificar los riesgos presentes en la labor, conocer las medidas de prevención para los mismos. </v>
      </c>
      <c r="E35" s="4" t="str">
        <f>+VLOOKUP($A35,DATOS_CAPACITACIONES!A:E,5,0)</f>
        <v>Felipe Arias</v>
      </c>
      <c r="F35" s="4" t="str">
        <f>+VLOOKUP($A35,DATOS_CAPACITACIONES!A:F,6,0)</f>
        <v>Felipe Arias</v>
      </c>
      <c r="G35" s="4" t="str">
        <f>+VLOOKUP($A35,DATOS_CAPACITACIONES!A:G,7,0)</f>
        <v xml:space="preserve">Finca El Pilar </v>
      </c>
      <c r="H35" s="5">
        <f>+VLOOKUP($A35,DATOS_CAPACITACIONES!A:H,8,0)</f>
        <v>44308</v>
      </c>
      <c r="I35" s="4">
        <f>+VLOOKUP($A35,DATOS_CAPACITACIONES!A:I,9,0)</f>
        <v>60</v>
      </c>
      <c r="J35" s="2">
        <v>17972048</v>
      </c>
      <c r="K35" s="4">
        <f>+VLOOKUP($J35,DATOS_PERSONAL!B:C,2,0)</f>
        <v>1450</v>
      </c>
      <c r="L35" s="4" t="str">
        <f>+VLOOKUP($J35,DATOS_PERSONAL!B:D,3,0)</f>
        <v>MANUEL FRANCISCO</v>
      </c>
      <c r="M35" s="4" t="str">
        <f>+VLOOKUP($J35,DATOS_PERSONAL!B:E,4,0)</f>
        <v xml:space="preserve">PALLARES ANAYA </v>
      </c>
      <c r="N35" s="4" t="str">
        <f>+VLOOKUP($J35,DATOS_PERSONAL!B:F,5,0)</f>
        <v>OROBERLÍN S.A.S.</v>
      </c>
      <c r="O35" s="4">
        <f>+VLOOKUP($A35,DATOS_CAPACITACIONES!A:N,11,0)</f>
        <v>38</v>
      </c>
      <c r="P35" s="4">
        <f>+VLOOKUP($A35,DATOS_CAPACITACIONES!A:L,12,0)</f>
        <v>38</v>
      </c>
      <c r="Q35" s="3">
        <f t="shared" si="0"/>
        <v>1</v>
      </c>
    </row>
    <row r="36" spans="1:17" ht="34.5" customHeight="1" x14ac:dyDescent="0.25">
      <c r="A36" s="2">
        <v>4</v>
      </c>
      <c r="B36" s="4" t="str">
        <f>+VLOOKUP($A36,DATOS_CAPACITACIONES!A:B,2,0)</f>
        <v>SST</v>
      </c>
      <c r="C36" s="4" t="str">
        <f>+VLOOKUP($A36,DATOS_CAPACITACIONES!A:C,3,0)</f>
        <v>Riesgo biomecánico, locativo, identificación de riesgos y Covid 19</v>
      </c>
      <c r="D36" s="4" t="str">
        <f>+VLOOKUP($A36,DATOS_CAPACITACIONES!A:D,4,0)</f>
        <v xml:space="preserve">Reconocer e identificar los riesgos presentes en la labor, conocer las medidas de prevención para los mismos. </v>
      </c>
      <c r="E36" s="4" t="str">
        <f>+VLOOKUP($A36,DATOS_CAPACITACIONES!A:E,5,0)</f>
        <v>Felipe Arias</v>
      </c>
      <c r="F36" s="4" t="str">
        <f>+VLOOKUP($A36,DATOS_CAPACITACIONES!A:F,6,0)</f>
        <v>Felipe Arias</v>
      </c>
      <c r="G36" s="4" t="str">
        <f>+VLOOKUP($A36,DATOS_CAPACITACIONES!A:G,7,0)</f>
        <v xml:space="preserve">Finca El Pilar </v>
      </c>
      <c r="H36" s="5">
        <f>+VLOOKUP($A36,DATOS_CAPACITACIONES!A:H,8,0)</f>
        <v>44308</v>
      </c>
      <c r="I36" s="4">
        <f>+VLOOKUP($A36,DATOS_CAPACITACIONES!A:I,9,0)</f>
        <v>60</v>
      </c>
      <c r="J36" s="2">
        <v>1120571325</v>
      </c>
      <c r="K36" s="4">
        <f>+VLOOKUP($J36,DATOS_PERSONAL!B:C,2,0)</f>
        <v>1145</v>
      </c>
      <c r="L36" s="4" t="str">
        <f>+VLOOKUP($J36,DATOS_PERSONAL!B:D,3,0)</f>
        <v>WILINTON DAVID</v>
      </c>
      <c r="M36" s="4" t="str">
        <f>+VLOOKUP($J36,DATOS_PERSONAL!B:E,4,0)</f>
        <v xml:space="preserve">PADILLA MORALES </v>
      </c>
      <c r="N36" s="4" t="str">
        <f>+VLOOKUP($J36,DATOS_PERSONAL!B:F,5,0)</f>
        <v>OROBERLÍN S.A.S.</v>
      </c>
      <c r="O36" s="4">
        <f>+VLOOKUP($A36,DATOS_CAPACITACIONES!A:N,11,0)</f>
        <v>38</v>
      </c>
      <c r="P36" s="4">
        <f>+VLOOKUP($A36,DATOS_CAPACITACIONES!A:L,12,0)</f>
        <v>38</v>
      </c>
      <c r="Q36" s="3">
        <f t="shared" si="0"/>
        <v>1</v>
      </c>
    </row>
    <row r="37" spans="1:17" ht="34.5" customHeight="1" x14ac:dyDescent="0.25">
      <c r="A37" s="2">
        <v>4</v>
      </c>
      <c r="B37" s="4" t="str">
        <f>+VLOOKUP($A37,DATOS_CAPACITACIONES!A:B,2,0)</f>
        <v>SST</v>
      </c>
      <c r="C37" s="4" t="str">
        <f>+VLOOKUP($A37,DATOS_CAPACITACIONES!A:C,3,0)</f>
        <v>Riesgo biomecánico, locativo, identificación de riesgos y Covid 19</v>
      </c>
      <c r="D37" s="4" t="str">
        <f>+VLOOKUP($A37,DATOS_CAPACITACIONES!A:D,4,0)</f>
        <v xml:space="preserve">Reconocer e identificar los riesgos presentes en la labor, conocer las medidas de prevención para los mismos. </v>
      </c>
      <c r="E37" s="4" t="str">
        <f>+VLOOKUP($A37,DATOS_CAPACITACIONES!A:E,5,0)</f>
        <v>Felipe Arias</v>
      </c>
      <c r="F37" s="4" t="str">
        <f>+VLOOKUP($A37,DATOS_CAPACITACIONES!A:F,6,0)</f>
        <v>Felipe Arias</v>
      </c>
      <c r="G37" s="4" t="str">
        <f>+VLOOKUP($A37,DATOS_CAPACITACIONES!A:G,7,0)</f>
        <v xml:space="preserve">Finca El Pilar </v>
      </c>
      <c r="H37" s="5">
        <f>+VLOOKUP($A37,DATOS_CAPACITACIONES!A:H,8,0)</f>
        <v>44308</v>
      </c>
      <c r="I37" s="4">
        <f>+VLOOKUP($A37,DATOS_CAPACITACIONES!A:I,9,0)</f>
        <v>60</v>
      </c>
      <c r="J37" s="2">
        <v>1122131510</v>
      </c>
      <c r="K37" s="4" t="str">
        <f>+VLOOKUP($J37,DATOS_PERSONAL!B:C,2,0)</f>
        <v>N/A</v>
      </c>
      <c r="L37" s="4" t="str">
        <f>+VLOOKUP($J37,DATOS_PERSONAL!B:D,3,0)</f>
        <v xml:space="preserve"> DIEGO FERNANDO </v>
      </c>
      <c r="M37" s="4" t="str">
        <f>+VLOOKUP($J37,DATOS_PERSONAL!B:E,4,0)</f>
        <v>ORTIZ OSPINA</v>
      </c>
      <c r="N37" s="4" t="str">
        <f>+VLOOKUP($J37,DATOS_PERSONAL!B:F,5,0)</f>
        <v>PALMERAS CARARABO S.A.</v>
      </c>
      <c r="O37" s="4">
        <f>+VLOOKUP($A37,DATOS_CAPACITACIONES!A:N,11,0)</f>
        <v>38</v>
      </c>
      <c r="P37" s="4">
        <f>+VLOOKUP($A37,DATOS_CAPACITACIONES!A:L,12,0)</f>
        <v>38</v>
      </c>
      <c r="Q37" s="3">
        <f t="shared" si="0"/>
        <v>1</v>
      </c>
    </row>
    <row r="38" spans="1:17" ht="34.5" customHeight="1" x14ac:dyDescent="0.25">
      <c r="A38" s="2">
        <v>4</v>
      </c>
      <c r="B38" s="4" t="str">
        <f>+VLOOKUP($A38,DATOS_CAPACITACIONES!A:B,2,0)</f>
        <v>SST</v>
      </c>
      <c r="C38" s="4" t="str">
        <f>+VLOOKUP($A38,DATOS_CAPACITACIONES!A:C,3,0)</f>
        <v>Riesgo biomecánico, locativo, identificación de riesgos y Covid 19</v>
      </c>
      <c r="D38" s="4" t="str">
        <f>+VLOOKUP($A38,DATOS_CAPACITACIONES!A:D,4,0)</f>
        <v xml:space="preserve">Reconocer e identificar los riesgos presentes en la labor, conocer las medidas de prevención para los mismos. </v>
      </c>
      <c r="E38" s="4" t="str">
        <f>+VLOOKUP($A38,DATOS_CAPACITACIONES!A:E,5,0)</f>
        <v>Felipe Arias</v>
      </c>
      <c r="F38" s="4" t="str">
        <f>+VLOOKUP($A38,DATOS_CAPACITACIONES!A:F,6,0)</f>
        <v>Felipe Arias</v>
      </c>
      <c r="G38" s="4" t="str">
        <f>+VLOOKUP($A38,DATOS_CAPACITACIONES!A:G,7,0)</f>
        <v xml:space="preserve">Finca El Pilar </v>
      </c>
      <c r="H38" s="5">
        <f>+VLOOKUP($A38,DATOS_CAPACITACIONES!A:H,8,0)</f>
        <v>44308</v>
      </c>
      <c r="I38" s="4">
        <f>+VLOOKUP($A38,DATOS_CAPACITACIONES!A:I,9,0)</f>
        <v>60</v>
      </c>
      <c r="J38" s="2">
        <v>17330089</v>
      </c>
      <c r="K38" s="4">
        <f>+VLOOKUP($J38,DATOS_PERSONAL!B:C,2,0)</f>
        <v>1093</v>
      </c>
      <c r="L38" s="4" t="str">
        <f>+VLOOKUP($J38,DATOS_PERSONAL!B:D,3,0)</f>
        <v xml:space="preserve">JAVIER IGNACIO </v>
      </c>
      <c r="M38" s="4" t="str">
        <f>+VLOOKUP($J38,DATOS_PERSONAL!B:E,4,0)</f>
        <v xml:space="preserve">NARVAEZ SOACHE </v>
      </c>
      <c r="N38" s="4" t="str">
        <f>+VLOOKUP($J38,DATOS_PERSONAL!B:F,5,0)</f>
        <v>OROBERLÍN S.A.S.</v>
      </c>
      <c r="O38" s="4">
        <f>+VLOOKUP($A38,DATOS_CAPACITACIONES!A:N,11,0)</f>
        <v>38</v>
      </c>
      <c r="P38" s="4">
        <f>+VLOOKUP($A38,DATOS_CAPACITACIONES!A:L,12,0)</f>
        <v>38</v>
      </c>
      <c r="Q38" s="3">
        <f t="shared" si="0"/>
        <v>1</v>
      </c>
    </row>
    <row r="39" spans="1:17" ht="34.5" customHeight="1" x14ac:dyDescent="0.25">
      <c r="A39" s="2">
        <v>4</v>
      </c>
      <c r="B39" s="4" t="str">
        <f>+VLOOKUP($A39,DATOS_CAPACITACIONES!A:B,2,0)</f>
        <v>SST</v>
      </c>
      <c r="C39" s="4" t="str">
        <f>+VLOOKUP($A39,DATOS_CAPACITACIONES!A:C,3,0)</f>
        <v>Riesgo biomecánico, locativo, identificación de riesgos y Covid 19</v>
      </c>
      <c r="D39" s="4" t="str">
        <f>+VLOOKUP($A39,DATOS_CAPACITACIONES!A:D,4,0)</f>
        <v xml:space="preserve">Reconocer e identificar los riesgos presentes en la labor, conocer las medidas de prevención para los mismos. </v>
      </c>
      <c r="E39" s="4" t="str">
        <f>+VLOOKUP($A39,DATOS_CAPACITACIONES!A:E,5,0)</f>
        <v>Felipe Arias</v>
      </c>
      <c r="F39" s="4" t="str">
        <f>+VLOOKUP($A39,DATOS_CAPACITACIONES!A:F,6,0)</f>
        <v>Felipe Arias</v>
      </c>
      <c r="G39" s="4" t="str">
        <f>+VLOOKUP($A39,DATOS_CAPACITACIONES!A:G,7,0)</f>
        <v xml:space="preserve">Finca El Pilar </v>
      </c>
      <c r="H39" s="5">
        <f>+VLOOKUP($A39,DATOS_CAPACITACIONES!A:H,8,0)</f>
        <v>44308</v>
      </c>
      <c r="I39" s="4">
        <f>+VLOOKUP($A39,DATOS_CAPACITACIONES!A:I,9,0)</f>
        <v>60</v>
      </c>
      <c r="J39" s="2">
        <v>1123116287</v>
      </c>
      <c r="K39" s="4">
        <f>+VLOOKUP($J39,DATOS_PERSONAL!B:C,2,0)</f>
        <v>1358</v>
      </c>
      <c r="L39" s="4" t="str">
        <f>+VLOOKUP($J39,DATOS_PERSONAL!B:D,3,0)</f>
        <v>IVAN JAVIER</v>
      </c>
      <c r="M39" s="4" t="str">
        <f>+VLOOKUP($J39,DATOS_PERSONAL!B:E,4,0)</f>
        <v xml:space="preserve">NARVAEZ HERNANDEZ </v>
      </c>
      <c r="N39" s="4" t="str">
        <f>+VLOOKUP($J39,DATOS_PERSONAL!B:F,5,0)</f>
        <v>OROBERLÍN S.A.S.</v>
      </c>
      <c r="O39" s="4">
        <f>+VLOOKUP($A39,DATOS_CAPACITACIONES!A:N,11,0)</f>
        <v>38</v>
      </c>
      <c r="P39" s="4">
        <f>+VLOOKUP($A39,DATOS_CAPACITACIONES!A:L,12,0)</f>
        <v>38</v>
      </c>
      <c r="Q39" s="3">
        <f t="shared" si="0"/>
        <v>1</v>
      </c>
    </row>
    <row r="40" spans="1:17" ht="34.5" customHeight="1" x14ac:dyDescent="0.25">
      <c r="A40" s="2">
        <v>4</v>
      </c>
      <c r="B40" s="4" t="str">
        <f>+VLOOKUP($A40,DATOS_CAPACITACIONES!A:B,2,0)</f>
        <v>SST</v>
      </c>
      <c r="C40" s="4" t="str">
        <f>+VLOOKUP($A40,DATOS_CAPACITACIONES!A:C,3,0)</f>
        <v>Riesgo biomecánico, locativo, identificación de riesgos y Covid 19</v>
      </c>
      <c r="D40" s="4" t="str">
        <f>+VLOOKUP($A40,DATOS_CAPACITACIONES!A:D,4,0)</f>
        <v xml:space="preserve">Reconocer e identificar los riesgos presentes en la labor, conocer las medidas de prevención para los mismos. </v>
      </c>
      <c r="E40" s="4" t="str">
        <f>+VLOOKUP($A40,DATOS_CAPACITACIONES!A:E,5,0)</f>
        <v>Felipe Arias</v>
      </c>
      <c r="F40" s="4" t="str">
        <f>+VLOOKUP($A40,DATOS_CAPACITACIONES!A:F,6,0)</f>
        <v>Felipe Arias</v>
      </c>
      <c r="G40" s="4" t="str">
        <f>+VLOOKUP($A40,DATOS_CAPACITACIONES!A:G,7,0)</f>
        <v xml:space="preserve">Finca El Pilar </v>
      </c>
      <c r="H40" s="5">
        <f>+VLOOKUP($A40,DATOS_CAPACITACIONES!A:H,8,0)</f>
        <v>44308</v>
      </c>
      <c r="I40" s="4">
        <f>+VLOOKUP($A40,DATOS_CAPACITACIONES!A:I,9,0)</f>
        <v>60</v>
      </c>
      <c r="J40" s="2">
        <v>40328103</v>
      </c>
      <c r="K40" s="4">
        <f>+VLOOKUP($J40,DATOS_PERSONAL!B:C,2,0)</f>
        <v>1030</v>
      </c>
      <c r="L40" s="4" t="str">
        <f>+VLOOKUP($J40,DATOS_PERSONAL!B:D,3,0)</f>
        <v>DORYS ADRIANA</v>
      </c>
      <c r="M40" s="4" t="str">
        <f>+VLOOKUP($J40,DATOS_PERSONAL!B:E,4,0)</f>
        <v xml:space="preserve">MORENO SANCHEZ </v>
      </c>
      <c r="N40" s="4" t="str">
        <f>+VLOOKUP($J40,DATOS_PERSONAL!B:F,5,0)</f>
        <v>OROBERLÍN S.A.S.</v>
      </c>
      <c r="O40" s="4">
        <f>+VLOOKUP($A40,DATOS_CAPACITACIONES!A:N,11,0)</f>
        <v>38</v>
      </c>
      <c r="P40" s="4">
        <f>+VLOOKUP($A40,DATOS_CAPACITACIONES!A:L,12,0)</f>
        <v>38</v>
      </c>
      <c r="Q40" s="3">
        <f t="shared" si="0"/>
        <v>1</v>
      </c>
    </row>
    <row r="41" spans="1:17" ht="34.5" customHeight="1" x14ac:dyDescent="0.25">
      <c r="A41" s="2">
        <v>4</v>
      </c>
      <c r="B41" s="4" t="str">
        <f>+VLOOKUP($A41,DATOS_CAPACITACIONES!A:B,2,0)</f>
        <v>SST</v>
      </c>
      <c r="C41" s="4" t="str">
        <f>+VLOOKUP($A41,DATOS_CAPACITACIONES!A:C,3,0)</f>
        <v>Riesgo biomecánico, locativo, identificación de riesgos y Covid 19</v>
      </c>
      <c r="D41" s="4" t="str">
        <f>+VLOOKUP($A41,DATOS_CAPACITACIONES!A:D,4,0)</f>
        <v xml:space="preserve">Reconocer e identificar los riesgos presentes en la labor, conocer las medidas de prevención para los mismos. </v>
      </c>
      <c r="E41" s="4" t="str">
        <f>+VLOOKUP($A41,DATOS_CAPACITACIONES!A:E,5,0)</f>
        <v>Felipe Arias</v>
      </c>
      <c r="F41" s="4" t="str">
        <f>+VLOOKUP($A41,DATOS_CAPACITACIONES!A:F,6,0)</f>
        <v>Felipe Arias</v>
      </c>
      <c r="G41" s="4" t="str">
        <f>+VLOOKUP($A41,DATOS_CAPACITACIONES!A:G,7,0)</f>
        <v xml:space="preserve">Finca El Pilar </v>
      </c>
      <c r="H41" s="5">
        <f>+VLOOKUP($A41,DATOS_CAPACITACIONES!A:H,8,0)</f>
        <v>44308</v>
      </c>
      <c r="I41" s="4">
        <f>+VLOOKUP($A41,DATOS_CAPACITACIONES!A:I,9,0)</f>
        <v>60</v>
      </c>
      <c r="J41" s="2">
        <v>1121832436</v>
      </c>
      <c r="K41" s="4">
        <f>+VLOOKUP($J41,DATOS_PERSONAL!B:C,2,0)</f>
        <v>1537</v>
      </c>
      <c r="L41" s="4" t="str">
        <f>+VLOOKUP($J41,DATOS_PERSONAL!B:D,3,0)</f>
        <v>DEICY MARIA</v>
      </c>
      <c r="M41" s="4" t="str">
        <f>+VLOOKUP($J41,DATOS_PERSONAL!B:E,4,0)</f>
        <v>MERCHAN HERNANDEZ</v>
      </c>
      <c r="N41" s="4" t="str">
        <f>+VLOOKUP($J41,DATOS_PERSONAL!B:F,5,0)</f>
        <v>OROBERLÍN S.A.S.</v>
      </c>
      <c r="O41" s="4">
        <f>+VLOOKUP($A41,DATOS_CAPACITACIONES!A:N,11,0)</f>
        <v>38</v>
      </c>
      <c r="P41" s="4">
        <f>+VLOOKUP($A41,DATOS_CAPACITACIONES!A:L,12,0)</f>
        <v>38</v>
      </c>
      <c r="Q41" s="3">
        <f t="shared" si="0"/>
        <v>1</v>
      </c>
    </row>
    <row r="42" spans="1:17" ht="34.5" customHeight="1" x14ac:dyDescent="0.25">
      <c r="A42" s="2">
        <v>4</v>
      </c>
      <c r="B42" s="4" t="str">
        <f>+VLOOKUP($A42,DATOS_CAPACITACIONES!A:B,2,0)</f>
        <v>SST</v>
      </c>
      <c r="C42" s="4" t="str">
        <f>+VLOOKUP($A42,DATOS_CAPACITACIONES!A:C,3,0)</f>
        <v>Riesgo biomecánico, locativo, identificación de riesgos y Covid 19</v>
      </c>
      <c r="D42" s="4" t="str">
        <f>+VLOOKUP($A42,DATOS_CAPACITACIONES!A:D,4,0)</f>
        <v xml:space="preserve">Reconocer e identificar los riesgos presentes en la labor, conocer las medidas de prevención para los mismos. </v>
      </c>
      <c r="E42" s="4" t="str">
        <f>+VLOOKUP($A42,DATOS_CAPACITACIONES!A:E,5,0)</f>
        <v>Felipe Arias</v>
      </c>
      <c r="F42" s="4" t="str">
        <f>+VLOOKUP($A42,DATOS_CAPACITACIONES!A:F,6,0)</f>
        <v>Felipe Arias</v>
      </c>
      <c r="G42" s="4" t="str">
        <f>+VLOOKUP($A42,DATOS_CAPACITACIONES!A:G,7,0)</f>
        <v xml:space="preserve">Finca El Pilar </v>
      </c>
      <c r="H42" s="5">
        <f>+VLOOKUP($A42,DATOS_CAPACITACIONES!A:H,8,0)</f>
        <v>44308</v>
      </c>
      <c r="I42" s="4">
        <f>+VLOOKUP($A42,DATOS_CAPACITACIONES!A:I,9,0)</f>
        <v>60</v>
      </c>
      <c r="J42" s="2">
        <v>19118159</v>
      </c>
      <c r="K42" s="4">
        <f>+VLOOKUP($J42,DATOS_PERSONAL!B:C,2,0)</f>
        <v>1402</v>
      </c>
      <c r="L42" s="4" t="str">
        <f>+VLOOKUP($J42,DATOS_PERSONAL!B:D,3,0)</f>
        <v xml:space="preserve">NICANOR </v>
      </c>
      <c r="M42" s="4" t="str">
        <f>+VLOOKUP($J42,DATOS_PERSONAL!B:E,4,0)</f>
        <v>MARTINEZ GOMEZ</v>
      </c>
      <c r="N42" s="4" t="str">
        <f>+VLOOKUP($J42,DATOS_PERSONAL!B:F,5,0)</f>
        <v>OROBERLÍN S.A.S.</v>
      </c>
      <c r="O42" s="4">
        <f>+VLOOKUP($A42,DATOS_CAPACITACIONES!A:N,11,0)</f>
        <v>38</v>
      </c>
      <c r="P42" s="4">
        <f>+VLOOKUP($A42,DATOS_CAPACITACIONES!A:L,12,0)</f>
        <v>38</v>
      </c>
      <c r="Q42" s="3">
        <f t="shared" si="0"/>
        <v>1</v>
      </c>
    </row>
    <row r="43" spans="1:17" ht="34.5" customHeight="1" x14ac:dyDescent="0.25">
      <c r="A43" s="2">
        <v>4</v>
      </c>
      <c r="B43" s="4" t="str">
        <f>+VLOOKUP($A43,DATOS_CAPACITACIONES!A:B,2,0)</f>
        <v>SST</v>
      </c>
      <c r="C43" s="4" t="str">
        <f>+VLOOKUP($A43,DATOS_CAPACITACIONES!A:C,3,0)</f>
        <v>Riesgo biomecánico, locativo, identificación de riesgos y Covid 19</v>
      </c>
      <c r="D43" s="4" t="str">
        <f>+VLOOKUP($A43,DATOS_CAPACITACIONES!A:D,4,0)</f>
        <v xml:space="preserve">Reconocer e identificar los riesgos presentes en la labor, conocer las medidas de prevención para los mismos. </v>
      </c>
      <c r="E43" s="4" t="str">
        <f>+VLOOKUP($A43,DATOS_CAPACITACIONES!A:E,5,0)</f>
        <v>Felipe Arias</v>
      </c>
      <c r="F43" s="4" t="str">
        <f>+VLOOKUP($A43,DATOS_CAPACITACIONES!A:F,6,0)</f>
        <v>Felipe Arias</v>
      </c>
      <c r="G43" s="4" t="str">
        <f>+VLOOKUP($A43,DATOS_CAPACITACIONES!A:G,7,0)</f>
        <v xml:space="preserve">Finca El Pilar </v>
      </c>
      <c r="H43" s="5">
        <f>+VLOOKUP($A43,DATOS_CAPACITACIONES!A:H,8,0)</f>
        <v>44308</v>
      </c>
      <c r="I43" s="4">
        <f>+VLOOKUP($A43,DATOS_CAPACITACIONES!A:I,9,0)</f>
        <v>60</v>
      </c>
      <c r="J43" s="2">
        <v>85380891</v>
      </c>
      <c r="K43" s="4">
        <f>+VLOOKUP($J43,DATOS_PERSONAL!B:C,2,0)</f>
        <v>1532</v>
      </c>
      <c r="L43" s="4" t="str">
        <f>+VLOOKUP($J43,DATOS_PERSONAL!B:D,3,0)</f>
        <v>JOSE FERNANDO</v>
      </c>
      <c r="M43" s="4" t="str">
        <f>+VLOOKUP($J43,DATOS_PERSONAL!B:E,4,0)</f>
        <v xml:space="preserve">MANGA GUZMAN </v>
      </c>
      <c r="N43" s="4" t="str">
        <f>+VLOOKUP($J43,DATOS_PERSONAL!B:F,5,0)</f>
        <v>OROBERLÍN S.A.S.</v>
      </c>
      <c r="O43" s="4">
        <f>+VLOOKUP($A43,DATOS_CAPACITACIONES!A:N,11,0)</f>
        <v>38</v>
      </c>
      <c r="P43" s="4">
        <f>+VLOOKUP($A43,DATOS_CAPACITACIONES!A:L,12,0)</f>
        <v>38</v>
      </c>
      <c r="Q43" s="3">
        <f t="shared" si="0"/>
        <v>1</v>
      </c>
    </row>
    <row r="44" spans="1:17" ht="34.5" customHeight="1" x14ac:dyDescent="0.25">
      <c r="A44" s="2">
        <v>4</v>
      </c>
      <c r="B44" s="4" t="str">
        <f>+VLOOKUP($A44,DATOS_CAPACITACIONES!A:B,2,0)</f>
        <v>SST</v>
      </c>
      <c r="C44" s="4" t="str">
        <f>+VLOOKUP($A44,DATOS_CAPACITACIONES!A:C,3,0)</f>
        <v>Riesgo biomecánico, locativo, identificación de riesgos y Covid 19</v>
      </c>
      <c r="D44" s="4" t="str">
        <f>+VLOOKUP($A44,DATOS_CAPACITACIONES!A:D,4,0)</f>
        <v xml:space="preserve">Reconocer e identificar los riesgos presentes en la labor, conocer las medidas de prevención para los mismos. </v>
      </c>
      <c r="E44" s="4" t="str">
        <f>+VLOOKUP($A44,DATOS_CAPACITACIONES!A:E,5,0)</f>
        <v>Felipe Arias</v>
      </c>
      <c r="F44" s="4" t="str">
        <f>+VLOOKUP($A44,DATOS_CAPACITACIONES!A:F,6,0)</f>
        <v>Felipe Arias</v>
      </c>
      <c r="G44" s="4" t="str">
        <f>+VLOOKUP($A44,DATOS_CAPACITACIONES!A:G,7,0)</f>
        <v xml:space="preserve">Finca El Pilar </v>
      </c>
      <c r="H44" s="5">
        <f>+VLOOKUP($A44,DATOS_CAPACITACIONES!A:H,8,0)</f>
        <v>44308</v>
      </c>
      <c r="I44" s="4">
        <f>+VLOOKUP($A44,DATOS_CAPACITACIONES!A:I,9,0)</f>
        <v>60</v>
      </c>
      <c r="J44" s="2">
        <v>7837811</v>
      </c>
      <c r="K44" s="4" t="str">
        <f>+VLOOKUP($J44,DATOS_PERSONAL!B:C,2,0)</f>
        <v>N/A</v>
      </c>
      <c r="L44" s="4" t="str">
        <f>+VLOOKUP($J44,DATOS_PERSONAL!B:D,3,0)</f>
        <v xml:space="preserve">ESTEBAN </v>
      </c>
      <c r="M44" s="4" t="str">
        <f>+VLOOKUP($J44,DATOS_PERSONAL!B:E,4,0)</f>
        <v>LOPEZ</v>
      </c>
      <c r="N44" s="4" t="str">
        <f>+VLOOKUP($J44,DATOS_PERSONAL!B:F,5,0)</f>
        <v>OROBERLÍN S.A.S.</v>
      </c>
      <c r="O44" s="4">
        <f>+VLOOKUP($A44,DATOS_CAPACITACIONES!A:N,11,0)</f>
        <v>38</v>
      </c>
      <c r="P44" s="4">
        <f>+VLOOKUP($A44,DATOS_CAPACITACIONES!A:L,12,0)</f>
        <v>38</v>
      </c>
      <c r="Q44" s="3">
        <f t="shared" si="0"/>
        <v>1</v>
      </c>
    </row>
    <row r="45" spans="1:17" ht="34.5" customHeight="1" x14ac:dyDescent="0.25">
      <c r="A45" s="2">
        <v>4</v>
      </c>
      <c r="B45" s="4" t="str">
        <f>+VLOOKUP($A45,DATOS_CAPACITACIONES!A:B,2,0)</f>
        <v>SST</v>
      </c>
      <c r="C45" s="4" t="str">
        <f>+VLOOKUP($A45,DATOS_CAPACITACIONES!A:C,3,0)</f>
        <v>Riesgo biomecánico, locativo, identificación de riesgos y Covid 19</v>
      </c>
      <c r="D45" s="4" t="str">
        <f>+VLOOKUP($A45,DATOS_CAPACITACIONES!A:D,4,0)</f>
        <v xml:space="preserve">Reconocer e identificar los riesgos presentes en la labor, conocer las medidas de prevención para los mismos. </v>
      </c>
      <c r="E45" s="4" t="str">
        <f>+VLOOKUP($A45,DATOS_CAPACITACIONES!A:E,5,0)</f>
        <v>Felipe Arias</v>
      </c>
      <c r="F45" s="4" t="str">
        <f>+VLOOKUP($A45,DATOS_CAPACITACIONES!A:F,6,0)</f>
        <v>Felipe Arias</v>
      </c>
      <c r="G45" s="4" t="str">
        <f>+VLOOKUP($A45,DATOS_CAPACITACIONES!A:G,7,0)</f>
        <v xml:space="preserve">Finca El Pilar </v>
      </c>
      <c r="H45" s="5">
        <f>+VLOOKUP($A45,DATOS_CAPACITACIONES!A:H,8,0)</f>
        <v>44308</v>
      </c>
      <c r="I45" s="4">
        <f>+VLOOKUP($A45,DATOS_CAPACITACIONES!A:I,9,0)</f>
        <v>60</v>
      </c>
      <c r="J45" s="2">
        <v>1063724340</v>
      </c>
      <c r="K45" s="4">
        <f>+VLOOKUP($J45,DATOS_PERSONAL!B:C,2,0)</f>
        <v>1345</v>
      </c>
      <c r="L45" s="4" t="str">
        <f>+VLOOKUP($J45,DATOS_PERSONAL!B:D,3,0)</f>
        <v xml:space="preserve"> LUIS ALBERTO</v>
      </c>
      <c r="M45" s="4" t="str">
        <f>+VLOOKUP($J45,DATOS_PERSONAL!B:E,4,0)</f>
        <v>JULIO ANAYA</v>
      </c>
      <c r="N45" s="4" t="str">
        <f>+VLOOKUP($J45,DATOS_PERSONAL!B:F,5,0)</f>
        <v>OROBERLÍN S.A.S.</v>
      </c>
      <c r="O45" s="4">
        <f>+VLOOKUP($A45,DATOS_CAPACITACIONES!A:N,11,0)</f>
        <v>38</v>
      </c>
      <c r="P45" s="4">
        <f>+VLOOKUP($A45,DATOS_CAPACITACIONES!A:L,12,0)</f>
        <v>38</v>
      </c>
      <c r="Q45" s="3">
        <f t="shared" si="0"/>
        <v>1</v>
      </c>
    </row>
    <row r="46" spans="1:17" ht="34.5" customHeight="1" x14ac:dyDescent="0.25">
      <c r="A46" s="2">
        <v>4</v>
      </c>
      <c r="B46" s="4" t="str">
        <f>+VLOOKUP($A46,DATOS_CAPACITACIONES!A:B,2,0)</f>
        <v>SST</v>
      </c>
      <c r="C46" s="4" t="str">
        <f>+VLOOKUP($A46,DATOS_CAPACITACIONES!A:C,3,0)</f>
        <v>Riesgo biomecánico, locativo, identificación de riesgos y Covid 19</v>
      </c>
      <c r="D46" s="4" t="str">
        <f>+VLOOKUP($A46,DATOS_CAPACITACIONES!A:D,4,0)</f>
        <v xml:space="preserve">Reconocer e identificar los riesgos presentes en la labor, conocer las medidas de prevención para los mismos. </v>
      </c>
      <c r="E46" s="4" t="str">
        <f>+VLOOKUP($A46,DATOS_CAPACITACIONES!A:E,5,0)</f>
        <v>Felipe Arias</v>
      </c>
      <c r="F46" s="4" t="str">
        <f>+VLOOKUP($A46,DATOS_CAPACITACIONES!A:F,6,0)</f>
        <v>Felipe Arias</v>
      </c>
      <c r="G46" s="4" t="str">
        <f>+VLOOKUP($A46,DATOS_CAPACITACIONES!A:G,7,0)</f>
        <v xml:space="preserve">Finca El Pilar </v>
      </c>
      <c r="H46" s="5">
        <f>+VLOOKUP($A46,DATOS_CAPACITACIONES!A:H,8,0)</f>
        <v>44308</v>
      </c>
      <c r="I46" s="4">
        <f>+VLOOKUP($A46,DATOS_CAPACITACIONES!A:I,9,0)</f>
        <v>60</v>
      </c>
      <c r="J46" s="2">
        <v>1006778060</v>
      </c>
      <c r="K46" s="4">
        <f>+VLOOKUP($J46,DATOS_PERSONAL!B:C,2,0)</f>
        <v>1522</v>
      </c>
      <c r="L46" s="4" t="str">
        <f>+VLOOKUP($J46,DATOS_PERSONAL!B:D,3,0)</f>
        <v>SEBASTIAN</v>
      </c>
      <c r="M46" s="4" t="str">
        <f>+VLOOKUP($J46,DATOS_PERSONAL!B:E,4,0)</f>
        <v>JARAMILLO VARGAS</v>
      </c>
      <c r="N46" s="4" t="str">
        <f>+VLOOKUP($J46,DATOS_PERSONAL!B:F,5,0)</f>
        <v>OROBERLÍN S.A.S.</v>
      </c>
      <c r="O46" s="4">
        <f>+VLOOKUP($A46,DATOS_CAPACITACIONES!A:N,11,0)</f>
        <v>38</v>
      </c>
      <c r="P46" s="4">
        <f>+VLOOKUP($A46,DATOS_CAPACITACIONES!A:L,12,0)</f>
        <v>38</v>
      </c>
      <c r="Q46" s="3">
        <f t="shared" si="0"/>
        <v>1</v>
      </c>
    </row>
    <row r="47" spans="1:17" ht="34.5" customHeight="1" x14ac:dyDescent="0.25">
      <c r="A47" s="2">
        <v>4</v>
      </c>
      <c r="B47" s="4" t="str">
        <f>+VLOOKUP($A47,DATOS_CAPACITACIONES!A:B,2,0)</f>
        <v>SST</v>
      </c>
      <c r="C47" s="4" t="str">
        <f>+VLOOKUP($A47,DATOS_CAPACITACIONES!A:C,3,0)</f>
        <v>Riesgo biomecánico, locativo, identificación de riesgos y Covid 19</v>
      </c>
      <c r="D47" s="4" t="str">
        <f>+VLOOKUP($A47,DATOS_CAPACITACIONES!A:D,4,0)</f>
        <v xml:space="preserve">Reconocer e identificar los riesgos presentes en la labor, conocer las medidas de prevención para los mismos. </v>
      </c>
      <c r="E47" s="4" t="str">
        <f>+VLOOKUP($A47,DATOS_CAPACITACIONES!A:E,5,0)</f>
        <v>Felipe Arias</v>
      </c>
      <c r="F47" s="4" t="str">
        <f>+VLOOKUP($A47,DATOS_CAPACITACIONES!A:F,6,0)</f>
        <v>Felipe Arias</v>
      </c>
      <c r="G47" s="4" t="str">
        <f>+VLOOKUP($A47,DATOS_CAPACITACIONES!A:G,7,0)</f>
        <v xml:space="preserve">Finca El Pilar </v>
      </c>
      <c r="H47" s="5">
        <f>+VLOOKUP($A47,DATOS_CAPACITACIONES!A:H,8,0)</f>
        <v>44308</v>
      </c>
      <c r="I47" s="4">
        <f>+VLOOKUP($A47,DATOS_CAPACITACIONES!A:I,9,0)</f>
        <v>60</v>
      </c>
      <c r="J47" s="2">
        <v>1121910483</v>
      </c>
      <c r="K47" s="4">
        <f>+VLOOKUP($J47,DATOS_PERSONAL!B:C,2,0)</f>
        <v>1538</v>
      </c>
      <c r="L47" s="4" t="str">
        <f>+VLOOKUP($J47,DATOS_PERSONAL!B:D,3,0)</f>
        <v>ADRIANA</v>
      </c>
      <c r="M47" s="4" t="str">
        <f>+VLOOKUP($J47,DATOS_PERSONAL!B:E,4,0)</f>
        <v xml:space="preserve">JARAMILLO OVALLE </v>
      </c>
      <c r="N47" s="4" t="str">
        <f>+VLOOKUP($J47,DATOS_PERSONAL!B:F,5,0)</f>
        <v>OROBERLÍN S.A.S.</v>
      </c>
      <c r="O47" s="4">
        <f>+VLOOKUP($A47,DATOS_CAPACITACIONES!A:N,11,0)</f>
        <v>38</v>
      </c>
      <c r="P47" s="4">
        <f>+VLOOKUP($A47,DATOS_CAPACITACIONES!A:L,12,0)</f>
        <v>38</v>
      </c>
      <c r="Q47" s="3">
        <f t="shared" si="0"/>
        <v>1</v>
      </c>
    </row>
    <row r="48" spans="1:17" ht="34.5" customHeight="1" x14ac:dyDescent="0.25">
      <c r="A48" s="2">
        <v>4</v>
      </c>
      <c r="B48" s="4" t="str">
        <f>+VLOOKUP($A48,DATOS_CAPACITACIONES!A:B,2,0)</f>
        <v>SST</v>
      </c>
      <c r="C48" s="4" t="str">
        <f>+VLOOKUP($A48,DATOS_CAPACITACIONES!A:C,3,0)</f>
        <v>Riesgo biomecánico, locativo, identificación de riesgos y Covid 19</v>
      </c>
      <c r="D48" s="4" t="str">
        <f>+VLOOKUP($A48,DATOS_CAPACITACIONES!A:D,4,0)</f>
        <v xml:space="preserve">Reconocer e identificar los riesgos presentes en la labor, conocer las medidas de prevención para los mismos. </v>
      </c>
      <c r="E48" s="4" t="str">
        <f>+VLOOKUP($A48,DATOS_CAPACITACIONES!A:E,5,0)</f>
        <v>Felipe Arias</v>
      </c>
      <c r="F48" s="4" t="str">
        <f>+VLOOKUP($A48,DATOS_CAPACITACIONES!A:F,6,0)</f>
        <v>Felipe Arias</v>
      </c>
      <c r="G48" s="4" t="str">
        <f>+VLOOKUP($A48,DATOS_CAPACITACIONES!A:G,7,0)</f>
        <v xml:space="preserve">Finca El Pilar </v>
      </c>
      <c r="H48" s="5">
        <f>+VLOOKUP($A48,DATOS_CAPACITACIONES!A:H,8,0)</f>
        <v>44308</v>
      </c>
      <c r="I48" s="4">
        <f>+VLOOKUP($A48,DATOS_CAPACITACIONES!A:I,9,0)</f>
        <v>60</v>
      </c>
      <c r="J48" s="2">
        <v>1120506666</v>
      </c>
      <c r="K48" s="4">
        <f>+VLOOKUP($J48,DATOS_PERSONAL!B:C,2,0)</f>
        <v>1523</v>
      </c>
      <c r="L48" s="4" t="str">
        <f>+VLOOKUP($J48,DATOS_PERSONAL!B:D,3,0)</f>
        <v>WAGNER STEVEN</v>
      </c>
      <c r="M48" s="4" t="str">
        <f>+VLOOKUP($J48,DATOS_PERSONAL!B:E,4,0)</f>
        <v xml:space="preserve">HERNANDEZ SUPELANO </v>
      </c>
      <c r="N48" s="4" t="str">
        <f>+VLOOKUP($J48,DATOS_PERSONAL!B:F,5,0)</f>
        <v>OROBERLÍN S.A.S.</v>
      </c>
      <c r="O48" s="4">
        <f>+VLOOKUP($A48,DATOS_CAPACITACIONES!A:N,11,0)</f>
        <v>38</v>
      </c>
      <c r="P48" s="4">
        <f>+VLOOKUP($A48,DATOS_CAPACITACIONES!A:L,12,0)</f>
        <v>38</v>
      </c>
      <c r="Q48" s="3">
        <f t="shared" si="0"/>
        <v>1</v>
      </c>
    </row>
    <row r="49" spans="1:17" ht="34.5" customHeight="1" x14ac:dyDescent="0.25">
      <c r="A49" s="2">
        <v>4</v>
      </c>
      <c r="B49" s="4" t="str">
        <f>+VLOOKUP($A49,DATOS_CAPACITACIONES!A:B,2,0)</f>
        <v>SST</v>
      </c>
      <c r="C49" s="4" t="str">
        <f>+VLOOKUP($A49,DATOS_CAPACITACIONES!A:C,3,0)</f>
        <v>Riesgo biomecánico, locativo, identificación de riesgos y Covid 19</v>
      </c>
      <c r="D49" s="4" t="str">
        <f>+VLOOKUP($A49,DATOS_CAPACITACIONES!A:D,4,0)</f>
        <v xml:space="preserve">Reconocer e identificar los riesgos presentes en la labor, conocer las medidas de prevención para los mismos. </v>
      </c>
      <c r="E49" s="4" t="str">
        <f>+VLOOKUP($A49,DATOS_CAPACITACIONES!A:E,5,0)</f>
        <v>Felipe Arias</v>
      </c>
      <c r="F49" s="4" t="str">
        <f>+VLOOKUP($A49,DATOS_CAPACITACIONES!A:F,6,0)</f>
        <v>Felipe Arias</v>
      </c>
      <c r="G49" s="4" t="str">
        <f>+VLOOKUP($A49,DATOS_CAPACITACIONES!A:G,7,0)</f>
        <v xml:space="preserve">Finca El Pilar </v>
      </c>
      <c r="H49" s="5">
        <f>+VLOOKUP($A49,DATOS_CAPACITACIONES!A:H,8,0)</f>
        <v>44308</v>
      </c>
      <c r="I49" s="4">
        <f>+VLOOKUP($A49,DATOS_CAPACITACIONES!A:I,9,0)</f>
        <v>60</v>
      </c>
      <c r="J49" s="2">
        <v>1121934150</v>
      </c>
      <c r="K49" s="4">
        <f>+VLOOKUP($J49,DATOS_PERSONAL!B:C,2,0)</f>
        <v>1058</v>
      </c>
      <c r="L49" s="4" t="str">
        <f>+VLOOKUP($J49,DATOS_PERSONAL!B:D,3,0)</f>
        <v xml:space="preserve"> YULIAN ANDRES</v>
      </c>
      <c r="M49" s="4" t="str">
        <f>+VLOOKUP($J49,DATOS_PERSONAL!B:E,4,0)</f>
        <v>HERNANDEZ MORENO</v>
      </c>
      <c r="N49" s="4" t="str">
        <f>+VLOOKUP($J49,DATOS_PERSONAL!B:F,5,0)</f>
        <v>OROBERLÍN S.A.S.</v>
      </c>
      <c r="O49" s="4">
        <f>+VLOOKUP($A49,DATOS_CAPACITACIONES!A:N,11,0)</f>
        <v>38</v>
      </c>
      <c r="P49" s="4">
        <f>+VLOOKUP($A49,DATOS_CAPACITACIONES!A:L,12,0)</f>
        <v>38</v>
      </c>
      <c r="Q49" s="3">
        <f t="shared" si="0"/>
        <v>1</v>
      </c>
    </row>
    <row r="50" spans="1:17" ht="34.5" customHeight="1" x14ac:dyDescent="0.25">
      <c r="A50" s="2">
        <v>4</v>
      </c>
      <c r="B50" s="4" t="str">
        <f>+VLOOKUP($A50,DATOS_CAPACITACIONES!A:B,2,0)</f>
        <v>SST</v>
      </c>
      <c r="C50" s="4" t="str">
        <f>+VLOOKUP($A50,DATOS_CAPACITACIONES!A:C,3,0)</f>
        <v>Riesgo biomecánico, locativo, identificación de riesgos y Covid 19</v>
      </c>
      <c r="D50" s="4" t="str">
        <f>+VLOOKUP($A50,DATOS_CAPACITACIONES!A:D,4,0)</f>
        <v xml:space="preserve">Reconocer e identificar los riesgos presentes en la labor, conocer las medidas de prevención para los mismos. </v>
      </c>
      <c r="E50" s="4" t="str">
        <f>+VLOOKUP($A50,DATOS_CAPACITACIONES!A:E,5,0)</f>
        <v>Felipe Arias</v>
      </c>
      <c r="F50" s="4" t="str">
        <f>+VLOOKUP($A50,DATOS_CAPACITACIONES!A:F,6,0)</f>
        <v>Felipe Arias</v>
      </c>
      <c r="G50" s="4" t="str">
        <f>+VLOOKUP($A50,DATOS_CAPACITACIONES!A:G,7,0)</f>
        <v xml:space="preserve">Finca El Pilar </v>
      </c>
      <c r="H50" s="5">
        <f>+VLOOKUP($A50,DATOS_CAPACITACIONES!A:H,8,0)</f>
        <v>44308</v>
      </c>
      <c r="I50" s="4">
        <f>+VLOOKUP($A50,DATOS_CAPACITACIONES!A:I,9,0)</f>
        <v>60</v>
      </c>
      <c r="J50" s="2">
        <v>1123116171</v>
      </c>
      <c r="K50" s="4">
        <f>+VLOOKUP($J50,DATOS_PERSONAL!B:C,2,0)</f>
        <v>1539</v>
      </c>
      <c r="L50" s="4" t="str">
        <f>+VLOOKUP($J50,DATOS_PERSONAL!B:D,3,0)</f>
        <v>YULIZA ANDREA</v>
      </c>
      <c r="M50" s="4" t="str">
        <f>+VLOOKUP($J50,DATOS_PERSONAL!B:E,4,0)</f>
        <v xml:space="preserve">HERNANDEZ HERNANDEZ </v>
      </c>
      <c r="N50" s="4" t="str">
        <f>+VLOOKUP($J50,DATOS_PERSONAL!B:F,5,0)</f>
        <v>OROBERLÍN S.A.S.</v>
      </c>
      <c r="O50" s="4">
        <f>+VLOOKUP($A50,DATOS_CAPACITACIONES!A:N,11,0)</f>
        <v>38</v>
      </c>
      <c r="P50" s="4">
        <f>+VLOOKUP($A50,DATOS_CAPACITACIONES!A:L,12,0)</f>
        <v>38</v>
      </c>
      <c r="Q50" s="3">
        <f t="shared" si="0"/>
        <v>1</v>
      </c>
    </row>
    <row r="51" spans="1:17" ht="34.5" customHeight="1" x14ac:dyDescent="0.25">
      <c r="A51" s="2">
        <v>4</v>
      </c>
      <c r="B51" s="4" t="str">
        <f>+VLOOKUP($A51,DATOS_CAPACITACIONES!A:B,2,0)</f>
        <v>SST</v>
      </c>
      <c r="C51" s="4" t="str">
        <f>+VLOOKUP($A51,DATOS_CAPACITACIONES!A:C,3,0)</f>
        <v>Riesgo biomecánico, locativo, identificación de riesgos y Covid 19</v>
      </c>
      <c r="D51" s="4" t="str">
        <f>+VLOOKUP($A51,DATOS_CAPACITACIONES!A:D,4,0)</f>
        <v xml:space="preserve">Reconocer e identificar los riesgos presentes en la labor, conocer las medidas de prevención para los mismos. </v>
      </c>
      <c r="E51" s="4" t="str">
        <f>+VLOOKUP($A51,DATOS_CAPACITACIONES!A:E,5,0)</f>
        <v>Felipe Arias</v>
      </c>
      <c r="F51" s="4" t="str">
        <f>+VLOOKUP($A51,DATOS_CAPACITACIONES!A:F,6,0)</f>
        <v>Felipe Arias</v>
      </c>
      <c r="G51" s="4" t="str">
        <f>+VLOOKUP($A51,DATOS_CAPACITACIONES!A:G,7,0)</f>
        <v xml:space="preserve">Finca El Pilar </v>
      </c>
      <c r="H51" s="5">
        <f>+VLOOKUP($A51,DATOS_CAPACITACIONES!A:H,8,0)</f>
        <v>44308</v>
      </c>
      <c r="I51" s="4">
        <f>+VLOOKUP($A51,DATOS_CAPACITACIONES!A:I,9,0)</f>
        <v>60</v>
      </c>
      <c r="J51" s="2">
        <v>1010143088</v>
      </c>
      <c r="K51" s="4">
        <f>+VLOOKUP($J51,DATOS_PERSONAL!B:C,2,0)</f>
        <v>1536</v>
      </c>
      <c r="L51" s="4" t="str">
        <f>+VLOOKUP($J51,DATOS_PERSONAL!B:D,3,0)</f>
        <v>MONICA ALEJANDRA</v>
      </c>
      <c r="M51" s="4" t="str">
        <f>+VLOOKUP($J51,DATOS_PERSONAL!B:E,4,0)</f>
        <v xml:space="preserve">HERNANDEZ HERNANDEZ </v>
      </c>
      <c r="N51" s="4" t="str">
        <f>+VLOOKUP($J51,DATOS_PERSONAL!B:F,5,0)</f>
        <v>OROBERLÍN S.A.S.</v>
      </c>
      <c r="O51" s="4">
        <f>+VLOOKUP($A51,DATOS_CAPACITACIONES!A:N,11,0)</f>
        <v>38</v>
      </c>
      <c r="P51" s="4">
        <f>+VLOOKUP($A51,DATOS_CAPACITACIONES!A:L,12,0)</f>
        <v>38</v>
      </c>
      <c r="Q51" s="3">
        <f t="shared" si="0"/>
        <v>1</v>
      </c>
    </row>
    <row r="52" spans="1:17" ht="34.5" customHeight="1" x14ac:dyDescent="0.25">
      <c r="A52" s="2">
        <v>4</v>
      </c>
      <c r="B52" s="4" t="str">
        <f>+VLOOKUP($A52,DATOS_CAPACITACIONES!A:B,2,0)</f>
        <v>SST</v>
      </c>
      <c r="C52" s="4" t="str">
        <f>+VLOOKUP($A52,DATOS_CAPACITACIONES!A:C,3,0)</f>
        <v>Riesgo biomecánico, locativo, identificación de riesgos y Covid 19</v>
      </c>
      <c r="D52" s="4" t="str">
        <f>+VLOOKUP($A52,DATOS_CAPACITACIONES!A:D,4,0)</f>
        <v xml:space="preserve">Reconocer e identificar los riesgos presentes en la labor, conocer las medidas de prevención para los mismos. </v>
      </c>
      <c r="E52" s="4" t="str">
        <f>+VLOOKUP($A52,DATOS_CAPACITACIONES!A:E,5,0)</f>
        <v>Felipe Arias</v>
      </c>
      <c r="F52" s="4" t="str">
        <f>+VLOOKUP($A52,DATOS_CAPACITACIONES!A:F,6,0)</f>
        <v>Felipe Arias</v>
      </c>
      <c r="G52" s="4" t="str">
        <f>+VLOOKUP($A52,DATOS_CAPACITACIONES!A:G,7,0)</f>
        <v xml:space="preserve">Finca El Pilar </v>
      </c>
      <c r="H52" s="5">
        <f>+VLOOKUP($A52,DATOS_CAPACITACIONES!A:H,8,0)</f>
        <v>44308</v>
      </c>
      <c r="I52" s="4">
        <f>+VLOOKUP($A52,DATOS_CAPACITACIONES!A:I,9,0)</f>
        <v>60</v>
      </c>
      <c r="J52" s="2">
        <v>1123116171</v>
      </c>
      <c r="K52" s="4">
        <f>+VLOOKUP($J52,DATOS_PERSONAL!B:C,2,0)</f>
        <v>1539</v>
      </c>
      <c r="L52" s="4" t="str">
        <f>+VLOOKUP($J52,DATOS_PERSONAL!B:D,3,0)</f>
        <v>YULIZA ANDREA</v>
      </c>
      <c r="M52" s="4" t="str">
        <f>+VLOOKUP($J52,DATOS_PERSONAL!B:E,4,0)</f>
        <v xml:space="preserve">HERNANDEZ HERNANDEZ </v>
      </c>
      <c r="N52" s="4" t="str">
        <f>+VLOOKUP($J52,DATOS_PERSONAL!B:F,5,0)</f>
        <v>OROBERLÍN S.A.S.</v>
      </c>
      <c r="O52" s="4">
        <f>+VLOOKUP($A52,DATOS_CAPACITACIONES!A:N,11,0)</f>
        <v>38</v>
      </c>
      <c r="P52" s="4">
        <f>+VLOOKUP($A52,DATOS_CAPACITACIONES!A:L,12,0)</f>
        <v>38</v>
      </c>
      <c r="Q52" s="3">
        <f t="shared" si="0"/>
        <v>1</v>
      </c>
    </row>
    <row r="53" spans="1:17" ht="34.5" customHeight="1" x14ac:dyDescent="0.25">
      <c r="A53" s="2">
        <v>4</v>
      </c>
      <c r="B53" s="4" t="str">
        <f>+VLOOKUP($A53,DATOS_CAPACITACIONES!A:B,2,0)</f>
        <v>SST</v>
      </c>
      <c r="C53" s="4" t="str">
        <f>+VLOOKUP($A53,DATOS_CAPACITACIONES!A:C,3,0)</f>
        <v>Riesgo biomecánico, locativo, identificación de riesgos y Covid 19</v>
      </c>
      <c r="D53" s="4" t="str">
        <f>+VLOOKUP($A53,DATOS_CAPACITACIONES!A:D,4,0)</f>
        <v xml:space="preserve">Reconocer e identificar los riesgos presentes en la labor, conocer las medidas de prevención para los mismos. </v>
      </c>
      <c r="E53" s="4" t="str">
        <f>+VLOOKUP($A53,DATOS_CAPACITACIONES!A:E,5,0)</f>
        <v>Felipe Arias</v>
      </c>
      <c r="F53" s="4" t="str">
        <f>+VLOOKUP($A53,DATOS_CAPACITACIONES!A:F,6,0)</f>
        <v>Felipe Arias</v>
      </c>
      <c r="G53" s="4" t="str">
        <f>+VLOOKUP($A53,DATOS_CAPACITACIONES!A:G,7,0)</f>
        <v xml:space="preserve">Finca El Pilar </v>
      </c>
      <c r="H53" s="5">
        <f>+VLOOKUP($A53,DATOS_CAPACITACIONES!A:H,8,0)</f>
        <v>44308</v>
      </c>
      <c r="I53" s="4">
        <f>+VLOOKUP($A53,DATOS_CAPACITACIONES!A:I,9,0)</f>
        <v>60</v>
      </c>
      <c r="J53" s="2">
        <v>1006697383</v>
      </c>
      <c r="K53" s="4">
        <f>+VLOOKUP($J53,DATOS_PERSONAL!B:C,2,0)</f>
        <v>1535</v>
      </c>
      <c r="L53" s="4" t="str">
        <f>+VLOOKUP($J53,DATOS_PERSONAL!B:D,3,0)</f>
        <v>DIANA SOFIA</v>
      </c>
      <c r="M53" s="4" t="str">
        <f>+VLOOKUP($J53,DATOS_PERSONAL!B:E,4,0)</f>
        <v xml:space="preserve">BLANCO ANDRADE </v>
      </c>
      <c r="N53" s="4" t="str">
        <f>+VLOOKUP($J53,DATOS_PERSONAL!B:F,5,0)</f>
        <v>OROBERLÍN S.A.S.</v>
      </c>
      <c r="O53" s="4">
        <f>+VLOOKUP($A53,DATOS_CAPACITACIONES!A:N,11,0)</f>
        <v>38</v>
      </c>
      <c r="P53" s="4">
        <f>+VLOOKUP($A53,DATOS_CAPACITACIONES!A:L,12,0)</f>
        <v>38</v>
      </c>
      <c r="Q53" s="3">
        <f t="shared" si="0"/>
        <v>1</v>
      </c>
    </row>
    <row r="54" spans="1:17" ht="34.5" customHeight="1" x14ac:dyDescent="0.25">
      <c r="A54" s="2">
        <v>4</v>
      </c>
      <c r="B54" s="4" t="str">
        <f>+VLOOKUP($A54,DATOS_CAPACITACIONES!A:B,2,0)</f>
        <v>SST</v>
      </c>
      <c r="C54" s="4" t="str">
        <f>+VLOOKUP($A54,DATOS_CAPACITACIONES!A:C,3,0)</f>
        <v>Riesgo biomecánico, locativo, identificación de riesgos y Covid 19</v>
      </c>
      <c r="D54" s="4" t="str">
        <f>+VLOOKUP($A54,DATOS_CAPACITACIONES!A:D,4,0)</f>
        <v xml:space="preserve">Reconocer e identificar los riesgos presentes en la labor, conocer las medidas de prevención para los mismos. </v>
      </c>
      <c r="E54" s="4" t="str">
        <f>+VLOOKUP($A54,DATOS_CAPACITACIONES!A:E,5,0)</f>
        <v>Felipe Arias</v>
      </c>
      <c r="F54" s="4" t="str">
        <f>+VLOOKUP($A54,DATOS_CAPACITACIONES!A:F,6,0)</f>
        <v>Felipe Arias</v>
      </c>
      <c r="G54" s="4" t="str">
        <f>+VLOOKUP($A54,DATOS_CAPACITACIONES!A:G,7,0)</f>
        <v xml:space="preserve">Finca El Pilar </v>
      </c>
      <c r="H54" s="5">
        <f>+VLOOKUP($A54,DATOS_CAPACITACIONES!A:H,8,0)</f>
        <v>44308</v>
      </c>
      <c r="I54" s="4">
        <f>+VLOOKUP($A54,DATOS_CAPACITACIONES!A:I,9,0)</f>
        <v>60</v>
      </c>
      <c r="J54" s="2">
        <v>1193531410</v>
      </c>
      <c r="K54" s="4">
        <f>+VLOOKUP($J54,DATOS_PERSONAL!B:C,2,0)</f>
        <v>1544</v>
      </c>
      <c r="L54" s="4" t="str">
        <f>+VLOOKUP($J54,DATOS_PERSONAL!B:D,3,0)</f>
        <v>SARA DANIELA</v>
      </c>
      <c r="M54" s="4" t="str">
        <f>+VLOOKUP($J54,DATOS_PERSONAL!B:E,4,0)</f>
        <v xml:space="preserve">BELTRAN MORENO </v>
      </c>
      <c r="N54" s="4" t="str">
        <f>+VLOOKUP($J54,DATOS_PERSONAL!B:F,5,0)</f>
        <v>OROBERLÍN S.A.S.</v>
      </c>
      <c r="O54" s="4">
        <f>+VLOOKUP($A54,DATOS_CAPACITACIONES!A:N,11,0)</f>
        <v>38</v>
      </c>
      <c r="P54" s="4">
        <f>+VLOOKUP($A54,DATOS_CAPACITACIONES!A:L,12,0)</f>
        <v>38</v>
      </c>
      <c r="Q54" s="3">
        <f t="shared" si="0"/>
        <v>1</v>
      </c>
    </row>
    <row r="55" spans="1:17" ht="34.5" customHeight="1" x14ac:dyDescent="0.25">
      <c r="A55" s="2">
        <v>4</v>
      </c>
      <c r="B55" s="4" t="str">
        <f>+VLOOKUP($A55,DATOS_CAPACITACIONES!A:B,2,0)</f>
        <v>SST</v>
      </c>
      <c r="C55" s="4" t="str">
        <f>+VLOOKUP($A55,DATOS_CAPACITACIONES!A:C,3,0)</f>
        <v>Riesgo biomecánico, locativo, identificación de riesgos y Covid 19</v>
      </c>
      <c r="D55" s="4" t="str">
        <f>+VLOOKUP($A55,DATOS_CAPACITACIONES!A:D,4,0)</f>
        <v xml:space="preserve">Reconocer e identificar los riesgos presentes en la labor, conocer las medidas de prevención para los mismos. </v>
      </c>
      <c r="E55" s="4" t="str">
        <f>+VLOOKUP($A55,DATOS_CAPACITACIONES!A:E,5,0)</f>
        <v>Felipe Arias</v>
      </c>
      <c r="F55" s="4" t="str">
        <f>+VLOOKUP($A55,DATOS_CAPACITACIONES!A:F,6,0)</f>
        <v>Felipe Arias</v>
      </c>
      <c r="G55" s="4" t="str">
        <f>+VLOOKUP($A55,DATOS_CAPACITACIONES!A:G,7,0)</f>
        <v xml:space="preserve">Finca El Pilar </v>
      </c>
      <c r="H55" s="5">
        <f>+VLOOKUP($A55,DATOS_CAPACITACIONES!A:H,8,0)</f>
        <v>44308</v>
      </c>
      <c r="I55" s="4">
        <f>+VLOOKUP($A55,DATOS_CAPACITACIONES!A:I,9,0)</f>
        <v>60</v>
      </c>
      <c r="J55" s="2">
        <v>1121917518</v>
      </c>
      <c r="K55" s="4" t="str">
        <f>+VLOOKUP($J55,DATOS_PERSONAL!B:C,2,0)</f>
        <v>N/A</v>
      </c>
      <c r="L55" s="4" t="str">
        <f>+VLOOKUP($J55,DATOS_PERSONAL!B:D,3,0)</f>
        <v xml:space="preserve"> CARLOS ALBEIRO</v>
      </c>
      <c r="M55" s="4" t="str">
        <f>+VLOOKUP($J55,DATOS_PERSONAL!B:E,4,0)</f>
        <v>BECERRA ZAMORA</v>
      </c>
      <c r="N55" s="4" t="str">
        <f>+VLOOKUP($J55,DATOS_PERSONAL!B:F,5,0)</f>
        <v>PALMERAS CARARABO S.A.</v>
      </c>
      <c r="O55" s="4">
        <f>+VLOOKUP($A55,DATOS_CAPACITACIONES!A:N,11,0)</f>
        <v>38</v>
      </c>
      <c r="P55" s="4">
        <f>+VLOOKUP($A55,DATOS_CAPACITACIONES!A:L,12,0)</f>
        <v>38</v>
      </c>
      <c r="Q55" s="3">
        <f t="shared" si="0"/>
        <v>1</v>
      </c>
    </row>
    <row r="56" spans="1:17" ht="34.5" customHeight="1" x14ac:dyDescent="0.25">
      <c r="A56" s="2">
        <v>4</v>
      </c>
      <c r="B56" s="4" t="str">
        <f>+VLOOKUP($A56,DATOS_CAPACITACIONES!A:B,2,0)</f>
        <v>SST</v>
      </c>
      <c r="C56" s="4" t="str">
        <f>+VLOOKUP($A56,DATOS_CAPACITACIONES!A:C,3,0)</f>
        <v>Riesgo biomecánico, locativo, identificación de riesgos y Covid 19</v>
      </c>
      <c r="D56" s="4" t="str">
        <f>+VLOOKUP($A56,DATOS_CAPACITACIONES!A:D,4,0)</f>
        <v xml:space="preserve">Reconocer e identificar los riesgos presentes en la labor, conocer las medidas de prevención para los mismos. </v>
      </c>
      <c r="E56" s="4" t="str">
        <f>+VLOOKUP($A56,DATOS_CAPACITACIONES!A:E,5,0)</f>
        <v>Felipe Arias</v>
      </c>
      <c r="F56" s="4" t="str">
        <f>+VLOOKUP($A56,DATOS_CAPACITACIONES!A:F,6,0)</f>
        <v>Felipe Arias</v>
      </c>
      <c r="G56" s="4" t="str">
        <f>+VLOOKUP($A56,DATOS_CAPACITACIONES!A:G,7,0)</f>
        <v xml:space="preserve">Finca El Pilar </v>
      </c>
      <c r="H56" s="5">
        <f>+VLOOKUP($A56,DATOS_CAPACITACIONES!A:H,8,0)</f>
        <v>44308</v>
      </c>
      <c r="I56" s="4">
        <f>+VLOOKUP($A56,DATOS_CAPACITACIONES!A:I,9,0)</f>
        <v>60</v>
      </c>
      <c r="J56" s="2">
        <v>1052702515</v>
      </c>
      <c r="K56" s="4">
        <f>+VLOOKUP($J56,DATOS_PERSONAL!B:C,2,0)</f>
        <v>1517</v>
      </c>
      <c r="L56" s="4" t="str">
        <f>+VLOOKUP($J56,DATOS_PERSONAL!B:D,3,0)</f>
        <v xml:space="preserve"> ALEXANDER</v>
      </c>
      <c r="M56" s="4" t="str">
        <f>+VLOOKUP($J56,DATOS_PERSONAL!B:E,4,0)</f>
        <v>ANGULO CANTILLO</v>
      </c>
      <c r="N56" s="4" t="str">
        <f>+VLOOKUP($J56,DATOS_PERSONAL!B:F,5,0)</f>
        <v>OROBERLÍN S.A.S.</v>
      </c>
      <c r="O56" s="4">
        <f>+VLOOKUP($A56,DATOS_CAPACITACIONES!A:N,11,0)</f>
        <v>38</v>
      </c>
      <c r="P56" s="4">
        <f>+VLOOKUP($A56,DATOS_CAPACITACIONES!A:L,12,0)</f>
        <v>38</v>
      </c>
      <c r="Q56" s="3">
        <f t="shared" si="0"/>
        <v>1</v>
      </c>
    </row>
    <row r="57" spans="1:17" ht="34.5" customHeight="1" x14ac:dyDescent="0.25">
      <c r="A57" s="2">
        <v>4</v>
      </c>
      <c r="B57" s="4" t="str">
        <f>+VLOOKUP($A57,DATOS_CAPACITACIONES!A:B,2,0)</f>
        <v>SST</v>
      </c>
      <c r="C57" s="4" t="str">
        <f>+VLOOKUP($A57,DATOS_CAPACITACIONES!A:C,3,0)</f>
        <v>Riesgo biomecánico, locativo, identificación de riesgos y Covid 19</v>
      </c>
      <c r="D57" s="4" t="str">
        <f>+VLOOKUP($A57,DATOS_CAPACITACIONES!A:D,4,0)</f>
        <v xml:space="preserve">Reconocer e identificar los riesgos presentes en la labor, conocer las medidas de prevención para los mismos. </v>
      </c>
      <c r="E57" s="4" t="str">
        <f>+VLOOKUP($A57,DATOS_CAPACITACIONES!A:E,5,0)</f>
        <v>Felipe Arias</v>
      </c>
      <c r="F57" s="4" t="str">
        <f>+VLOOKUP($A57,DATOS_CAPACITACIONES!A:F,6,0)</f>
        <v>Felipe Arias</v>
      </c>
      <c r="G57" s="4" t="str">
        <f>+VLOOKUP($A57,DATOS_CAPACITACIONES!A:G,7,0)</f>
        <v xml:space="preserve">Finca El Pilar </v>
      </c>
      <c r="H57" s="5">
        <f>+VLOOKUP($A57,DATOS_CAPACITACIONES!A:H,8,0)</f>
        <v>44308</v>
      </c>
      <c r="I57" s="4">
        <f>+VLOOKUP($A57,DATOS_CAPACITACIONES!A:I,9,0)</f>
        <v>60</v>
      </c>
      <c r="J57" s="2">
        <v>1051660429</v>
      </c>
      <c r="K57" s="4">
        <f>+VLOOKUP($J57,DATOS_PERSONAL!B:C,2,0)</f>
        <v>1516</v>
      </c>
      <c r="L57" s="4" t="str">
        <f>+VLOOKUP($J57,DATOS_PERSONAL!B:D,3,0)</f>
        <v>JOSÉ DE JESUS</v>
      </c>
      <c r="M57" s="4" t="str">
        <f>+VLOOKUP($J57,DATOS_PERSONAL!B:E,4,0)</f>
        <v>ANGULO CANTILLO</v>
      </c>
      <c r="N57" s="4" t="str">
        <f>+VLOOKUP($J57,DATOS_PERSONAL!B:F,5,0)</f>
        <v>OROBERLÍN S.A.S.</v>
      </c>
      <c r="O57" s="4">
        <f>+VLOOKUP($A57,DATOS_CAPACITACIONES!A:N,11,0)</f>
        <v>38</v>
      </c>
      <c r="P57" s="4">
        <f>+VLOOKUP($A57,DATOS_CAPACITACIONES!A:L,12,0)</f>
        <v>38</v>
      </c>
      <c r="Q57" s="3">
        <f t="shared" si="0"/>
        <v>1</v>
      </c>
    </row>
    <row r="58" spans="1:17" ht="34.5" customHeight="1" x14ac:dyDescent="0.25">
      <c r="A58" s="2">
        <v>4</v>
      </c>
      <c r="B58" s="4" t="str">
        <f>+VLOOKUP($A58,DATOS_CAPACITACIONES!A:B,2,0)</f>
        <v>SST</v>
      </c>
      <c r="C58" s="4" t="str">
        <f>+VLOOKUP($A58,DATOS_CAPACITACIONES!A:C,3,0)</f>
        <v>Riesgo biomecánico, locativo, identificación de riesgos y Covid 19</v>
      </c>
      <c r="D58" s="4" t="str">
        <f>+VLOOKUP($A58,DATOS_CAPACITACIONES!A:D,4,0)</f>
        <v xml:space="preserve">Reconocer e identificar los riesgos presentes en la labor, conocer las medidas de prevención para los mismos. </v>
      </c>
      <c r="E58" s="4" t="str">
        <f>+VLOOKUP($A58,DATOS_CAPACITACIONES!A:E,5,0)</f>
        <v>Felipe Arias</v>
      </c>
      <c r="F58" s="4" t="str">
        <f>+VLOOKUP($A58,DATOS_CAPACITACIONES!A:F,6,0)</f>
        <v>Felipe Arias</v>
      </c>
      <c r="G58" s="4" t="str">
        <f>+VLOOKUP($A58,DATOS_CAPACITACIONES!A:G,7,0)</f>
        <v xml:space="preserve">Finca El Pilar </v>
      </c>
      <c r="H58" s="5">
        <f>+VLOOKUP($A58,DATOS_CAPACITACIONES!A:H,8,0)</f>
        <v>44308</v>
      </c>
      <c r="I58" s="4">
        <f>+VLOOKUP($A58,DATOS_CAPACITACIONES!A:I,9,0)</f>
        <v>60</v>
      </c>
      <c r="J58" s="2">
        <v>1121868814</v>
      </c>
      <c r="K58" s="4">
        <f>+VLOOKUP($J58,DATOS_PERSONAL!B:C,2,0)</f>
        <v>1046</v>
      </c>
      <c r="L58" s="4" t="str">
        <f>+VLOOKUP($J58,DATOS_PERSONAL!B:D,3,0)</f>
        <v>DIANA EDELMIRA</v>
      </c>
      <c r="M58" s="4" t="str">
        <f>+VLOOKUP($J58,DATOS_PERSONAL!B:E,4,0)</f>
        <v xml:space="preserve">AMAYA GONZALEZ </v>
      </c>
      <c r="N58" s="4" t="str">
        <f>+VLOOKUP($J58,DATOS_PERSONAL!B:F,5,0)</f>
        <v>OROBERLÍN S.A.S.</v>
      </c>
      <c r="O58" s="4">
        <f>+VLOOKUP($A58,DATOS_CAPACITACIONES!A:N,11,0)</f>
        <v>38</v>
      </c>
      <c r="P58" s="4">
        <f>+VLOOKUP($A58,DATOS_CAPACITACIONES!A:L,12,0)</f>
        <v>38</v>
      </c>
      <c r="Q58" s="3">
        <f t="shared" si="0"/>
        <v>1</v>
      </c>
    </row>
    <row r="59" spans="1:17" ht="34.5" customHeight="1" x14ac:dyDescent="0.25">
      <c r="A59" s="2">
        <v>4</v>
      </c>
      <c r="B59" s="4" t="str">
        <f>+VLOOKUP($A59,DATOS_CAPACITACIONES!A:B,2,0)</f>
        <v>SST</v>
      </c>
      <c r="C59" s="4" t="str">
        <f>+VLOOKUP($A59,DATOS_CAPACITACIONES!A:C,3,0)</f>
        <v>Riesgo biomecánico, locativo, identificación de riesgos y Covid 19</v>
      </c>
      <c r="D59" s="4" t="str">
        <f>+VLOOKUP($A59,DATOS_CAPACITACIONES!A:D,4,0)</f>
        <v xml:space="preserve">Reconocer e identificar los riesgos presentes en la labor, conocer las medidas de prevención para los mismos. </v>
      </c>
      <c r="E59" s="4" t="str">
        <f>+VLOOKUP($A59,DATOS_CAPACITACIONES!A:E,5,0)</f>
        <v>Felipe Arias</v>
      </c>
      <c r="F59" s="4" t="str">
        <f>+VLOOKUP($A59,DATOS_CAPACITACIONES!A:F,6,0)</f>
        <v>Felipe Arias</v>
      </c>
      <c r="G59" s="4" t="str">
        <f>+VLOOKUP($A59,DATOS_CAPACITACIONES!A:G,7,0)</f>
        <v xml:space="preserve">Finca El Pilar </v>
      </c>
      <c r="H59" s="5">
        <f>+VLOOKUP($A59,DATOS_CAPACITACIONES!A:H,8,0)</f>
        <v>44308</v>
      </c>
      <c r="I59" s="4">
        <f>+VLOOKUP($A59,DATOS_CAPACITACIONES!A:I,9,0)</f>
        <v>60</v>
      </c>
      <c r="J59" s="2">
        <v>1121844449</v>
      </c>
      <c r="K59" s="4">
        <f>+VLOOKUP($J59,DATOS_PERSONAL!B:C,2,0)</f>
        <v>1097</v>
      </c>
      <c r="L59" s="4" t="str">
        <f>+VLOOKUP($J59,DATOS_PERSONAL!B:D,3,0)</f>
        <v>JOSE MANUEL</v>
      </c>
      <c r="M59" s="4" t="str">
        <f>+VLOOKUP($J59,DATOS_PERSONAL!B:E,4,0)</f>
        <v xml:space="preserve">AMAYA GONZALEZ </v>
      </c>
      <c r="N59" s="4" t="str">
        <f>+VLOOKUP($J59,DATOS_PERSONAL!B:F,5,0)</f>
        <v>OROBERLÍN S.A.S.</v>
      </c>
      <c r="O59" s="4">
        <f>+VLOOKUP($A59,DATOS_CAPACITACIONES!A:N,11,0)</f>
        <v>38</v>
      </c>
      <c r="P59" s="4">
        <f>+VLOOKUP($A59,DATOS_CAPACITACIONES!A:L,12,0)</f>
        <v>38</v>
      </c>
      <c r="Q59" s="3">
        <f t="shared" si="0"/>
        <v>1</v>
      </c>
    </row>
    <row r="60" spans="1:17" ht="34.5" customHeight="1" x14ac:dyDescent="0.25">
      <c r="A60" s="2">
        <v>4</v>
      </c>
      <c r="B60" s="4" t="str">
        <f>+VLOOKUP($A60,DATOS_CAPACITACIONES!A:B,2,0)</f>
        <v>SST</v>
      </c>
      <c r="C60" s="4" t="str">
        <f>+VLOOKUP($A60,DATOS_CAPACITACIONES!A:C,3,0)</f>
        <v>Riesgo biomecánico, locativo, identificación de riesgos y Covid 19</v>
      </c>
      <c r="D60" s="4" t="str">
        <f>+VLOOKUP($A60,DATOS_CAPACITACIONES!A:D,4,0)</f>
        <v xml:space="preserve">Reconocer e identificar los riesgos presentes en la labor, conocer las medidas de prevención para los mismos. </v>
      </c>
      <c r="E60" s="4" t="str">
        <f>+VLOOKUP($A60,DATOS_CAPACITACIONES!A:E,5,0)</f>
        <v>Felipe Arias</v>
      </c>
      <c r="F60" s="4" t="str">
        <f>+VLOOKUP($A60,DATOS_CAPACITACIONES!A:F,6,0)</f>
        <v>Felipe Arias</v>
      </c>
      <c r="G60" s="4" t="str">
        <f>+VLOOKUP($A60,DATOS_CAPACITACIONES!A:G,7,0)</f>
        <v xml:space="preserve">Finca El Pilar </v>
      </c>
      <c r="H60" s="5">
        <f>+VLOOKUP($A60,DATOS_CAPACITACIONES!A:H,8,0)</f>
        <v>44308</v>
      </c>
      <c r="I60" s="4">
        <f>+VLOOKUP($A60,DATOS_CAPACITACIONES!A:I,9,0)</f>
        <v>60</v>
      </c>
      <c r="J60" s="2">
        <v>1122126571</v>
      </c>
      <c r="K60" s="4">
        <f>+VLOOKUP($J60,DATOS_PERSONAL!B:C,2,0)</f>
        <v>1485</v>
      </c>
      <c r="L60" s="4" t="str">
        <f>+VLOOKUP($J60,DATOS_PERSONAL!B:D,3,0)</f>
        <v xml:space="preserve"> FREDY ALEXANDER</v>
      </c>
      <c r="M60" s="4" t="str">
        <f>+VLOOKUP($J60,DATOS_PERSONAL!B:E,4,0)</f>
        <v>ALVAREZ GALINDO</v>
      </c>
      <c r="N60" s="4" t="str">
        <f>+VLOOKUP($J60,DATOS_PERSONAL!B:F,5,0)</f>
        <v>OROBERLÍN S.A.S.</v>
      </c>
      <c r="O60" s="4">
        <f>+VLOOKUP($A60,DATOS_CAPACITACIONES!A:N,11,0)</f>
        <v>38</v>
      </c>
      <c r="P60" s="4">
        <f>+VLOOKUP($A60,DATOS_CAPACITACIONES!A:L,12,0)</f>
        <v>38</v>
      </c>
      <c r="Q60" s="3">
        <f t="shared" si="0"/>
        <v>1</v>
      </c>
    </row>
    <row r="61" spans="1:17" ht="34.5" customHeight="1" x14ac:dyDescent="0.25">
      <c r="A61" s="2">
        <v>5</v>
      </c>
      <c r="B61" s="4" t="str">
        <f>+VLOOKUP($A61,DATOS_CAPACITACIONES!A:B,2,0)</f>
        <v>SST</v>
      </c>
      <c r="C61" s="4" t="str">
        <f>+VLOOKUP($A61,DATOS_CAPACITACIONES!A:C,3,0)</f>
        <v>Riesgo biomecánico, locativo, identificación de riesgos y Covid 19</v>
      </c>
      <c r="D61" s="4" t="str">
        <f>+VLOOKUP($A61,DATOS_CAPACITACIONES!A:D,4,0)</f>
        <v xml:space="preserve">Reconocer e identificar los riesgos presentes en la labor, conocer las medidas de prevención para los mismos. </v>
      </c>
      <c r="E61" s="4" t="str">
        <f>+VLOOKUP($A61,DATOS_CAPACITACIONES!A:E,5,0)</f>
        <v>Felipe Arias</v>
      </c>
      <c r="F61" s="4" t="str">
        <f>+VLOOKUP($A61,DATOS_CAPACITACIONES!A:F,6,0)</f>
        <v>Felipe Arias</v>
      </c>
      <c r="G61" s="4" t="str">
        <f>+VLOOKUP($A61,DATOS_CAPACITACIONES!A:G,7,0)</f>
        <v xml:space="preserve">Finca El Pilar </v>
      </c>
      <c r="H61" s="5">
        <f>+VLOOKUP($A61,DATOS_CAPACITACIONES!A:H,8,0)</f>
        <v>44309</v>
      </c>
      <c r="I61" s="4">
        <f>+VLOOKUP($A61,DATOS_CAPACITACIONES!A:I,9,0)</f>
        <v>60</v>
      </c>
      <c r="J61" s="2">
        <v>86070853</v>
      </c>
      <c r="K61" s="4">
        <f>+VLOOKUP($J61,DATOS_PERSONAL!B:C,2,0)</f>
        <v>1075</v>
      </c>
      <c r="L61" s="4" t="str">
        <f>+VLOOKUP($J61,DATOS_PERSONAL!B:D,3,0)</f>
        <v>FREDY</v>
      </c>
      <c r="M61" s="4" t="str">
        <f>+VLOOKUP($J61,DATOS_PERSONAL!B:E,4,0)</f>
        <v xml:space="preserve">ZAMORA </v>
      </c>
      <c r="N61" s="4" t="str">
        <f>+VLOOKUP($J61,DATOS_PERSONAL!B:F,5,0)</f>
        <v>OROBERLÍN S.A.S.</v>
      </c>
      <c r="O61" s="4">
        <f>+VLOOKUP($A61,DATOS_CAPACITACIONES!A:N,11,0)</f>
        <v>83</v>
      </c>
      <c r="P61" s="4">
        <f>+VLOOKUP($A61,DATOS_CAPACITACIONES!A:L,12,0)</f>
        <v>83</v>
      </c>
      <c r="Q61" s="3">
        <f t="shared" si="0"/>
        <v>1</v>
      </c>
    </row>
    <row r="62" spans="1:17" ht="34.5" customHeight="1" x14ac:dyDescent="0.25">
      <c r="A62" s="2">
        <v>5</v>
      </c>
      <c r="B62" s="4" t="str">
        <f>+VLOOKUP($A62,DATOS_CAPACITACIONES!A:B,2,0)</f>
        <v>SST</v>
      </c>
      <c r="C62" s="4" t="str">
        <f>+VLOOKUP($A62,DATOS_CAPACITACIONES!A:C,3,0)</f>
        <v>Riesgo biomecánico, locativo, identificación de riesgos y Covid 19</v>
      </c>
      <c r="D62" s="4" t="str">
        <f>+VLOOKUP($A62,DATOS_CAPACITACIONES!A:D,4,0)</f>
        <v xml:space="preserve">Reconocer e identificar los riesgos presentes en la labor, conocer las medidas de prevención para los mismos. </v>
      </c>
      <c r="E62" s="4" t="str">
        <f>+VLOOKUP($A62,DATOS_CAPACITACIONES!A:E,5,0)</f>
        <v>Felipe Arias</v>
      </c>
      <c r="F62" s="4" t="str">
        <f>+VLOOKUP($A62,DATOS_CAPACITACIONES!A:F,6,0)</f>
        <v>Felipe Arias</v>
      </c>
      <c r="G62" s="4" t="str">
        <f>+VLOOKUP($A62,DATOS_CAPACITACIONES!A:G,7,0)</f>
        <v xml:space="preserve">Finca El Pilar </v>
      </c>
      <c r="H62" s="5">
        <f>+VLOOKUP($A62,DATOS_CAPACITACIONES!A:H,8,0)</f>
        <v>44309</v>
      </c>
      <c r="I62" s="4">
        <f>+VLOOKUP($A62,DATOS_CAPACITACIONES!A:I,9,0)</f>
        <v>60</v>
      </c>
      <c r="J62" s="2">
        <v>40411350</v>
      </c>
      <c r="K62" s="4" t="str">
        <f>+VLOOKUP($J62,DATOS_PERSONAL!B:C,2,0)</f>
        <v>N/A</v>
      </c>
      <c r="L62" s="4" t="str">
        <f>+VLOOKUP($J62,DATOS_PERSONAL!B:D,3,0)</f>
        <v xml:space="preserve"> BEATRIZ</v>
      </c>
      <c r="M62" s="4" t="str">
        <f>+VLOOKUP($J62,DATOS_PERSONAL!B:E,4,0)</f>
        <v>YAGAMA GAONA</v>
      </c>
      <c r="N62" s="4" t="str">
        <f>+VLOOKUP($J62,DATOS_PERSONAL!B:F,5,0)</f>
        <v>PALMERAS CARARABO S.A.</v>
      </c>
      <c r="O62" s="4">
        <f>+VLOOKUP($A62,DATOS_CAPACITACIONES!A:N,11,0)</f>
        <v>83</v>
      </c>
      <c r="P62" s="4">
        <f>+VLOOKUP($A62,DATOS_CAPACITACIONES!A:L,12,0)</f>
        <v>83</v>
      </c>
      <c r="Q62" s="3">
        <f t="shared" si="0"/>
        <v>1</v>
      </c>
    </row>
    <row r="63" spans="1:17" ht="34.5" customHeight="1" x14ac:dyDescent="0.25">
      <c r="A63" s="2">
        <v>5</v>
      </c>
      <c r="B63" s="4" t="str">
        <f>+VLOOKUP($A63,DATOS_CAPACITACIONES!A:B,2,0)</f>
        <v>SST</v>
      </c>
      <c r="C63" s="4" t="str">
        <f>+VLOOKUP($A63,DATOS_CAPACITACIONES!A:C,3,0)</f>
        <v>Riesgo biomecánico, locativo, identificación de riesgos y Covid 19</v>
      </c>
      <c r="D63" s="4" t="str">
        <f>+VLOOKUP($A63,DATOS_CAPACITACIONES!A:D,4,0)</f>
        <v xml:space="preserve">Reconocer e identificar los riesgos presentes en la labor, conocer las medidas de prevención para los mismos. </v>
      </c>
      <c r="E63" s="4" t="str">
        <f>+VLOOKUP($A63,DATOS_CAPACITACIONES!A:E,5,0)</f>
        <v>Felipe Arias</v>
      </c>
      <c r="F63" s="4" t="str">
        <f>+VLOOKUP($A63,DATOS_CAPACITACIONES!A:F,6,0)</f>
        <v>Felipe Arias</v>
      </c>
      <c r="G63" s="4" t="str">
        <f>+VLOOKUP($A63,DATOS_CAPACITACIONES!A:G,7,0)</f>
        <v xml:space="preserve">Finca El Pilar </v>
      </c>
      <c r="H63" s="5">
        <f>+VLOOKUP($A63,DATOS_CAPACITACIONES!A:H,8,0)</f>
        <v>44309</v>
      </c>
      <c r="I63" s="4">
        <f>+VLOOKUP($A63,DATOS_CAPACITACIONES!A:I,9,0)</f>
        <v>60</v>
      </c>
      <c r="J63" s="2">
        <v>86063392</v>
      </c>
      <c r="K63" s="4" t="str">
        <f>+VLOOKUP($J63,DATOS_PERSONAL!B:C,2,0)</f>
        <v>N/A</v>
      </c>
      <c r="L63" s="4" t="str">
        <f>+VLOOKUP($J63,DATOS_PERSONAL!B:D,3,0)</f>
        <v xml:space="preserve"> WILSON GIOVANNI </v>
      </c>
      <c r="M63" s="4" t="str">
        <f>+VLOOKUP($J63,DATOS_PERSONAL!B:E,4,0)</f>
        <v>VILLEGAS</v>
      </c>
      <c r="N63" s="4" t="str">
        <f>+VLOOKUP($J63,DATOS_PERSONAL!B:F,5,0)</f>
        <v>PALMERAS CARARABO S.A.</v>
      </c>
      <c r="O63" s="4">
        <f>+VLOOKUP($A63,DATOS_CAPACITACIONES!A:N,11,0)</f>
        <v>83</v>
      </c>
      <c r="P63" s="4">
        <f>+VLOOKUP($A63,DATOS_CAPACITACIONES!A:L,12,0)</f>
        <v>83</v>
      </c>
      <c r="Q63" s="3">
        <f t="shared" si="0"/>
        <v>1</v>
      </c>
    </row>
    <row r="64" spans="1:17" ht="34.5" customHeight="1" x14ac:dyDescent="0.25">
      <c r="A64" s="2">
        <v>5</v>
      </c>
      <c r="B64" s="4" t="str">
        <f>+VLOOKUP($A64,DATOS_CAPACITACIONES!A:B,2,0)</f>
        <v>SST</v>
      </c>
      <c r="C64" s="4" t="str">
        <f>+VLOOKUP($A64,DATOS_CAPACITACIONES!A:C,3,0)</f>
        <v>Riesgo biomecánico, locativo, identificación de riesgos y Covid 19</v>
      </c>
      <c r="D64" s="4" t="str">
        <f>+VLOOKUP($A64,DATOS_CAPACITACIONES!A:D,4,0)</f>
        <v xml:space="preserve">Reconocer e identificar los riesgos presentes en la labor, conocer las medidas de prevención para los mismos. </v>
      </c>
      <c r="E64" s="4" t="str">
        <f>+VLOOKUP($A64,DATOS_CAPACITACIONES!A:E,5,0)</f>
        <v>Felipe Arias</v>
      </c>
      <c r="F64" s="4" t="str">
        <f>+VLOOKUP($A64,DATOS_CAPACITACIONES!A:F,6,0)</f>
        <v>Felipe Arias</v>
      </c>
      <c r="G64" s="4" t="str">
        <f>+VLOOKUP($A64,DATOS_CAPACITACIONES!A:G,7,0)</f>
        <v xml:space="preserve">Finca El Pilar </v>
      </c>
      <c r="H64" s="5">
        <f>+VLOOKUP($A64,DATOS_CAPACITACIONES!A:H,8,0)</f>
        <v>44309</v>
      </c>
      <c r="I64" s="4">
        <f>+VLOOKUP($A64,DATOS_CAPACITACIONES!A:I,9,0)</f>
        <v>60</v>
      </c>
      <c r="J64" s="2">
        <v>3274917</v>
      </c>
      <c r="K64" s="4">
        <f>+VLOOKUP($J64,DATOS_PERSONAL!B:C,2,0)</f>
        <v>1027</v>
      </c>
      <c r="L64" s="4" t="str">
        <f>+VLOOKUP($J64,DATOS_PERSONAL!B:D,3,0)</f>
        <v xml:space="preserve"> HERNAN ARIEL</v>
      </c>
      <c r="M64" s="4" t="str">
        <f>+VLOOKUP($J64,DATOS_PERSONAL!B:E,4,0)</f>
        <v>VELASQUEZ ROBAYO</v>
      </c>
      <c r="N64" s="4" t="str">
        <f>+VLOOKUP($J64,DATOS_PERSONAL!B:F,5,0)</f>
        <v>OROBERLÍN S.A.S.</v>
      </c>
      <c r="O64" s="4">
        <f>+VLOOKUP($A64,DATOS_CAPACITACIONES!A:N,11,0)</f>
        <v>83</v>
      </c>
      <c r="P64" s="4">
        <f>+VLOOKUP($A64,DATOS_CAPACITACIONES!A:L,12,0)</f>
        <v>83</v>
      </c>
      <c r="Q64" s="3">
        <f t="shared" si="0"/>
        <v>1</v>
      </c>
    </row>
    <row r="65" spans="1:17" ht="34.5" customHeight="1" x14ac:dyDescent="0.25">
      <c r="A65" s="2">
        <v>5</v>
      </c>
      <c r="B65" s="4" t="str">
        <f>+VLOOKUP($A65,DATOS_CAPACITACIONES!A:B,2,0)</f>
        <v>SST</v>
      </c>
      <c r="C65" s="4" t="str">
        <f>+VLOOKUP($A65,DATOS_CAPACITACIONES!A:C,3,0)</f>
        <v>Riesgo biomecánico, locativo, identificación de riesgos y Covid 19</v>
      </c>
      <c r="D65" s="4" t="str">
        <f>+VLOOKUP($A65,DATOS_CAPACITACIONES!A:D,4,0)</f>
        <v xml:space="preserve">Reconocer e identificar los riesgos presentes en la labor, conocer las medidas de prevención para los mismos. </v>
      </c>
      <c r="E65" s="4" t="str">
        <f>+VLOOKUP($A65,DATOS_CAPACITACIONES!A:E,5,0)</f>
        <v>Felipe Arias</v>
      </c>
      <c r="F65" s="4" t="str">
        <f>+VLOOKUP($A65,DATOS_CAPACITACIONES!A:F,6,0)</f>
        <v>Felipe Arias</v>
      </c>
      <c r="G65" s="4" t="str">
        <f>+VLOOKUP($A65,DATOS_CAPACITACIONES!A:G,7,0)</f>
        <v xml:space="preserve">Finca El Pilar </v>
      </c>
      <c r="H65" s="5">
        <f>+VLOOKUP($A65,DATOS_CAPACITACIONES!A:H,8,0)</f>
        <v>44309</v>
      </c>
      <c r="I65" s="4">
        <f>+VLOOKUP($A65,DATOS_CAPACITACIONES!A:I,9,0)</f>
        <v>60</v>
      </c>
      <c r="J65" s="2">
        <v>40439756</v>
      </c>
      <c r="K65" s="4">
        <f>+VLOOKUP($J65,DATOS_PERSONAL!B:C,2,0)</f>
        <v>1032</v>
      </c>
      <c r="L65" s="4" t="str">
        <f>+VLOOKUP($J65,DATOS_PERSONAL!B:D,3,0)</f>
        <v xml:space="preserve"> MILVA</v>
      </c>
      <c r="M65" s="4" t="str">
        <f>+VLOOKUP($J65,DATOS_PERSONAL!B:E,4,0)</f>
        <v>VANEGAS ZUBIETA</v>
      </c>
      <c r="N65" s="4" t="str">
        <f>+VLOOKUP($J65,DATOS_PERSONAL!B:F,5,0)</f>
        <v>OROBERLÍN S.A.S.</v>
      </c>
      <c r="O65" s="4">
        <f>+VLOOKUP($A65,DATOS_CAPACITACIONES!A:N,11,0)</f>
        <v>83</v>
      </c>
      <c r="P65" s="4">
        <f>+VLOOKUP($A65,DATOS_CAPACITACIONES!A:L,12,0)</f>
        <v>83</v>
      </c>
      <c r="Q65" s="3">
        <f t="shared" si="0"/>
        <v>1</v>
      </c>
    </row>
    <row r="66" spans="1:17" ht="34.5" customHeight="1" x14ac:dyDescent="0.25">
      <c r="A66" s="2">
        <v>5</v>
      </c>
      <c r="B66" s="4" t="str">
        <f>+VLOOKUP($A66,DATOS_CAPACITACIONES!A:B,2,0)</f>
        <v>SST</v>
      </c>
      <c r="C66" s="4" t="str">
        <f>+VLOOKUP($A66,DATOS_CAPACITACIONES!A:C,3,0)</f>
        <v>Riesgo biomecánico, locativo, identificación de riesgos y Covid 19</v>
      </c>
      <c r="D66" s="4" t="str">
        <f>+VLOOKUP($A66,DATOS_CAPACITACIONES!A:D,4,0)</f>
        <v xml:space="preserve">Reconocer e identificar los riesgos presentes en la labor, conocer las medidas de prevención para los mismos. </v>
      </c>
      <c r="E66" s="4" t="str">
        <f>+VLOOKUP($A66,DATOS_CAPACITACIONES!A:E,5,0)</f>
        <v>Felipe Arias</v>
      </c>
      <c r="F66" s="4" t="str">
        <f>+VLOOKUP($A66,DATOS_CAPACITACIONES!A:F,6,0)</f>
        <v>Felipe Arias</v>
      </c>
      <c r="G66" s="4" t="str">
        <f>+VLOOKUP($A66,DATOS_CAPACITACIONES!A:G,7,0)</f>
        <v xml:space="preserve">Finca El Pilar </v>
      </c>
      <c r="H66" s="5">
        <f>+VLOOKUP($A66,DATOS_CAPACITACIONES!A:H,8,0)</f>
        <v>44309</v>
      </c>
      <c r="I66" s="4">
        <f>+VLOOKUP($A66,DATOS_CAPACITACIONES!A:I,9,0)</f>
        <v>60</v>
      </c>
      <c r="J66" s="2">
        <v>1121906783</v>
      </c>
      <c r="K66" s="4">
        <f>+VLOOKUP($J66,DATOS_PERSONAL!B:C,2,0)</f>
        <v>1022</v>
      </c>
      <c r="L66" s="4" t="str">
        <f>+VLOOKUP($J66,DATOS_PERSONAL!B:D,3,0)</f>
        <v>FRANCISCO</v>
      </c>
      <c r="M66" s="4" t="str">
        <f>+VLOOKUP($J66,DATOS_PERSONAL!B:E,4,0)</f>
        <v xml:space="preserve">VANEGAS SOLANO </v>
      </c>
      <c r="N66" s="4" t="str">
        <f>+VLOOKUP($J66,DATOS_PERSONAL!B:F,5,0)</f>
        <v>OROBERLÍN S.A.S.</v>
      </c>
      <c r="O66" s="4">
        <f>+VLOOKUP($A66,DATOS_CAPACITACIONES!A:N,11,0)</f>
        <v>83</v>
      </c>
      <c r="P66" s="4">
        <f>+VLOOKUP($A66,DATOS_CAPACITACIONES!A:L,12,0)</f>
        <v>83</v>
      </c>
      <c r="Q66" s="3">
        <f t="shared" ref="Q66:Q129" si="1">(P66/O66)</f>
        <v>1</v>
      </c>
    </row>
    <row r="67" spans="1:17" ht="34.5" customHeight="1" x14ac:dyDescent="0.25">
      <c r="A67" s="2">
        <v>5</v>
      </c>
      <c r="B67" s="4" t="str">
        <f>+VLOOKUP($A67,DATOS_CAPACITACIONES!A:B,2,0)</f>
        <v>SST</v>
      </c>
      <c r="C67" s="4" t="str">
        <f>+VLOOKUP($A67,DATOS_CAPACITACIONES!A:C,3,0)</f>
        <v>Riesgo biomecánico, locativo, identificación de riesgos y Covid 19</v>
      </c>
      <c r="D67" s="4" t="str">
        <f>+VLOOKUP($A67,DATOS_CAPACITACIONES!A:D,4,0)</f>
        <v xml:space="preserve">Reconocer e identificar los riesgos presentes en la labor, conocer las medidas de prevención para los mismos. </v>
      </c>
      <c r="E67" s="4" t="str">
        <f>+VLOOKUP($A67,DATOS_CAPACITACIONES!A:E,5,0)</f>
        <v>Felipe Arias</v>
      </c>
      <c r="F67" s="4" t="str">
        <f>+VLOOKUP($A67,DATOS_CAPACITACIONES!A:F,6,0)</f>
        <v>Felipe Arias</v>
      </c>
      <c r="G67" s="4" t="str">
        <f>+VLOOKUP($A67,DATOS_CAPACITACIONES!A:G,7,0)</f>
        <v xml:space="preserve">Finca El Pilar </v>
      </c>
      <c r="H67" s="5">
        <f>+VLOOKUP($A67,DATOS_CAPACITACIONES!A:H,8,0)</f>
        <v>44309</v>
      </c>
      <c r="I67" s="4">
        <f>+VLOOKUP($A67,DATOS_CAPACITACIONES!A:I,9,0)</f>
        <v>60</v>
      </c>
      <c r="J67" s="2">
        <v>1116786787</v>
      </c>
      <c r="K67" s="4" t="str">
        <f>+VLOOKUP($J67,DATOS_PERSONAL!B:C,2,0)</f>
        <v>N/A</v>
      </c>
      <c r="L67" s="4" t="str">
        <f>+VLOOKUP($J67,DATOS_PERSONAL!B:D,3,0)</f>
        <v xml:space="preserve"> ANDRES DAVID </v>
      </c>
      <c r="M67" s="4" t="str">
        <f>+VLOOKUP($J67,DATOS_PERSONAL!B:E,4,0)</f>
        <v>VALLEJO CASTAÑEDA</v>
      </c>
      <c r="N67" s="4" t="str">
        <f>+VLOOKUP($J67,DATOS_PERSONAL!B:F,5,0)</f>
        <v>PALMERAS CARARABO S.A.</v>
      </c>
      <c r="O67" s="4">
        <f>+VLOOKUP($A67,DATOS_CAPACITACIONES!A:N,11,0)</f>
        <v>83</v>
      </c>
      <c r="P67" s="4">
        <f>+VLOOKUP($A67,DATOS_CAPACITACIONES!A:L,12,0)</f>
        <v>83</v>
      </c>
      <c r="Q67" s="3">
        <f t="shared" si="1"/>
        <v>1</v>
      </c>
    </row>
    <row r="68" spans="1:17" ht="34.5" customHeight="1" x14ac:dyDescent="0.25">
      <c r="A68" s="2">
        <v>5</v>
      </c>
      <c r="B68" s="4" t="str">
        <f>+VLOOKUP($A68,DATOS_CAPACITACIONES!A:B,2,0)</f>
        <v>SST</v>
      </c>
      <c r="C68" s="4" t="str">
        <f>+VLOOKUP($A68,DATOS_CAPACITACIONES!A:C,3,0)</f>
        <v>Riesgo biomecánico, locativo, identificación de riesgos y Covid 19</v>
      </c>
      <c r="D68" s="4" t="str">
        <f>+VLOOKUP($A68,DATOS_CAPACITACIONES!A:D,4,0)</f>
        <v xml:space="preserve">Reconocer e identificar los riesgos presentes en la labor, conocer las medidas de prevención para los mismos. </v>
      </c>
      <c r="E68" s="4" t="str">
        <f>+VLOOKUP($A68,DATOS_CAPACITACIONES!A:E,5,0)</f>
        <v>Felipe Arias</v>
      </c>
      <c r="F68" s="4" t="str">
        <f>+VLOOKUP($A68,DATOS_CAPACITACIONES!A:F,6,0)</f>
        <v>Felipe Arias</v>
      </c>
      <c r="G68" s="4" t="str">
        <f>+VLOOKUP($A68,DATOS_CAPACITACIONES!A:G,7,0)</f>
        <v xml:space="preserve">Finca El Pilar </v>
      </c>
      <c r="H68" s="5">
        <f>+VLOOKUP($A68,DATOS_CAPACITACIONES!A:H,8,0)</f>
        <v>44309</v>
      </c>
      <c r="I68" s="4">
        <f>+VLOOKUP($A68,DATOS_CAPACITACIONES!A:I,9,0)</f>
        <v>60</v>
      </c>
      <c r="J68" s="2">
        <v>40341942</v>
      </c>
      <c r="K68" s="4">
        <f>+VLOOKUP($J68,DATOS_PERSONAL!B:C,2,0)</f>
        <v>1028</v>
      </c>
      <c r="L68" s="4" t="str">
        <f>+VLOOKUP($J68,DATOS_PERSONAL!B:D,3,0)</f>
        <v xml:space="preserve"> MARIA YORLEY</v>
      </c>
      <c r="M68" s="4" t="str">
        <f>+VLOOKUP($J68,DATOS_PERSONAL!B:E,4,0)</f>
        <v>TORRES GARCIA</v>
      </c>
      <c r="N68" s="4" t="str">
        <f>+VLOOKUP($J68,DATOS_PERSONAL!B:F,5,0)</f>
        <v>OROBERLÍN S.A.S.</v>
      </c>
      <c r="O68" s="4">
        <f>+VLOOKUP($A68,DATOS_CAPACITACIONES!A:N,11,0)</f>
        <v>83</v>
      </c>
      <c r="P68" s="4">
        <f>+VLOOKUP($A68,DATOS_CAPACITACIONES!A:L,12,0)</f>
        <v>83</v>
      </c>
      <c r="Q68" s="3">
        <f t="shared" si="1"/>
        <v>1</v>
      </c>
    </row>
    <row r="69" spans="1:17" ht="34.5" customHeight="1" x14ac:dyDescent="0.25">
      <c r="A69" s="2">
        <v>5</v>
      </c>
      <c r="B69" s="4" t="str">
        <f>+VLOOKUP($A69,DATOS_CAPACITACIONES!A:B,2,0)</f>
        <v>SST</v>
      </c>
      <c r="C69" s="4" t="str">
        <f>+VLOOKUP($A69,DATOS_CAPACITACIONES!A:C,3,0)</f>
        <v>Riesgo biomecánico, locativo, identificación de riesgos y Covid 19</v>
      </c>
      <c r="D69" s="4" t="str">
        <f>+VLOOKUP($A69,DATOS_CAPACITACIONES!A:D,4,0)</f>
        <v xml:space="preserve">Reconocer e identificar los riesgos presentes en la labor, conocer las medidas de prevención para los mismos. </v>
      </c>
      <c r="E69" s="4" t="str">
        <f>+VLOOKUP($A69,DATOS_CAPACITACIONES!A:E,5,0)</f>
        <v>Felipe Arias</v>
      </c>
      <c r="F69" s="4" t="str">
        <f>+VLOOKUP($A69,DATOS_CAPACITACIONES!A:F,6,0)</f>
        <v>Felipe Arias</v>
      </c>
      <c r="G69" s="4" t="str">
        <f>+VLOOKUP($A69,DATOS_CAPACITACIONES!A:G,7,0)</f>
        <v xml:space="preserve">Finca El Pilar </v>
      </c>
      <c r="H69" s="5">
        <f>+VLOOKUP($A69,DATOS_CAPACITACIONES!A:H,8,0)</f>
        <v>44309</v>
      </c>
      <c r="I69" s="4">
        <f>+VLOOKUP($A69,DATOS_CAPACITACIONES!A:I,9,0)</f>
        <v>60</v>
      </c>
      <c r="J69" s="2">
        <v>17267214</v>
      </c>
      <c r="K69" s="4">
        <f>+VLOOKUP($J69,DATOS_PERSONAL!B:C,2,0)</f>
        <v>1311</v>
      </c>
      <c r="L69" s="4" t="str">
        <f>+VLOOKUP($J69,DATOS_PERSONAL!B:D,3,0)</f>
        <v>JOSE ALVARO</v>
      </c>
      <c r="M69" s="4" t="str">
        <f>+VLOOKUP($J69,DATOS_PERSONAL!B:E,4,0)</f>
        <v xml:space="preserve">SUAREZ TRIVIÑO </v>
      </c>
      <c r="N69" s="4" t="str">
        <f>+VLOOKUP($J69,DATOS_PERSONAL!B:F,5,0)</f>
        <v>OROBERLÍN S.A.S.</v>
      </c>
      <c r="O69" s="4">
        <f>+VLOOKUP($A69,DATOS_CAPACITACIONES!A:N,11,0)</f>
        <v>83</v>
      </c>
      <c r="P69" s="4">
        <f>+VLOOKUP($A69,DATOS_CAPACITACIONES!A:L,12,0)</f>
        <v>83</v>
      </c>
      <c r="Q69" s="3">
        <f t="shared" si="1"/>
        <v>1</v>
      </c>
    </row>
    <row r="70" spans="1:17" ht="34.5" customHeight="1" x14ac:dyDescent="0.25">
      <c r="A70" s="2">
        <v>5</v>
      </c>
      <c r="B70" s="4" t="str">
        <f>+VLOOKUP($A70,DATOS_CAPACITACIONES!A:B,2,0)</f>
        <v>SST</v>
      </c>
      <c r="C70" s="4" t="str">
        <f>+VLOOKUP($A70,DATOS_CAPACITACIONES!A:C,3,0)</f>
        <v>Riesgo biomecánico, locativo, identificación de riesgos y Covid 19</v>
      </c>
      <c r="D70" s="4" t="str">
        <f>+VLOOKUP($A70,DATOS_CAPACITACIONES!A:D,4,0)</f>
        <v xml:space="preserve">Reconocer e identificar los riesgos presentes en la labor, conocer las medidas de prevención para los mismos. </v>
      </c>
      <c r="E70" s="4" t="str">
        <f>+VLOOKUP($A70,DATOS_CAPACITACIONES!A:E,5,0)</f>
        <v>Felipe Arias</v>
      </c>
      <c r="F70" s="4" t="str">
        <f>+VLOOKUP($A70,DATOS_CAPACITACIONES!A:F,6,0)</f>
        <v>Felipe Arias</v>
      </c>
      <c r="G70" s="4" t="str">
        <f>+VLOOKUP($A70,DATOS_CAPACITACIONES!A:G,7,0)</f>
        <v xml:space="preserve">Finca El Pilar </v>
      </c>
      <c r="H70" s="5">
        <f>+VLOOKUP($A70,DATOS_CAPACITACIONES!A:H,8,0)</f>
        <v>44309</v>
      </c>
      <c r="I70" s="4">
        <f>+VLOOKUP($A70,DATOS_CAPACITACIONES!A:I,9,0)</f>
        <v>60</v>
      </c>
      <c r="J70" s="2">
        <v>1115859274</v>
      </c>
      <c r="K70" s="4">
        <f>+VLOOKUP($J70,DATOS_PERSONAL!B:C,2,0)</f>
        <v>1543</v>
      </c>
      <c r="L70" s="4" t="str">
        <f>+VLOOKUP($J70,DATOS_PERSONAL!B:D,3,0)</f>
        <v>GERSON</v>
      </c>
      <c r="M70" s="4" t="str">
        <f>+VLOOKUP($J70,DATOS_PERSONAL!B:E,4,0)</f>
        <v>SEPULVEDA</v>
      </c>
      <c r="N70" s="4" t="str">
        <f>+VLOOKUP($J70,DATOS_PERSONAL!B:F,5,0)</f>
        <v>OROBERLÍN S.A.S.</v>
      </c>
      <c r="O70" s="4">
        <f>+VLOOKUP($A70,DATOS_CAPACITACIONES!A:N,11,0)</f>
        <v>83</v>
      </c>
      <c r="P70" s="4">
        <f>+VLOOKUP($A70,DATOS_CAPACITACIONES!A:L,12,0)</f>
        <v>83</v>
      </c>
      <c r="Q70" s="3">
        <f t="shared" si="1"/>
        <v>1</v>
      </c>
    </row>
    <row r="71" spans="1:17" ht="34.5" customHeight="1" x14ac:dyDescent="0.25">
      <c r="A71" s="2">
        <v>5</v>
      </c>
      <c r="B71" s="4" t="str">
        <f>+VLOOKUP($A71,DATOS_CAPACITACIONES!A:B,2,0)</f>
        <v>SST</v>
      </c>
      <c r="C71" s="4" t="str">
        <f>+VLOOKUP($A71,DATOS_CAPACITACIONES!A:C,3,0)</f>
        <v>Riesgo biomecánico, locativo, identificación de riesgos y Covid 19</v>
      </c>
      <c r="D71" s="4" t="str">
        <f>+VLOOKUP($A71,DATOS_CAPACITACIONES!A:D,4,0)</f>
        <v xml:space="preserve">Reconocer e identificar los riesgos presentes en la labor, conocer las medidas de prevención para los mismos. </v>
      </c>
      <c r="E71" s="4" t="str">
        <f>+VLOOKUP($A71,DATOS_CAPACITACIONES!A:E,5,0)</f>
        <v>Felipe Arias</v>
      </c>
      <c r="F71" s="4" t="str">
        <f>+VLOOKUP($A71,DATOS_CAPACITACIONES!A:F,6,0)</f>
        <v>Felipe Arias</v>
      </c>
      <c r="G71" s="4" t="str">
        <f>+VLOOKUP($A71,DATOS_CAPACITACIONES!A:G,7,0)</f>
        <v xml:space="preserve">Finca El Pilar </v>
      </c>
      <c r="H71" s="5">
        <f>+VLOOKUP($A71,DATOS_CAPACITACIONES!A:H,8,0)</f>
        <v>44309</v>
      </c>
      <c r="I71" s="4">
        <f>+VLOOKUP($A71,DATOS_CAPACITACIONES!A:I,9,0)</f>
        <v>60</v>
      </c>
      <c r="J71" s="2">
        <v>25331999</v>
      </c>
      <c r="K71" s="4">
        <f>+VLOOKUP($J71,DATOS_PERSONAL!B:C,2,0)</f>
        <v>1121</v>
      </c>
      <c r="L71" s="4" t="str">
        <f>+VLOOKUP($J71,DATOS_PERSONAL!B:D,3,0)</f>
        <v xml:space="preserve">VICKY JIMENA </v>
      </c>
      <c r="M71" s="4" t="str">
        <f>+VLOOKUP($J71,DATOS_PERSONAL!B:E,4,0)</f>
        <v xml:space="preserve">SANDOVAL GOLU </v>
      </c>
      <c r="N71" s="4" t="str">
        <f>+VLOOKUP($J71,DATOS_PERSONAL!B:F,5,0)</f>
        <v>OROBERLÍN S.A.S.</v>
      </c>
      <c r="O71" s="4">
        <f>+VLOOKUP($A71,DATOS_CAPACITACIONES!A:N,11,0)</f>
        <v>83</v>
      </c>
      <c r="P71" s="4">
        <f>+VLOOKUP($A71,DATOS_CAPACITACIONES!A:L,12,0)</f>
        <v>83</v>
      </c>
      <c r="Q71" s="3">
        <f t="shared" si="1"/>
        <v>1</v>
      </c>
    </row>
    <row r="72" spans="1:17" ht="34.5" customHeight="1" x14ac:dyDescent="0.25">
      <c r="A72" s="2">
        <v>5</v>
      </c>
      <c r="B72" s="4" t="str">
        <f>+VLOOKUP($A72,DATOS_CAPACITACIONES!A:B,2,0)</f>
        <v>SST</v>
      </c>
      <c r="C72" s="4" t="str">
        <f>+VLOOKUP($A72,DATOS_CAPACITACIONES!A:C,3,0)</f>
        <v>Riesgo biomecánico, locativo, identificación de riesgos y Covid 19</v>
      </c>
      <c r="D72" s="4" t="str">
        <f>+VLOOKUP($A72,DATOS_CAPACITACIONES!A:D,4,0)</f>
        <v xml:space="preserve">Reconocer e identificar los riesgos presentes en la labor, conocer las medidas de prevención para los mismos. </v>
      </c>
      <c r="E72" s="4" t="str">
        <f>+VLOOKUP($A72,DATOS_CAPACITACIONES!A:E,5,0)</f>
        <v>Felipe Arias</v>
      </c>
      <c r="F72" s="4" t="str">
        <f>+VLOOKUP($A72,DATOS_CAPACITACIONES!A:F,6,0)</f>
        <v>Felipe Arias</v>
      </c>
      <c r="G72" s="4" t="str">
        <f>+VLOOKUP($A72,DATOS_CAPACITACIONES!A:G,7,0)</f>
        <v xml:space="preserve">Finca El Pilar </v>
      </c>
      <c r="H72" s="5">
        <f>+VLOOKUP($A72,DATOS_CAPACITACIONES!A:H,8,0)</f>
        <v>44309</v>
      </c>
      <c r="I72" s="4">
        <f>+VLOOKUP($A72,DATOS_CAPACITACIONES!A:I,9,0)</f>
        <v>60</v>
      </c>
      <c r="J72" s="2">
        <v>1006777925</v>
      </c>
      <c r="K72" s="4">
        <f>+VLOOKUP($J72,DATOS_PERSONAL!B:C,2,0)</f>
        <v>1449</v>
      </c>
      <c r="L72" s="4" t="str">
        <f>+VLOOKUP($J72,DATOS_PERSONAL!B:D,3,0)</f>
        <v>MICHAEL ESTEBAN</v>
      </c>
      <c r="M72" s="4" t="str">
        <f>+VLOOKUP($J72,DATOS_PERSONAL!B:E,4,0)</f>
        <v xml:space="preserve">SAAVEDRA OCHOA </v>
      </c>
      <c r="N72" s="4" t="str">
        <f>+VLOOKUP($J72,DATOS_PERSONAL!B:F,5,0)</f>
        <v>OROBERLÍN S.A.S.</v>
      </c>
      <c r="O72" s="4">
        <f>+VLOOKUP($A72,DATOS_CAPACITACIONES!A:N,11,0)</f>
        <v>83</v>
      </c>
      <c r="P72" s="4">
        <f>+VLOOKUP($A72,DATOS_CAPACITACIONES!A:L,12,0)</f>
        <v>83</v>
      </c>
      <c r="Q72" s="3">
        <f t="shared" si="1"/>
        <v>1</v>
      </c>
    </row>
    <row r="73" spans="1:17" ht="34.5" customHeight="1" x14ac:dyDescent="0.25">
      <c r="A73" s="2">
        <v>5</v>
      </c>
      <c r="B73" s="4" t="str">
        <f>+VLOOKUP($A73,DATOS_CAPACITACIONES!A:B,2,0)</f>
        <v>SST</v>
      </c>
      <c r="C73" s="4" t="str">
        <f>+VLOOKUP($A73,DATOS_CAPACITACIONES!A:C,3,0)</f>
        <v>Riesgo biomecánico, locativo, identificación de riesgos y Covid 19</v>
      </c>
      <c r="D73" s="4" t="str">
        <f>+VLOOKUP($A73,DATOS_CAPACITACIONES!A:D,4,0)</f>
        <v xml:space="preserve">Reconocer e identificar los riesgos presentes en la labor, conocer las medidas de prevención para los mismos. </v>
      </c>
      <c r="E73" s="4" t="str">
        <f>+VLOOKUP($A73,DATOS_CAPACITACIONES!A:E,5,0)</f>
        <v>Felipe Arias</v>
      </c>
      <c r="F73" s="4" t="str">
        <f>+VLOOKUP($A73,DATOS_CAPACITACIONES!A:F,6,0)</f>
        <v>Felipe Arias</v>
      </c>
      <c r="G73" s="4" t="str">
        <f>+VLOOKUP($A73,DATOS_CAPACITACIONES!A:G,7,0)</f>
        <v xml:space="preserve">Finca El Pilar </v>
      </c>
      <c r="H73" s="5">
        <f>+VLOOKUP($A73,DATOS_CAPACITACIONES!A:H,8,0)</f>
        <v>44309</v>
      </c>
      <c r="I73" s="4">
        <f>+VLOOKUP($A73,DATOS_CAPACITACIONES!A:I,9,0)</f>
        <v>60</v>
      </c>
      <c r="J73" s="2">
        <v>1084728092</v>
      </c>
      <c r="K73" s="4">
        <f>+VLOOKUP($J73,DATOS_PERSONAL!B:C,2,0)</f>
        <v>1546</v>
      </c>
      <c r="L73" s="4" t="str">
        <f>+VLOOKUP($J73,DATOS_PERSONAL!B:D,3,0)</f>
        <v>NEDER MANUEL</v>
      </c>
      <c r="M73" s="4" t="str">
        <f>+VLOOKUP($J73,DATOS_PERSONAL!B:E,4,0)</f>
        <v>ROMERO FLOREZ</v>
      </c>
      <c r="N73" s="4" t="str">
        <f>+VLOOKUP($J73,DATOS_PERSONAL!B:F,5,0)</f>
        <v>OROBERLÍN S.A.S.</v>
      </c>
      <c r="O73" s="4">
        <f>+VLOOKUP($A73,DATOS_CAPACITACIONES!A:N,11,0)</f>
        <v>83</v>
      </c>
      <c r="P73" s="4">
        <f>+VLOOKUP($A73,DATOS_CAPACITACIONES!A:L,12,0)</f>
        <v>83</v>
      </c>
      <c r="Q73" s="3">
        <f t="shared" si="1"/>
        <v>1</v>
      </c>
    </row>
    <row r="74" spans="1:17" ht="34.5" customHeight="1" x14ac:dyDescent="0.25">
      <c r="A74" s="2">
        <v>5</v>
      </c>
      <c r="B74" s="4" t="str">
        <f>+VLOOKUP($A74,DATOS_CAPACITACIONES!A:B,2,0)</f>
        <v>SST</v>
      </c>
      <c r="C74" s="4" t="str">
        <f>+VLOOKUP($A74,DATOS_CAPACITACIONES!A:C,3,0)</f>
        <v>Riesgo biomecánico, locativo, identificación de riesgos y Covid 19</v>
      </c>
      <c r="D74" s="4" t="str">
        <f>+VLOOKUP($A74,DATOS_CAPACITACIONES!A:D,4,0)</f>
        <v xml:space="preserve">Reconocer e identificar los riesgos presentes en la labor, conocer las medidas de prevención para los mismos. </v>
      </c>
      <c r="E74" s="4" t="str">
        <f>+VLOOKUP($A74,DATOS_CAPACITACIONES!A:E,5,0)</f>
        <v>Felipe Arias</v>
      </c>
      <c r="F74" s="4" t="str">
        <f>+VLOOKUP($A74,DATOS_CAPACITACIONES!A:F,6,0)</f>
        <v>Felipe Arias</v>
      </c>
      <c r="G74" s="4" t="str">
        <f>+VLOOKUP($A74,DATOS_CAPACITACIONES!A:G,7,0)</f>
        <v xml:space="preserve">Finca El Pilar </v>
      </c>
      <c r="H74" s="5">
        <f>+VLOOKUP($A74,DATOS_CAPACITACIONES!A:H,8,0)</f>
        <v>44309</v>
      </c>
      <c r="I74" s="4">
        <f>+VLOOKUP($A74,DATOS_CAPACITACIONES!A:I,9,0)</f>
        <v>60</v>
      </c>
      <c r="J74" s="2">
        <v>40401255</v>
      </c>
      <c r="K74" s="4">
        <f>+VLOOKUP($J74,DATOS_PERSONAL!B:C,2,0)</f>
        <v>1034</v>
      </c>
      <c r="L74" s="4" t="str">
        <f>+VLOOKUP($J74,DATOS_PERSONAL!B:D,3,0)</f>
        <v>YUDY FERLAY</v>
      </c>
      <c r="M74" s="4" t="str">
        <f>+VLOOKUP($J74,DATOS_PERSONAL!B:E,4,0)</f>
        <v xml:space="preserve">ROMERO BERNAL </v>
      </c>
      <c r="N74" s="4" t="str">
        <f>+VLOOKUP($J74,DATOS_PERSONAL!B:F,5,0)</f>
        <v>OROBERLÍN S.A.S.</v>
      </c>
      <c r="O74" s="4">
        <f>+VLOOKUP($A74,DATOS_CAPACITACIONES!A:N,11,0)</f>
        <v>83</v>
      </c>
      <c r="P74" s="4">
        <f>+VLOOKUP($A74,DATOS_CAPACITACIONES!A:L,12,0)</f>
        <v>83</v>
      </c>
      <c r="Q74" s="3">
        <f t="shared" si="1"/>
        <v>1</v>
      </c>
    </row>
    <row r="75" spans="1:17" ht="34.5" customHeight="1" x14ac:dyDescent="0.25">
      <c r="A75" s="2">
        <v>5</v>
      </c>
      <c r="B75" s="4" t="str">
        <f>+VLOOKUP($A75,DATOS_CAPACITACIONES!A:B,2,0)</f>
        <v>SST</v>
      </c>
      <c r="C75" s="4" t="str">
        <f>+VLOOKUP($A75,DATOS_CAPACITACIONES!A:C,3,0)</f>
        <v>Riesgo biomecánico, locativo, identificación de riesgos y Covid 19</v>
      </c>
      <c r="D75" s="4" t="str">
        <f>+VLOOKUP($A75,DATOS_CAPACITACIONES!A:D,4,0)</f>
        <v xml:space="preserve">Reconocer e identificar los riesgos presentes en la labor, conocer las medidas de prevención para los mismos. </v>
      </c>
      <c r="E75" s="4" t="str">
        <f>+VLOOKUP($A75,DATOS_CAPACITACIONES!A:E,5,0)</f>
        <v>Felipe Arias</v>
      </c>
      <c r="F75" s="4" t="str">
        <f>+VLOOKUP($A75,DATOS_CAPACITACIONES!A:F,6,0)</f>
        <v>Felipe Arias</v>
      </c>
      <c r="G75" s="4" t="str">
        <f>+VLOOKUP($A75,DATOS_CAPACITACIONES!A:G,7,0)</f>
        <v xml:space="preserve">Finca El Pilar </v>
      </c>
      <c r="H75" s="5">
        <f>+VLOOKUP($A75,DATOS_CAPACITACIONES!A:H,8,0)</f>
        <v>44309</v>
      </c>
      <c r="I75" s="4">
        <f>+VLOOKUP($A75,DATOS_CAPACITACIONES!A:I,9,0)</f>
        <v>60</v>
      </c>
      <c r="J75" s="2">
        <v>1122132486</v>
      </c>
      <c r="K75" s="4">
        <f>+VLOOKUP($J75,DATOS_PERSONAL!B:C,2,0)</f>
        <v>1216</v>
      </c>
      <c r="L75" s="4" t="str">
        <f>+VLOOKUP($J75,DATOS_PERSONAL!B:D,3,0)</f>
        <v xml:space="preserve"> LAURA MARCELA</v>
      </c>
      <c r="M75" s="4" t="str">
        <f>+VLOOKUP($J75,DATOS_PERSONAL!B:E,4,0)</f>
        <v>ROJAS GARCIA</v>
      </c>
      <c r="N75" s="4" t="str">
        <f>+VLOOKUP($J75,DATOS_PERSONAL!B:F,5,0)</f>
        <v>OROBERLÍN S.A.S.</v>
      </c>
      <c r="O75" s="4">
        <f>+VLOOKUP($A75,DATOS_CAPACITACIONES!A:N,11,0)</f>
        <v>83</v>
      </c>
      <c r="P75" s="4">
        <f>+VLOOKUP($A75,DATOS_CAPACITACIONES!A:L,12,0)</f>
        <v>83</v>
      </c>
      <c r="Q75" s="3">
        <f t="shared" si="1"/>
        <v>1</v>
      </c>
    </row>
    <row r="76" spans="1:17" ht="34.5" customHeight="1" x14ac:dyDescent="0.25">
      <c r="A76" s="2">
        <v>5</v>
      </c>
      <c r="B76" s="4" t="str">
        <f>+VLOOKUP($A76,DATOS_CAPACITACIONES!A:B,2,0)</f>
        <v>SST</v>
      </c>
      <c r="C76" s="4" t="str">
        <f>+VLOOKUP($A76,DATOS_CAPACITACIONES!A:C,3,0)</f>
        <v>Riesgo biomecánico, locativo, identificación de riesgos y Covid 19</v>
      </c>
      <c r="D76" s="4" t="str">
        <f>+VLOOKUP($A76,DATOS_CAPACITACIONES!A:D,4,0)</f>
        <v xml:space="preserve">Reconocer e identificar los riesgos presentes en la labor, conocer las medidas de prevención para los mismos. </v>
      </c>
      <c r="E76" s="4" t="str">
        <f>+VLOOKUP($A76,DATOS_CAPACITACIONES!A:E,5,0)</f>
        <v>Felipe Arias</v>
      </c>
      <c r="F76" s="4" t="str">
        <f>+VLOOKUP($A76,DATOS_CAPACITACIONES!A:F,6,0)</f>
        <v>Felipe Arias</v>
      </c>
      <c r="G76" s="4" t="str">
        <f>+VLOOKUP($A76,DATOS_CAPACITACIONES!A:G,7,0)</f>
        <v xml:space="preserve">Finca El Pilar </v>
      </c>
      <c r="H76" s="5">
        <f>+VLOOKUP($A76,DATOS_CAPACITACIONES!A:H,8,0)</f>
        <v>44309</v>
      </c>
      <c r="I76" s="4">
        <f>+VLOOKUP($A76,DATOS_CAPACITACIONES!A:I,9,0)</f>
        <v>60</v>
      </c>
      <c r="J76" s="2">
        <v>17355000</v>
      </c>
      <c r="K76" s="4">
        <f>+VLOOKUP($J76,DATOS_PERSONAL!B:C,2,0)</f>
        <v>1379</v>
      </c>
      <c r="L76" s="4" t="str">
        <f>+VLOOKUP($J76,DATOS_PERSONAL!B:D,3,0)</f>
        <v xml:space="preserve"> ALBERTO</v>
      </c>
      <c r="M76" s="4" t="str">
        <f>+VLOOKUP($J76,DATOS_PERSONAL!B:E,4,0)</f>
        <v>ROJAS CARLOS</v>
      </c>
      <c r="N76" s="4" t="str">
        <f>+VLOOKUP($J76,DATOS_PERSONAL!B:F,5,0)</f>
        <v>OROBERLÍN S.A.S.</v>
      </c>
      <c r="O76" s="4">
        <f>+VLOOKUP($A76,DATOS_CAPACITACIONES!A:N,11,0)</f>
        <v>83</v>
      </c>
      <c r="P76" s="4">
        <f>+VLOOKUP($A76,DATOS_CAPACITACIONES!A:L,12,0)</f>
        <v>83</v>
      </c>
      <c r="Q76" s="3">
        <f t="shared" si="1"/>
        <v>1</v>
      </c>
    </row>
    <row r="77" spans="1:17" ht="34.5" customHeight="1" x14ac:dyDescent="0.25">
      <c r="A77" s="2">
        <v>5</v>
      </c>
      <c r="B77" s="4" t="str">
        <f>+VLOOKUP($A77,DATOS_CAPACITACIONES!A:B,2,0)</f>
        <v>SST</v>
      </c>
      <c r="C77" s="4" t="str">
        <f>+VLOOKUP($A77,DATOS_CAPACITACIONES!A:C,3,0)</f>
        <v>Riesgo biomecánico, locativo, identificación de riesgos y Covid 19</v>
      </c>
      <c r="D77" s="4" t="str">
        <f>+VLOOKUP($A77,DATOS_CAPACITACIONES!A:D,4,0)</f>
        <v xml:space="preserve">Reconocer e identificar los riesgos presentes en la labor, conocer las medidas de prevención para los mismos. </v>
      </c>
      <c r="E77" s="4" t="str">
        <f>+VLOOKUP($A77,DATOS_CAPACITACIONES!A:E,5,0)</f>
        <v>Felipe Arias</v>
      </c>
      <c r="F77" s="4" t="str">
        <f>+VLOOKUP($A77,DATOS_CAPACITACIONES!A:F,6,0)</f>
        <v>Felipe Arias</v>
      </c>
      <c r="G77" s="4" t="str">
        <f>+VLOOKUP($A77,DATOS_CAPACITACIONES!A:G,7,0)</f>
        <v xml:space="preserve">Finca El Pilar </v>
      </c>
      <c r="H77" s="5">
        <f>+VLOOKUP($A77,DATOS_CAPACITACIONES!A:H,8,0)</f>
        <v>44309</v>
      </c>
      <c r="I77" s="4">
        <f>+VLOOKUP($A77,DATOS_CAPACITACIONES!A:I,9,0)</f>
        <v>60</v>
      </c>
      <c r="J77" s="2">
        <v>1123114419</v>
      </c>
      <c r="K77" s="4">
        <f>+VLOOKUP($J77,DATOS_PERSONAL!B:C,2,0)</f>
        <v>1059</v>
      </c>
      <c r="L77" s="4" t="str">
        <f>+VLOOKUP($J77,DATOS_PERSONAL!B:D,3,0)</f>
        <v>ANA MARIA</v>
      </c>
      <c r="M77" s="4" t="str">
        <f>+VLOOKUP($J77,DATOS_PERSONAL!B:E,4,0)</f>
        <v xml:space="preserve">ROBAYO JIMENEZ </v>
      </c>
      <c r="N77" s="4" t="str">
        <f>+VLOOKUP($J77,DATOS_PERSONAL!B:F,5,0)</f>
        <v>OROBERLÍN S.A.S.</v>
      </c>
      <c r="O77" s="4">
        <f>+VLOOKUP($A77,DATOS_CAPACITACIONES!A:N,11,0)</f>
        <v>83</v>
      </c>
      <c r="P77" s="4">
        <f>+VLOOKUP($A77,DATOS_CAPACITACIONES!A:L,12,0)</f>
        <v>83</v>
      </c>
      <c r="Q77" s="3">
        <f t="shared" si="1"/>
        <v>1</v>
      </c>
    </row>
    <row r="78" spans="1:17" ht="34.5" customHeight="1" x14ac:dyDescent="0.25">
      <c r="A78" s="2">
        <v>5</v>
      </c>
      <c r="B78" s="4" t="str">
        <f>+VLOOKUP($A78,DATOS_CAPACITACIONES!A:B,2,0)</f>
        <v>SST</v>
      </c>
      <c r="C78" s="4" t="str">
        <f>+VLOOKUP($A78,DATOS_CAPACITACIONES!A:C,3,0)</f>
        <v>Riesgo biomecánico, locativo, identificación de riesgos y Covid 19</v>
      </c>
      <c r="D78" s="4" t="str">
        <f>+VLOOKUP($A78,DATOS_CAPACITACIONES!A:D,4,0)</f>
        <v xml:space="preserve">Reconocer e identificar los riesgos presentes en la labor, conocer las medidas de prevención para los mismos. </v>
      </c>
      <c r="E78" s="4" t="str">
        <f>+VLOOKUP($A78,DATOS_CAPACITACIONES!A:E,5,0)</f>
        <v>Felipe Arias</v>
      </c>
      <c r="F78" s="4" t="str">
        <f>+VLOOKUP($A78,DATOS_CAPACITACIONES!A:F,6,0)</f>
        <v>Felipe Arias</v>
      </c>
      <c r="G78" s="4" t="str">
        <f>+VLOOKUP($A78,DATOS_CAPACITACIONES!A:G,7,0)</f>
        <v xml:space="preserve">Finca El Pilar </v>
      </c>
      <c r="H78" s="5">
        <f>+VLOOKUP($A78,DATOS_CAPACITACIONES!A:H,8,0)</f>
        <v>44309</v>
      </c>
      <c r="I78" s="4">
        <f>+VLOOKUP($A78,DATOS_CAPACITACIONES!A:I,9,0)</f>
        <v>60</v>
      </c>
      <c r="J78" s="2">
        <v>86053117</v>
      </c>
      <c r="K78" s="4" t="str">
        <f>+VLOOKUP($J78,DATOS_PERSONAL!B:C,2,0)</f>
        <v>N/A</v>
      </c>
      <c r="L78" s="4" t="str">
        <f>+VLOOKUP($J78,DATOS_PERSONAL!B:D,3,0)</f>
        <v xml:space="preserve"> OMAR </v>
      </c>
      <c r="M78" s="4" t="str">
        <f>+VLOOKUP($J78,DATOS_PERSONAL!B:E,4,0)</f>
        <v>RIVERA ESPINOSA</v>
      </c>
      <c r="N78" s="4" t="str">
        <f>+VLOOKUP($J78,DATOS_PERSONAL!B:F,5,0)</f>
        <v>PALMERAS CARARABO S.A.</v>
      </c>
      <c r="O78" s="4">
        <f>+VLOOKUP($A78,DATOS_CAPACITACIONES!A:N,11,0)</f>
        <v>83</v>
      </c>
      <c r="P78" s="4">
        <f>+VLOOKUP($A78,DATOS_CAPACITACIONES!A:L,12,0)</f>
        <v>83</v>
      </c>
      <c r="Q78" s="3">
        <f t="shared" si="1"/>
        <v>1</v>
      </c>
    </row>
    <row r="79" spans="1:17" ht="34.5" customHeight="1" x14ac:dyDescent="0.25">
      <c r="A79" s="2">
        <v>5</v>
      </c>
      <c r="B79" s="4" t="str">
        <f>+VLOOKUP($A79,DATOS_CAPACITACIONES!A:B,2,0)</f>
        <v>SST</v>
      </c>
      <c r="C79" s="4" t="str">
        <f>+VLOOKUP($A79,DATOS_CAPACITACIONES!A:C,3,0)</f>
        <v>Riesgo biomecánico, locativo, identificación de riesgos y Covid 19</v>
      </c>
      <c r="D79" s="4" t="str">
        <f>+VLOOKUP($A79,DATOS_CAPACITACIONES!A:D,4,0)</f>
        <v xml:space="preserve">Reconocer e identificar los riesgos presentes en la labor, conocer las medidas de prevención para los mismos. </v>
      </c>
      <c r="E79" s="4" t="str">
        <f>+VLOOKUP($A79,DATOS_CAPACITACIONES!A:E,5,0)</f>
        <v>Felipe Arias</v>
      </c>
      <c r="F79" s="4" t="str">
        <f>+VLOOKUP($A79,DATOS_CAPACITACIONES!A:F,6,0)</f>
        <v>Felipe Arias</v>
      </c>
      <c r="G79" s="4" t="str">
        <f>+VLOOKUP($A79,DATOS_CAPACITACIONES!A:G,7,0)</f>
        <v xml:space="preserve">Finca El Pilar </v>
      </c>
      <c r="H79" s="5">
        <f>+VLOOKUP($A79,DATOS_CAPACITACIONES!A:H,8,0)</f>
        <v>44309</v>
      </c>
      <c r="I79" s="4">
        <f>+VLOOKUP($A79,DATOS_CAPACITACIONES!A:I,9,0)</f>
        <v>60</v>
      </c>
      <c r="J79" s="2">
        <v>1120873760</v>
      </c>
      <c r="K79" s="4">
        <f>+VLOOKUP($J79,DATOS_PERSONAL!B:C,2,0)</f>
        <v>1534</v>
      </c>
      <c r="L79" s="4" t="str">
        <f>+VLOOKUP($J79,DATOS_PERSONAL!B:D,3,0)</f>
        <v>JORDAN STIVEN</v>
      </c>
      <c r="M79" s="4" t="str">
        <f>+VLOOKUP($J79,DATOS_PERSONAL!B:E,4,0)</f>
        <v>RIVAS RAMOS</v>
      </c>
      <c r="N79" s="4" t="str">
        <f>+VLOOKUP($J79,DATOS_PERSONAL!B:F,5,0)</f>
        <v>OROBERLÍN S.A.S.</v>
      </c>
      <c r="O79" s="4">
        <f>+VLOOKUP($A79,DATOS_CAPACITACIONES!A:N,11,0)</f>
        <v>83</v>
      </c>
      <c r="P79" s="4">
        <f>+VLOOKUP($A79,DATOS_CAPACITACIONES!A:L,12,0)</f>
        <v>83</v>
      </c>
      <c r="Q79" s="3">
        <f t="shared" si="1"/>
        <v>1</v>
      </c>
    </row>
    <row r="80" spans="1:17" ht="34.5" customHeight="1" x14ac:dyDescent="0.25">
      <c r="A80" s="2">
        <v>5</v>
      </c>
      <c r="B80" s="4" t="str">
        <f>+VLOOKUP($A80,DATOS_CAPACITACIONES!A:B,2,0)</f>
        <v>SST</v>
      </c>
      <c r="C80" s="4" t="str">
        <f>+VLOOKUP($A80,DATOS_CAPACITACIONES!A:C,3,0)</f>
        <v>Riesgo biomecánico, locativo, identificación de riesgos y Covid 19</v>
      </c>
      <c r="D80" s="4" t="str">
        <f>+VLOOKUP($A80,DATOS_CAPACITACIONES!A:D,4,0)</f>
        <v xml:space="preserve">Reconocer e identificar los riesgos presentes en la labor, conocer las medidas de prevención para los mismos. </v>
      </c>
      <c r="E80" s="4" t="str">
        <f>+VLOOKUP($A80,DATOS_CAPACITACIONES!A:E,5,0)</f>
        <v>Felipe Arias</v>
      </c>
      <c r="F80" s="4" t="str">
        <f>+VLOOKUP($A80,DATOS_CAPACITACIONES!A:F,6,0)</f>
        <v>Felipe Arias</v>
      </c>
      <c r="G80" s="4" t="str">
        <f>+VLOOKUP($A80,DATOS_CAPACITACIONES!A:G,7,0)</f>
        <v xml:space="preserve">Finca El Pilar </v>
      </c>
      <c r="H80" s="5">
        <f>+VLOOKUP($A80,DATOS_CAPACITACIONES!A:H,8,0)</f>
        <v>44309</v>
      </c>
      <c r="I80" s="4">
        <f>+VLOOKUP($A80,DATOS_CAPACITACIONES!A:I,9,0)</f>
        <v>60</v>
      </c>
      <c r="J80" s="2">
        <v>1121396420</v>
      </c>
      <c r="K80" s="4">
        <f>+VLOOKUP($J80,DATOS_PERSONAL!B:C,2,0)</f>
        <v>1511</v>
      </c>
      <c r="L80" s="4" t="str">
        <f>+VLOOKUP($J80,DATOS_PERSONAL!B:D,3,0)</f>
        <v>NELSON IGNACIO</v>
      </c>
      <c r="M80" s="4" t="str">
        <f>+VLOOKUP($J80,DATOS_PERSONAL!B:E,4,0)</f>
        <v>RINCON AGUDELO</v>
      </c>
      <c r="N80" s="4" t="str">
        <f>+VLOOKUP($J80,DATOS_PERSONAL!B:F,5,0)</f>
        <v>OROBERLÍN S.A.S.</v>
      </c>
      <c r="O80" s="4">
        <f>+VLOOKUP($A80,DATOS_CAPACITACIONES!A:N,11,0)</f>
        <v>83</v>
      </c>
      <c r="P80" s="4">
        <f>+VLOOKUP($A80,DATOS_CAPACITACIONES!A:L,12,0)</f>
        <v>83</v>
      </c>
      <c r="Q80" s="3">
        <f t="shared" si="1"/>
        <v>1</v>
      </c>
    </row>
    <row r="81" spans="1:17" ht="34.5" customHeight="1" x14ac:dyDescent="0.25">
      <c r="A81" s="2">
        <v>5</v>
      </c>
      <c r="B81" s="4" t="str">
        <f>+VLOOKUP($A81,DATOS_CAPACITACIONES!A:B,2,0)</f>
        <v>SST</v>
      </c>
      <c r="C81" s="4" t="str">
        <f>+VLOOKUP($A81,DATOS_CAPACITACIONES!A:C,3,0)</f>
        <v>Riesgo biomecánico, locativo, identificación de riesgos y Covid 19</v>
      </c>
      <c r="D81" s="4" t="str">
        <f>+VLOOKUP($A81,DATOS_CAPACITACIONES!A:D,4,0)</f>
        <v xml:space="preserve">Reconocer e identificar los riesgos presentes en la labor, conocer las medidas de prevención para los mismos. </v>
      </c>
      <c r="E81" s="4" t="str">
        <f>+VLOOKUP($A81,DATOS_CAPACITACIONES!A:E,5,0)</f>
        <v>Felipe Arias</v>
      </c>
      <c r="F81" s="4" t="str">
        <f>+VLOOKUP($A81,DATOS_CAPACITACIONES!A:F,6,0)</f>
        <v>Felipe Arias</v>
      </c>
      <c r="G81" s="4" t="str">
        <f>+VLOOKUP($A81,DATOS_CAPACITACIONES!A:G,7,0)</f>
        <v xml:space="preserve">Finca El Pilar </v>
      </c>
      <c r="H81" s="5">
        <f>+VLOOKUP($A81,DATOS_CAPACITACIONES!A:H,8,0)</f>
        <v>44309</v>
      </c>
      <c r="I81" s="4">
        <f>+VLOOKUP($A81,DATOS_CAPACITACIONES!A:I,9,0)</f>
        <v>60</v>
      </c>
      <c r="J81" s="2">
        <v>40411297</v>
      </c>
      <c r="K81" s="4">
        <f>+VLOOKUP($J81,DATOS_PERSONAL!B:C,2,0)</f>
        <v>1015</v>
      </c>
      <c r="L81" s="4" t="str">
        <f>+VLOOKUP($J81,DATOS_PERSONAL!B:D,3,0)</f>
        <v xml:space="preserve"> ANGELICA YOHANA</v>
      </c>
      <c r="M81" s="4" t="str">
        <f>+VLOOKUP($J81,DATOS_PERSONAL!B:E,4,0)</f>
        <v>RINCON</v>
      </c>
      <c r="N81" s="4" t="str">
        <f>+VLOOKUP($J81,DATOS_PERSONAL!B:F,5,0)</f>
        <v>OROBERLÍN S.A.S.</v>
      </c>
      <c r="O81" s="4">
        <f>+VLOOKUP($A81,DATOS_CAPACITACIONES!A:N,11,0)</f>
        <v>83</v>
      </c>
      <c r="P81" s="4">
        <f>+VLOOKUP($A81,DATOS_CAPACITACIONES!A:L,12,0)</f>
        <v>83</v>
      </c>
      <c r="Q81" s="3">
        <f t="shared" si="1"/>
        <v>1</v>
      </c>
    </row>
    <row r="82" spans="1:17" ht="34.5" customHeight="1" x14ac:dyDescent="0.25">
      <c r="A82" s="2">
        <v>5</v>
      </c>
      <c r="B82" s="4" t="str">
        <f>+VLOOKUP($A82,DATOS_CAPACITACIONES!A:B,2,0)</f>
        <v>SST</v>
      </c>
      <c r="C82" s="4" t="str">
        <f>+VLOOKUP($A82,DATOS_CAPACITACIONES!A:C,3,0)</f>
        <v>Riesgo biomecánico, locativo, identificación de riesgos y Covid 19</v>
      </c>
      <c r="D82" s="4" t="str">
        <f>+VLOOKUP($A82,DATOS_CAPACITACIONES!A:D,4,0)</f>
        <v xml:space="preserve">Reconocer e identificar los riesgos presentes en la labor, conocer las medidas de prevención para los mismos. </v>
      </c>
      <c r="E82" s="4" t="str">
        <f>+VLOOKUP($A82,DATOS_CAPACITACIONES!A:E,5,0)</f>
        <v>Felipe Arias</v>
      </c>
      <c r="F82" s="4" t="str">
        <f>+VLOOKUP($A82,DATOS_CAPACITACIONES!A:F,6,0)</f>
        <v>Felipe Arias</v>
      </c>
      <c r="G82" s="4" t="str">
        <f>+VLOOKUP($A82,DATOS_CAPACITACIONES!A:G,7,0)</f>
        <v xml:space="preserve">Finca El Pilar </v>
      </c>
      <c r="H82" s="5">
        <f>+VLOOKUP($A82,DATOS_CAPACITACIONES!A:H,8,0)</f>
        <v>44309</v>
      </c>
      <c r="I82" s="4">
        <f>+VLOOKUP($A82,DATOS_CAPACITACIONES!A:I,9,0)</f>
        <v>60</v>
      </c>
      <c r="J82" s="2">
        <v>17704595</v>
      </c>
      <c r="K82" s="4">
        <f>+VLOOKUP($J82,DATOS_PERSONAL!B:C,2,0)</f>
        <v>1073</v>
      </c>
      <c r="L82" s="4" t="str">
        <f>+VLOOKUP($J82,DATOS_PERSONAL!B:D,3,0)</f>
        <v>JOHN FREDY</v>
      </c>
      <c r="M82" s="4" t="str">
        <f>+VLOOKUP($J82,DATOS_PERSONAL!B:E,4,0)</f>
        <v xml:space="preserve">QUIÑONEZ MUÑOZ </v>
      </c>
      <c r="N82" s="4" t="str">
        <f>+VLOOKUP($J82,DATOS_PERSONAL!B:F,5,0)</f>
        <v>OROBERLÍN S.A.S.</v>
      </c>
      <c r="O82" s="4">
        <f>+VLOOKUP($A82,DATOS_CAPACITACIONES!A:N,11,0)</f>
        <v>83</v>
      </c>
      <c r="P82" s="4">
        <f>+VLOOKUP($A82,DATOS_CAPACITACIONES!A:L,12,0)</f>
        <v>83</v>
      </c>
      <c r="Q82" s="3">
        <f t="shared" si="1"/>
        <v>1</v>
      </c>
    </row>
    <row r="83" spans="1:17" ht="34.5" customHeight="1" x14ac:dyDescent="0.25">
      <c r="A83" s="2">
        <v>5</v>
      </c>
      <c r="B83" s="4" t="str">
        <f>+VLOOKUP($A83,DATOS_CAPACITACIONES!A:B,2,0)</f>
        <v>SST</v>
      </c>
      <c r="C83" s="4" t="str">
        <f>+VLOOKUP($A83,DATOS_CAPACITACIONES!A:C,3,0)</f>
        <v>Riesgo biomecánico, locativo, identificación de riesgos y Covid 19</v>
      </c>
      <c r="D83" s="4" t="str">
        <f>+VLOOKUP($A83,DATOS_CAPACITACIONES!A:D,4,0)</f>
        <v xml:space="preserve">Reconocer e identificar los riesgos presentes en la labor, conocer las medidas de prevención para los mismos. </v>
      </c>
      <c r="E83" s="4" t="str">
        <f>+VLOOKUP($A83,DATOS_CAPACITACIONES!A:E,5,0)</f>
        <v>Felipe Arias</v>
      </c>
      <c r="F83" s="4" t="str">
        <f>+VLOOKUP($A83,DATOS_CAPACITACIONES!A:F,6,0)</f>
        <v>Felipe Arias</v>
      </c>
      <c r="G83" s="4" t="str">
        <f>+VLOOKUP($A83,DATOS_CAPACITACIONES!A:G,7,0)</f>
        <v xml:space="preserve">Finca El Pilar </v>
      </c>
      <c r="H83" s="5">
        <f>+VLOOKUP($A83,DATOS_CAPACITACIONES!A:H,8,0)</f>
        <v>44309</v>
      </c>
      <c r="I83" s="4">
        <f>+VLOOKUP($A83,DATOS_CAPACITACIONES!A:I,9,0)</f>
        <v>60</v>
      </c>
      <c r="J83" s="2">
        <v>19561040</v>
      </c>
      <c r="K83" s="4">
        <f>+VLOOKUP($J83,DATOS_PERSONAL!B:C,2,0)</f>
        <v>1166</v>
      </c>
      <c r="L83" s="4" t="str">
        <f>+VLOOKUP($J83,DATOS_PERSONAL!B:D,3,0)</f>
        <v>GILBERTO SEGUNDO</v>
      </c>
      <c r="M83" s="4" t="str">
        <f>+VLOOKUP($J83,DATOS_PERSONAL!B:E,4,0)</f>
        <v xml:space="preserve">PEREZ RIVERA </v>
      </c>
      <c r="N83" s="4" t="str">
        <f>+VLOOKUP($J83,DATOS_PERSONAL!B:F,5,0)</f>
        <v>OROBERLÍN S.A.S.</v>
      </c>
      <c r="O83" s="4">
        <f>+VLOOKUP($A83,DATOS_CAPACITACIONES!A:N,11,0)</f>
        <v>83</v>
      </c>
      <c r="P83" s="4">
        <f>+VLOOKUP($A83,DATOS_CAPACITACIONES!A:L,12,0)</f>
        <v>83</v>
      </c>
      <c r="Q83" s="3">
        <f t="shared" si="1"/>
        <v>1</v>
      </c>
    </row>
    <row r="84" spans="1:17" ht="34.5" customHeight="1" x14ac:dyDescent="0.25">
      <c r="A84" s="2">
        <v>5</v>
      </c>
      <c r="B84" s="4" t="str">
        <f>+VLOOKUP($A84,DATOS_CAPACITACIONES!A:B,2,0)</f>
        <v>SST</v>
      </c>
      <c r="C84" s="4" t="str">
        <f>+VLOOKUP($A84,DATOS_CAPACITACIONES!A:C,3,0)</f>
        <v>Riesgo biomecánico, locativo, identificación de riesgos y Covid 19</v>
      </c>
      <c r="D84" s="4" t="str">
        <f>+VLOOKUP($A84,DATOS_CAPACITACIONES!A:D,4,0)</f>
        <v xml:space="preserve">Reconocer e identificar los riesgos presentes en la labor, conocer las medidas de prevención para los mismos. </v>
      </c>
      <c r="E84" s="4" t="str">
        <f>+VLOOKUP($A84,DATOS_CAPACITACIONES!A:E,5,0)</f>
        <v>Felipe Arias</v>
      </c>
      <c r="F84" s="4" t="str">
        <f>+VLOOKUP($A84,DATOS_CAPACITACIONES!A:F,6,0)</f>
        <v>Felipe Arias</v>
      </c>
      <c r="G84" s="4" t="str">
        <f>+VLOOKUP($A84,DATOS_CAPACITACIONES!A:G,7,0)</f>
        <v xml:space="preserve">Finca El Pilar </v>
      </c>
      <c r="H84" s="5">
        <f>+VLOOKUP($A84,DATOS_CAPACITACIONES!A:H,8,0)</f>
        <v>44309</v>
      </c>
      <c r="I84" s="4">
        <f>+VLOOKUP($A84,DATOS_CAPACITACIONES!A:I,9,0)</f>
        <v>60</v>
      </c>
      <c r="J84" s="2">
        <v>18973838</v>
      </c>
      <c r="K84" s="4">
        <f>+VLOOKUP($J84,DATOS_PERSONAL!B:C,2,0)</f>
        <v>1515</v>
      </c>
      <c r="L84" s="4" t="str">
        <f>+VLOOKUP($J84,DATOS_PERSONAL!B:D,3,0)</f>
        <v xml:space="preserve">MARCOS JAVIER </v>
      </c>
      <c r="M84" s="4" t="str">
        <f>+VLOOKUP($J84,DATOS_PERSONAL!B:E,4,0)</f>
        <v>PEREZ BANDERA</v>
      </c>
      <c r="N84" s="4" t="str">
        <f>+VLOOKUP($J84,DATOS_PERSONAL!B:F,5,0)</f>
        <v>OROBERLÍN S.A.S.</v>
      </c>
      <c r="O84" s="4">
        <f>+VLOOKUP($A84,DATOS_CAPACITACIONES!A:N,11,0)</f>
        <v>83</v>
      </c>
      <c r="P84" s="4">
        <f>+VLOOKUP($A84,DATOS_CAPACITACIONES!A:L,12,0)</f>
        <v>83</v>
      </c>
      <c r="Q84" s="3">
        <f t="shared" si="1"/>
        <v>1</v>
      </c>
    </row>
    <row r="85" spans="1:17" ht="34.5" customHeight="1" x14ac:dyDescent="0.25">
      <c r="A85" s="2">
        <v>5</v>
      </c>
      <c r="B85" s="4" t="str">
        <f>+VLOOKUP($A85,DATOS_CAPACITACIONES!A:B,2,0)</f>
        <v>SST</v>
      </c>
      <c r="C85" s="4" t="str">
        <f>+VLOOKUP($A85,DATOS_CAPACITACIONES!A:C,3,0)</f>
        <v>Riesgo biomecánico, locativo, identificación de riesgos y Covid 19</v>
      </c>
      <c r="D85" s="4" t="str">
        <f>+VLOOKUP($A85,DATOS_CAPACITACIONES!A:D,4,0)</f>
        <v xml:space="preserve">Reconocer e identificar los riesgos presentes en la labor, conocer las medidas de prevención para los mismos. </v>
      </c>
      <c r="E85" s="4" t="str">
        <f>+VLOOKUP($A85,DATOS_CAPACITACIONES!A:E,5,0)</f>
        <v>Felipe Arias</v>
      </c>
      <c r="F85" s="4" t="str">
        <f>+VLOOKUP($A85,DATOS_CAPACITACIONES!A:F,6,0)</f>
        <v>Felipe Arias</v>
      </c>
      <c r="G85" s="4" t="str">
        <f>+VLOOKUP($A85,DATOS_CAPACITACIONES!A:G,7,0)</f>
        <v xml:space="preserve">Finca El Pilar </v>
      </c>
      <c r="H85" s="5">
        <f>+VLOOKUP($A85,DATOS_CAPACITACIONES!A:H,8,0)</f>
        <v>44309</v>
      </c>
      <c r="I85" s="4">
        <f>+VLOOKUP($A85,DATOS_CAPACITACIONES!A:I,9,0)</f>
        <v>60</v>
      </c>
      <c r="J85" s="2">
        <v>1069755169</v>
      </c>
      <c r="K85" s="4" t="str">
        <f>+VLOOKUP($J85,DATOS_PERSONAL!B:C,2,0)</f>
        <v>N/A</v>
      </c>
      <c r="L85" s="4" t="str">
        <f>+VLOOKUP($J85,DATOS_PERSONAL!B:D,3,0)</f>
        <v xml:space="preserve"> EDUAR MANUEL</v>
      </c>
      <c r="M85" s="4" t="str">
        <f>+VLOOKUP($J85,DATOS_PERSONAL!B:E,4,0)</f>
        <v>PERDOMO SON</v>
      </c>
      <c r="N85" s="4" t="str">
        <f>+VLOOKUP($J85,DATOS_PERSONAL!B:F,5,0)</f>
        <v>PALMERAS CARARABO S.A.</v>
      </c>
      <c r="O85" s="4">
        <f>+VLOOKUP($A85,DATOS_CAPACITACIONES!A:N,11,0)</f>
        <v>83</v>
      </c>
      <c r="P85" s="4">
        <f>+VLOOKUP($A85,DATOS_CAPACITACIONES!A:L,12,0)</f>
        <v>83</v>
      </c>
      <c r="Q85" s="3">
        <f t="shared" si="1"/>
        <v>1</v>
      </c>
    </row>
    <row r="86" spans="1:17" ht="34.5" customHeight="1" x14ac:dyDescent="0.25">
      <c r="A86" s="2">
        <v>5</v>
      </c>
      <c r="B86" s="4" t="str">
        <f>+VLOOKUP($A86,DATOS_CAPACITACIONES!A:B,2,0)</f>
        <v>SST</v>
      </c>
      <c r="C86" s="4" t="str">
        <f>+VLOOKUP($A86,DATOS_CAPACITACIONES!A:C,3,0)</f>
        <v>Riesgo biomecánico, locativo, identificación de riesgos y Covid 19</v>
      </c>
      <c r="D86" s="4" t="str">
        <f>+VLOOKUP($A86,DATOS_CAPACITACIONES!A:D,4,0)</f>
        <v xml:space="preserve">Reconocer e identificar los riesgos presentes en la labor, conocer las medidas de prevención para los mismos. </v>
      </c>
      <c r="E86" s="4" t="str">
        <f>+VLOOKUP($A86,DATOS_CAPACITACIONES!A:E,5,0)</f>
        <v>Felipe Arias</v>
      </c>
      <c r="F86" s="4" t="str">
        <f>+VLOOKUP($A86,DATOS_CAPACITACIONES!A:F,6,0)</f>
        <v>Felipe Arias</v>
      </c>
      <c r="G86" s="4" t="str">
        <f>+VLOOKUP($A86,DATOS_CAPACITACIONES!A:G,7,0)</f>
        <v xml:space="preserve">Finca El Pilar </v>
      </c>
      <c r="H86" s="5">
        <f>+VLOOKUP($A86,DATOS_CAPACITACIONES!A:H,8,0)</f>
        <v>44309</v>
      </c>
      <c r="I86" s="4">
        <f>+VLOOKUP($A86,DATOS_CAPACITACIONES!A:I,9,0)</f>
        <v>60</v>
      </c>
      <c r="J86" s="2">
        <v>16882469</v>
      </c>
      <c r="K86" s="4" t="str">
        <f>+VLOOKUP($J86,DATOS_PERSONAL!B:C,2,0)</f>
        <v>N/A</v>
      </c>
      <c r="L86" s="4" t="str">
        <f>+VLOOKUP($J86,DATOS_PERSONAL!B:D,3,0)</f>
        <v xml:space="preserve"> WEIMAR</v>
      </c>
      <c r="M86" s="4" t="str">
        <f>+VLOOKUP($J86,DATOS_PERSONAL!B:E,4,0)</f>
        <v>PEÑA MOSQUERA</v>
      </c>
      <c r="N86" s="4" t="str">
        <f>+VLOOKUP($J86,DATOS_PERSONAL!B:F,5,0)</f>
        <v>PALMERAS CARARABO S.A.</v>
      </c>
      <c r="O86" s="4">
        <f>+VLOOKUP($A86,DATOS_CAPACITACIONES!A:N,11,0)</f>
        <v>83</v>
      </c>
      <c r="P86" s="4">
        <f>+VLOOKUP($A86,DATOS_CAPACITACIONES!A:L,12,0)</f>
        <v>83</v>
      </c>
      <c r="Q86" s="3">
        <f t="shared" si="1"/>
        <v>1</v>
      </c>
    </row>
    <row r="87" spans="1:17" ht="34.5" customHeight="1" x14ac:dyDescent="0.25">
      <c r="A87" s="2">
        <v>5</v>
      </c>
      <c r="B87" s="4" t="str">
        <f>+VLOOKUP($A87,DATOS_CAPACITACIONES!A:B,2,0)</f>
        <v>SST</v>
      </c>
      <c r="C87" s="4" t="str">
        <f>+VLOOKUP($A87,DATOS_CAPACITACIONES!A:C,3,0)</f>
        <v>Riesgo biomecánico, locativo, identificación de riesgos y Covid 19</v>
      </c>
      <c r="D87" s="4" t="str">
        <f>+VLOOKUP($A87,DATOS_CAPACITACIONES!A:D,4,0)</f>
        <v xml:space="preserve">Reconocer e identificar los riesgos presentes en la labor, conocer las medidas de prevención para los mismos. </v>
      </c>
      <c r="E87" s="4" t="str">
        <f>+VLOOKUP($A87,DATOS_CAPACITACIONES!A:E,5,0)</f>
        <v>Felipe Arias</v>
      </c>
      <c r="F87" s="4" t="str">
        <f>+VLOOKUP($A87,DATOS_CAPACITACIONES!A:F,6,0)</f>
        <v>Felipe Arias</v>
      </c>
      <c r="G87" s="4" t="str">
        <f>+VLOOKUP($A87,DATOS_CAPACITACIONES!A:G,7,0)</f>
        <v xml:space="preserve">Finca El Pilar </v>
      </c>
      <c r="H87" s="5">
        <f>+VLOOKUP($A87,DATOS_CAPACITACIONES!A:H,8,0)</f>
        <v>44309</v>
      </c>
      <c r="I87" s="4">
        <f>+VLOOKUP($A87,DATOS_CAPACITACIONES!A:I,9,0)</f>
        <v>60</v>
      </c>
      <c r="J87" s="2">
        <v>1122131510</v>
      </c>
      <c r="K87" s="4" t="str">
        <f>+VLOOKUP($J87,DATOS_PERSONAL!B:C,2,0)</f>
        <v>N/A</v>
      </c>
      <c r="L87" s="4" t="str">
        <f>+VLOOKUP($J87,DATOS_PERSONAL!B:D,3,0)</f>
        <v xml:space="preserve"> DIEGO FERNANDO </v>
      </c>
      <c r="M87" s="4" t="str">
        <f>+VLOOKUP($J87,DATOS_PERSONAL!B:E,4,0)</f>
        <v>ORTIZ OSPINA</v>
      </c>
      <c r="N87" s="4" t="str">
        <f>+VLOOKUP($J87,DATOS_PERSONAL!B:F,5,0)</f>
        <v>PALMERAS CARARABO S.A.</v>
      </c>
      <c r="O87" s="4">
        <f>+VLOOKUP($A87,DATOS_CAPACITACIONES!A:N,11,0)</f>
        <v>83</v>
      </c>
      <c r="P87" s="4">
        <f>+VLOOKUP($A87,DATOS_CAPACITACIONES!A:L,12,0)</f>
        <v>83</v>
      </c>
      <c r="Q87" s="3">
        <f t="shared" si="1"/>
        <v>1</v>
      </c>
    </row>
    <row r="88" spans="1:17" ht="34.5" customHeight="1" x14ac:dyDescent="0.25">
      <c r="A88" s="2">
        <v>5</v>
      </c>
      <c r="B88" s="4" t="str">
        <f>+VLOOKUP($A88,DATOS_CAPACITACIONES!A:B,2,0)</f>
        <v>SST</v>
      </c>
      <c r="C88" s="4" t="str">
        <f>+VLOOKUP($A88,DATOS_CAPACITACIONES!A:C,3,0)</f>
        <v>Riesgo biomecánico, locativo, identificación de riesgos y Covid 19</v>
      </c>
      <c r="D88" s="4" t="str">
        <f>+VLOOKUP($A88,DATOS_CAPACITACIONES!A:D,4,0)</f>
        <v xml:space="preserve">Reconocer e identificar los riesgos presentes en la labor, conocer las medidas de prevención para los mismos. </v>
      </c>
      <c r="E88" s="4" t="str">
        <f>+VLOOKUP($A88,DATOS_CAPACITACIONES!A:E,5,0)</f>
        <v>Felipe Arias</v>
      </c>
      <c r="F88" s="4" t="str">
        <f>+VLOOKUP($A88,DATOS_CAPACITACIONES!A:F,6,0)</f>
        <v>Felipe Arias</v>
      </c>
      <c r="G88" s="4" t="str">
        <f>+VLOOKUP($A88,DATOS_CAPACITACIONES!A:G,7,0)</f>
        <v xml:space="preserve">Finca El Pilar </v>
      </c>
      <c r="H88" s="5">
        <f>+VLOOKUP($A88,DATOS_CAPACITACIONES!A:H,8,0)</f>
        <v>44309</v>
      </c>
      <c r="I88" s="4">
        <f>+VLOOKUP($A88,DATOS_CAPACITACIONES!A:I,9,0)</f>
        <v>60</v>
      </c>
      <c r="J88" s="2">
        <v>1123116129</v>
      </c>
      <c r="K88" s="4">
        <f>+VLOOKUP($J88,DATOS_PERSONAL!B:C,2,0)</f>
        <v>1090</v>
      </c>
      <c r="L88" s="4" t="str">
        <f>+VLOOKUP($J88,DATOS_PERSONAL!B:D,3,0)</f>
        <v>JUAN ESTEBAN</v>
      </c>
      <c r="M88" s="4" t="str">
        <f>+VLOOKUP($J88,DATOS_PERSONAL!B:E,4,0)</f>
        <v xml:space="preserve">ORTIZ </v>
      </c>
      <c r="N88" s="4" t="str">
        <f>+VLOOKUP($J88,DATOS_PERSONAL!B:F,5,0)</f>
        <v>OROBERLÍN S.A.S.</v>
      </c>
      <c r="O88" s="4">
        <f>+VLOOKUP($A88,DATOS_CAPACITACIONES!A:N,11,0)</f>
        <v>83</v>
      </c>
      <c r="P88" s="4">
        <f>+VLOOKUP($A88,DATOS_CAPACITACIONES!A:L,12,0)</f>
        <v>83</v>
      </c>
      <c r="Q88" s="3">
        <f t="shared" si="1"/>
        <v>1</v>
      </c>
    </row>
    <row r="89" spans="1:17" ht="34.5" customHeight="1" x14ac:dyDescent="0.25">
      <c r="A89" s="2">
        <v>5</v>
      </c>
      <c r="B89" s="4" t="str">
        <f>+VLOOKUP($A89,DATOS_CAPACITACIONES!A:B,2,0)</f>
        <v>SST</v>
      </c>
      <c r="C89" s="4" t="str">
        <f>+VLOOKUP($A89,DATOS_CAPACITACIONES!A:C,3,0)</f>
        <v>Riesgo biomecánico, locativo, identificación de riesgos y Covid 19</v>
      </c>
      <c r="D89" s="4" t="str">
        <f>+VLOOKUP($A89,DATOS_CAPACITACIONES!A:D,4,0)</f>
        <v xml:space="preserve">Reconocer e identificar los riesgos presentes en la labor, conocer las medidas de prevención para los mismos. </v>
      </c>
      <c r="E89" s="4" t="str">
        <f>+VLOOKUP($A89,DATOS_CAPACITACIONES!A:E,5,0)</f>
        <v>Felipe Arias</v>
      </c>
      <c r="F89" s="4" t="str">
        <f>+VLOOKUP($A89,DATOS_CAPACITACIONES!A:F,6,0)</f>
        <v>Felipe Arias</v>
      </c>
      <c r="G89" s="4" t="str">
        <f>+VLOOKUP($A89,DATOS_CAPACITACIONES!A:G,7,0)</f>
        <v xml:space="preserve">Finca El Pilar </v>
      </c>
      <c r="H89" s="5">
        <f>+VLOOKUP($A89,DATOS_CAPACITACIONES!A:H,8,0)</f>
        <v>44309</v>
      </c>
      <c r="I89" s="4">
        <f>+VLOOKUP($A89,DATOS_CAPACITACIONES!A:I,9,0)</f>
        <v>60</v>
      </c>
      <c r="J89" s="2">
        <v>31031695</v>
      </c>
      <c r="K89" s="4">
        <f>+VLOOKUP($J89,DATOS_PERSONAL!B:C,2,0)</f>
        <v>1422</v>
      </c>
      <c r="L89" s="4" t="str">
        <f>+VLOOKUP($J89,DATOS_PERSONAL!B:D,3,0)</f>
        <v>ANA ELIZABETH</v>
      </c>
      <c r="M89" s="4" t="str">
        <f>+VLOOKUP($J89,DATOS_PERSONAL!B:E,4,0)</f>
        <v>ORTIZ</v>
      </c>
      <c r="N89" s="4" t="str">
        <f>+VLOOKUP($J89,DATOS_PERSONAL!B:F,5,0)</f>
        <v>OROBERLÍN S.A.S.</v>
      </c>
      <c r="O89" s="4">
        <f>+VLOOKUP($A89,DATOS_CAPACITACIONES!A:N,11,0)</f>
        <v>83</v>
      </c>
      <c r="P89" s="4">
        <f>+VLOOKUP($A89,DATOS_CAPACITACIONES!A:L,12,0)</f>
        <v>83</v>
      </c>
      <c r="Q89" s="3">
        <f t="shared" si="1"/>
        <v>1</v>
      </c>
    </row>
    <row r="90" spans="1:17" ht="34.5" customHeight="1" x14ac:dyDescent="0.25">
      <c r="A90" s="2">
        <v>5</v>
      </c>
      <c r="B90" s="4" t="str">
        <f>+VLOOKUP($A90,DATOS_CAPACITACIONES!A:B,2,0)</f>
        <v>SST</v>
      </c>
      <c r="C90" s="4" t="str">
        <f>+VLOOKUP($A90,DATOS_CAPACITACIONES!A:C,3,0)</f>
        <v>Riesgo biomecánico, locativo, identificación de riesgos y Covid 19</v>
      </c>
      <c r="D90" s="4" t="str">
        <f>+VLOOKUP($A90,DATOS_CAPACITACIONES!A:D,4,0)</f>
        <v xml:space="preserve">Reconocer e identificar los riesgos presentes en la labor, conocer las medidas de prevención para los mismos. </v>
      </c>
      <c r="E90" s="4" t="str">
        <f>+VLOOKUP($A90,DATOS_CAPACITACIONES!A:E,5,0)</f>
        <v>Felipe Arias</v>
      </c>
      <c r="F90" s="4" t="str">
        <f>+VLOOKUP($A90,DATOS_CAPACITACIONES!A:F,6,0)</f>
        <v>Felipe Arias</v>
      </c>
      <c r="G90" s="4" t="str">
        <f>+VLOOKUP($A90,DATOS_CAPACITACIONES!A:G,7,0)</f>
        <v xml:space="preserve">Finca El Pilar </v>
      </c>
      <c r="H90" s="5">
        <f>+VLOOKUP($A90,DATOS_CAPACITACIONES!A:H,8,0)</f>
        <v>44309</v>
      </c>
      <c r="I90" s="4">
        <f>+VLOOKUP($A90,DATOS_CAPACITACIONES!A:I,9,0)</f>
        <v>60</v>
      </c>
      <c r="J90" s="2">
        <v>7807070</v>
      </c>
      <c r="K90" s="4" t="str">
        <f>+VLOOKUP($J90,DATOS_PERSONAL!B:C,2,0)</f>
        <v>N/A</v>
      </c>
      <c r="L90" s="4" t="str">
        <f>+VLOOKUP($J90,DATOS_PERSONAL!B:D,3,0)</f>
        <v xml:space="preserve"> PEDRO ANTONIO </v>
      </c>
      <c r="M90" s="4" t="str">
        <f>+VLOOKUP($J90,DATOS_PERSONAL!B:E,4,0)</f>
        <v>ORTIZ</v>
      </c>
      <c r="N90" s="4" t="str">
        <f>+VLOOKUP($J90,DATOS_PERSONAL!B:F,5,0)</f>
        <v>PALMERAS CARARABO S.A.</v>
      </c>
      <c r="O90" s="4">
        <f>+VLOOKUP($A90,DATOS_CAPACITACIONES!A:N,11,0)</f>
        <v>83</v>
      </c>
      <c r="P90" s="4">
        <f>+VLOOKUP($A90,DATOS_CAPACITACIONES!A:L,12,0)</f>
        <v>83</v>
      </c>
      <c r="Q90" s="3">
        <f t="shared" si="1"/>
        <v>1</v>
      </c>
    </row>
    <row r="91" spans="1:17" ht="34.5" customHeight="1" x14ac:dyDescent="0.25">
      <c r="A91" s="2">
        <v>5</v>
      </c>
      <c r="B91" s="4" t="str">
        <f>+VLOOKUP($A91,DATOS_CAPACITACIONES!A:B,2,0)</f>
        <v>SST</v>
      </c>
      <c r="C91" s="4" t="str">
        <f>+VLOOKUP($A91,DATOS_CAPACITACIONES!A:C,3,0)</f>
        <v>Riesgo biomecánico, locativo, identificación de riesgos y Covid 19</v>
      </c>
      <c r="D91" s="4" t="str">
        <f>+VLOOKUP($A91,DATOS_CAPACITACIONES!A:D,4,0)</f>
        <v xml:space="preserve">Reconocer e identificar los riesgos presentes en la labor, conocer las medidas de prevención para los mismos. </v>
      </c>
      <c r="E91" s="4" t="str">
        <f>+VLOOKUP($A91,DATOS_CAPACITACIONES!A:E,5,0)</f>
        <v>Felipe Arias</v>
      </c>
      <c r="F91" s="4" t="str">
        <f>+VLOOKUP($A91,DATOS_CAPACITACIONES!A:F,6,0)</f>
        <v>Felipe Arias</v>
      </c>
      <c r="G91" s="4" t="str">
        <f>+VLOOKUP($A91,DATOS_CAPACITACIONES!A:G,7,0)</f>
        <v xml:space="preserve">Finca El Pilar </v>
      </c>
      <c r="H91" s="5">
        <f>+VLOOKUP($A91,DATOS_CAPACITACIONES!A:H,8,0)</f>
        <v>44309</v>
      </c>
      <c r="I91" s="4">
        <f>+VLOOKUP($A91,DATOS_CAPACITACIONES!A:I,9,0)</f>
        <v>60</v>
      </c>
      <c r="J91" s="2">
        <v>1003274956</v>
      </c>
      <c r="K91" s="4">
        <f>+VLOOKUP($J91,DATOS_PERSONAL!B:C,2,0)</f>
        <v>1463</v>
      </c>
      <c r="L91" s="4" t="str">
        <f>+VLOOKUP($J91,DATOS_PERSONAL!B:D,3,0)</f>
        <v>WILSON ENRRIQUE</v>
      </c>
      <c r="M91" s="4" t="str">
        <f>+VLOOKUP($J91,DATOS_PERSONAL!B:E,4,0)</f>
        <v>MURILLO JIMENEZ</v>
      </c>
      <c r="N91" s="4" t="str">
        <f>+VLOOKUP($J91,DATOS_PERSONAL!B:F,5,0)</f>
        <v>OROBERLÍN S.A.S.</v>
      </c>
      <c r="O91" s="4">
        <f>+VLOOKUP($A91,DATOS_CAPACITACIONES!A:N,11,0)</f>
        <v>83</v>
      </c>
      <c r="P91" s="4">
        <f>+VLOOKUP($A91,DATOS_CAPACITACIONES!A:L,12,0)</f>
        <v>83</v>
      </c>
      <c r="Q91" s="3">
        <f t="shared" si="1"/>
        <v>1</v>
      </c>
    </row>
    <row r="92" spans="1:17" ht="34.5" customHeight="1" x14ac:dyDescent="0.25">
      <c r="A92" s="2">
        <v>5</v>
      </c>
      <c r="B92" s="4" t="str">
        <f>+VLOOKUP($A92,DATOS_CAPACITACIONES!A:B,2,0)</f>
        <v>SST</v>
      </c>
      <c r="C92" s="4" t="str">
        <f>+VLOOKUP($A92,DATOS_CAPACITACIONES!A:C,3,0)</f>
        <v>Riesgo biomecánico, locativo, identificación de riesgos y Covid 19</v>
      </c>
      <c r="D92" s="4" t="str">
        <f>+VLOOKUP($A92,DATOS_CAPACITACIONES!A:D,4,0)</f>
        <v xml:space="preserve">Reconocer e identificar los riesgos presentes en la labor, conocer las medidas de prevención para los mismos. </v>
      </c>
      <c r="E92" s="4" t="str">
        <f>+VLOOKUP($A92,DATOS_CAPACITACIONES!A:E,5,0)</f>
        <v>Felipe Arias</v>
      </c>
      <c r="F92" s="4" t="str">
        <f>+VLOOKUP($A92,DATOS_CAPACITACIONES!A:F,6,0)</f>
        <v>Felipe Arias</v>
      </c>
      <c r="G92" s="4" t="str">
        <f>+VLOOKUP($A92,DATOS_CAPACITACIONES!A:G,7,0)</f>
        <v xml:space="preserve">Finca El Pilar </v>
      </c>
      <c r="H92" s="5">
        <f>+VLOOKUP($A92,DATOS_CAPACITACIONES!A:H,8,0)</f>
        <v>44309</v>
      </c>
      <c r="I92" s="4">
        <f>+VLOOKUP($A92,DATOS_CAPACITACIONES!A:I,9,0)</f>
        <v>60</v>
      </c>
      <c r="J92" s="2">
        <v>1123115732</v>
      </c>
      <c r="K92" s="4">
        <f>+VLOOKUP($J92,DATOS_PERSONAL!B:C,2,0)</f>
        <v>1520</v>
      </c>
      <c r="L92" s="4" t="str">
        <f>+VLOOKUP($J92,DATOS_PERSONAL!B:D,3,0)</f>
        <v xml:space="preserve"> OVIDIO</v>
      </c>
      <c r="M92" s="4" t="str">
        <f>+VLOOKUP($J92,DATOS_PERSONAL!B:E,4,0)</f>
        <v>MURCIA JOJOA</v>
      </c>
      <c r="N92" s="4" t="str">
        <f>+VLOOKUP($J92,DATOS_PERSONAL!B:F,5,0)</f>
        <v>OROBERLÍN S.A.S.</v>
      </c>
      <c r="O92" s="4">
        <f>+VLOOKUP($A92,DATOS_CAPACITACIONES!A:N,11,0)</f>
        <v>83</v>
      </c>
      <c r="P92" s="4">
        <f>+VLOOKUP($A92,DATOS_CAPACITACIONES!A:L,12,0)</f>
        <v>83</v>
      </c>
      <c r="Q92" s="3">
        <f t="shared" si="1"/>
        <v>1</v>
      </c>
    </row>
    <row r="93" spans="1:17" ht="34.5" customHeight="1" x14ac:dyDescent="0.25">
      <c r="A93" s="2">
        <v>5</v>
      </c>
      <c r="B93" s="4" t="str">
        <f>+VLOOKUP($A93,DATOS_CAPACITACIONES!A:B,2,0)</f>
        <v>SST</v>
      </c>
      <c r="C93" s="4" t="str">
        <f>+VLOOKUP($A93,DATOS_CAPACITACIONES!A:C,3,0)</f>
        <v>Riesgo biomecánico, locativo, identificación de riesgos y Covid 19</v>
      </c>
      <c r="D93" s="4" t="str">
        <f>+VLOOKUP($A93,DATOS_CAPACITACIONES!A:D,4,0)</f>
        <v xml:space="preserve">Reconocer e identificar los riesgos presentes en la labor, conocer las medidas de prevención para los mismos. </v>
      </c>
      <c r="E93" s="4" t="str">
        <f>+VLOOKUP($A93,DATOS_CAPACITACIONES!A:E,5,0)</f>
        <v>Felipe Arias</v>
      </c>
      <c r="F93" s="4" t="str">
        <f>+VLOOKUP($A93,DATOS_CAPACITACIONES!A:F,6,0)</f>
        <v>Felipe Arias</v>
      </c>
      <c r="G93" s="4" t="str">
        <f>+VLOOKUP($A93,DATOS_CAPACITACIONES!A:G,7,0)</f>
        <v xml:space="preserve">Finca El Pilar </v>
      </c>
      <c r="H93" s="5">
        <f>+VLOOKUP($A93,DATOS_CAPACITACIONES!A:H,8,0)</f>
        <v>44309</v>
      </c>
      <c r="I93" s="4">
        <f>+VLOOKUP($A93,DATOS_CAPACITACIONES!A:I,9,0)</f>
        <v>60</v>
      </c>
      <c r="J93" s="2">
        <v>40404467</v>
      </c>
      <c r="K93" s="4">
        <f>+VLOOKUP($J93,DATOS_PERSONAL!B:C,2,0)</f>
        <v>1029</v>
      </c>
      <c r="L93" s="4" t="str">
        <f>+VLOOKUP($J93,DATOS_PERSONAL!B:D,3,0)</f>
        <v>BLANCA MARINELLA</v>
      </c>
      <c r="M93" s="4" t="str">
        <f>+VLOOKUP($J93,DATOS_PERSONAL!B:E,4,0)</f>
        <v xml:space="preserve">MORENO SANCHEZ </v>
      </c>
      <c r="N93" s="4" t="str">
        <f>+VLOOKUP($J93,DATOS_PERSONAL!B:F,5,0)</f>
        <v>OROBERLÍN S.A.S.</v>
      </c>
      <c r="O93" s="4">
        <f>+VLOOKUP($A93,DATOS_CAPACITACIONES!A:N,11,0)</f>
        <v>83</v>
      </c>
      <c r="P93" s="4">
        <f>+VLOOKUP($A93,DATOS_CAPACITACIONES!A:L,12,0)</f>
        <v>83</v>
      </c>
      <c r="Q93" s="3">
        <f t="shared" si="1"/>
        <v>1</v>
      </c>
    </row>
    <row r="94" spans="1:17" ht="34.5" customHeight="1" x14ac:dyDescent="0.25">
      <c r="A94" s="2">
        <v>5</v>
      </c>
      <c r="B94" s="4" t="str">
        <f>+VLOOKUP($A94,DATOS_CAPACITACIONES!A:B,2,0)</f>
        <v>SST</v>
      </c>
      <c r="C94" s="4" t="str">
        <f>+VLOOKUP($A94,DATOS_CAPACITACIONES!A:C,3,0)</f>
        <v>Riesgo biomecánico, locativo, identificación de riesgos y Covid 19</v>
      </c>
      <c r="D94" s="4" t="str">
        <f>+VLOOKUP($A94,DATOS_CAPACITACIONES!A:D,4,0)</f>
        <v xml:space="preserve">Reconocer e identificar los riesgos presentes en la labor, conocer las medidas de prevención para los mismos. </v>
      </c>
      <c r="E94" s="4" t="str">
        <f>+VLOOKUP($A94,DATOS_CAPACITACIONES!A:E,5,0)</f>
        <v>Felipe Arias</v>
      </c>
      <c r="F94" s="4" t="str">
        <f>+VLOOKUP($A94,DATOS_CAPACITACIONES!A:F,6,0)</f>
        <v>Felipe Arias</v>
      </c>
      <c r="G94" s="4" t="str">
        <f>+VLOOKUP($A94,DATOS_CAPACITACIONES!A:G,7,0)</f>
        <v xml:space="preserve">Finca El Pilar </v>
      </c>
      <c r="H94" s="5">
        <f>+VLOOKUP($A94,DATOS_CAPACITACIONES!A:H,8,0)</f>
        <v>44309</v>
      </c>
      <c r="I94" s="4">
        <f>+VLOOKUP($A94,DATOS_CAPACITACIONES!A:I,9,0)</f>
        <v>60</v>
      </c>
      <c r="J94" s="2">
        <v>40326125</v>
      </c>
      <c r="K94" s="4">
        <f>+VLOOKUP($J94,DATOS_PERSONAL!B:C,2,0)</f>
        <v>1129</v>
      </c>
      <c r="L94" s="4" t="str">
        <f>+VLOOKUP($J94,DATOS_PERSONAL!B:D,3,0)</f>
        <v>LILIANA ANDREA</v>
      </c>
      <c r="M94" s="4" t="str">
        <f>+VLOOKUP($J94,DATOS_PERSONAL!B:E,4,0)</f>
        <v xml:space="preserve">MORENO NARVAEZ </v>
      </c>
      <c r="N94" s="4" t="str">
        <f>+VLOOKUP($J94,DATOS_PERSONAL!B:F,5,0)</f>
        <v>OROBERLÍN S.A.S.</v>
      </c>
      <c r="O94" s="4">
        <f>+VLOOKUP($A94,DATOS_CAPACITACIONES!A:N,11,0)</f>
        <v>83</v>
      </c>
      <c r="P94" s="4">
        <f>+VLOOKUP($A94,DATOS_CAPACITACIONES!A:L,12,0)</f>
        <v>83</v>
      </c>
      <c r="Q94" s="3">
        <f t="shared" si="1"/>
        <v>1</v>
      </c>
    </row>
    <row r="95" spans="1:17" ht="34.5" customHeight="1" x14ac:dyDescent="0.25">
      <c r="A95" s="2">
        <v>5</v>
      </c>
      <c r="B95" s="4" t="str">
        <f>+VLOOKUP($A95,DATOS_CAPACITACIONES!A:B,2,0)</f>
        <v>SST</v>
      </c>
      <c r="C95" s="4" t="str">
        <f>+VLOOKUP($A95,DATOS_CAPACITACIONES!A:C,3,0)</f>
        <v>Riesgo biomecánico, locativo, identificación de riesgos y Covid 19</v>
      </c>
      <c r="D95" s="4" t="str">
        <f>+VLOOKUP($A95,DATOS_CAPACITACIONES!A:D,4,0)</f>
        <v xml:space="preserve">Reconocer e identificar los riesgos presentes en la labor, conocer las medidas de prevención para los mismos. </v>
      </c>
      <c r="E95" s="4" t="str">
        <f>+VLOOKUP($A95,DATOS_CAPACITACIONES!A:E,5,0)</f>
        <v>Felipe Arias</v>
      </c>
      <c r="F95" s="4" t="str">
        <f>+VLOOKUP($A95,DATOS_CAPACITACIONES!A:F,6,0)</f>
        <v>Felipe Arias</v>
      </c>
      <c r="G95" s="4" t="str">
        <f>+VLOOKUP($A95,DATOS_CAPACITACIONES!A:G,7,0)</f>
        <v xml:space="preserve">Finca El Pilar </v>
      </c>
      <c r="H95" s="5">
        <f>+VLOOKUP($A95,DATOS_CAPACITACIONES!A:H,8,0)</f>
        <v>44309</v>
      </c>
      <c r="I95" s="4">
        <f>+VLOOKUP($A95,DATOS_CAPACITACIONES!A:I,9,0)</f>
        <v>60</v>
      </c>
      <c r="J95" s="2">
        <v>1121873605</v>
      </c>
      <c r="K95" s="4">
        <f>+VLOOKUP($J95,DATOS_PERSONAL!B:C,2,0)</f>
        <v>1376</v>
      </c>
      <c r="L95" s="4" t="str">
        <f>+VLOOKUP($J95,DATOS_PERSONAL!B:D,3,0)</f>
        <v>ANDRES</v>
      </c>
      <c r="M95" s="4" t="str">
        <f>+VLOOKUP($J95,DATOS_PERSONAL!B:E,4,0)</f>
        <v xml:space="preserve">MONTEJO PLAZAS </v>
      </c>
      <c r="N95" s="4" t="str">
        <f>+VLOOKUP($J95,DATOS_PERSONAL!B:F,5,0)</f>
        <v>OROBERLÍN S.A.S.</v>
      </c>
      <c r="O95" s="4">
        <f>+VLOOKUP($A95,DATOS_CAPACITACIONES!A:N,11,0)</f>
        <v>83</v>
      </c>
      <c r="P95" s="4">
        <f>+VLOOKUP($A95,DATOS_CAPACITACIONES!A:L,12,0)</f>
        <v>83</v>
      </c>
      <c r="Q95" s="3">
        <f t="shared" si="1"/>
        <v>1</v>
      </c>
    </row>
    <row r="96" spans="1:17" ht="34.5" customHeight="1" x14ac:dyDescent="0.25">
      <c r="A96" s="2">
        <v>5</v>
      </c>
      <c r="B96" s="4" t="str">
        <f>+VLOOKUP($A96,DATOS_CAPACITACIONES!A:B,2,0)</f>
        <v>SST</v>
      </c>
      <c r="C96" s="4" t="str">
        <f>+VLOOKUP($A96,DATOS_CAPACITACIONES!A:C,3,0)</f>
        <v>Riesgo biomecánico, locativo, identificación de riesgos y Covid 19</v>
      </c>
      <c r="D96" s="4" t="str">
        <f>+VLOOKUP($A96,DATOS_CAPACITACIONES!A:D,4,0)</f>
        <v xml:space="preserve">Reconocer e identificar los riesgos presentes en la labor, conocer las medidas de prevención para los mismos. </v>
      </c>
      <c r="E96" s="4" t="str">
        <f>+VLOOKUP($A96,DATOS_CAPACITACIONES!A:E,5,0)</f>
        <v>Felipe Arias</v>
      </c>
      <c r="F96" s="4" t="str">
        <f>+VLOOKUP($A96,DATOS_CAPACITACIONES!A:F,6,0)</f>
        <v>Felipe Arias</v>
      </c>
      <c r="G96" s="4" t="str">
        <f>+VLOOKUP($A96,DATOS_CAPACITACIONES!A:G,7,0)</f>
        <v xml:space="preserve">Finca El Pilar </v>
      </c>
      <c r="H96" s="5">
        <f>+VLOOKUP($A96,DATOS_CAPACITACIONES!A:H,8,0)</f>
        <v>44309</v>
      </c>
      <c r="I96" s="4">
        <f>+VLOOKUP($A96,DATOS_CAPACITACIONES!A:I,9,0)</f>
        <v>60</v>
      </c>
      <c r="J96" s="2">
        <v>1121873605</v>
      </c>
      <c r="K96" s="4">
        <f>+VLOOKUP($J96,DATOS_PERSONAL!B:C,2,0)</f>
        <v>1376</v>
      </c>
      <c r="L96" s="4" t="str">
        <f>+VLOOKUP($J96,DATOS_PERSONAL!B:D,3,0)</f>
        <v>ANDRES</v>
      </c>
      <c r="M96" s="4" t="str">
        <f>+VLOOKUP($J96,DATOS_PERSONAL!B:E,4,0)</f>
        <v xml:space="preserve">MONTEJO PLAZAS </v>
      </c>
      <c r="N96" s="4" t="str">
        <f>+VLOOKUP($J96,DATOS_PERSONAL!B:F,5,0)</f>
        <v>OROBERLÍN S.A.S.</v>
      </c>
      <c r="O96" s="4">
        <f>+VLOOKUP($A96,DATOS_CAPACITACIONES!A:N,11,0)</f>
        <v>83</v>
      </c>
      <c r="P96" s="4">
        <f>+VLOOKUP($A96,DATOS_CAPACITACIONES!A:L,12,0)</f>
        <v>83</v>
      </c>
      <c r="Q96" s="3">
        <f t="shared" si="1"/>
        <v>1</v>
      </c>
    </row>
    <row r="97" spans="1:17" ht="34.5" customHeight="1" x14ac:dyDescent="0.25">
      <c r="A97" s="2">
        <v>5</v>
      </c>
      <c r="B97" s="4" t="str">
        <f>+VLOOKUP($A97,DATOS_CAPACITACIONES!A:B,2,0)</f>
        <v>SST</v>
      </c>
      <c r="C97" s="4" t="str">
        <f>+VLOOKUP($A97,DATOS_CAPACITACIONES!A:C,3,0)</f>
        <v>Riesgo biomecánico, locativo, identificación de riesgos y Covid 19</v>
      </c>
      <c r="D97" s="4" t="str">
        <f>+VLOOKUP($A97,DATOS_CAPACITACIONES!A:D,4,0)</f>
        <v xml:space="preserve">Reconocer e identificar los riesgos presentes en la labor, conocer las medidas de prevención para los mismos. </v>
      </c>
      <c r="E97" s="4" t="str">
        <f>+VLOOKUP($A97,DATOS_CAPACITACIONES!A:E,5,0)</f>
        <v>Felipe Arias</v>
      </c>
      <c r="F97" s="4" t="str">
        <f>+VLOOKUP($A97,DATOS_CAPACITACIONES!A:F,6,0)</f>
        <v>Felipe Arias</v>
      </c>
      <c r="G97" s="4" t="str">
        <f>+VLOOKUP($A97,DATOS_CAPACITACIONES!A:G,7,0)</f>
        <v xml:space="preserve">Finca El Pilar </v>
      </c>
      <c r="H97" s="5">
        <f>+VLOOKUP($A97,DATOS_CAPACITACIONES!A:H,8,0)</f>
        <v>44309</v>
      </c>
      <c r="I97" s="4">
        <f>+VLOOKUP($A97,DATOS_CAPACITACIONES!A:I,9,0)</f>
        <v>60</v>
      </c>
      <c r="J97" s="2">
        <v>77103898</v>
      </c>
      <c r="K97" s="4">
        <f>+VLOOKUP($J97,DATOS_PERSONAL!B:C,2,0)</f>
        <v>1347</v>
      </c>
      <c r="L97" s="4" t="str">
        <f>+VLOOKUP($J97,DATOS_PERSONAL!B:D,3,0)</f>
        <v xml:space="preserve"> JHANDY EMIRO</v>
      </c>
      <c r="M97" s="4" t="str">
        <f>+VLOOKUP($J97,DATOS_PERSONAL!B:E,4,0)</f>
        <v>MARTINEZ OSPINO</v>
      </c>
      <c r="N97" s="4" t="str">
        <f>+VLOOKUP($J97,DATOS_PERSONAL!B:F,5,0)</f>
        <v>OROBERLÍN S.A.S.</v>
      </c>
      <c r="O97" s="4">
        <f>+VLOOKUP($A97,DATOS_CAPACITACIONES!A:N,11,0)</f>
        <v>83</v>
      </c>
      <c r="P97" s="4">
        <f>+VLOOKUP($A97,DATOS_CAPACITACIONES!A:L,12,0)</f>
        <v>83</v>
      </c>
      <c r="Q97" s="3">
        <f t="shared" si="1"/>
        <v>1</v>
      </c>
    </row>
    <row r="98" spans="1:17" ht="34.5" customHeight="1" x14ac:dyDescent="0.25">
      <c r="A98" s="2">
        <v>5</v>
      </c>
      <c r="B98" s="4" t="str">
        <f>+VLOOKUP($A98,DATOS_CAPACITACIONES!A:B,2,0)</f>
        <v>SST</v>
      </c>
      <c r="C98" s="4" t="str">
        <f>+VLOOKUP($A98,DATOS_CAPACITACIONES!A:C,3,0)</f>
        <v>Riesgo biomecánico, locativo, identificación de riesgos y Covid 19</v>
      </c>
      <c r="D98" s="4" t="str">
        <f>+VLOOKUP($A98,DATOS_CAPACITACIONES!A:D,4,0)</f>
        <v xml:space="preserve">Reconocer e identificar los riesgos presentes en la labor, conocer las medidas de prevención para los mismos. </v>
      </c>
      <c r="E98" s="4" t="str">
        <f>+VLOOKUP($A98,DATOS_CAPACITACIONES!A:E,5,0)</f>
        <v>Felipe Arias</v>
      </c>
      <c r="F98" s="4" t="str">
        <f>+VLOOKUP($A98,DATOS_CAPACITACIONES!A:F,6,0)</f>
        <v>Felipe Arias</v>
      </c>
      <c r="G98" s="4" t="str">
        <f>+VLOOKUP($A98,DATOS_CAPACITACIONES!A:G,7,0)</f>
        <v xml:space="preserve">Finca El Pilar </v>
      </c>
      <c r="H98" s="5">
        <f>+VLOOKUP($A98,DATOS_CAPACITACIONES!A:H,8,0)</f>
        <v>44309</v>
      </c>
      <c r="I98" s="4">
        <f>+VLOOKUP($A98,DATOS_CAPACITACIONES!A:I,9,0)</f>
        <v>60</v>
      </c>
      <c r="J98" s="2">
        <v>1121909035</v>
      </c>
      <c r="K98" s="4" t="str">
        <f>+VLOOKUP($J98,DATOS_PERSONAL!B:C,2,0)</f>
        <v>N/A</v>
      </c>
      <c r="L98" s="4" t="str">
        <f>+VLOOKUP($J98,DATOS_PERSONAL!B:D,3,0)</f>
        <v xml:space="preserve"> GEORGE ALEXANDERSON</v>
      </c>
      <c r="M98" s="4" t="str">
        <f>+VLOOKUP($J98,DATOS_PERSONAL!B:E,4,0)</f>
        <v>MARROQUIN ARENAS</v>
      </c>
      <c r="N98" s="4" t="str">
        <f>+VLOOKUP($J98,DATOS_PERSONAL!B:F,5,0)</f>
        <v>PALMERAS CARARABO S.A.</v>
      </c>
      <c r="O98" s="4">
        <f>+VLOOKUP($A98,DATOS_CAPACITACIONES!A:N,11,0)</f>
        <v>83</v>
      </c>
      <c r="P98" s="4">
        <f>+VLOOKUP($A98,DATOS_CAPACITACIONES!A:L,12,0)</f>
        <v>83</v>
      </c>
      <c r="Q98" s="3">
        <f t="shared" si="1"/>
        <v>1</v>
      </c>
    </row>
    <row r="99" spans="1:17" ht="34.5" customHeight="1" x14ac:dyDescent="0.25">
      <c r="A99" s="2">
        <v>5</v>
      </c>
      <c r="B99" s="4" t="str">
        <f>+VLOOKUP($A99,DATOS_CAPACITACIONES!A:B,2,0)</f>
        <v>SST</v>
      </c>
      <c r="C99" s="4" t="str">
        <f>+VLOOKUP($A99,DATOS_CAPACITACIONES!A:C,3,0)</f>
        <v>Riesgo biomecánico, locativo, identificación de riesgos y Covid 19</v>
      </c>
      <c r="D99" s="4" t="str">
        <f>+VLOOKUP($A99,DATOS_CAPACITACIONES!A:D,4,0)</f>
        <v xml:space="preserve">Reconocer e identificar los riesgos presentes en la labor, conocer las medidas de prevención para los mismos. </v>
      </c>
      <c r="E99" s="4" t="str">
        <f>+VLOOKUP($A99,DATOS_CAPACITACIONES!A:E,5,0)</f>
        <v>Felipe Arias</v>
      </c>
      <c r="F99" s="4" t="str">
        <f>+VLOOKUP($A99,DATOS_CAPACITACIONES!A:F,6,0)</f>
        <v>Felipe Arias</v>
      </c>
      <c r="G99" s="4" t="str">
        <f>+VLOOKUP($A99,DATOS_CAPACITACIONES!A:G,7,0)</f>
        <v xml:space="preserve">Finca El Pilar </v>
      </c>
      <c r="H99" s="5">
        <f>+VLOOKUP($A99,DATOS_CAPACITACIONES!A:H,8,0)</f>
        <v>44309</v>
      </c>
      <c r="I99" s="4">
        <f>+VLOOKUP($A99,DATOS_CAPACITACIONES!A:I,9,0)</f>
        <v>60</v>
      </c>
      <c r="J99" s="2">
        <v>7837936</v>
      </c>
      <c r="K99" s="4">
        <f>+VLOOKUP($J99,DATOS_PERSONAL!B:C,2,0)</f>
        <v>1011</v>
      </c>
      <c r="L99" s="4" t="str">
        <f>+VLOOKUP($J99,DATOS_PERSONAL!B:D,3,0)</f>
        <v xml:space="preserve"> WILSON</v>
      </c>
      <c r="M99" s="4" t="str">
        <f>+VLOOKUP($J99,DATOS_PERSONAL!B:E,4,0)</f>
        <v>LOPEZ RINCON</v>
      </c>
      <c r="N99" s="4" t="str">
        <f>+VLOOKUP($J99,DATOS_PERSONAL!B:F,5,0)</f>
        <v>OROBERLÍN S.A.S.</v>
      </c>
      <c r="O99" s="4">
        <f>+VLOOKUP($A99,DATOS_CAPACITACIONES!A:N,11,0)</f>
        <v>83</v>
      </c>
      <c r="P99" s="4">
        <f>+VLOOKUP($A99,DATOS_CAPACITACIONES!A:L,12,0)</f>
        <v>83</v>
      </c>
      <c r="Q99" s="3">
        <f t="shared" si="1"/>
        <v>1</v>
      </c>
    </row>
    <row r="100" spans="1:17" ht="34.5" customHeight="1" x14ac:dyDescent="0.25">
      <c r="A100" s="2">
        <v>5</v>
      </c>
      <c r="B100" s="4" t="str">
        <f>+VLOOKUP($A100,DATOS_CAPACITACIONES!A:B,2,0)</f>
        <v>SST</v>
      </c>
      <c r="C100" s="4" t="str">
        <f>+VLOOKUP($A100,DATOS_CAPACITACIONES!A:C,3,0)</f>
        <v>Riesgo biomecánico, locativo, identificación de riesgos y Covid 19</v>
      </c>
      <c r="D100" s="4" t="str">
        <f>+VLOOKUP($A100,DATOS_CAPACITACIONES!A:D,4,0)</f>
        <v xml:space="preserve">Reconocer e identificar los riesgos presentes en la labor, conocer las medidas de prevención para los mismos. </v>
      </c>
      <c r="E100" s="4" t="str">
        <f>+VLOOKUP($A100,DATOS_CAPACITACIONES!A:E,5,0)</f>
        <v>Felipe Arias</v>
      </c>
      <c r="F100" s="4" t="str">
        <f>+VLOOKUP($A100,DATOS_CAPACITACIONES!A:F,6,0)</f>
        <v>Felipe Arias</v>
      </c>
      <c r="G100" s="4" t="str">
        <f>+VLOOKUP($A100,DATOS_CAPACITACIONES!A:G,7,0)</f>
        <v xml:space="preserve">Finca El Pilar </v>
      </c>
      <c r="H100" s="5">
        <f>+VLOOKUP($A100,DATOS_CAPACITACIONES!A:H,8,0)</f>
        <v>44309</v>
      </c>
      <c r="I100" s="4">
        <f>+VLOOKUP($A100,DATOS_CAPACITACIONES!A:I,9,0)</f>
        <v>60</v>
      </c>
      <c r="J100" s="2">
        <v>1123116078</v>
      </c>
      <c r="K100" s="4" t="str">
        <f>+VLOOKUP($J100,DATOS_PERSONAL!B:C,2,0)</f>
        <v>N/A</v>
      </c>
      <c r="L100" s="4" t="str">
        <f>+VLOOKUP($J100,DATOS_PERSONAL!B:D,3,0)</f>
        <v xml:space="preserve"> JHON ALEXIS</v>
      </c>
      <c r="M100" s="4" t="str">
        <f>+VLOOKUP($J100,DATOS_PERSONAL!B:E,4,0)</f>
        <v>LOPEZ PEREZ</v>
      </c>
      <c r="N100" s="4" t="str">
        <f>+VLOOKUP($J100,DATOS_PERSONAL!B:F,5,0)</f>
        <v>PALMERAS CARARABO S.A.</v>
      </c>
      <c r="O100" s="4">
        <f>+VLOOKUP($A100,DATOS_CAPACITACIONES!A:N,11,0)</f>
        <v>83</v>
      </c>
      <c r="P100" s="4">
        <f>+VLOOKUP($A100,DATOS_CAPACITACIONES!A:L,12,0)</f>
        <v>83</v>
      </c>
      <c r="Q100" s="3">
        <f t="shared" si="1"/>
        <v>1</v>
      </c>
    </row>
    <row r="101" spans="1:17" ht="34.5" customHeight="1" x14ac:dyDescent="0.25">
      <c r="A101" s="2">
        <v>5</v>
      </c>
      <c r="B101" s="4" t="str">
        <f>+VLOOKUP($A101,DATOS_CAPACITACIONES!A:B,2,0)</f>
        <v>SST</v>
      </c>
      <c r="C101" s="4" t="str">
        <f>+VLOOKUP($A101,DATOS_CAPACITACIONES!A:C,3,0)</f>
        <v>Riesgo biomecánico, locativo, identificación de riesgos y Covid 19</v>
      </c>
      <c r="D101" s="4" t="str">
        <f>+VLOOKUP($A101,DATOS_CAPACITACIONES!A:D,4,0)</f>
        <v xml:space="preserve">Reconocer e identificar los riesgos presentes en la labor, conocer las medidas de prevención para los mismos. </v>
      </c>
      <c r="E101" s="4" t="str">
        <f>+VLOOKUP($A101,DATOS_CAPACITACIONES!A:E,5,0)</f>
        <v>Felipe Arias</v>
      </c>
      <c r="F101" s="4" t="str">
        <f>+VLOOKUP($A101,DATOS_CAPACITACIONES!A:F,6,0)</f>
        <v>Felipe Arias</v>
      </c>
      <c r="G101" s="4" t="str">
        <f>+VLOOKUP($A101,DATOS_CAPACITACIONES!A:G,7,0)</f>
        <v xml:space="preserve">Finca El Pilar </v>
      </c>
      <c r="H101" s="5">
        <f>+VLOOKUP($A101,DATOS_CAPACITACIONES!A:H,8,0)</f>
        <v>44309</v>
      </c>
      <c r="I101" s="4">
        <f>+VLOOKUP($A101,DATOS_CAPACITACIONES!A:I,9,0)</f>
        <v>60</v>
      </c>
      <c r="J101" s="2">
        <v>1501103</v>
      </c>
      <c r="K101" s="4" t="str">
        <f>+VLOOKUP($J101,DATOS_PERSONAL!B:C,2,0)</f>
        <v>N/A</v>
      </c>
      <c r="L101" s="4" t="str">
        <f>+VLOOKUP($J101,DATOS_PERSONAL!B:D,3,0)</f>
        <v>PANTALEON</v>
      </c>
      <c r="M101" s="4" t="str">
        <f>+VLOOKUP($J101,DATOS_PERSONAL!B:E,4,0)</f>
        <v>LARRAHONDO SANDOVAL</v>
      </c>
      <c r="N101" s="4" t="str">
        <f>+VLOOKUP($J101,DATOS_PERSONAL!B:F,5,0)</f>
        <v>PALMERAS CARARABO S.A.</v>
      </c>
      <c r="O101" s="4">
        <f>+VLOOKUP($A101,DATOS_CAPACITACIONES!A:N,11,0)</f>
        <v>83</v>
      </c>
      <c r="P101" s="4">
        <f>+VLOOKUP($A101,DATOS_CAPACITACIONES!A:L,12,0)</f>
        <v>83</v>
      </c>
      <c r="Q101" s="3">
        <f t="shared" si="1"/>
        <v>1</v>
      </c>
    </row>
    <row r="102" spans="1:17" ht="34.5" customHeight="1" x14ac:dyDescent="0.25">
      <c r="A102" s="2">
        <v>5</v>
      </c>
      <c r="B102" s="4" t="str">
        <f>+VLOOKUP($A102,DATOS_CAPACITACIONES!A:B,2,0)</f>
        <v>SST</v>
      </c>
      <c r="C102" s="4" t="str">
        <f>+VLOOKUP($A102,DATOS_CAPACITACIONES!A:C,3,0)</f>
        <v>Riesgo biomecánico, locativo, identificación de riesgos y Covid 19</v>
      </c>
      <c r="D102" s="4" t="str">
        <f>+VLOOKUP($A102,DATOS_CAPACITACIONES!A:D,4,0)</f>
        <v xml:space="preserve">Reconocer e identificar los riesgos presentes en la labor, conocer las medidas de prevención para los mismos. </v>
      </c>
      <c r="E102" s="4" t="str">
        <f>+VLOOKUP($A102,DATOS_CAPACITACIONES!A:E,5,0)</f>
        <v>Felipe Arias</v>
      </c>
      <c r="F102" s="4" t="str">
        <f>+VLOOKUP($A102,DATOS_CAPACITACIONES!A:F,6,0)</f>
        <v>Felipe Arias</v>
      </c>
      <c r="G102" s="4" t="str">
        <f>+VLOOKUP($A102,DATOS_CAPACITACIONES!A:G,7,0)</f>
        <v xml:space="preserve">Finca El Pilar </v>
      </c>
      <c r="H102" s="5">
        <f>+VLOOKUP($A102,DATOS_CAPACITACIONES!A:H,8,0)</f>
        <v>44309</v>
      </c>
      <c r="I102" s="4">
        <f>+VLOOKUP($A102,DATOS_CAPACITACIONES!A:I,9,0)</f>
        <v>60</v>
      </c>
      <c r="J102" s="2">
        <v>1143826359</v>
      </c>
      <c r="K102" s="4" t="str">
        <f>+VLOOKUP($J102,DATOS_PERSONAL!B:C,2,0)</f>
        <v>N/A</v>
      </c>
      <c r="L102" s="4" t="str">
        <f>+VLOOKUP($J102,DATOS_PERSONAL!B:D,3,0)</f>
        <v>ANDERSON</v>
      </c>
      <c r="M102" s="4" t="str">
        <f>+VLOOKUP($J102,DATOS_PERSONAL!B:E,4,0)</f>
        <v xml:space="preserve">LARRAHONDO MARTINEZ </v>
      </c>
      <c r="N102" s="4" t="str">
        <f>+VLOOKUP($J102,DATOS_PERSONAL!B:F,5,0)</f>
        <v>PALMERAS CARARABO S.A.</v>
      </c>
      <c r="O102" s="4">
        <f>+VLOOKUP($A102,DATOS_CAPACITACIONES!A:N,11,0)</f>
        <v>83</v>
      </c>
      <c r="P102" s="4">
        <f>+VLOOKUP($A102,DATOS_CAPACITACIONES!A:L,12,0)</f>
        <v>83</v>
      </c>
      <c r="Q102" s="3">
        <f t="shared" si="1"/>
        <v>1</v>
      </c>
    </row>
    <row r="103" spans="1:17" ht="34.5" customHeight="1" x14ac:dyDescent="0.25">
      <c r="A103" s="2">
        <v>5</v>
      </c>
      <c r="B103" s="4" t="str">
        <f>+VLOOKUP($A103,DATOS_CAPACITACIONES!A:B,2,0)</f>
        <v>SST</v>
      </c>
      <c r="C103" s="4" t="str">
        <f>+VLOOKUP($A103,DATOS_CAPACITACIONES!A:C,3,0)</f>
        <v>Riesgo biomecánico, locativo, identificación de riesgos y Covid 19</v>
      </c>
      <c r="D103" s="4" t="str">
        <f>+VLOOKUP($A103,DATOS_CAPACITACIONES!A:D,4,0)</f>
        <v xml:space="preserve">Reconocer e identificar los riesgos presentes en la labor, conocer las medidas de prevención para los mismos. </v>
      </c>
      <c r="E103" s="4" t="str">
        <f>+VLOOKUP($A103,DATOS_CAPACITACIONES!A:E,5,0)</f>
        <v>Felipe Arias</v>
      </c>
      <c r="F103" s="4" t="str">
        <f>+VLOOKUP($A103,DATOS_CAPACITACIONES!A:F,6,0)</f>
        <v>Felipe Arias</v>
      </c>
      <c r="G103" s="4" t="str">
        <f>+VLOOKUP($A103,DATOS_CAPACITACIONES!A:G,7,0)</f>
        <v xml:space="preserve">Finca El Pilar </v>
      </c>
      <c r="H103" s="5">
        <f>+VLOOKUP($A103,DATOS_CAPACITACIONES!A:H,8,0)</f>
        <v>44309</v>
      </c>
      <c r="I103" s="4">
        <f>+VLOOKUP($A103,DATOS_CAPACITACIONES!A:I,9,0)</f>
        <v>60</v>
      </c>
      <c r="J103" s="2">
        <v>1006656554</v>
      </c>
      <c r="K103" s="4">
        <f>+VLOOKUP($J103,DATOS_PERSONAL!B:C,2,0)</f>
        <v>1009</v>
      </c>
      <c r="L103" s="4" t="str">
        <f>+VLOOKUP($J103,DATOS_PERSONAL!B:D,3,0)</f>
        <v>OLGA</v>
      </c>
      <c r="M103" s="4" t="str">
        <f>+VLOOKUP($J103,DATOS_PERSONAL!B:E,4,0)</f>
        <v xml:space="preserve">JARAMILLO RODRIGUEZ </v>
      </c>
      <c r="N103" s="4" t="str">
        <f>+VLOOKUP($J103,DATOS_PERSONAL!B:F,5,0)</f>
        <v>OROBERLÍN S.A.S.</v>
      </c>
      <c r="O103" s="4">
        <f>+VLOOKUP($A103,DATOS_CAPACITACIONES!A:N,11,0)</f>
        <v>83</v>
      </c>
      <c r="P103" s="4">
        <f>+VLOOKUP($A103,DATOS_CAPACITACIONES!A:L,12,0)</f>
        <v>83</v>
      </c>
      <c r="Q103" s="3">
        <f t="shared" si="1"/>
        <v>1</v>
      </c>
    </row>
    <row r="104" spans="1:17" ht="34.5" customHeight="1" x14ac:dyDescent="0.25">
      <c r="A104" s="2">
        <v>5</v>
      </c>
      <c r="B104" s="4" t="str">
        <f>+VLOOKUP($A104,DATOS_CAPACITACIONES!A:B,2,0)</f>
        <v>SST</v>
      </c>
      <c r="C104" s="4" t="str">
        <f>+VLOOKUP($A104,DATOS_CAPACITACIONES!A:C,3,0)</f>
        <v>Riesgo biomecánico, locativo, identificación de riesgos y Covid 19</v>
      </c>
      <c r="D104" s="4" t="str">
        <f>+VLOOKUP($A104,DATOS_CAPACITACIONES!A:D,4,0)</f>
        <v xml:space="preserve">Reconocer e identificar los riesgos presentes en la labor, conocer las medidas de prevención para los mismos. </v>
      </c>
      <c r="E104" s="4" t="str">
        <f>+VLOOKUP($A104,DATOS_CAPACITACIONES!A:E,5,0)</f>
        <v>Felipe Arias</v>
      </c>
      <c r="F104" s="4" t="str">
        <f>+VLOOKUP($A104,DATOS_CAPACITACIONES!A:F,6,0)</f>
        <v>Felipe Arias</v>
      </c>
      <c r="G104" s="4" t="str">
        <f>+VLOOKUP($A104,DATOS_CAPACITACIONES!A:G,7,0)</f>
        <v xml:space="preserve">Finca El Pilar </v>
      </c>
      <c r="H104" s="5">
        <f>+VLOOKUP($A104,DATOS_CAPACITACIONES!A:H,8,0)</f>
        <v>44309</v>
      </c>
      <c r="I104" s="4">
        <f>+VLOOKUP($A104,DATOS_CAPACITACIONES!A:I,9,0)</f>
        <v>60</v>
      </c>
      <c r="J104" s="2">
        <v>1119888284</v>
      </c>
      <c r="K104" s="4" t="str">
        <f>+VLOOKUP($J104,DATOS_PERSONAL!B:C,2,0)</f>
        <v>N/A</v>
      </c>
      <c r="L104" s="4" t="str">
        <f>+VLOOKUP($J104,DATOS_PERSONAL!B:D,3,0)</f>
        <v>OSCAR</v>
      </c>
      <c r="M104" s="4" t="str">
        <f>+VLOOKUP($J104,DATOS_PERSONAL!B:E,4,0)</f>
        <v>JARAMILLO RODRIGUEZ</v>
      </c>
      <c r="N104" s="4" t="str">
        <f>+VLOOKUP($J104,DATOS_PERSONAL!B:F,5,0)</f>
        <v>PALMERAS CARARABO S.A.</v>
      </c>
      <c r="O104" s="4">
        <f>+VLOOKUP($A104,DATOS_CAPACITACIONES!A:N,11,0)</f>
        <v>83</v>
      </c>
      <c r="P104" s="4">
        <f>+VLOOKUP($A104,DATOS_CAPACITACIONES!A:L,12,0)</f>
        <v>83</v>
      </c>
      <c r="Q104" s="3">
        <f t="shared" si="1"/>
        <v>1</v>
      </c>
    </row>
    <row r="105" spans="1:17" ht="34.5" customHeight="1" x14ac:dyDescent="0.25">
      <c r="A105" s="2">
        <v>5</v>
      </c>
      <c r="B105" s="4" t="str">
        <f>+VLOOKUP($A105,DATOS_CAPACITACIONES!A:B,2,0)</f>
        <v>SST</v>
      </c>
      <c r="C105" s="4" t="str">
        <f>+VLOOKUP($A105,DATOS_CAPACITACIONES!A:C,3,0)</f>
        <v>Riesgo biomecánico, locativo, identificación de riesgos y Covid 19</v>
      </c>
      <c r="D105" s="4" t="str">
        <f>+VLOOKUP($A105,DATOS_CAPACITACIONES!A:D,4,0)</f>
        <v xml:space="preserve">Reconocer e identificar los riesgos presentes en la labor, conocer las medidas de prevención para los mismos. </v>
      </c>
      <c r="E105" s="4" t="str">
        <f>+VLOOKUP($A105,DATOS_CAPACITACIONES!A:E,5,0)</f>
        <v>Felipe Arias</v>
      </c>
      <c r="F105" s="4" t="str">
        <f>+VLOOKUP($A105,DATOS_CAPACITACIONES!A:F,6,0)</f>
        <v>Felipe Arias</v>
      </c>
      <c r="G105" s="4" t="str">
        <f>+VLOOKUP($A105,DATOS_CAPACITACIONES!A:G,7,0)</f>
        <v xml:space="preserve">Finca El Pilar </v>
      </c>
      <c r="H105" s="5">
        <f>+VLOOKUP($A105,DATOS_CAPACITACIONES!A:H,8,0)</f>
        <v>44309</v>
      </c>
      <c r="I105" s="4">
        <f>+VLOOKUP($A105,DATOS_CAPACITACIONES!A:I,9,0)</f>
        <v>60</v>
      </c>
      <c r="J105" s="2">
        <v>3271447</v>
      </c>
      <c r="K105" s="4">
        <f>+VLOOKUP($J105,DATOS_PERSONAL!B:C,2,0)</f>
        <v>1346</v>
      </c>
      <c r="L105" s="4" t="str">
        <f>+VLOOKUP($J105,DATOS_PERSONAL!B:D,3,0)</f>
        <v xml:space="preserve"> JOSE ANTONIO</v>
      </c>
      <c r="M105" s="4" t="str">
        <f>+VLOOKUP($J105,DATOS_PERSONAL!B:E,4,0)</f>
        <v>HERRERA MELO</v>
      </c>
      <c r="N105" s="4" t="str">
        <f>+VLOOKUP($J105,DATOS_PERSONAL!B:F,5,0)</f>
        <v>OROBERLÍN S.A.S.</v>
      </c>
      <c r="O105" s="4">
        <f>+VLOOKUP($A105,DATOS_CAPACITACIONES!A:N,11,0)</f>
        <v>83</v>
      </c>
      <c r="P105" s="4">
        <f>+VLOOKUP($A105,DATOS_CAPACITACIONES!A:L,12,0)</f>
        <v>83</v>
      </c>
      <c r="Q105" s="3">
        <f t="shared" si="1"/>
        <v>1</v>
      </c>
    </row>
    <row r="106" spans="1:17" ht="34.5" customHeight="1" x14ac:dyDescent="0.25">
      <c r="A106" s="2">
        <v>5</v>
      </c>
      <c r="B106" s="4" t="str">
        <f>+VLOOKUP($A106,DATOS_CAPACITACIONES!A:B,2,0)</f>
        <v>SST</v>
      </c>
      <c r="C106" s="4" t="str">
        <f>+VLOOKUP($A106,DATOS_CAPACITACIONES!A:C,3,0)</f>
        <v>Riesgo biomecánico, locativo, identificación de riesgos y Covid 19</v>
      </c>
      <c r="D106" s="4" t="str">
        <f>+VLOOKUP($A106,DATOS_CAPACITACIONES!A:D,4,0)</f>
        <v xml:space="preserve">Reconocer e identificar los riesgos presentes en la labor, conocer las medidas de prevención para los mismos. </v>
      </c>
      <c r="E106" s="4" t="str">
        <f>+VLOOKUP($A106,DATOS_CAPACITACIONES!A:E,5,0)</f>
        <v>Felipe Arias</v>
      </c>
      <c r="F106" s="4" t="str">
        <f>+VLOOKUP($A106,DATOS_CAPACITACIONES!A:F,6,0)</f>
        <v>Felipe Arias</v>
      </c>
      <c r="G106" s="4" t="str">
        <f>+VLOOKUP($A106,DATOS_CAPACITACIONES!A:G,7,0)</f>
        <v xml:space="preserve">Finca El Pilar </v>
      </c>
      <c r="H106" s="5">
        <f>+VLOOKUP($A106,DATOS_CAPACITACIONES!A:H,8,0)</f>
        <v>44309</v>
      </c>
      <c r="I106" s="4">
        <f>+VLOOKUP($A106,DATOS_CAPACITACIONES!A:I,9,0)</f>
        <v>60</v>
      </c>
      <c r="J106" s="2">
        <v>1121819496</v>
      </c>
      <c r="K106" s="4">
        <f>+VLOOKUP($J106,DATOS_PERSONAL!B:C,2,0)</f>
        <v>1008</v>
      </c>
      <c r="L106" s="4" t="str">
        <f>+VLOOKUP($J106,DATOS_PERSONAL!B:D,3,0)</f>
        <v xml:space="preserve"> OMAR JOSE</v>
      </c>
      <c r="M106" s="4" t="str">
        <f>+VLOOKUP($J106,DATOS_PERSONAL!B:E,4,0)</f>
        <v>HERNANDEZ RUIZ</v>
      </c>
      <c r="N106" s="4" t="str">
        <f>+VLOOKUP($J106,DATOS_PERSONAL!B:F,5,0)</f>
        <v>OROBERLÍN S.A.S.</v>
      </c>
      <c r="O106" s="4">
        <f>+VLOOKUP($A106,DATOS_CAPACITACIONES!A:N,11,0)</f>
        <v>83</v>
      </c>
      <c r="P106" s="4">
        <f>+VLOOKUP($A106,DATOS_CAPACITACIONES!A:L,12,0)</f>
        <v>83</v>
      </c>
      <c r="Q106" s="3">
        <f t="shared" si="1"/>
        <v>1</v>
      </c>
    </row>
    <row r="107" spans="1:17" ht="34.5" customHeight="1" x14ac:dyDescent="0.25">
      <c r="A107" s="2">
        <v>5</v>
      </c>
      <c r="B107" s="4" t="str">
        <f>+VLOOKUP($A107,DATOS_CAPACITACIONES!A:B,2,0)</f>
        <v>SST</v>
      </c>
      <c r="C107" s="4" t="str">
        <f>+VLOOKUP($A107,DATOS_CAPACITACIONES!A:C,3,0)</f>
        <v>Riesgo biomecánico, locativo, identificación de riesgos y Covid 19</v>
      </c>
      <c r="D107" s="4" t="str">
        <f>+VLOOKUP($A107,DATOS_CAPACITACIONES!A:D,4,0)</f>
        <v xml:space="preserve">Reconocer e identificar los riesgos presentes en la labor, conocer las medidas de prevención para los mismos. </v>
      </c>
      <c r="E107" s="4" t="str">
        <f>+VLOOKUP($A107,DATOS_CAPACITACIONES!A:E,5,0)</f>
        <v>Felipe Arias</v>
      </c>
      <c r="F107" s="4" t="str">
        <f>+VLOOKUP($A107,DATOS_CAPACITACIONES!A:F,6,0)</f>
        <v>Felipe Arias</v>
      </c>
      <c r="G107" s="4" t="str">
        <f>+VLOOKUP($A107,DATOS_CAPACITACIONES!A:G,7,0)</f>
        <v xml:space="preserve">Finca El Pilar </v>
      </c>
      <c r="H107" s="5">
        <f>+VLOOKUP($A107,DATOS_CAPACITACIONES!A:H,8,0)</f>
        <v>44309</v>
      </c>
      <c r="I107" s="4">
        <f>+VLOOKUP($A107,DATOS_CAPACITACIONES!A:I,9,0)</f>
        <v>60</v>
      </c>
      <c r="J107" s="2">
        <v>1121911429</v>
      </c>
      <c r="K107" s="4">
        <f>+VLOOKUP($J107,DATOS_PERSONAL!B:C,2,0)</f>
        <v>1037</v>
      </c>
      <c r="L107" s="4" t="str">
        <f>+VLOOKUP($J107,DATOS_PERSONAL!B:D,3,0)</f>
        <v>JYMMY ALEXANDER</v>
      </c>
      <c r="M107" s="4" t="str">
        <f>+VLOOKUP($J107,DATOS_PERSONAL!B:E,4,0)</f>
        <v xml:space="preserve">HERNANDEZ MORENO  </v>
      </c>
      <c r="N107" s="4" t="str">
        <f>+VLOOKUP($J107,DATOS_PERSONAL!B:F,5,0)</f>
        <v>OROBERLÍN S.A.S.</v>
      </c>
      <c r="O107" s="4">
        <f>+VLOOKUP($A107,DATOS_CAPACITACIONES!A:N,11,0)</f>
        <v>83</v>
      </c>
      <c r="P107" s="4">
        <f>+VLOOKUP($A107,DATOS_CAPACITACIONES!A:L,12,0)</f>
        <v>83</v>
      </c>
      <c r="Q107" s="3">
        <f t="shared" si="1"/>
        <v>1</v>
      </c>
    </row>
    <row r="108" spans="1:17" ht="34.5" customHeight="1" x14ac:dyDescent="0.25">
      <c r="A108" s="2">
        <v>5</v>
      </c>
      <c r="B108" s="4" t="str">
        <f>+VLOOKUP($A108,DATOS_CAPACITACIONES!A:B,2,0)</f>
        <v>SST</v>
      </c>
      <c r="C108" s="4" t="str">
        <f>+VLOOKUP($A108,DATOS_CAPACITACIONES!A:C,3,0)</f>
        <v>Riesgo biomecánico, locativo, identificación de riesgos y Covid 19</v>
      </c>
      <c r="D108" s="4" t="str">
        <f>+VLOOKUP($A108,DATOS_CAPACITACIONES!A:D,4,0)</f>
        <v xml:space="preserve">Reconocer e identificar los riesgos presentes en la labor, conocer las medidas de prevención para los mismos. </v>
      </c>
      <c r="E108" s="4" t="str">
        <f>+VLOOKUP($A108,DATOS_CAPACITACIONES!A:E,5,0)</f>
        <v>Felipe Arias</v>
      </c>
      <c r="F108" s="4" t="str">
        <f>+VLOOKUP($A108,DATOS_CAPACITACIONES!A:F,6,0)</f>
        <v>Felipe Arias</v>
      </c>
      <c r="G108" s="4" t="str">
        <f>+VLOOKUP($A108,DATOS_CAPACITACIONES!A:G,7,0)</f>
        <v xml:space="preserve">Finca El Pilar </v>
      </c>
      <c r="H108" s="5">
        <f>+VLOOKUP($A108,DATOS_CAPACITACIONES!A:H,8,0)</f>
        <v>44309</v>
      </c>
      <c r="I108" s="4">
        <f>+VLOOKUP($A108,DATOS_CAPACITACIONES!A:I,9,0)</f>
        <v>60</v>
      </c>
      <c r="J108" s="2">
        <v>1007329990</v>
      </c>
      <c r="K108" s="4">
        <f>+VLOOKUP($J108,DATOS_PERSONAL!B:C,2,0)</f>
        <v>1101</v>
      </c>
      <c r="L108" s="4" t="str">
        <f>+VLOOKUP($J108,DATOS_PERSONAL!B:D,3,0)</f>
        <v>ADRIANA</v>
      </c>
      <c r="M108" s="4" t="str">
        <f>+VLOOKUP($J108,DATOS_PERSONAL!B:E,4,0)</f>
        <v xml:space="preserve">HERNANDEZ LONDOÑO </v>
      </c>
      <c r="N108" s="4" t="str">
        <f>+VLOOKUP($J108,DATOS_PERSONAL!B:F,5,0)</f>
        <v>OROBERLÍN S.A.S.</v>
      </c>
      <c r="O108" s="4">
        <f>+VLOOKUP($A108,DATOS_CAPACITACIONES!A:N,11,0)</f>
        <v>83</v>
      </c>
      <c r="P108" s="4">
        <f>+VLOOKUP($A108,DATOS_CAPACITACIONES!A:L,12,0)</f>
        <v>83</v>
      </c>
      <c r="Q108" s="3">
        <f t="shared" si="1"/>
        <v>1</v>
      </c>
    </row>
    <row r="109" spans="1:17" ht="34.5" customHeight="1" x14ac:dyDescent="0.25">
      <c r="A109" s="2">
        <v>5</v>
      </c>
      <c r="B109" s="4" t="str">
        <f>+VLOOKUP($A109,DATOS_CAPACITACIONES!A:B,2,0)</f>
        <v>SST</v>
      </c>
      <c r="C109" s="4" t="str">
        <f>+VLOOKUP($A109,DATOS_CAPACITACIONES!A:C,3,0)</f>
        <v>Riesgo biomecánico, locativo, identificación de riesgos y Covid 19</v>
      </c>
      <c r="D109" s="4" t="str">
        <f>+VLOOKUP($A109,DATOS_CAPACITACIONES!A:D,4,0)</f>
        <v xml:space="preserve">Reconocer e identificar los riesgos presentes en la labor, conocer las medidas de prevención para los mismos. </v>
      </c>
      <c r="E109" s="4" t="str">
        <f>+VLOOKUP($A109,DATOS_CAPACITACIONES!A:E,5,0)</f>
        <v>Felipe Arias</v>
      </c>
      <c r="F109" s="4" t="str">
        <f>+VLOOKUP($A109,DATOS_CAPACITACIONES!A:F,6,0)</f>
        <v>Felipe Arias</v>
      </c>
      <c r="G109" s="4" t="str">
        <f>+VLOOKUP($A109,DATOS_CAPACITACIONES!A:G,7,0)</f>
        <v xml:space="preserve">Finca El Pilar </v>
      </c>
      <c r="H109" s="5">
        <f>+VLOOKUP($A109,DATOS_CAPACITACIONES!A:H,8,0)</f>
        <v>44309</v>
      </c>
      <c r="I109" s="4">
        <f>+VLOOKUP($A109,DATOS_CAPACITACIONES!A:I,9,0)</f>
        <v>60</v>
      </c>
      <c r="J109" s="2">
        <v>17490003</v>
      </c>
      <c r="K109" s="4">
        <f>+VLOOKUP($J109,DATOS_PERSONAL!B:C,2,0)</f>
        <v>1007</v>
      </c>
      <c r="L109" s="4" t="str">
        <f>+VLOOKUP($J109,DATOS_PERSONAL!B:D,3,0)</f>
        <v xml:space="preserve">NICANOR </v>
      </c>
      <c r="M109" s="4" t="str">
        <f>+VLOOKUP($J109,DATOS_PERSONAL!B:E,4,0)</f>
        <v xml:space="preserve">HERNANDEZ HERNANDEZ </v>
      </c>
      <c r="N109" s="4" t="str">
        <f>+VLOOKUP($J109,DATOS_PERSONAL!B:F,5,0)</f>
        <v>OROBERLÍN S.A.S.</v>
      </c>
      <c r="O109" s="4">
        <f>+VLOOKUP($A109,DATOS_CAPACITACIONES!A:N,11,0)</f>
        <v>83</v>
      </c>
      <c r="P109" s="4">
        <f>+VLOOKUP($A109,DATOS_CAPACITACIONES!A:L,12,0)</f>
        <v>83</v>
      </c>
      <c r="Q109" s="3">
        <f t="shared" si="1"/>
        <v>1</v>
      </c>
    </row>
    <row r="110" spans="1:17" ht="34.5" customHeight="1" x14ac:dyDescent="0.25">
      <c r="A110" s="2">
        <v>5</v>
      </c>
      <c r="B110" s="4" t="str">
        <f>+VLOOKUP($A110,DATOS_CAPACITACIONES!A:B,2,0)</f>
        <v>SST</v>
      </c>
      <c r="C110" s="4" t="str">
        <f>+VLOOKUP($A110,DATOS_CAPACITACIONES!A:C,3,0)</f>
        <v>Riesgo biomecánico, locativo, identificación de riesgos y Covid 19</v>
      </c>
      <c r="D110" s="4" t="str">
        <f>+VLOOKUP($A110,DATOS_CAPACITACIONES!A:D,4,0)</f>
        <v xml:space="preserve">Reconocer e identificar los riesgos presentes en la labor, conocer las medidas de prevención para los mismos. </v>
      </c>
      <c r="E110" s="4" t="str">
        <f>+VLOOKUP($A110,DATOS_CAPACITACIONES!A:E,5,0)</f>
        <v>Felipe Arias</v>
      </c>
      <c r="F110" s="4" t="str">
        <f>+VLOOKUP($A110,DATOS_CAPACITACIONES!A:F,6,0)</f>
        <v>Felipe Arias</v>
      </c>
      <c r="G110" s="4" t="str">
        <f>+VLOOKUP($A110,DATOS_CAPACITACIONES!A:G,7,0)</f>
        <v xml:space="preserve">Finca El Pilar </v>
      </c>
      <c r="H110" s="5">
        <f>+VLOOKUP($A110,DATOS_CAPACITACIONES!A:H,8,0)</f>
        <v>44309</v>
      </c>
      <c r="I110" s="4">
        <f>+VLOOKUP($A110,DATOS_CAPACITACIONES!A:I,9,0)</f>
        <v>60</v>
      </c>
      <c r="J110" s="2">
        <v>86059628</v>
      </c>
      <c r="K110" s="4" t="str">
        <f>+VLOOKUP($J110,DATOS_PERSONAL!B:C,2,0)</f>
        <v>N/A</v>
      </c>
      <c r="L110" s="4" t="str">
        <f>+VLOOKUP($J110,DATOS_PERSONAL!B:D,3,0)</f>
        <v xml:space="preserve"> GEDMAN</v>
      </c>
      <c r="M110" s="4" t="str">
        <f>+VLOOKUP($J110,DATOS_PERSONAL!B:E,4,0)</f>
        <v>HERNANDEZ ALVARADO</v>
      </c>
      <c r="N110" s="4" t="str">
        <f>+VLOOKUP($J110,DATOS_PERSONAL!B:F,5,0)</f>
        <v>PALMERAS CARARABO S.A.</v>
      </c>
      <c r="O110" s="4">
        <f>+VLOOKUP($A110,DATOS_CAPACITACIONES!A:N,11,0)</f>
        <v>83</v>
      </c>
      <c r="P110" s="4">
        <f>+VLOOKUP($A110,DATOS_CAPACITACIONES!A:L,12,0)</f>
        <v>83</v>
      </c>
      <c r="Q110" s="3">
        <f t="shared" si="1"/>
        <v>1</v>
      </c>
    </row>
    <row r="111" spans="1:17" ht="34.5" customHeight="1" x14ac:dyDescent="0.25">
      <c r="A111" s="2">
        <v>5</v>
      </c>
      <c r="B111" s="4" t="str">
        <f>+VLOOKUP($A111,DATOS_CAPACITACIONES!A:B,2,0)</f>
        <v>SST</v>
      </c>
      <c r="C111" s="4" t="str">
        <f>+VLOOKUP($A111,DATOS_CAPACITACIONES!A:C,3,0)</f>
        <v>Riesgo biomecánico, locativo, identificación de riesgos y Covid 19</v>
      </c>
      <c r="D111" s="4" t="str">
        <f>+VLOOKUP($A111,DATOS_CAPACITACIONES!A:D,4,0)</f>
        <v xml:space="preserve">Reconocer e identificar los riesgos presentes en la labor, conocer las medidas de prevención para los mismos. </v>
      </c>
      <c r="E111" s="4" t="str">
        <f>+VLOOKUP($A111,DATOS_CAPACITACIONES!A:E,5,0)</f>
        <v>Felipe Arias</v>
      </c>
      <c r="F111" s="4" t="str">
        <f>+VLOOKUP($A111,DATOS_CAPACITACIONES!A:F,6,0)</f>
        <v>Felipe Arias</v>
      </c>
      <c r="G111" s="4" t="str">
        <f>+VLOOKUP($A111,DATOS_CAPACITACIONES!A:G,7,0)</f>
        <v xml:space="preserve">Finca El Pilar </v>
      </c>
      <c r="H111" s="5">
        <f>+VLOOKUP($A111,DATOS_CAPACITACIONES!A:H,8,0)</f>
        <v>44309</v>
      </c>
      <c r="I111" s="4">
        <f>+VLOOKUP($A111,DATOS_CAPACITACIONES!A:I,9,0)</f>
        <v>60</v>
      </c>
      <c r="J111" s="2">
        <v>1123116186</v>
      </c>
      <c r="K111" s="4" t="str">
        <f>+VLOOKUP($J111,DATOS_PERSONAL!B:C,2,0)</f>
        <v>N/A</v>
      </c>
      <c r="L111" s="4" t="str">
        <f>+VLOOKUP($J111,DATOS_PERSONAL!B:D,3,0)</f>
        <v xml:space="preserve"> JOSE NICODEMUS</v>
      </c>
      <c r="M111" s="4" t="str">
        <f>+VLOOKUP($J111,DATOS_PERSONAL!B:E,4,0)</f>
        <v>GUTIERREZ ARDILA</v>
      </c>
      <c r="N111" s="4" t="str">
        <f>+VLOOKUP($J111,DATOS_PERSONAL!B:F,5,0)</f>
        <v>PALMERAS CARARABO S.A.</v>
      </c>
      <c r="O111" s="4">
        <f>+VLOOKUP($A111,DATOS_CAPACITACIONES!A:N,11,0)</f>
        <v>83</v>
      </c>
      <c r="P111" s="4">
        <f>+VLOOKUP($A111,DATOS_CAPACITACIONES!A:L,12,0)</f>
        <v>83</v>
      </c>
      <c r="Q111" s="3">
        <f t="shared" si="1"/>
        <v>1</v>
      </c>
    </row>
    <row r="112" spans="1:17" ht="34.5" customHeight="1" x14ac:dyDescent="0.25">
      <c r="A112" s="2">
        <v>5</v>
      </c>
      <c r="B112" s="4" t="str">
        <f>+VLOOKUP($A112,DATOS_CAPACITACIONES!A:B,2,0)</f>
        <v>SST</v>
      </c>
      <c r="C112" s="4" t="str">
        <f>+VLOOKUP($A112,DATOS_CAPACITACIONES!A:C,3,0)</f>
        <v>Riesgo biomecánico, locativo, identificación de riesgos y Covid 19</v>
      </c>
      <c r="D112" s="4" t="str">
        <f>+VLOOKUP($A112,DATOS_CAPACITACIONES!A:D,4,0)</f>
        <v xml:space="preserve">Reconocer e identificar los riesgos presentes en la labor, conocer las medidas de prevención para los mismos. </v>
      </c>
      <c r="E112" s="4" t="str">
        <f>+VLOOKUP($A112,DATOS_CAPACITACIONES!A:E,5,0)</f>
        <v>Felipe Arias</v>
      </c>
      <c r="F112" s="4" t="str">
        <f>+VLOOKUP($A112,DATOS_CAPACITACIONES!A:F,6,0)</f>
        <v>Felipe Arias</v>
      </c>
      <c r="G112" s="4" t="str">
        <f>+VLOOKUP($A112,DATOS_CAPACITACIONES!A:G,7,0)</f>
        <v xml:space="preserve">Finca El Pilar </v>
      </c>
      <c r="H112" s="5">
        <f>+VLOOKUP($A112,DATOS_CAPACITACIONES!A:H,8,0)</f>
        <v>44309</v>
      </c>
      <c r="I112" s="4">
        <f>+VLOOKUP($A112,DATOS_CAPACITACIONES!A:I,9,0)</f>
        <v>60</v>
      </c>
      <c r="J112" s="2">
        <v>1006858664</v>
      </c>
      <c r="K112" s="4" t="str">
        <f>+VLOOKUP($J112,DATOS_PERSONAL!B:C,2,0)</f>
        <v>N/A</v>
      </c>
      <c r="L112" s="4" t="str">
        <f>+VLOOKUP($J112,DATOS_PERSONAL!B:D,3,0)</f>
        <v>JERSON</v>
      </c>
      <c r="M112" s="4" t="str">
        <f>+VLOOKUP($J112,DATOS_PERSONAL!B:E,4,0)</f>
        <v>GUEVARA</v>
      </c>
      <c r="N112" s="4" t="str">
        <f>+VLOOKUP($J112,DATOS_PERSONAL!B:F,5,0)</f>
        <v>PALMERAS CARARABO S.A.</v>
      </c>
      <c r="O112" s="4">
        <f>+VLOOKUP($A112,DATOS_CAPACITACIONES!A:N,11,0)</f>
        <v>83</v>
      </c>
      <c r="P112" s="4">
        <f>+VLOOKUP($A112,DATOS_CAPACITACIONES!A:L,12,0)</f>
        <v>83</v>
      </c>
      <c r="Q112" s="3">
        <f t="shared" si="1"/>
        <v>1</v>
      </c>
    </row>
    <row r="113" spans="1:17" ht="34.5" customHeight="1" x14ac:dyDescent="0.25">
      <c r="A113" s="2">
        <v>5</v>
      </c>
      <c r="B113" s="4" t="str">
        <f>+VLOOKUP($A113,DATOS_CAPACITACIONES!A:B,2,0)</f>
        <v>SST</v>
      </c>
      <c r="C113" s="4" t="str">
        <f>+VLOOKUP($A113,DATOS_CAPACITACIONES!A:C,3,0)</f>
        <v>Riesgo biomecánico, locativo, identificación de riesgos y Covid 19</v>
      </c>
      <c r="D113" s="4" t="str">
        <f>+VLOOKUP($A113,DATOS_CAPACITACIONES!A:D,4,0)</f>
        <v xml:space="preserve">Reconocer e identificar los riesgos presentes en la labor, conocer las medidas de prevención para los mismos. </v>
      </c>
      <c r="E113" s="4" t="str">
        <f>+VLOOKUP($A113,DATOS_CAPACITACIONES!A:E,5,0)</f>
        <v>Felipe Arias</v>
      </c>
      <c r="F113" s="4" t="str">
        <f>+VLOOKUP($A113,DATOS_CAPACITACIONES!A:F,6,0)</f>
        <v>Felipe Arias</v>
      </c>
      <c r="G113" s="4" t="str">
        <f>+VLOOKUP($A113,DATOS_CAPACITACIONES!A:G,7,0)</f>
        <v xml:space="preserve">Finca El Pilar </v>
      </c>
      <c r="H113" s="5">
        <f>+VLOOKUP($A113,DATOS_CAPACITACIONES!A:H,8,0)</f>
        <v>44309</v>
      </c>
      <c r="I113" s="4">
        <f>+VLOOKUP($A113,DATOS_CAPACITACIONES!A:I,9,0)</f>
        <v>60</v>
      </c>
      <c r="J113" s="2">
        <v>31536041</v>
      </c>
      <c r="K113" s="4">
        <f>+VLOOKUP($J113,DATOS_PERSONAL!B:C,2,0)</f>
        <v>1101</v>
      </c>
      <c r="L113" s="4" t="str">
        <f>+VLOOKUP($J113,DATOS_PERSONAL!B:D,3,0)</f>
        <v>ZAMIRNA</v>
      </c>
      <c r="M113" s="4" t="str">
        <f>+VLOOKUP($J113,DATOS_PERSONAL!B:E,4,0)</f>
        <v xml:space="preserve">GUERRERO AGUILAR </v>
      </c>
      <c r="N113" s="4" t="str">
        <f>+VLOOKUP($J113,DATOS_PERSONAL!B:F,5,0)</f>
        <v>OROBERLÍN S.A.S.</v>
      </c>
      <c r="O113" s="4">
        <f>+VLOOKUP($A113,DATOS_CAPACITACIONES!A:N,11,0)</f>
        <v>83</v>
      </c>
      <c r="P113" s="4">
        <f>+VLOOKUP($A113,DATOS_CAPACITACIONES!A:L,12,0)</f>
        <v>83</v>
      </c>
      <c r="Q113" s="3">
        <f t="shared" si="1"/>
        <v>1</v>
      </c>
    </row>
    <row r="114" spans="1:17" ht="34.5" customHeight="1" x14ac:dyDescent="0.25">
      <c r="A114" s="2">
        <v>5</v>
      </c>
      <c r="B114" s="4" t="str">
        <f>+VLOOKUP($A114,DATOS_CAPACITACIONES!A:B,2,0)</f>
        <v>SST</v>
      </c>
      <c r="C114" s="4" t="str">
        <f>+VLOOKUP($A114,DATOS_CAPACITACIONES!A:C,3,0)</f>
        <v>Riesgo biomecánico, locativo, identificación de riesgos y Covid 19</v>
      </c>
      <c r="D114" s="4" t="str">
        <f>+VLOOKUP($A114,DATOS_CAPACITACIONES!A:D,4,0)</f>
        <v xml:space="preserve">Reconocer e identificar los riesgos presentes en la labor, conocer las medidas de prevención para los mismos. </v>
      </c>
      <c r="E114" s="4" t="str">
        <f>+VLOOKUP($A114,DATOS_CAPACITACIONES!A:E,5,0)</f>
        <v>Felipe Arias</v>
      </c>
      <c r="F114" s="4" t="str">
        <f>+VLOOKUP($A114,DATOS_CAPACITACIONES!A:F,6,0)</f>
        <v>Felipe Arias</v>
      </c>
      <c r="G114" s="4" t="str">
        <f>+VLOOKUP($A114,DATOS_CAPACITACIONES!A:G,7,0)</f>
        <v xml:space="preserve">Finca El Pilar </v>
      </c>
      <c r="H114" s="5">
        <f>+VLOOKUP($A114,DATOS_CAPACITACIONES!A:H,8,0)</f>
        <v>44309</v>
      </c>
      <c r="I114" s="4">
        <f>+VLOOKUP($A114,DATOS_CAPACITACIONES!A:I,9,0)</f>
        <v>60</v>
      </c>
      <c r="J114" s="2">
        <v>93470745</v>
      </c>
      <c r="K114" s="4" t="str">
        <f>+VLOOKUP($J114,DATOS_PERSONAL!B:C,2,0)</f>
        <v>N/A</v>
      </c>
      <c r="L114" s="4" t="str">
        <f>+VLOOKUP($J114,DATOS_PERSONAL!B:D,3,0)</f>
        <v>FERNANDO</v>
      </c>
      <c r="M114" s="4" t="str">
        <f>+VLOOKUP($J114,DATOS_PERSONAL!B:E,4,0)</f>
        <v>GONZALEZ POVEDA</v>
      </c>
      <c r="N114" s="4" t="str">
        <f>+VLOOKUP($J114,DATOS_PERSONAL!B:F,5,0)</f>
        <v>PALMERAS CARARABO S.A.</v>
      </c>
      <c r="O114" s="4">
        <f>+VLOOKUP($A114,DATOS_CAPACITACIONES!A:N,11,0)</f>
        <v>83</v>
      </c>
      <c r="P114" s="4">
        <f>+VLOOKUP($A114,DATOS_CAPACITACIONES!A:L,12,0)</f>
        <v>83</v>
      </c>
      <c r="Q114" s="3">
        <f t="shared" si="1"/>
        <v>1</v>
      </c>
    </row>
    <row r="115" spans="1:17" ht="34.5" customHeight="1" x14ac:dyDescent="0.25">
      <c r="A115" s="2">
        <v>5</v>
      </c>
      <c r="B115" s="4" t="str">
        <f>+VLOOKUP($A115,DATOS_CAPACITACIONES!A:B,2,0)</f>
        <v>SST</v>
      </c>
      <c r="C115" s="4" t="str">
        <f>+VLOOKUP($A115,DATOS_CAPACITACIONES!A:C,3,0)</f>
        <v>Riesgo biomecánico, locativo, identificación de riesgos y Covid 19</v>
      </c>
      <c r="D115" s="4" t="str">
        <f>+VLOOKUP($A115,DATOS_CAPACITACIONES!A:D,4,0)</f>
        <v xml:space="preserve">Reconocer e identificar los riesgos presentes en la labor, conocer las medidas de prevención para los mismos. </v>
      </c>
      <c r="E115" s="4" t="str">
        <f>+VLOOKUP($A115,DATOS_CAPACITACIONES!A:E,5,0)</f>
        <v>Felipe Arias</v>
      </c>
      <c r="F115" s="4" t="str">
        <f>+VLOOKUP($A115,DATOS_CAPACITACIONES!A:F,6,0)</f>
        <v>Felipe Arias</v>
      </c>
      <c r="G115" s="4" t="str">
        <f>+VLOOKUP($A115,DATOS_CAPACITACIONES!A:G,7,0)</f>
        <v xml:space="preserve">Finca El Pilar </v>
      </c>
      <c r="H115" s="5">
        <f>+VLOOKUP($A115,DATOS_CAPACITACIONES!A:H,8,0)</f>
        <v>44309</v>
      </c>
      <c r="I115" s="4">
        <f>+VLOOKUP($A115,DATOS_CAPACITACIONES!A:I,9,0)</f>
        <v>60</v>
      </c>
      <c r="J115" s="2">
        <v>1121927849</v>
      </c>
      <c r="K115" s="4">
        <f>+VLOOKUP($J115,DATOS_PERSONAL!B:C,2,0)</f>
        <v>1502</v>
      </c>
      <c r="L115" s="4" t="str">
        <f>+VLOOKUP($J115,DATOS_PERSONAL!B:D,3,0)</f>
        <v>WILLIAM ARLEY</v>
      </c>
      <c r="M115" s="4" t="str">
        <f>+VLOOKUP($J115,DATOS_PERSONAL!B:E,4,0)</f>
        <v>GONZALEZ LONDOÑO</v>
      </c>
      <c r="N115" s="4" t="str">
        <f>+VLOOKUP($J115,DATOS_PERSONAL!B:F,5,0)</f>
        <v>OROBERLÍN S.A.S.</v>
      </c>
      <c r="O115" s="4">
        <f>+VLOOKUP($A115,DATOS_CAPACITACIONES!A:N,11,0)</f>
        <v>83</v>
      </c>
      <c r="P115" s="4">
        <f>+VLOOKUP($A115,DATOS_CAPACITACIONES!A:L,12,0)</f>
        <v>83</v>
      </c>
      <c r="Q115" s="3">
        <f t="shared" si="1"/>
        <v>1</v>
      </c>
    </row>
    <row r="116" spans="1:17" ht="34.5" customHeight="1" x14ac:dyDescent="0.25">
      <c r="A116" s="2">
        <v>5</v>
      </c>
      <c r="B116" s="4" t="str">
        <f>+VLOOKUP($A116,DATOS_CAPACITACIONES!A:B,2,0)</f>
        <v>SST</v>
      </c>
      <c r="C116" s="4" t="str">
        <f>+VLOOKUP($A116,DATOS_CAPACITACIONES!A:C,3,0)</f>
        <v>Riesgo biomecánico, locativo, identificación de riesgos y Covid 19</v>
      </c>
      <c r="D116" s="4" t="str">
        <f>+VLOOKUP($A116,DATOS_CAPACITACIONES!A:D,4,0)</f>
        <v xml:space="preserve">Reconocer e identificar los riesgos presentes en la labor, conocer las medidas de prevención para los mismos. </v>
      </c>
      <c r="E116" s="4" t="str">
        <f>+VLOOKUP($A116,DATOS_CAPACITACIONES!A:E,5,0)</f>
        <v>Felipe Arias</v>
      </c>
      <c r="F116" s="4" t="str">
        <f>+VLOOKUP($A116,DATOS_CAPACITACIONES!A:F,6,0)</f>
        <v>Felipe Arias</v>
      </c>
      <c r="G116" s="4" t="str">
        <f>+VLOOKUP($A116,DATOS_CAPACITACIONES!A:G,7,0)</f>
        <v xml:space="preserve">Finca El Pilar </v>
      </c>
      <c r="H116" s="5">
        <f>+VLOOKUP($A116,DATOS_CAPACITACIONES!A:H,8,0)</f>
        <v>44309</v>
      </c>
      <c r="I116" s="4">
        <f>+VLOOKUP($A116,DATOS_CAPACITACIONES!A:I,9,0)</f>
        <v>60</v>
      </c>
      <c r="J116" s="2">
        <v>1121952333</v>
      </c>
      <c r="K116" s="4">
        <f>+VLOOKUP($J116,DATOS_PERSONAL!B:C,2,0)</f>
        <v>1480</v>
      </c>
      <c r="L116" s="4" t="str">
        <f>+VLOOKUP($J116,DATOS_PERSONAL!B:D,3,0)</f>
        <v>DANNY ALEJANDRA</v>
      </c>
      <c r="M116" s="4" t="str">
        <f>+VLOOKUP($J116,DATOS_PERSONAL!B:E,4,0)</f>
        <v xml:space="preserve">GONZALEZ </v>
      </c>
      <c r="N116" s="4" t="str">
        <f>+VLOOKUP($J116,DATOS_PERSONAL!B:F,5,0)</f>
        <v>OROBERLÍN S.A.S.</v>
      </c>
      <c r="O116" s="4">
        <f>+VLOOKUP($A116,DATOS_CAPACITACIONES!A:N,11,0)</f>
        <v>83</v>
      </c>
      <c r="P116" s="4">
        <f>+VLOOKUP($A116,DATOS_CAPACITACIONES!A:L,12,0)</f>
        <v>83</v>
      </c>
      <c r="Q116" s="3">
        <f t="shared" si="1"/>
        <v>1</v>
      </c>
    </row>
    <row r="117" spans="1:17" ht="34.5" customHeight="1" x14ac:dyDescent="0.25">
      <c r="A117" s="2">
        <v>5</v>
      </c>
      <c r="B117" s="4" t="str">
        <f>+VLOOKUP($A117,DATOS_CAPACITACIONES!A:B,2,0)</f>
        <v>SST</v>
      </c>
      <c r="C117" s="4" t="str">
        <f>+VLOOKUP($A117,DATOS_CAPACITACIONES!A:C,3,0)</f>
        <v>Riesgo biomecánico, locativo, identificación de riesgos y Covid 19</v>
      </c>
      <c r="D117" s="4" t="str">
        <f>+VLOOKUP($A117,DATOS_CAPACITACIONES!A:D,4,0)</f>
        <v xml:space="preserve">Reconocer e identificar los riesgos presentes en la labor, conocer las medidas de prevención para los mismos. </v>
      </c>
      <c r="E117" s="4" t="str">
        <f>+VLOOKUP($A117,DATOS_CAPACITACIONES!A:E,5,0)</f>
        <v>Felipe Arias</v>
      </c>
      <c r="F117" s="4" t="str">
        <f>+VLOOKUP($A117,DATOS_CAPACITACIONES!A:F,6,0)</f>
        <v>Felipe Arias</v>
      </c>
      <c r="G117" s="4" t="str">
        <f>+VLOOKUP($A117,DATOS_CAPACITACIONES!A:G,7,0)</f>
        <v xml:space="preserve">Finca El Pilar </v>
      </c>
      <c r="H117" s="5">
        <f>+VLOOKUP($A117,DATOS_CAPACITACIONES!A:H,8,0)</f>
        <v>44309</v>
      </c>
      <c r="I117" s="4">
        <f>+VLOOKUP($A117,DATOS_CAPACITACIONES!A:I,9,0)</f>
        <v>60</v>
      </c>
      <c r="J117" s="2">
        <v>6004678</v>
      </c>
      <c r="K117" s="4" t="str">
        <f>+VLOOKUP($J117,DATOS_PERSONAL!B:C,2,0)</f>
        <v>N/A</v>
      </c>
      <c r="L117" s="4" t="str">
        <f>+VLOOKUP($J117,DATOS_PERSONAL!B:D,3,0)</f>
        <v>RICARDO</v>
      </c>
      <c r="M117" s="4" t="str">
        <f>+VLOOKUP($J117,DATOS_PERSONAL!B:E,4,0)</f>
        <v>GONZALEZ</v>
      </c>
      <c r="N117" s="4" t="str">
        <f>+VLOOKUP($J117,DATOS_PERSONAL!B:F,5,0)</f>
        <v>PALMERAS CARARABO S.A.</v>
      </c>
      <c r="O117" s="4">
        <f>+VLOOKUP($A117,DATOS_CAPACITACIONES!A:N,11,0)</f>
        <v>83</v>
      </c>
      <c r="P117" s="4">
        <f>+VLOOKUP($A117,DATOS_CAPACITACIONES!A:L,12,0)</f>
        <v>83</v>
      </c>
      <c r="Q117" s="3">
        <f t="shared" si="1"/>
        <v>1</v>
      </c>
    </row>
    <row r="118" spans="1:17" ht="34.5" customHeight="1" x14ac:dyDescent="0.25">
      <c r="A118" s="2">
        <v>5</v>
      </c>
      <c r="B118" s="4" t="str">
        <f>+VLOOKUP($A118,DATOS_CAPACITACIONES!A:B,2,0)</f>
        <v>SST</v>
      </c>
      <c r="C118" s="4" t="str">
        <f>+VLOOKUP($A118,DATOS_CAPACITACIONES!A:C,3,0)</f>
        <v>Riesgo biomecánico, locativo, identificación de riesgos y Covid 19</v>
      </c>
      <c r="D118" s="4" t="str">
        <f>+VLOOKUP($A118,DATOS_CAPACITACIONES!A:D,4,0)</f>
        <v xml:space="preserve">Reconocer e identificar los riesgos presentes en la labor, conocer las medidas de prevención para los mismos. </v>
      </c>
      <c r="E118" s="4" t="str">
        <f>+VLOOKUP($A118,DATOS_CAPACITACIONES!A:E,5,0)</f>
        <v>Felipe Arias</v>
      </c>
      <c r="F118" s="4" t="str">
        <f>+VLOOKUP($A118,DATOS_CAPACITACIONES!A:F,6,0)</f>
        <v>Felipe Arias</v>
      </c>
      <c r="G118" s="4" t="str">
        <f>+VLOOKUP($A118,DATOS_CAPACITACIONES!A:G,7,0)</f>
        <v xml:space="preserve">Finca El Pilar </v>
      </c>
      <c r="H118" s="5">
        <f>+VLOOKUP($A118,DATOS_CAPACITACIONES!A:H,8,0)</f>
        <v>44309</v>
      </c>
      <c r="I118" s="4">
        <f>+VLOOKUP($A118,DATOS_CAPACITACIONES!A:I,9,0)</f>
        <v>60</v>
      </c>
      <c r="J118" s="2">
        <v>1006838553</v>
      </c>
      <c r="K118" s="4">
        <f>+VLOOKUP($J118,DATOS_PERSONAL!B:C,2,0)</f>
        <v>1547</v>
      </c>
      <c r="L118" s="4" t="str">
        <f>+VLOOKUP($J118,DATOS_PERSONAL!B:D,3,0)</f>
        <v>MIGUEL ANGEL</v>
      </c>
      <c r="M118" s="4" t="str">
        <f>+VLOOKUP($J118,DATOS_PERSONAL!B:E,4,0)</f>
        <v xml:space="preserve">GARCIA MORENO </v>
      </c>
      <c r="N118" s="4" t="str">
        <f>+VLOOKUP($J118,DATOS_PERSONAL!B:F,5,0)</f>
        <v>OROBERLÍN S.A.S.</v>
      </c>
      <c r="O118" s="4">
        <f>+VLOOKUP($A118,DATOS_CAPACITACIONES!A:N,11,0)</f>
        <v>83</v>
      </c>
      <c r="P118" s="4">
        <f>+VLOOKUP($A118,DATOS_CAPACITACIONES!A:L,12,0)</f>
        <v>83</v>
      </c>
      <c r="Q118" s="3">
        <f t="shared" si="1"/>
        <v>1</v>
      </c>
    </row>
    <row r="119" spans="1:17" ht="34.5" customHeight="1" x14ac:dyDescent="0.25">
      <c r="A119" s="2">
        <v>5</v>
      </c>
      <c r="B119" s="4" t="str">
        <f>+VLOOKUP($A119,DATOS_CAPACITACIONES!A:B,2,0)</f>
        <v>SST</v>
      </c>
      <c r="C119" s="4" t="str">
        <f>+VLOOKUP($A119,DATOS_CAPACITACIONES!A:C,3,0)</f>
        <v>Riesgo biomecánico, locativo, identificación de riesgos y Covid 19</v>
      </c>
      <c r="D119" s="4" t="str">
        <f>+VLOOKUP($A119,DATOS_CAPACITACIONES!A:D,4,0)</f>
        <v xml:space="preserve">Reconocer e identificar los riesgos presentes en la labor, conocer las medidas de prevención para los mismos. </v>
      </c>
      <c r="E119" s="4" t="str">
        <f>+VLOOKUP($A119,DATOS_CAPACITACIONES!A:E,5,0)</f>
        <v>Felipe Arias</v>
      </c>
      <c r="F119" s="4" t="str">
        <f>+VLOOKUP($A119,DATOS_CAPACITACIONES!A:F,6,0)</f>
        <v>Felipe Arias</v>
      </c>
      <c r="G119" s="4" t="str">
        <f>+VLOOKUP($A119,DATOS_CAPACITACIONES!A:G,7,0)</f>
        <v xml:space="preserve">Finca El Pilar </v>
      </c>
      <c r="H119" s="5">
        <f>+VLOOKUP($A119,DATOS_CAPACITACIONES!A:H,8,0)</f>
        <v>44309</v>
      </c>
      <c r="I119" s="4">
        <f>+VLOOKUP($A119,DATOS_CAPACITACIONES!A:I,9,0)</f>
        <v>60</v>
      </c>
      <c r="J119" s="2">
        <v>3274896</v>
      </c>
      <c r="K119" s="4" t="str">
        <f>+VLOOKUP($J119,DATOS_PERSONAL!B:C,2,0)</f>
        <v>N/A</v>
      </c>
      <c r="L119" s="4" t="str">
        <f>+VLOOKUP($J119,DATOS_PERSONAL!B:D,3,0)</f>
        <v>FREDY</v>
      </c>
      <c r="M119" s="4" t="str">
        <f>+VLOOKUP($J119,DATOS_PERSONAL!B:E,4,0)</f>
        <v>GARCIA LADINO</v>
      </c>
      <c r="N119" s="4" t="str">
        <f>+VLOOKUP($J119,DATOS_PERSONAL!B:F,5,0)</f>
        <v>PALMERAS CARARABO S.A.</v>
      </c>
      <c r="O119" s="4">
        <f>+VLOOKUP($A119,DATOS_CAPACITACIONES!A:N,11,0)</f>
        <v>83</v>
      </c>
      <c r="P119" s="4">
        <f>+VLOOKUP($A119,DATOS_CAPACITACIONES!A:L,12,0)</f>
        <v>83</v>
      </c>
      <c r="Q119" s="3">
        <f t="shared" si="1"/>
        <v>1</v>
      </c>
    </row>
    <row r="120" spans="1:17" ht="34.5" customHeight="1" x14ac:dyDescent="0.25">
      <c r="A120" s="2">
        <v>5</v>
      </c>
      <c r="B120" s="4" t="str">
        <f>+VLOOKUP($A120,DATOS_CAPACITACIONES!A:B,2,0)</f>
        <v>SST</v>
      </c>
      <c r="C120" s="4" t="str">
        <f>+VLOOKUP($A120,DATOS_CAPACITACIONES!A:C,3,0)</f>
        <v>Riesgo biomecánico, locativo, identificación de riesgos y Covid 19</v>
      </c>
      <c r="D120" s="4" t="str">
        <f>+VLOOKUP($A120,DATOS_CAPACITACIONES!A:D,4,0)</f>
        <v xml:space="preserve">Reconocer e identificar los riesgos presentes en la labor, conocer las medidas de prevención para los mismos. </v>
      </c>
      <c r="E120" s="4" t="str">
        <f>+VLOOKUP($A120,DATOS_CAPACITACIONES!A:E,5,0)</f>
        <v>Felipe Arias</v>
      </c>
      <c r="F120" s="4" t="str">
        <f>+VLOOKUP($A120,DATOS_CAPACITACIONES!A:F,6,0)</f>
        <v>Felipe Arias</v>
      </c>
      <c r="G120" s="4" t="str">
        <f>+VLOOKUP($A120,DATOS_CAPACITACIONES!A:G,7,0)</f>
        <v xml:space="preserve">Finca El Pilar </v>
      </c>
      <c r="H120" s="5">
        <f>+VLOOKUP($A120,DATOS_CAPACITACIONES!A:H,8,0)</f>
        <v>44309</v>
      </c>
      <c r="I120" s="4">
        <f>+VLOOKUP($A120,DATOS_CAPACITACIONES!A:I,9,0)</f>
        <v>60</v>
      </c>
      <c r="J120" s="2">
        <v>1121819501</v>
      </c>
      <c r="K120" s="4">
        <f>+VLOOKUP($J120,DATOS_PERSONAL!B:C,2,0)</f>
        <v>1494</v>
      </c>
      <c r="L120" s="4" t="str">
        <f>+VLOOKUP($J120,DATOS_PERSONAL!B:D,3,0)</f>
        <v>JOHN FREDY</v>
      </c>
      <c r="M120" s="4" t="str">
        <f>+VLOOKUP($J120,DATOS_PERSONAL!B:E,4,0)</f>
        <v xml:space="preserve">GARCIA GONZALEZ </v>
      </c>
      <c r="N120" s="4" t="str">
        <f>+VLOOKUP($J120,DATOS_PERSONAL!B:F,5,0)</f>
        <v>OROBERLÍN S.A.S.</v>
      </c>
      <c r="O120" s="4">
        <f>+VLOOKUP($A120,DATOS_CAPACITACIONES!A:N,11,0)</f>
        <v>83</v>
      </c>
      <c r="P120" s="4">
        <f>+VLOOKUP($A120,DATOS_CAPACITACIONES!A:L,12,0)</f>
        <v>83</v>
      </c>
      <c r="Q120" s="3">
        <f t="shared" si="1"/>
        <v>1</v>
      </c>
    </row>
    <row r="121" spans="1:17" ht="34.5" customHeight="1" x14ac:dyDescent="0.25">
      <c r="A121" s="2">
        <v>5</v>
      </c>
      <c r="B121" s="4" t="str">
        <f>+VLOOKUP($A121,DATOS_CAPACITACIONES!A:B,2,0)</f>
        <v>SST</v>
      </c>
      <c r="C121" s="4" t="str">
        <f>+VLOOKUP($A121,DATOS_CAPACITACIONES!A:C,3,0)</f>
        <v>Riesgo biomecánico, locativo, identificación de riesgos y Covid 19</v>
      </c>
      <c r="D121" s="4" t="str">
        <f>+VLOOKUP($A121,DATOS_CAPACITACIONES!A:D,4,0)</f>
        <v xml:space="preserve">Reconocer e identificar los riesgos presentes en la labor, conocer las medidas de prevención para los mismos. </v>
      </c>
      <c r="E121" s="4" t="str">
        <f>+VLOOKUP($A121,DATOS_CAPACITACIONES!A:E,5,0)</f>
        <v>Felipe Arias</v>
      </c>
      <c r="F121" s="4" t="str">
        <f>+VLOOKUP($A121,DATOS_CAPACITACIONES!A:F,6,0)</f>
        <v>Felipe Arias</v>
      </c>
      <c r="G121" s="4" t="str">
        <f>+VLOOKUP($A121,DATOS_CAPACITACIONES!A:G,7,0)</f>
        <v xml:space="preserve">Finca El Pilar </v>
      </c>
      <c r="H121" s="5">
        <f>+VLOOKUP($A121,DATOS_CAPACITACIONES!A:H,8,0)</f>
        <v>44309</v>
      </c>
      <c r="I121" s="4">
        <f>+VLOOKUP($A121,DATOS_CAPACITACIONES!A:I,9,0)</f>
        <v>60</v>
      </c>
      <c r="J121" s="2">
        <v>40441358</v>
      </c>
      <c r="K121" s="4" t="str">
        <f>+VLOOKUP($J121,DATOS_PERSONAL!B:C,2,0)</f>
        <v>N/A</v>
      </c>
      <c r="L121" s="4" t="str">
        <f>+VLOOKUP($J121,DATOS_PERSONAL!B:D,3,0)</f>
        <v xml:space="preserve"> SARA </v>
      </c>
      <c r="M121" s="4" t="str">
        <f>+VLOOKUP($J121,DATOS_PERSONAL!B:E,4,0)</f>
        <v>GARCIA GONZALEZ</v>
      </c>
      <c r="N121" s="4" t="str">
        <f>+VLOOKUP($J121,DATOS_PERSONAL!B:F,5,0)</f>
        <v>PALMERAS CARARABO S.A.</v>
      </c>
      <c r="O121" s="4">
        <f>+VLOOKUP($A121,DATOS_CAPACITACIONES!A:N,11,0)</f>
        <v>83</v>
      </c>
      <c r="P121" s="4">
        <f>+VLOOKUP($A121,DATOS_CAPACITACIONES!A:L,12,0)</f>
        <v>83</v>
      </c>
      <c r="Q121" s="3">
        <f t="shared" si="1"/>
        <v>1</v>
      </c>
    </row>
    <row r="122" spans="1:17" ht="34.5" customHeight="1" x14ac:dyDescent="0.25">
      <c r="A122" s="2">
        <v>5</v>
      </c>
      <c r="B122" s="4" t="str">
        <f>+VLOOKUP($A122,DATOS_CAPACITACIONES!A:B,2,0)</f>
        <v>SST</v>
      </c>
      <c r="C122" s="4" t="str">
        <f>+VLOOKUP($A122,DATOS_CAPACITACIONES!A:C,3,0)</f>
        <v>Riesgo biomecánico, locativo, identificación de riesgos y Covid 19</v>
      </c>
      <c r="D122" s="4" t="str">
        <f>+VLOOKUP($A122,DATOS_CAPACITACIONES!A:D,4,0)</f>
        <v xml:space="preserve">Reconocer e identificar los riesgos presentes en la labor, conocer las medidas de prevención para los mismos. </v>
      </c>
      <c r="E122" s="4" t="str">
        <f>+VLOOKUP($A122,DATOS_CAPACITACIONES!A:E,5,0)</f>
        <v>Felipe Arias</v>
      </c>
      <c r="F122" s="4" t="str">
        <f>+VLOOKUP($A122,DATOS_CAPACITACIONES!A:F,6,0)</f>
        <v>Felipe Arias</v>
      </c>
      <c r="G122" s="4" t="str">
        <f>+VLOOKUP($A122,DATOS_CAPACITACIONES!A:G,7,0)</f>
        <v xml:space="preserve">Finca El Pilar </v>
      </c>
      <c r="H122" s="5">
        <f>+VLOOKUP($A122,DATOS_CAPACITACIONES!A:H,8,0)</f>
        <v>44309</v>
      </c>
      <c r="I122" s="4">
        <f>+VLOOKUP($A122,DATOS_CAPACITACIONES!A:I,9,0)</f>
        <v>60</v>
      </c>
      <c r="J122" s="2">
        <v>40441358</v>
      </c>
      <c r="K122" s="4" t="str">
        <f>+VLOOKUP($J122,DATOS_PERSONAL!B:C,2,0)</f>
        <v>N/A</v>
      </c>
      <c r="L122" s="4" t="str">
        <f>+VLOOKUP($J122,DATOS_PERSONAL!B:D,3,0)</f>
        <v xml:space="preserve"> SARA </v>
      </c>
      <c r="M122" s="4" t="str">
        <f>+VLOOKUP($J122,DATOS_PERSONAL!B:E,4,0)</f>
        <v>GARCIA GONZALEZ</v>
      </c>
      <c r="N122" s="4" t="str">
        <f>+VLOOKUP($J122,DATOS_PERSONAL!B:F,5,0)</f>
        <v>PALMERAS CARARABO S.A.</v>
      </c>
      <c r="O122" s="4">
        <f>+VLOOKUP($A122,DATOS_CAPACITACIONES!A:N,11,0)</f>
        <v>83</v>
      </c>
      <c r="P122" s="4">
        <f>+VLOOKUP($A122,DATOS_CAPACITACIONES!A:L,12,0)</f>
        <v>83</v>
      </c>
      <c r="Q122" s="3">
        <f t="shared" si="1"/>
        <v>1</v>
      </c>
    </row>
    <row r="123" spans="1:17" ht="34.5" customHeight="1" x14ac:dyDescent="0.25">
      <c r="A123" s="2">
        <v>5</v>
      </c>
      <c r="B123" s="4" t="str">
        <f>+VLOOKUP($A123,DATOS_CAPACITACIONES!A:B,2,0)</f>
        <v>SST</v>
      </c>
      <c r="C123" s="4" t="str">
        <f>+VLOOKUP($A123,DATOS_CAPACITACIONES!A:C,3,0)</f>
        <v>Riesgo biomecánico, locativo, identificación de riesgos y Covid 19</v>
      </c>
      <c r="D123" s="4" t="str">
        <f>+VLOOKUP($A123,DATOS_CAPACITACIONES!A:D,4,0)</f>
        <v xml:space="preserve">Reconocer e identificar los riesgos presentes en la labor, conocer las medidas de prevención para los mismos. </v>
      </c>
      <c r="E123" s="4" t="str">
        <f>+VLOOKUP($A123,DATOS_CAPACITACIONES!A:E,5,0)</f>
        <v>Felipe Arias</v>
      </c>
      <c r="F123" s="4" t="str">
        <f>+VLOOKUP($A123,DATOS_CAPACITACIONES!A:F,6,0)</f>
        <v>Felipe Arias</v>
      </c>
      <c r="G123" s="4" t="str">
        <f>+VLOOKUP($A123,DATOS_CAPACITACIONES!A:G,7,0)</f>
        <v xml:space="preserve">Finca El Pilar </v>
      </c>
      <c r="H123" s="5">
        <f>+VLOOKUP($A123,DATOS_CAPACITACIONES!A:H,8,0)</f>
        <v>44309</v>
      </c>
      <c r="I123" s="4">
        <f>+VLOOKUP($A123,DATOS_CAPACITACIONES!A:I,9,0)</f>
        <v>60</v>
      </c>
      <c r="J123" s="2">
        <v>1006822040</v>
      </c>
      <c r="K123" s="4" t="str">
        <f>+VLOOKUP($J123,DATOS_PERSONAL!B:C,2,0)</f>
        <v>N/A</v>
      </c>
      <c r="L123" s="4" t="str">
        <f>+VLOOKUP($J123,DATOS_PERSONAL!B:D,3,0)</f>
        <v>EIDER ORLANDO</v>
      </c>
      <c r="M123" s="4" t="str">
        <f>+VLOOKUP($J123,DATOS_PERSONAL!B:E,4,0)</f>
        <v>GARCIA</v>
      </c>
      <c r="N123" s="4" t="str">
        <f>+VLOOKUP($J123,DATOS_PERSONAL!B:F,5,0)</f>
        <v>OROBERLÍN S.A.S.</v>
      </c>
      <c r="O123" s="4">
        <f>+VLOOKUP($A123,DATOS_CAPACITACIONES!A:N,11,0)</f>
        <v>83</v>
      </c>
      <c r="P123" s="4">
        <f>+VLOOKUP($A123,DATOS_CAPACITACIONES!A:L,12,0)</f>
        <v>83</v>
      </c>
      <c r="Q123" s="3">
        <f t="shared" si="1"/>
        <v>1</v>
      </c>
    </row>
    <row r="124" spans="1:17" ht="34.5" customHeight="1" x14ac:dyDescent="0.25">
      <c r="A124" s="2">
        <v>5</v>
      </c>
      <c r="B124" s="4" t="str">
        <f>+VLOOKUP($A124,DATOS_CAPACITACIONES!A:B,2,0)</f>
        <v>SST</v>
      </c>
      <c r="C124" s="4" t="str">
        <f>+VLOOKUP($A124,DATOS_CAPACITACIONES!A:C,3,0)</f>
        <v>Riesgo biomecánico, locativo, identificación de riesgos y Covid 19</v>
      </c>
      <c r="D124" s="4" t="str">
        <f>+VLOOKUP($A124,DATOS_CAPACITACIONES!A:D,4,0)</f>
        <v xml:space="preserve">Reconocer e identificar los riesgos presentes en la labor, conocer las medidas de prevención para los mismos. </v>
      </c>
      <c r="E124" s="4" t="str">
        <f>+VLOOKUP($A124,DATOS_CAPACITACIONES!A:E,5,0)</f>
        <v>Felipe Arias</v>
      </c>
      <c r="F124" s="4" t="str">
        <f>+VLOOKUP($A124,DATOS_CAPACITACIONES!A:F,6,0)</f>
        <v>Felipe Arias</v>
      </c>
      <c r="G124" s="4" t="str">
        <f>+VLOOKUP($A124,DATOS_CAPACITACIONES!A:G,7,0)</f>
        <v xml:space="preserve">Finca El Pilar </v>
      </c>
      <c r="H124" s="5">
        <f>+VLOOKUP($A124,DATOS_CAPACITACIONES!A:H,8,0)</f>
        <v>44309</v>
      </c>
      <c r="I124" s="4">
        <f>+VLOOKUP($A124,DATOS_CAPACITACIONES!A:I,9,0)</f>
        <v>60</v>
      </c>
      <c r="J124" s="2">
        <v>79538669</v>
      </c>
      <c r="K124" s="4">
        <f>+VLOOKUP($J124,DATOS_PERSONAL!B:C,2,0)</f>
        <v>1031</v>
      </c>
      <c r="L124" s="4" t="str">
        <f>+VLOOKUP($J124,DATOS_PERSONAL!B:D,3,0)</f>
        <v>OMAR</v>
      </c>
      <c r="M124" s="4" t="str">
        <f>+VLOOKUP($J124,DATOS_PERSONAL!B:E,4,0)</f>
        <v>FONTECHA</v>
      </c>
      <c r="N124" s="4" t="str">
        <f>+VLOOKUP($J124,DATOS_PERSONAL!B:F,5,0)</f>
        <v>OROBERLÍN S.A.S.</v>
      </c>
      <c r="O124" s="4">
        <f>+VLOOKUP($A124,DATOS_CAPACITACIONES!A:N,11)</f>
        <v>83</v>
      </c>
      <c r="P124" s="4">
        <f>+VLOOKUP($A124,DATOS_CAPACITACIONES!A:L,12)</f>
        <v>83</v>
      </c>
      <c r="Q124" s="3">
        <f t="shared" si="1"/>
        <v>1</v>
      </c>
    </row>
    <row r="125" spans="1:17" ht="34.5" customHeight="1" x14ac:dyDescent="0.25">
      <c r="A125" s="2">
        <v>5</v>
      </c>
      <c r="B125" s="4" t="str">
        <f>+VLOOKUP($A125,DATOS_CAPACITACIONES!A:B,2,0)</f>
        <v>SST</v>
      </c>
      <c r="C125" s="4" t="str">
        <f>+VLOOKUP($A125,DATOS_CAPACITACIONES!A:C,3,0)</f>
        <v>Riesgo biomecánico, locativo, identificación de riesgos y Covid 19</v>
      </c>
      <c r="D125" s="4" t="str">
        <f>+VLOOKUP($A125,DATOS_CAPACITACIONES!A:D,4,0)</f>
        <v xml:space="preserve">Reconocer e identificar los riesgos presentes en la labor, conocer las medidas de prevención para los mismos. </v>
      </c>
      <c r="E125" s="4" t="str">
        <f>+VLOOKUP($A125,DATOS_CAPACITACIONES!A:E,5,0)</f>
        <v>Felipe Arias</v>
      </c>
      <c r="F125" s="4" t="str">
        <f>+VLOOKUP($A125,DATOS_CAPACITACIONES!A:F,6,0)</f>
        <v>Felipe Arias</v>
      </c>
      <c r="G125" s="4" t="str">
        <f>+VLOOKUP($A125,DATOS_CAPACITACIONES!A:G,7,0)</f>
        <v xml:space="preserve">Finca El Pilar </v>
      </c>
      <c r="H125" s="5">
        <f>+VLOOKUP($A125,DATOS_CAPACITACIONES!A:H,8,0)</f>
        <v>44309</v>
      </c>
      <c r="I125" s="4">
        <f>+VLOOKUP($A125,DATOS_CAPACITACIONES!A:I,9,0)</f>
        <v>60</v>
      </c>
      <c r="J125" s="2">
        <v>1121951678</v>
      </c>
      <c r="K125" s="4" t="str">
        <f>+VLOOKUP($J125,DATOS_PERSONAL!B:C,2,0)</f>
        <v>N/A</v>
      </c>
      <c r="L125" s="4" t="str">
        <f>+VLOOKUP($J125,DATOS_PERSONAL!B:D,3,0)</f>
        <v>WILLIAM ALEJANDRO</v>
      </c>
      <c r="M125" s="4" t="str">
        <f>+VLOOKUP($J125,DATOS_PERSONAL!B:E,4,0)</f>
        <v>FIERRO RIVEROS</v>
      </c>
      <c r="N125" s="4" t="str">
        <f>+VLOOKUP($J125,DATOS_PERSONAL!B:F,5,0)</f>
        <v>PALMERAS CARARABO S.A.</v>
      </c>
      <c r="O125" s="4">
        <f>+VLOOKUP($A125,DATOS_CAPACITACIONES!A:N,11,0)</f>
        <v>83</v>
      </c>
      <c r="P125" s="4">
        <f>+VLOOKUP($A125,DATOS_CAPACITACIONES!A:L,12,0)</f>
        <v>83</v>
      </c>
      <c r="Q125" s="3">
        <f t="shared" si="1"/>
        <v>1</v>
      </c>
    </row>
    <row r="126" spans="1:17" ht="34.5" customHeight="1" x14ac:dyDescent="0.25">
      <c r="A126" s="2">
        <v>5</v>
      </c>
      <c r="B126" s="4" t="str">
        <f>+VLOOKUP($A126,DATOS_CAPACITACIONES!A:B,2,0)</f>
        <v>SST</v>
      </c>
      <c r="C126" s="4" t="str">
        <f>+VLOOKUP($A126,DATOS_CAPACITACIONES!A:C,3,0)</f>
        <v>Riesgo biomecánico, locativo, identificación de riesgos y Covid 19</v>
      </c>
      <c r="D126" s="4" t="str">
        <f>+VLOOKUP($A126,DATOS_CAPACITACIONES!A:D,4,0)</f>
        <v xml:space="preserve">Reconocer e identificar los riesgos presentes en la labor, conocer las medidas de prevención para los mismos. </v>
      </c>
      <c r="E126" s="4" t="str">
        <f>+VLOOKUP($A126,DATOS_CAPACITACIONES!A:E,5,0)</f>
        <v>Felipe Arias</v>
      </c>
      <c r="F126" s="4" t="str">
        <f>+VLOOKUP($A126,DATOS_CAPACITACIONES!A:F,6,0)</f>
        <v>Felipe Arias</v>
      </c>
      <c r="G126" s="4" t="str">
        <f>+VLOOKUP($A126,DATOS_CAPACITACIONES!A:G,7,0)</f>
        <v xml:space="preserve">Finca El Pilar </v>
      </c>
      <c r="H126" s="5">
        <f>+VLOOKUP($A126,DATOS_CAPACITACIONES!A:H,8,0)</f>
        <v>44309</v>
      </c>
      <c r="I126" s="4">
        <f>+VLOOKUP($A126,DATOS_CAPACITACIONES!A:I,9,0)</f>
        <v>60</v>
      </c>
      <c r="J126" s="2">
        <v>1121910048</v>
      </c>
      <c r="K126" s="4" t="str">
        <f>+VLOOKUP($J126,DATOS_PERSONAL!B:C,2,0)</f>
        <v>N/A</v>
      </c>
      <c r="L126" s="4" t="str">
        <f>+VLOOKUP($J126,DATOS_PERSONAL!B:D,3,0)</f>
        <v xml:space="preserve"> DEISY TATIANA</v>
      </c>
      <c r="M126" s="4" t="str">
        <f>+VLOOKUP($J126,DATOS_PERSONAL!B:E,4,0)</f>
        <v>DUARTE MORENO</v>
      </c>
      <c r="N126" s="4" t="str">
        <f>+VLOOKUP($J126,DATOS_PERSONAL!B:F,5,0)</f>
        <v>PALMERAS CARARABO S.A.</v>
      </c>
      <c r="O126" s="4">
        <f>+VLOOKUP($A126,DATOS_CAPACITACIONES!A:N,11,0)</f>
        <v>83</v>
      </c>
      <c r="P126" s="4">
        <f>+VLOOKUP($A126,DATOS_CAPACITACIONES!A:L,12,0)</f>
        <v>83</v>
      </c>
      <c r="Q126" s="3">
        <f t="shared" si="1"/>
        <v>1</v>
      </c>
    </row>
    <row r="127" spans="1:17" ht="34.5" customHeight="1" x14ac:dyDescent="0.25">
      <c r="A127" s="2">
        <v>5</v>
      </c>
      <c r="B127" s="4" t="str">
        <f>+VLOOKUP($A127,DATOS_CAPACITACIONES!A:B,2,0)</f>
        <v>SST</v>
      </c>
      <c r="C127" s="4" t="str">
        <f>+VLOOKUP($A127,DATOS_CAPACITACIONES!A:C,3,0)</f>
        <v>Riesgo biomecánico, locativo, identificación de riesgos y Covid 19</v>
      </c>
      <c r="D127" s="4" t="str">
        <f>+VLOOKUP($A127,DATOS_CAPACITACIONES!A:D,4,0)</f>
        <v xml:space="preserve">Reconocer e identificar los riesgos presentes en la labor, conocer las medidas de prevención para los mismos. </v>
      </c>
      <c r="E127" s="4" t="str">
        <f>+VLOOKUP($A127,DATOS_CAPACITACIONES!A:E,5,0)</f>
        <v>Felipe Arias</v>
      </c>
      <c r="F127" s="4" t="str">
        <f>+VLOOKUP($A127,DATOS_CAPACITACIONES!A:F,6,0)</f>
        <v>Felipe Arias</v>
      </c>
      <c r="G127" s="4" t="str">
        <f>+VLOOKUP($A127,DATOS_CAPACITACIONES!A:G,7,0)</f>
        <v xml:space="preserve">Finca El Pilar </v>
      </c>
      <c r="H127" s="5">
        <f>+VLOOKUP($A127,DATOS_CAPACITACIONES!A:H,8,0)</f>
        <v>44309</v>
      </c>
      <c r="I127" s="4">
        <f>+VLOOKUP($A127,DATOS_CAPACITACIONES!A:I,9,0)</f>
        <v>60</v>
      </c>
      <c r="J127" s="2">
        <v>1007057960</v>
      </c>
      <c r="K127" s="4" t="str">
        <f>+VLOOKUP($J127,DATOS_PERSONAL!B:C,2,0)</f>
        <v>N/A</v>
      </c>
      <c r="L127" s="4" t="str">
        <f>+VLOOKUP($J127,DATOS_PERSONAL!B:D,3,0)</f>
        <v>WILSON ANDRES</v>
      </c>
      <c r="M127" s="4" t="str">
        <f>+VLOOKUP($J127,DATOS_PERSONAL!B:E,4,0)</f>
        <v>DIAZ BERNAL</v>
      </c>
      <c r="N127" s="4" t="str">
        <f>+VLOOKUP($J127,DATOS_PERSONAL!B:F,5,0)</f>
        <v>PALMERAS CARARABO S.A.</v>
      </c>
      <c r="O127" s="4">
        <f>+VLOOKUP($A127,DATOS_CAPACITACIONES!A:N,11,0)</f>
        <v>83</v>
      </c>
      <c r="P127" s="4">
        <f>+VLOOKUP($A127,DATOS_CAPACITACIONES!A:L,12,0)</f>
        <v>83</v>
      </c>
      <c r="Q127" s="3">
        <f t="shared" si="1"/>
        <v>1</v>
      </c>
    </row>
    <row r="128" spans="1:17" ht="34.5" customHeight="1" x14ac:dyDescent="0.25">
      <c r="A128" s="2">
        <v>5</v>
      </c>
      <c r="B128" s="4" t="str">
        <f>+VLOOKUP($A128,DATOS_CAPACITACIONES!A:B,2,0)</f>
        <v>SST</v>
      </c>
      <c r="C128" s="4" t="str">
        <f>+VLOOKUP($A128,DATOS_CAPACITACIONES!A:C,3,0)</f>
        <v>Riesgo biomecánico, locativo, identificación de riesgos y Covid 19</v>
      </c>
      <c r="D128" s="4" t="str">
        <f>+VLOOKUP($A128,DATOS_CAPACITACIONES!A:D,4,0)</f>
        <v xml:space="preserve">Reconocer e identificar los riesgos presentes en la labor, conocer las medidas de prevención para los mismos. </v>
      </c>
      <c r="E128" s="4" t="str">
        <f>+VLOOKUP($A128,DATOS_CAPACITACIONES!A:E,5,0)</f>
        <v>Felipe Arias</v>
      </c>
      <c r="F128" s="4" t="str">
        <f>+VLOOKUP($A128,DATOS_CAPACITACIONES!A:F,6,0)</f>
        <v>Felipe Arias</v>
      </c>
      <c r="G128" s="4" t="str">
        <f>+VLOOKUP($A128,DATOS_CAPACITACIONES!A:G,7,0)</f>
        <v xml:space="preserve">Finca El Pilar </v>
      </c>
      <c r="H128" s="5">
        <f>+VLOOKUP($A128,DATOS_CAPACITACIONES!A:H,8,0)</f>
        <v>44309</v>
      </c>
      <c r="I128" s="4">
        <f>+VLOOKUP($A128,DATOS_CAPACITACIONES!A:I,9,0)</f>
        <v>60</v>
      </c>
      <c r="J128" s="2">
        <v>10187350</v>
      </c>
      <c r="K128" s="4" t="str">
        <f>+VLOOKUP($J128,DATOS_PERSONAL!B:C,2,0)</f>
        <v>N/A</v>
      </c>
      <c r="L128" s="4" t="str">
        <f>+VLOOKUP($J128,DATOS_PERSONAL!B:D,3,0)</f>
        <v>WILSON</v>
      </c>
      <c r="M128" s="4" t="str">
        <f>+VLOOKUP($J128,DATOS_PERSONAL!B:E,4,0)</f>
        <v>DIAZ BERNAL</v>
      </c>
      <c r="N128" s="4" t="str">
        <f>+VLOOKUP($J128,DATOS_PERSONAL!B:F,5,0)</f>
        <v>PALMERAS CARARABO S.A.</v>
      </c>
      <c r="O128" s="4">
        <f>+VLOOKUP($A128,DATOS_CAPACITACIONES!A:N,11,0)</f>
        <v>83</v>
      </c>
      <c r="P128" s="4">
        <f>+VLOOKUP($A128,DATOS_CAPACITACIONES!A:L,12,0)</f>
        <v>83</v>
      </c>
      <c r="Q128" s="3">
        <f t="shared" si="1"/>
        <v>1</v>
      </c>
    </row>
    <row r="129" spans="1:17" ht="34.5" customHeight="1" x14ac:dyDescent="0.25">
      <c r="A129" s="2">
        <v>5</v>
      </c>
      <c r="B129" s="4" t="str">
        <f>+VLOOKUP($A129,DATOS_CAPACITACIONES!A:B,2,0)</f>
        <v>SST</v>
      </c>
      <c r="C129" s="4" t="str">
        <f>+VLOOKUP($A129,DATOS_CAPACITACIONES!A:C,3,0)</f>
        <v>Riesgo biomecánico, locativo, identificación de riesgos y Covid 19</v>
      </c>
      <c r="D129" s="4" t="str">
        <f>+VLOOKUP($A129,DATOS_CAPACITACIONES!A:D,4,0)</f>
        <v xml:space="preserve">Reconocer e identificar los riesgos presentes en la labor, conocer las medidas de prevención para los mismos. </v>
      </c>
      <c r="E129" s="4" t="str">
        <f>+VLOOKUP($A129,DATOS_CAPACITACIONES!A:E,5,0)</f>
        <v>Felipe Arias</v>
      </c>
      <c r="F129" s="4" t="str">
        <f>+VLOOKUP($A129,DATOS_CAPACITACIONES!A:F,6,0)</f>
        <v>Felipe Arias</v>
      </c>
      <c r="G129" s="4" t="str">
        <f>+VLOOKUP($A129,DATOS_CAPACITACIONES!A:G,7,0)</f>
        <v xml:space="preserve">Finca El Pilar </v>
      </c>
      <c r="H129" s="5">
        <f>+VLOOKUP($A129,DATOS_CAPACITACIONES!A:H,8,0)</f>
        <v>44309</v>
      </c>
      <c r="I129" s="4">
        <f>+VLOOKUP($A129,DATOS_CAPACITACIONES!A:I,9,0)</f>
        <v>60</v>
      </c>
      <c r="J129" s="2">
        <v>17281751</v>
      </c>
      <c r="K129" s="4" t="str">
        <f>+VLOOKUP($J129,DATOS_PERSONAL!B:C,2,0)</f>
        <v>N/A</v>
      </c>
      <c r="L129" s="4" t="str">
        <f>+VLOOKUP($J129,DATOS_PERSONAL!B:D,3,0)</f>
        <v>LUIS</v>
      </c>
      <c r="M129" s="4" t="str">
        <f>+VLOOKUP($J129,DATOS_PERSONAL!B:E,4,0)</f>
        <v>CUBILLOS</v>
      </c>
      <c r="N129" s="4" t="str">
        <f>+VLOOKUP($J129,DATOS_PERSONAL!B:F,5,0)</f>
        <v>PALMERAS CARARABO S.A.</v>
      </c>
      <c r="O129" s="4">
        <f>+VLOOKUP($A129,DATOS_CAPACITACIONES!A:N,11,0)</f>
        <v>83</v>
      </c>
      <c r="P129" s="4">
        <f>+VLOOKUP($A129,DATOS_CAPACITACIONES!A:L,12,0)</f>
        <v>83</v>
      </c>
      <c r="Q129" s="3">
        <f t="shared" si="1"/>
        <v>1</v>
      </c>
    </row>
    <row r="130" spans="1:17" ht="34.5" customHeight="1" x14ac:dyDescent="0.25">
      <c r="A130" s="2">
        <v>5</v>
      </c>
      <c r="B130" s="4" t="str">
        <f>+VLOOKUP($A130,DATOS_CAPACITACIONES!A:B,2,0)</f>
        <v>SST</v>
      </c>
      <c r="C130" s="4" t="str">
        <f>+VLOOKUP($A130,DATOS_CAPACITACIONES!A:C,3,0)</f>
        <v>Riesgo biomecánico, locativo, identificación de riesgos y Covid 19</v>
      </c>
      <c r="D130" s="4" t="str">
        <f>+VLOOKUP($A130,DATOS_CAPACITACIONES!A:D,4,0)</f>
        <v xml:space="preserve">Reconocer e identificar los riesgos presentes en la labor, conocer las medidas de prevención para los mismos. </v>
      </c>
      <c r="E130" s="4" t="str">
        <f>+VLOOKUP($A130,DATOS_CAPACITACIONES!A:E,5,0)</f>
        <v>Felipe Arias</v>
      </c>
      <c r="F130" s="4" t="str">
        <f>+VLOOKUP($A130,DATOS_CAPACITACIONES!A:F,6,0)</f>
        <v>Felipe Arias</v>
      </c>
      <c r="G130" s="4" t="str">
        <f>+VLOOKUP($A130,DATOS_CAPACITACIONES!A:G,7,0)</f>
        <v xml:space="preserve">Finca El Pilar </v>
      </c>
      <c r="H130" s="5">
        <f>+VLOOKUP($A130,DATOS_CAPACITACIONES!A:H,8,0)</f>
        <v>44309</v>
      </c>
      <c r="I130" s="4">
        <f>+VLOOKUP($A130,DATOS_CAPACITACIONES!A:I,9,0)</f>
        <v>60</v>
      </c>
      <c r="J130" s="2">
        <v>38360656</v>
      </c>
      <c r="K130" s="4">
        <f>+VLOOKUP($J130,DATOS_PERSONAL!B:C,2,0)</f>
        <v>1039</v>
      </c>
      <c r="L130" s="4" t="str">
        <f>+VLOOKUP($J130,DATOS_PERSONAL!B:D,3,0)</f>
        <v>EMILCE</v>
      </c>
      <c r="M130" s="4" t="str">
        <f>+VLOOKUP($J130,DATOS_PERSONAL!B:E,4,0)</f>
        <v xml:space="preserve">CESPEDES CANAS </v>
      </c>
      <c r="N130" s="4" t="str">
        <f>+VLOOKUP($J130,DATOS_PERSONAL!B:F,5,0)</f>
        <v>OROBERLÍN S.A.S.</v>
      </c>
      <c r="O130" s="4">
        <f>+VLOOKUP($A130,DATOS_CAPACITACIONES!A:N,11,0)</f>
        <v>83</v>
      </c>
      <c r="P130" s="4">
        <f>+VLOOKUP($A130,DATOS_CAPACITACIONES!A:L,12,0)</f>
        <v>83</v>
      </c>
      <c r="Q130" s="3">
        <f t="shared" ref="Q130:Q193" si="2">(P130/O130)</f>
        <v>1</v>
      </c>
    </row>
    <row r="131" spans="1:17" ht="34.5" customHeight="1" x14ac:dyDescent="0.25">
      <c r="A131" s="2">
        <v>5</v>
      </c>
      <c r="B131" s="4" t="str">
        <f>+VLOOKUP($A131,DATOS_CAPACITACIONES!A:B,2,0)</f>
        <v>SST</v>
      </c>
      <c r="C131" s="4" t="str">
        <f>+VLOOKUP($A131,DATOS_CAPACITACIONES!A:C,3,0)</f>
        <v>Riesgo biomecánico, locativo, identificación de riesgos y Covid 19</v>
      </c>
      <c r="D131" s="4" t="str">
        <f>+VLOOKUP($A131,DATOS_CAPACITACIONES!A:D,4,0)</f>
        <v xml:space="preserve">Reconocer e identificar los riesgos presentes en la labor, conocer las medidas de prevención para los mismos. </v>
      </c>
      <c r="E131" s="4" t="str">
        <f>+VLOOKUP($A131,DATOS_CAPACITACIONES!A:E,5,0)</f>
        <v>Felipe Arias</v>
      </c>
      <c r="F131" s="4" t="str">
        <f>+VLOOKUP($A131,DATOS_CAPACITACIONES!A:F,6,0)</f>
        <v>Felipe Arias</v>
      </c>
      <c r="G131" s="4" t="str">
        <f>+VLOOKUP($A131,DATOS_CAPACITACIONES!A:G,7,0)</f>
        <v xml:space="preserve">Finca El Pilar </v>
      </c>
      <c r="H131" s="5">
        <f>+VLOOKUP($A131,DATOS_CAPACITACIONES!A:H,8,0)</f>
        <v>44309</v>
      </c>
      <c r="I131" s="4">
        <f>+VLOOKUP($A131,DATOS_CAPACITACIONES!A:I,9,0)</f>
        <v>60</v>
      </c>
      <c r="J131" s="2">
        <v>1006795353</v>
      </c>
      <c r="K131" s="4">
        <f>+VLOOKUP($J131,DATOS_PERSONAL!B:C,2,0)</f>
        <v>1533</v>
      </c>
      <c r="L131" s="4" t="str">
        <f>+VLOOKUP($J131,DATOS_PERSONAL!B:D,3,0)</f>
        <v xml:space="preserve"> LUIS JEFREY</v>
      </c>
      <c r="M131" s="4" t="str">
        <f>+VLOOKUP($J131,DATOS_PERSONAL!B:E,4,0)</f>
        <v>CASTRO NARVAEZ</v>
      </c>
      <c r="N131" s="4" t="str">
        <f>+VLOOKUP($J131,DATOS_PERSONAL!B:F,5,0)</f>
        <v>OROBERLÍN S.A.S.</v>
      </c>
      <c r="O131" s="4">
        <f>+VLOOKUP($A131,DATOS_CAPACITACIONES!A:N,11,0)</f>
        <v>83</v>
      </c>
      <c r="P131" s="4">
        <f>+VLOOKUP($A131,DATOS_CAPACITACIONES!A:L,12,0)</f>
        <v>83</v>
      </c>
      <c r="Q131" s="3">
        <f t="shared" si="2"/>
        <v>1</v>
      </c>
    </row>
    <row r="132" spans="1:17" ht="34.5" customHeight="1" x14ac:dyDescent="0.25">
      <c r="A132" s="2">
        <v>5</v>
      </c>
      <c r="B132" s="4" t="str">
        <f>+VLOOKUP($A132,DATOS_CAPACITACIONES!A:B,2,0)</f>
        <v>SST</v>
      </c>
      <c r="C132" s="4" t="str">
        <f>+VLOOKUP($A132,DATOS_CAPACITACIONES!A:C,3,0)</f>
        <v>Riesgo biomecánico, locativo, identificación de riesgos y Covid 19</v>
      </c>
      <c r="D132" s="4" t="str">
        <f>+VLOOKUP($A132,DATOS_CAPACITACIONES!A:D,4,0)</f>
        <v xml:space="preserve">Reconocer e identificar los riesgos presentes en la labor, conocer las medidas de prevención para los mismos. </v>
      </c>
      <c r="E132" s="4" t="str">
        <f>+VLOOKUP($A132,DATOS_CAPACITACIONES!A:E,5,0)</f>
        <v>Felipe Arias</v>
      </c>
      <c r="F132" s="4" t="str">
        <f>+VLOOKUP($A132,DATOS_CAPACITACIONES!A:F,6,0)</f>
        <v>Felipe Arias</v>
      </c>
      <c r="G132" s="4" t="str">
        <f>+VLOOKUP($A132,DATOS_CAPACITACIONES!A:G,7,0)</f>
        <v xml:space="preserve">Finca El Pilar </v>
      </c>
      <c r="H132" s="5">
        <f>+VLOOKUP($A132,DATOS_CAPACITACIONES!A:H,8,0)</f>
        <v>44309</v>
      </c>
      <c r="I132" s="4">
        <f>+VLOOKUP($A132,DATOS_CAPACITACIONES!A:I,9,0)</f>
        <v>60</v>
      </c>
      <c r="J132" s="2">
        <v>1109411143</v>
      </c>
      <c r="K132" s="4">
        <f>+VLOOKUP($J132,DATOS_PERSONAL!B:C,2,0)</f>
        <v>1477</v>
      </c>
      <c r="L132" s="4" t="str">
        <f>+VLOOKUP($J132,DATOS_PERSONAL!B:D,3,0)</f>
        <v>YISSY FERNANDA</v>
      </c>
      <c r="M132" s="4" t="str">
        <f>+VLOOKUP($J132,DATOS_PERSONAL!B:E,4,0)</f>
        <v xml:space="preserve">CASTRO CESPEDES </v>
      </c>
      <c r="N132" s="4" t="str">
        <f>+VLOOKUP($J132,DATOS_PERSONAL!B:F,5,0)</f>
        <v>OROBERLÍN S.A.S.</v>
      </c>
      <c r="O132" s="4">
        <f>+VLOOKUP($A132,DATOS_CAPACITACIONES!A:N,11,0)</f>
        <v>83</v>
      </c>
      <c r="P132" s="4">
        <f>+VLOOKUP($A132,DATOS_CAPACITACIONES!A:L,12,0)</f>
        <v>83</v>
      </c>
      <c r="Q132" s="3">
        <f t="shared" si="2"/>
        <v>1</v>
      </c>
    </row>
    <row r="133" spans="1:17" ht="34.5" customHeight="1" x14ac:dyDescent="0.25">
      <c r="A133" s="2">
        <v>5</v>
      </c>
      <c r="B133" s="4" t="str">
        <f>+VLOOKUP($A133,DATOS_CAPACITACIONES!A:B,2,0)</f>
        <v>SST</v>
      </c>
      <c r="C133" s="4" t="str">
        <f>+VLOOKUP($A133,DATOS_CAPACITACIONES!A:C,3,0)</f>
        <v>Riesgo biomecánico, locativo, identificación de riesgos y Covid 19</v>
      </c>
      <c r="D133" s="4" t="str">
        <f>+VLOOKUP($A133,DATOS_CAPACITACIONES!A:D,4,0)</f>
        <v xml:space="preserve">Reconocer e identificar los riesgos presentes en la labor, conocer las medidas de prevención para los mismos. </v>
      </c>
      <c r="E133" s="4" t="str">
        <f>+VLOOKUP($A133,DATOS_CAPACITACIONES!A:E,5,0)</f>
        <v>Felipe Arias</v>
      </c>
      <c r="F133" s="4" t="str">
        <f>+VLOOKUP($A133,DATOS_CAPACITACIONES!A:F,6,0)</f>
        <v>Felipe Arias</v>
      </c>
      <c r="G133" s="4" t="str">
        <f>+VLOOKUP($A133,DATOS_CAPACITACIONES!A:G,7,0)</f>
        <v xml:space="preserve">Finca El Pilar </v>
      </c>
      <c r="H133" s="5">
        <f>+VLOOKUP($A133,DATOS_CAPACITACIONES!A:H,8,0)</f>
        <v>44309</v>
      </c>
      <c r="I133" s="4">
        <f>+VLOOKUP($A133,DATOS_CAPACITACIONES!A:I,9,0)</f>
        <v>60</v>
      </c>
      <c r="J133" s="2">
        <v>1122142973</v>
      </c>
      <c r="K133" s="4">
        <f>+VLOOKUP($J133,DATOS_PERSONAL!B:C,2,0)</f>
        <v>1415</v>
      </c>
      <c r="L133" s="4" t="str">
        <f>+VLOOKUP($J133,DATOS_PERSONAL!B:D,3,0)</f>
        <v xml:space="preserve"> ERIKA DAYANA</v>
      </c>
      <c r="M133" s="4" t="str">
        <f>+VLOOKUP($J133,DATOS_PERSONAL!B:E,4,0)</f>
        <v>CARO MORA</v>
      </c>
      <c r="N133" s="4" t="str">
        <f>+VLOOKUP($J133,DATOS_PERSONAL!B:F,5,0)</f>
        <v>OROBERLÍN S.A.S.</v>
      </c>
      <c r="O133" s="4">
        <f>+VLOOKUP($A133,DATOS_CAPACITACIONES!A:N,11,0)</f>
        <v>83</v>
      </c>
      <c r="P133" s="4">
        <f>+VLOOKUP($A133,DATOS_CAPACITACIONES!A:L,12,0)</f>
        <v>83</v>
      </c>
      <c r="Q133" s="3">
        <f t="shared" si="2"/>
        <v>1</v>
      </c>
    </row>
    <row r="134" spans="1:17" ht="34.5" customHeight="1" x14ac:dyDescent="0.25">
      <c r="A134" s="2">
        <v>5</v>
      </c>
      <c r="B134" s="4" t="str">
        <f>+VLOOKUP($A134,DATOS_CAPACITACIONES!A:B,2,0)</f>
        <v>SST</v>
      </c>
      <c r="C134" s="4" t="str">
        <f>+VLOOKUP($A134,DATOS_CAPACITACIONES!A:C,3,0)</f>
        <v>Riesgo biomecánico, locativo, identificación de riesgos y Covid 19</v>
      </c>
      <c r="D134" s="4" t="str">
        <f>+VLOOKUP($A134,DATOS_CAPACITACIONES!A:D,4,0)</f>
        <v xml:space="preserve">Reconocer e identificar los riesgos presentes en la labor, conocer las medidas de prevención para los mismos. </v>
      </c>
      <c r="E134" s="4" t="str">
        <f>+VLOOKUP($A134,DATOS_CAPACITACIONES!A:E,5,0)</f>
        <v>Felipe Arias</v>
      </c>
      <c r="F134" s="4" t="str">
        <f>+VLOOKUP($A134,DATOS_CAPACITACIONES!A:F,6,0)</f>
        <v>Felipe Arias</v>
      </c>
      <c r="G134" s="4" t="str">
        <f>+VLOOKUP($A134,DATOS_CAPACITACIONES!A:G,7,0)</f>
        <v xml:space="preserve">Finca El Pilar </v>
      </c>
      <c r="H134" s="5">
        <f>+VLOOKUP($A134,DATOS_CAPACITACIONES!A:H,8,0)</f>
        <v>44309</v>
      </c>
      <c r="I134" s="4">
        <f>+VLOOKUP($A134,DATOS_CAPACITACIONES!A:I,9,0)</f>
        <v>60</v>
      </c>
      <c r="J134" s="2">
        <v>1122123512</v>
      </c>
      <c r="K134" s="4" t="str">
        <f>+VLOOKUP($J134,DATOS_PERSONAL!B:C,2,0)</f>
        <v>N/A</v>
      </c>
      <c r="L134" s="4" t="str">
        <f>+VLOOKUP($J134,DATOS_PERSONAL!B:D,3,0)</f>
        <v xml:space="preserve"> SANDRA MARCELA </v>
      </c>
      <c r="M134" s="4" t="str">
        <f>+VLOOKUP($J134,DATOS_PERSONAL!B:E,4,0)</f>
        <v>CARO MORA</v>
      </c>
      <c r="N134" s="4" t="str">
        <f>+VLOOKUP($J134,DATOS_PERSONAL!B:F,5,0)</f>
        <v>PALMERAS CARARABO S.A.</v>
      </c>
      <c r="O134" s="4">
        <f>+VLOOKUP($A134,DATOS_CAPACITACIONES!A:N,11,0)</f>
        <v>83</v>
      </c>
      <c r="P134" s="4">
        <f>+VLOOKUP($A134,DATOS_CAPACITACIONES!A:L,12,0)</f>
        <v>83</v>
      </c>
      <c r="Q134" s="3">
        <f t="shared" si="2"/>
        <v>1</v>
      </c>
    </row>
    <row r="135" spans="1:17" ht="34.5" customHeight="1" x14ac:dyDescent="0.25">
      <c r="A135" s="2">
        <v>5</v>
      </c>
      <c r="B135" s="4" t="str">
        <f>+VLOOKUP($A135,DATOS_CAPACITACIONES!A:B,2,0)</f>
        <v>SST</v>
      </c>
      <c r="C135" s="4" t="str">
        <f>+VLOOKUP($A135,DATOS_CAPACITACIONES!A:C,3,0)</f>
        <v>Riesgo biomecánico, locativo, identificación de riesgos y Covid 19</v>
      </c>
      <c r="D135" s="4" t="str">
        <f>+VLOOKUP($A135,DATOS_CAPACITACIONES!A:D,4,0)</f>
        <v xml:space="preserve">Reconocer e identificar los riesgos presentes en la labor, conocer las medidas de prevención para los mismos. </v>
      </c>
      <c r="E135" s="4" t="str">
        <f>+VLOOKUP($A135,DATOS_CAPACITACIONES!A:E,5,0)</f>
        <v>Felipe Arias</v>
      </c>
      <c r="F135" s="4" t="str">
        <f>+VLOOKUP($A135,DATOS_CAPACITACIONES!A:F,6,0)</f>
        <v>Felipe Arias</v>
      </c>
      <c r="G135" s="4" t="str">
        <f>+VLOOKUP($A135,DATOS_CAPACITACIONES!A:G,7,0)</f>
        <v xml:space="preserve">Finca El Pilar </v>
      </c>
      <c r="H135" s="5">
        <f>+VLOOKUP($A135,DATOS_CAPACITACIONES!A:H,8,0)</f>
        <v>44309</v>
      </c>
      <c r="I135" s="4">
        <f>+VLOOKUP($A135,DATOS_CAPACITACIONES!A:I,9,0)</f>
        <v>60</v>
      </c>
      <c r="J135" s="2">
        <v>1103219172</v>
      </c>
      <c r="K135" s="4">
        <f>+VLOOKUP($J135,DATOS_PERSONAL!B:C,2,0)</f>
        <v>1230</v>
      </c>
      <c r="L135" s="4" t="str">
        <f>+VLOOKUP($J135,DATOS_PERSONAL!B:D,3,0)</f>
        <v>PABLO SEGUNDO</v>
      </c>
      <c r="M135" s="4" t="str">
        <f>+VLOOKUP($J135,DATOS_PERSONAL!B:E,4,0)</f>
        <v xml:space="preserve">CARDENAS MUÑOZ </v>
      </c>
      <c r="N135" s="4" t="str">
        <f>+VLOOKUP($J135,DATOS_PERSONAL!B:F,5,0)</f>
        <v>OROBERLÍN S.A.S.</v>
      </c>
      <c r="O135" s="4">
        <f>+VLOOKUP($A135,DATOS_CAPACITACIONES!A:N,11,0)</f>
        <v>83</v>
      </c>
      <c r="P135" s="4">
        <f>+VLOOKUP($A135,DATOS_CAPACITACIONES!A:L,12,0)</f>
        <v>83</v>
      </c>
      <c r="Q135" s="3">
        <f t="shared" si="2"/>
        <v>1</v>
      </c>
    </row>
    <row r="136" spans="1:17" ht="34.5" customHeight="1" x14ac:dyDescent="0.25">
      <c r="A136" s="2">
        <v>5</v>
      </c>
      <c r="B136" s="4" t="str">
        <f>+VLOOKUP($A136,DATOS_CAPACITACIONES!A:B,2,0)</f>
        <v>SST</v>
      </c>
      <c r="C136" s="4" t="str">
        <f>+VLOOKUP($A136,DATOS_CAPACITACIONES!A:C,3,0)</f>
        <v>Riesgo biomecánico, locativo, identificación de riesgos y Covid 19</v>
      </c>
      <c r="D136" s="4" t="str">
        <f>+VLOOKUP($A136,DATOS_CAPACITACIONES!A:D,4,0)</f>
        <v xml:space="preserve">Reconocer e identificar los riesgos presentes en la labor, conocer las medidas de prevención para los mismos. </v>
      </c>
      <c r="E136" s="4" t="str">
        <f>+VLOOKUP($A136,DATOS_CAPACITACIONES!A:E,5,0)</f>
        <v>Felipe Arias</v>
      </c>
      <c r="F136" s="4" t="str">
        <f>+VLOOKUP($A136,DATOS_CAPACITACIONES!A:F,6,0)</f>
        <v>Felipe Arias</v>
      </c>
      <c r="G136" s="4" t="str">
        <f>+VLOOKUP($A136,DATOS_CAPACITACIONES!A:G,7,0)</f>
        <v xml:space="preserve">Finca El Pilar </v>
      </c>
      <c r="H136" s="5">
        <f>+VLOOKUP($A136,DATOS_CAPACITACIONES!A:H,8,0)</f>
        <v>44309</v>
      </c>
      <c r="I136" s="4">
        <f>+VLOOKUP($A136,DATOS_CAPACITACIONES!A:I,9,0)</f>
        <v>60</v>
      </c>
      <c r="J136" s="2">
        <v>1065667090</v>
      </c>
      <c r="K136" s="4">
        <f>+VLOOKUP($J136,DATOS_PERSONAL!B:C,2,0)</f>
        <v>1513</v>
      </c>
      <c r="L136" s="4" t="str">
        <f>+VLOOKUP($J136,DATOS_PERSONAL!B:D,3,0)</f>
        <v>CESAR ANTONIO</v>
      </c>
      <c r="M136" s="4" t="str">
        <f>+VLOOKUP($J136,DATOS_PERSONAL!B:E,4,0)</f>
        <v xml:space="preserve">CALDERON TRENS </v>
      </c>
      <c r="N136" s="4" t="str">
        <f>+VLOOKUP($J136,DATOS_PERSONAL!B:F,5,0)</f>
        <v>OROBERLÍN S.A.S.</v>
      </c>
      <c r="O136" s="4">
        <f>+VLOOKUP($A136,DATOS_CAPACITACIONES!A:N,11,0)</f>
        <v>83</v>
      </c>
      <c r="P136" s="4">
        <f>+VLOOKUP($A136,DATOS_CAPACITACIONES!A:L,12,0)</f>
        <v>83</v>
      </c>
      <c r="Q136" s="3">
        <f t="shared" si="2"/>
        <v>1</v>
      </c>
    </row>
    <row r="137" spans="1:17" ht="34.5" customHeight="1" x14ac:dyDescent="0.25">
      <c r="A137" s="2">
        <v>5</v>
      </c>
      <c r="B137" s="4" t="str">
        <f>+VLOOKUP($A137,DATOS_CAPACITACIONES!A:B,2,0)</f>
        <v>SST</v>
      </c>
      <c r="C137" s="4" t="str">
        <f>+VLOOKUP($A137,DATOS_CAPACITACIONES!A:C,3,0)</f>
        <v>Riesgo biomecánico, locativo, identificación de riesgos y Covid 19</v>
      </c>
      <c r="D137" s="4" t="str">
        <f>+VLOOKUP($A137,DATOS_CAPACITACIONES!A:D,4,0)</f>
        <v xml:space="preserve">Reconocer e identificar los riesgos presentes en la labor, conocer las medidas de prevención para los mismos. </v>
      </c>
      <c r="E137" s="4" t="str">
        <f>+VLOOKUP($A137,DATOS_CAPACITACIONES!A:E,5,0)</f>
        <v>Felipe Arias</v>
      </c>
      <c r="F137" s="4" t="str">
        <f>+VLOOKUP($A137,DATOS_CAPACITACIONES!A:F,6,0)</f>
        <v>Felipe Arias</v>
      </c>
      <c r="G137" s="4" t="str">
        <f>+VLOOKUP($A137,DATOS_CAPACITACIONES!A:G,7,0)</f>
        <v xml:space="preserve">Finca El Pilar </v>
      </c>
      <c r="H137" s="5">
        <f>+VLOOKUP($A137,DATOS_CAPACITACIONES!A:H,8,0)</f>
        <v>44309</v>
      </c>
      <c r="I137" s="4">
        <f>+VLOOKUP($A137,DATOS_CAPACITACIONES!A:I,9,0)</f>
        <v>60</v>
      </c>
      <c r="J137" s="2">
        <v>17345837</v>
      </c>
      <c r="K137" s="4">
        <f>+VLOOKUP($J137,DATOS_PERSONAL!B:C,2,0)</f>
        <v>1240</v>
      </c>
      <c r="L137" s="4" t="str">
        <f>+VLOOKUP($J137,DATOS_PERSONAL!B:D,3,0)</f>
        <v>GUILLERMO ANTONIO</v>
      </c>
      <c r="M137" s="4" t="str">
        <f>+VLOOKUP($J137,DATOS_PERSONAL!B:E,4,0)</f>
        <v xml:space="preserve">BRAVO </v>
      </c>
      <c r="N137" s="4" t="str">
        <f>+VLOOKUP($J137,DATOS_PERSONAL!B:F,5,0)</f>
        <v>OROBERLÍN S.A.S.</v>
      </c>
      <c r="O137" s="4">
        <f>+VLOOKUP($A137,DATOS_CAPACITACIONES!A:N,11,0)</f>
        <v>83</v>
      </c>
      <c r="P137" s="4">
        <f>+VLOOKUP($A137,DATOS_CAPACITACIONES!A:L,12,0)</f>
        <v>83</v>
      </c>
      <c r="Q137" s="3">
        <f t="shared" si="2"/>
        <v>1</v>
      </c>
    </row>
    <row r="138" spans="1:17" ht="34.5" customHeight="1" x14ac:dyDescent="0.25">
      <c r="A138" s="2">
        <v>5</v>
      </c>
      <c r="B138" s="4" t="str">
        <f>+VLOOKUP($A138,DATOS_CAPACITACIONES!A:B,2,0)</f>
        <v>SST</v>
      </c>
      <c r="C138" s="4" t="str">
        <f>+VLOOKUP($A138,DATOS_CAPACITACIONES!A:C,3,0)</f>
        <v>Riesgo biomecánico, locativo, identificación de riesgos y Covid 19</v>
      </c>
      <c r="D138" s="4" t="str">
        <f>+VLOOKUP($A138,DATOS_CAPACITACIONES!A:D,4,0)</f>
        <v xml:space="preserve">Reconocer e identificar los riesgos presentes en la labor, conocer las medidas de prevención para los mismos. </v>
      </c>
      <c r="E138" s="4" t="str">
        <f>+VLOOKUP($A138,DATOS_CAPACITACIONES!A:E,5,0)</f>
        <v>Felipe Arias</v>
      </c>
      <c r="F138" s="4" t="str">
        <f>+VLOOKUP($A138,DATOS_CAPACITACIONES!A:F,6,0)</f>
        <v>Felipe Arias</v>
      </c>
      <c r="G138" s="4" t="str">
        <f>+VLOOKUP($A138,DATOS_CAPACITACIONES!A:G,7,0)</f>
        <v xml:space="preserve">Finca El Pilar </v>
      </c>
      <c r="H138" s="5">
        <f>+VLOOKUP($A138,DATOS_CAPACITACIONES!A:H,8,0)</f>
        <v>44309</v>
      </c>
      <c r="I138" s="4">
        <f>+VLOOKUP($A138,DATOS_CAPACITACIONES!A:I,9,0)</f>
        <v>60</v>
      </c>
      <c r="J138" s="2">
        <v>1106333245</v>
      </c>
      <c r="K138" s="4" t="str">
        <f>+VLOOKUP($J138,DATOS_PERSONAL!B:C,2,0)</f>
        <v>N/A</v>
      </c>
      <c r="L138" s="4" t="str">
        <f>+VLOOKUP($J138,DATOS_PERSONAL!B:D,3,0)</f>
        <v xml:space="preserve">NUBIA ESPERANZA </v>
      </c>
      <c r="M138" s="4" t="str">
        <f>+VLOOKUP($J138,DATOS_PERSONAL!B:E,4,0)</f>
        <v>BELTRAN ECHEVERRY</v>
      </c>
      <c r="N138" s="4" t="str">
        <f>+VLOOKUP($J138,DATOS_PERSONAL!B:F,5,0)</f>
        <v>PALMERAS CARARABO S.A.</v>
      </c>
      <c r="O138" s="4">
        <f>+VLOOKUP($A138,DATOS_CAPACITACIONES!A:N,11,0)</f>
        <v>83</v>
      </c>
      <c r="P138" s="4">
        <f>+VLOOKUP($A138,DATOS_CAPACITACIONES!A:L,12,0)</f>
        <v>83</v>
      </c>
      <c r="Q138" s="3">
        <f t="shared" si="2"/>
        <v>1</v>
      </c>
    </row>
    <row r="139" spans="1:17" ht="34.5" customHeight="1" x14ac:dyDescent="0.25">
      <c r="A139" s="2">
        <v>5</v>
      </c>
      <c r="B139" s="4" t="str">
        <f>+VLOOKUP($A139,DATOS_CAPACITACIONES!A:B,2,0)</f>
        <v>SST</v>
      </c>
      <c r="C139" s="4" t="str">
        <f>+VLOOKUP($A139,DATOS_CAPACITACIONES!A:C,3,0)</f>
        <v>Riesgo biomecánico, locativo, identificación de riesgos y Covid 19</v>
      </c>
      <c r="D139" s="4" t="str">
        <f>+VLOOKUP($A139,DATOS_CAPACITACIONES!A:D,4,0)</f>
        <v xml:space="preserve">Reconocer e identificar los riesgos presentes en la labor, conocer las medidas de prevención para los mismos. </v>
      </c>
      <c r="E139" s="4" t="str">
        <f>+VLOOKUP($A139,DATOS_CAPACITACIONES!A:E,5,0)</f>
        <v>Felipe Arias</v>
      </c>
      <c r="F139" s="4" t="str">
        <f>+VLOOKUP($A139,DATOS_CAPACITACIONES!A:F,6,0)</f>
        <v>Felipe Arias</v>
      </c>
      <c r="G139" s="4" t="str">
        <f>+VLOOKUP($A139,DATOS_CAPACITACIONES!A:G,7,0)</f>
        <v xml:space="preserve">Finca El Pilar </v>
      </c>
      <c r="H139" s="5">
        <f>+VLOOKUP($A139,DATOS_CAPACITACIONES!A:H,8,0)</f>
        <v>44309</v>
      </c>
      <c r="I139" s="4">
        <f>+VLOOKUP($A139,DATOS_CAPACITACIONES!A:I,9,0)</f>
        <v>60</v>
      </c>
      <c r="J139" s="2">
        <v>1121917518</v>
      </c>
      <c r="K139" s="4" t="str">
        <f>+VLOOKUP($J139,DATOS_PERSONAL!B:C,2,0)</f>
        <v>N/A</v>
      </c>
      <c r="L139" s="4" t="str">
        <f>+VLOOKUP($J139,DATOS_PERSONAL!B:D,3,0)</f>
        <v xml:space="preserve"> CARLOS ALBEIRO</v>
      </c>
      <c r="M139" s="4" t="str">
        <f>+VLOOKUP($J139,DATOS_PERSONAL!B:E,4,0)</f>
        <v>BECERRA ZAMORA</v>
      </c>
      <c r="N139" s="4" t="str">
        <f>+VLOOKUP($J139,DATOS_PERSONAL!B:F,5,0)</f>
        <v>PALMERAS CARARABO S.A.</v>
      </c>
      <c r="O139" s="4">
        <f>+VLOOKUP($A139,DATOS_CAPACITACIONES!A:N,11,0)</f>
        <v>83</v>
      </c>
      <c r="P139" s="4">
        <f>+VLOOKUP($A139,DATOS_CAPACITACIONES!A:L,12,0)</f>
        <v>83</v>
      </c>
      <c r="Q139" s="3">
        <f t="shared" si="2"/>
        <v>1</v>
      </c>
    </row>
    <row r="140" spans="1:17" ht="34.5" customHeight="1" x14ac:dyDescent="0.25">
      <c r="A140" s="2">
        <v>5</v>
      </c>
      <c r="B140" s="4" t="str">
        <f>+VLOOKUP($A140,DATOS_CAPACITACIONES!A:B,2,0)</f>
        <v>SST</v>
      </c>
      <c r="C140" s="4" t="str">
        <f>+VLOOKUP($A140,DATOS_CAPACITACIONES!A:C,3,0)</f>
        <v>Riesgo biomecánico, locativo, identificación de riesgos y Covid 19</v>
      </c>
      <c r="D140" s="4" t="str">
        <f>+VLOOKUP($A140,DATOS_CAPACITACIONES!A:D,4,0)</f>
        <v xml:space="preserve">Reconocer e identificar los riesgos presentes en la labor, conocer las medidas de prevención para los mismos. </v>
      </c>
      <c r="E140" s="4" t="str">
        <f>+VLOOKUP($A140,DATOS_CAPACITACIONES!A:E,5,0)</f>
        <v>Felipe Arias</v>
      </c>
      <c r="F140" s="4" t="str">
        <f>+VLOOKUP($A140,DATOS_CAPACITACIONES!A:F,6,0)</f>
        <v>Felipe Arias</v>
      </c>
      <c r="G140" s="4" t="str">
        <f>+VLOOKUP($A140,DATOS_CAPACITACIONES!A:G,7,0)</f>
        <v xml:space="preserve">Finca El Pilar </v>
      </c>
      <c r="H140" s="5">
        <f>+VLOOKUP($A140,DATOS_CAPACITACIONES!A:H,8,0)</f>
        <v>44309</v>
      </c>
      <c r="I140" s="4">
        <f>+VLOOKUP($A140,DATOS_CAPACITACIONES!A:I,9,0)</f>
        <v>60</v>
      </c>
      <c r="J140" s="2">
        <v>1121941203</v>
      </c>
      <c r="K140" s="4" t="str">
        <f>+VLOOKUP($J140,DATOS_PERSONAL!B:C,2,0)</f>
        <v>N/A</v>
      </c>
      <c r="L140" s="4" t="str">
        <f>+VLOOKUP($J140,DATOS_PERSONAL!B:D,3,0)</f>
        <v xml:space="preserve"> YADY JASBLEIDY</v>
      </c>
      <c r="M140" s="4" t="str">
        <f>+VLOOKUP($J140,DATOS_PERSONAL!B:E,4,0)</f>
        <v>BAYONA GONZALEZ</v>
      </c>
      <c r="N140" s="4" t="str">
        <f>+VLOOKUP($J140,DATOS_PERSONAL!B:F,5,0)</f>
        <v>PALMERAS CARARABO S.A.</v>
      </c>
      <c r="O140" s="4">
        <f>+VLOOKUP($A140,DATOS_CAPACITACIONES!A:N,11,0)</f>
        <v>83</v>
      </c>
      <c r="P140" s="4">
        <f>+VLOOKUP($A140,DATOS_CAPACITACIONES!A:L,12,0)</f>
        <v>83</v>
      </c>
      <c r="Q140" s="3">
        <f t="shared" si="2"/>
        <v>1</v>
      </c>
    </row>
    <row r="141" spans="1:17" ht="34.5" customHeight="1" x14ac:dyDescent="0.25">
      <c r="A141" s="2">
        <v>5</v>
      </c>
      <c r="B141" s="4" t="str">
        <f>+VLOOKUP($A141,DATOS_CAPACITACIONES!A:B,2,0)</f>
        <v>SST</v>
      </c>
      <c r="C141" s="4" t="str">
        <f>+VLOOKUP($A141,DATOS_CAPACITACIONES!A:C,3,0)</f>
        <v>Riesgo biomecánico, locativo, identificación de riesgos y Covid 19</v>
      </c>
      <c r="D141" s="4" t="str">
        <f>+VLOOKUP($A141,DATOS_CAPACITACIONES!A:D,4,0)</f>
        <v xml:space="preserve">Reconocer e identificar los riesgos presentes en la labor, conocer las medidas de prevención para los mismos. </v>
      </c>
      <c r="E141" s="4" t="str">
        <f>+VLOOKUP($A141,DATOS_CAPACITACIONES!A:E,5,0)</f>
        <v>Felipe Arias</v>
      </c>
      <c r="F141" s="4" t="str">
        <f>+VLOOKUP($A141,DATOS_CAPACITACIONES!A:F,6,0)</f>
        <v>Felipe Arias</v>
      </c>
      <c r="G141" s="4" t="str">
        <f>+VLOOKUP($A141,DATOS_CAPACITACIONES!A:G,7,0)</f>
        <v xml:space="preserve">Finca El Pilar </v>
      </c>
      <c r="H141" s="5">
        <f>+VLOOKUP($A141,DATOS_CAPACITACIONES!A:H,8,0)</f>
        <v>44309</v>
      </c>
      <c r="I141" s="4">
        <f>+VLOOKUP($A141,DATOS_CAPACITACIONES!A:I,9,0)</f>
        <v>60</v>
      </c>
      <c r="J141" s="2">
        <v>1120499197</v>
      </c>
      <c r="K141" s="4">
        <f>+VLOOKUP($J141,DATOS_PERSONAL!B:C,2,0)</f>
        <v>1065</v>
      </c>
      <c r="L141" s="4" t="str">
        <f>+VLOOKUP($J141,DATOS_PERSONAL!B:D,3,0)</f>
        <v>LADY JOHANA</v>
      </c>
      <c r="M141" s="4" t="str">
        <f>+VLOOKUP($J141,DATOS_PERSONAL!B:E,4,0)</f>
        <v xml:space="preserve">ANDRADE SANCHEZ </v>
      </c>
      <c r="N141" s="4" t="str">
        <f>+VLOOKUP($J141,DATOS_PERSONAL!B:F,5,0)</f>
        <v>OROBERLÍN S.A.S.</v>
      </c>
      <c r="O141" s="4">
        <f>+VLOOKUP($A141,DATOS_CAPACITACIONES!A:N,11,0)</f>
        <v>83</v>
      </c>
      <c r="P141" s="4">
        <f>+VLOOKUP($A141,DATOS_CAPACITACIONES!A:L,12,0)</f>
        <v>83</v>
      </c>
      <c r="Q141" s="3">
        <f t="shared" si="2"/>
        <v>1</v>
      </c>
    </row>
    <row r="142" spans="1:17" ht="34.5" customHeight="1" x14ac:dyDescent="0.25">
      <c r="A142" s="2">
        <v>5</v>
      </c>
      <c r="B142" s="4" t="str">
        <f>+VLOOKUP($A142,DATOS_CAPACITACIONES!A:B,2,0)</f>
        <v>SST</v>
      </c>
      <c r="C142" s="4" t="str">
        <f>+VLOOKUP($A142,DATOS_CAPACITACIONES!A:C,3,0)</f>
        <v>Riesgo biomecánico, locativo, identificación de riesgos y Covid 19</v>
      </c>
      <c r="D142" s="4" t="str">
        <f>+VLOOKUP($A142,DATOS_CAPACITACIONES!A:D,4,0)</f>
        <v xml:space="preserve">Reconocer e identificar los riesgos presentes en la labor, conocer las medidas de prevención para los mismos. </v>
      </c>
      <c r="E142" s="4" t="str">
        <f>+VLOOKUP($A142,DATOS_CAPACITACIONES!A:E,5,0)</f>
        <v>Felipe Arias</v>
      </c>
      <c r="F142" s="4" t="str">
        <f>+VLOOKUP($A142,DATOS_CAPACITACIONES!A:F,6,0)</f>
        <v>Felipe Arias</v>
      </c>
      <c r="G142" s="4" t="str">
        <f>+VLOOKUP($A142,DATOS_CAPACITACIONES!A:G,7,0)</f>
        <v xml:space="preserve">Finca El Pilar </v>
      </c>
      <c r="H142" s="5">
        <f>+VLOOKUP($A142,DATOS_CAPACITACIONES!A:H,8,0)</f>
        <v>44309</v>
      </c>
      <c r="I142" s="4">
        <f>+VLOOKUP($A142,DATOS_CAPACITACIONES!A:I,9,0)</f>
        <v>60</v>
      </c>
      <c r="J142" s="2">
        <v>1122126571</v>
      </c>
      <c r="K142" s="4">
        <f>+VLOOKUP($J142,DATOS_PERSONAL!B:C,2,0)</f>
        <v>1485</v>
      </c>
      <c r="L142" s="4" t="str">
        <f>+VLOOKUP($J142,DATOS_PERSONAL!B:D,3,0)</f>
        <v xml:space="preserve"> FREDY ALEXANDER</v>
      </c>
      <c r="M142" s="4" t="str">
        <f>+VLOOKUP($J142,DATOS_PERSONAL!B:E,4,0)</f>
        <v>ALVAREZ GALINDO</v>
      </c>
      <c r="N142" s="4" t="str">
        <f>+VLOOKUP($J142,DATOS_PERSONAL!B:F,5,0)</f>
        <v>OROBERLÍN S.A.S.</v>
      </c>
      <c r="O142" s="4">
        <f>+VLOOKUP($A142,DATOS_CAPACITACIONES!A:N,11,0)</f>
        <v>83</v>
      </c>
      <c r="P142" s="4">
        <f>+VLOOKUP($A142,DATOS_CAPACITACIONES!A:L,12,0)</f>
        <v>83</v>
      </c>
      <c r="Q142" s="3">
        <f t="shared" si="2"/>
        <v>1</v>
      </c>
    </row>
    <row r="143" spans="1:17" ht="34.5" customHeight="1" x14ac:dyDescent="0.25">
      <c r="A143" s="2">
        <v>5</v>
      </c>
      <c r="B143" s="4" t="str">
        <f>+VLOOKUP($A143,DATOS_CAPACITACIONES!A:B,2,0)</f>
        <v>SST</v>
      </c>
      <c r="C143" s="4" t="str">
        <f>+VLOOKUP($A143,DATOS_CAPACITACIONES!A:C,3,0)</f>
        <v>Riesgo biomecánico, locativo, identificación de riesgos y Covid 19</v>
      </c>
      <c r="D143" s="4" t="str">
        <f>+VLOOKUP($A143,DATOS_CAPACITACIONES!A:D,4,0)</f>
        <v xml:space="preserve">Reconocer e identificar los riesgos presentes en la labor, conocer las medidas de prevención para los mismos. </v>
      </c>
      <c r="E143" s="4" t="str">
        <f>+VLOOKUP($A143,DATOS_CAPACITACIONES!A:E,5,0)</f>
        <v>Felipe Arias</v>
      </c>
      <c r="F143" s="4" t="str">
        <f>+VLOOKUP($A143,DATOS_CAPACITACIONES!A:F,6,0)</f>
        <v>Felipe Arias</v>
      </c>
      <c r="G143" s="4" t="str">
        <f>+VLOOKUP($A143,DATOS_CAPACITACIONES!A:G,7,0)</f>
        <v xml:space="preserve">Finca El Pilar </v>
      </c>
      <c r="H143" s="5">
        <f>+VLOOKUP($A143,DATOS_CAPACITACIONES!A:H,8,0)</f>
        <v>44309</v>
      </c>
      <c r="I143" s="4">
        <f>+VLOOKUP($A143,DATOS_CAPACITACIONES!A:I,9,0)</f>
        <v>60</v>
      </c>
      <c r="J143" s="2">
        <v>17328515</v>
      </c>
      <c r="K143" s="4" t="str">
        <f>+VLOOKUP($J143,DATOS_PERSONAL!B:C,2,0)</f>
        <v>N/A</v>
      </c>
      <c r="L143" s="4" t="str">
        <f>+VLOOKUP($J143,DATOS_PERSONAL!B:D,3,0)</f>
        <v>BENJAMIN</v>
      </c>
      <c r="M143" s="4" t="str">
        <f>+VLOOKUP($J143,DATOS_PERSONAL!B:E,4,0)</f>
        <v>ALDANA RINCON</v>
      </c>
      <c r="N143" s="4" t="str">
        <f>+VLOOKUP($J143,DATOS_PERSONAL!B:F,5,0)</f>
        <v>PALMERAS CARARABO S.A.</v>
      </c>
      <c r="O143" s="4">
        <f>+VLOOKUP($A143,DATOS_CAPACITACIONES!A:N,11,0)</f>
        <v>83</v>
      </c>
      <c r="P143" s="4">
        <f>+VLOOKUP($A143,DATOS_CAPACITACIONES!A:L,12,0)</f>
        <v>83</v>
      </c>
      <c r="Q143" s="3">
        <f t="shared" si="2"/>
        <v>1</v>
      </c>
    </row>
    <row r="144" spans="1:17" ht="34.5" customHeight="1" x14ac:dyDescent="0.25">
      <c r="A144" s="2">
        <v>6</v>
      </c>
      <c r="B144" s="4" t="str">
        <f>+VLOOKUP($A144,DATOS_CAPACITACIONES!A:B,2,0)</f>
        <v>SST</v>
      </c>
      <c r="C144" s="4" t="str">
        <f>+VLOOKUP($A144,DATOS_CAPACITACIONES!A:C,3,0)</f>
        <v>Manejo seguro de herramientas, riesgo biomecánico, lección aprendida</v>
      </c>
      <c r="D144" s="4" t="str">
        <f>+VLOOKUP($A144,DATOS_CAPACITACIONES!A:D,4,0)</f>
        <v>Incentivar el buen uso de las herramientas, reconocer las causas de los accidentes y promover el autocuidado.</v>
      </c>
      <c r="E144" s="4" t="str">
        <f>+VLOOKUP($A144,DATOS_CAPACITACIONES!A:E,5,0)</f>
        <v>Felipe Arias</v>
      </c>
      <c r="F144" s="4" t="str">
        <f>+VLOOKUP($A144,DATOS_CAPACITACIONES!A:F,6,0)</f>
        <v>Felipe Arias</v>
      </c>
      <c r="G144" s="4" t="str">
        <f>+VLOOKUP($A144,DATOS_CAPACITACIONES!A:G,7,0)</f>
        <v xml:space="preserve">Finca El Pilar </v>
      </c>
      <c r="H144" s="5">
        <f>+VLOOKUP($A144,DATOS_CAPACITACIONES!A:H,8,0)</f>
        <v>44312</v>
      </c>
      <c r="I144" s="4">
        <f>+VLOOKUP($A144,DATOS_CAPACITACIONES!A:I,9,0)</f>
        <v>60</v>
      </c>
      <c r="J144" s="2">
        <v>86070853</v>
      </c>
      <c r="K144" s="4">
        <f>+VLOOKUP($J144,DATOS_PERSONAL!B:C,2,0)</f>
        <v>1075</v>
      </c>
      <c r="L144" s="4" t="str">
        <f>+VLOOKUP($J144,DATOS_PERSONAL!B:D,3,0)</f>
        <v>FREDY</v>
      </c>
      <c r="M144" s="4" t="str">
        <f>+VLOOKUP($J144,DATOS_PERSONAL!B:E,4,0)</f>
        <v xml:space="preserve">ZAMORA </v>
      </c>
      <c r="N144" s="4" t="str">
        <f>+VLOOKUP($J144,DATOS_PERSONAL!B:F,5,0)</f>
        <v>OROBERLÍN S.A.S.</v>
      </c>
      <c r="O144" s="4">
        <f>+VLOOKUP($A144,DATOS_CAPACITACIONES!A:N,11,0)</f>
        <v>62</v>
      </c>
      <c r="P144" s="4">
        <f>+VLOOKUP($A144,DATOS_CAPACITACIONES!A:L,12,0)</f>
        <v>62</v>
      </c>
      <c r="Q144" s="3">
        <f t="shared" si="2"/>
        <v>1</v>
      </c>
    </row>
    <row r="145" spans="1:17" ht="34.5" customHeight="1" x14ac:dyDescent="0.25">
      <c r="A145" s="2">
        <v>6</v>
      </c>
      <c r="B145" s="4" t="str">
        <f>+VLOOKUP($A145,DATOS_CAPACITACIONES!A:B,2,0)</f>
        <v>SST</v>
      </c>
      <c r="C145" s="4" t="str">
        <f>+VLOOKUP($A145,DATOS_CAPACITACIONES!A:C,3,0)</f>
        <v>Manejo seguro de herramientas, riesgo biomecánico, lección aprendida</v>
      </c>
      <c r="D145" s="4" t="str">
        <f>+VLOOKUP($A145,DATOS_CAPACITACIONES!A:D,4,0)</f>
        <v>Incentivar el buen uso de las herramientas, reconocer las causas de los accidentes y promover el autocuidado.</v>
      </c>
      <c r="E145" s="4" t="str">
        <f>+VLOOKUP($A145,DATOS_CAPACITACIONES!A:E,5,0)</f>
        <v>Felipe Arias</v>
      </c>
      <c r="F145" s="4" t="str">
        <f>+VLOOKUP($A145,DATOS_CAPACITACIONES!A:F,6,0)</f>
        <v>Felipe Arias</v>
      </c>
      <c r="G145" s="4" t="str">
        <f>+VLOOKUP($A145,DATOS_CAPACITACIONES!A:G,7,0)</f>
        <v xml:space="preserve">Finca El Pilar </v>
      </c>
      <c r="H145" s="5">
        <f>+VLOOKUP($A145,DATOS_CAPACITACIONES!A:H,8,0)</f>
        <v>44312</v>
      </c>
      <c r="I145" s="4">
        <f>+VLOOKUP($A145,DATOS_CAPACITACIONES!A:I,9,0)</f>
        <v>60</v>
      </c>
      <c r="J145" s="2">
        <v>31031744</v>
      </c>
      <c r="K145" s="4">
        <f>+VLOOKUP($J145,DATOS_PERSONAL!B:C,2,0)</f>
        <v>1023</v>
      </c>
      <c r="L145" s="4" t="str">
        <f>+VLOOKUP($J145,DATOS_PERSONAL!B:D,3,0)</f>
        <v xml:space="preserve"> MARIA EUGENIA</v>
      </c>
      <c r="M145" s="4" t="str">
        <f>+VLOOKUP($J145,DATOS_PERSONAL!B:E,4,0)</f>
        <v>VARGAS OVALLE</v>
      </c>
      <c r="N145" s="4" t="str">
        <f>+VLOOKUP($J145,DATOS_PERSONAL!B:F,5,0)</f>
        <v>OROBERLÍN S.A.S.</v>
      </c>
      <c r="O145" s="4">
        <f>+VLOOKUP($A145,DATOS_CAPACITACIONES!A:N,11,0)</f>
        <v>62</v>
      </c>
      <c r="P145" s="4">
        <f>+VLOOKUP($A145,DATOS_CAPACITACIONES!A:L,12,0)</f>
        <v>62</v>
      </c>
      <c r="Q145" s="3">
        <f t="shared" si="2"/>
        <v>1</v>
      </c>
    </row>
    <row r="146" spans="1:17" ht="34.5" customHeight="1" x14ac:dyDescent="0.25">
      <c r="A146" s="2">
        <v>6</v>
      </c>
      <c r="B146" s="4" t="str">
        <f>+VLOOKUP($A146,DATOS_CAPACITACIONES!A:B,2,0)</f>
        <v>SST</v>
      </c>
      <c r="C146" s="4" t="str">
        <f>+VLOOKUP($A146,DATOS_CAPACITACIONES!A:C,3,0)</f>
        <v>Manejo seguro de herramientas, riesgo biomecánico, lección aprendida</v>
      </c>
      <c r="D146" s="4" t="str">
        <f>+VLOOKUP($A146,DATOS_CAPACITACIONES!A:D,4,0)</f>
        <v>Incentivar el buen uso de las herramientas, reconocer las causas de los accidentes y promover el autocuidado.</v>
      </c>
      <c r="E146" s="4" t="str">
        <f>+VLOOKUP($A146,DATOS_CAPACITACIONES!A:E,5,0)</f>
        <v>Felipe Arias</v>
      </c>
      <c r="F146" s="4" t="str">
        <f>+VLOOKUP($A146,DATOS_CAPACITACIONES!A:F,6,0)</f>
        <v>Felipe Arias</v>
      </c>
      <c r="G146" s="4" t="str">
        <f>+VLOOKUP($A146,DATOS_CAPACITACIONES!A:G,7,0)</f>
        <v xml:space="preserve">Finca El Pilar </v>
      </c>
      <c r="H146" s="5">
        <f>+VLOOKUP($A146,DATOS_CAPACITACIONES!A:H,8,0)</f>
        <v>44312</v>
      </c>
      <c r="I146" s="4">
        <f>+VLOOKUP($A146,DATOS_CAPACITACIONES!A:I,9,0)</f>
        <v>60</v>
      </c>
      <c r="J146" s="2">
        <v>40439756</v>
      </c>
      <c r="K146" s="4">
        <f>+VLOOKUP($J146,DATOS_PERSONAL!B:C,2,0)</f>
        <v>1032</v>
      </c>
      <c r="L146" s="4" t="str">
        <f>+VLOOKUP($J146,DATOS_PERSONAL!B:D,3,0)</f>
        <v xml:space="preserve"> MILVA</v>
      </c>
      <c r="M146" s="4" t="str">
        <f>+VLOOKUP($J146,DATOS_PERSONAL!B:E,4,0)</f>
        <v>VANEGAS ZUBIETA</v>
      </c>
      <c r="N146" s="4" t="str">
        <f>+VLOOKUP($J146,DATOS_PERSONAL!B:F,5,0)</f>
        <v>OROBERLÍN S.A.S.</v>
      </c>
      <c r="O146" s="4">
        <f>+VLOOKUP($A146,DATOS_CAPACITACIONES!A:N,11,0)</f>
        <v>62</v>
      </c>
      <c r="P146" s="4">
        <f>+VLOOKUP($A146,DATOS_CAPACITACIONES!A:L,12,0)</f>
        <v>62</v>
      </c>
      <c r="Q146" s="3">
        <f t="shared" si="2"/>
        <v>1</v>
      </c>
    </row>
    <row r="147" spans="1:17" ht="34.5" customHeight="1" x14ac:dyDescent="0.25">
      <c r="A147" s="2">
        <v>6</v>
      </c>
      <c r="B147" s="4" t="str">
        <f>+VLOOKUP($A147,DATOS_CAPACITACIONES!A:B,2,0)</f>
        <v>SST</v>
      </c>
      <c r="C147" s="4" t="str">
        <f>+VLOOKUP($A147,DATOS_CAPACITACIONES!A:C,3,0)</f>
        <v>Manejo seguro de herramientas, riesgo biomecánico, lección aprendida</v>
      </c>
      <c r="D147" s="4" t="str">
        <f>+VLOOKUP($A147,DATOS_CAPACITACIONES!A:D,4,0)</f>
        <v>Incentivar el buen uso de las herramientas, reconocer las causas de los accidentes y promover el autocuidado.</v>
      </c>
      <c r="E147" s="4" t="str">
        <f>+VLOOKUP($A147,DATOS_CAPACITACIONES!A:E,5,0)</f>
        <v>Felipe Arias</v>
      </c>
      <c r="F147" s="4" t="str">
        <f>+VLOOKUP($A147,DATOS_CAPACITACIONES!A:F,6,0)</f>
        <v>Felipe Arias</v>
      </c>
      <c r="G147" s="4" t="str">
        <f>+VLOOKUP($A147,DATOS_CAPACITACIONES!A:G,7,0)</f>
        <v xml:space="preserve">Finca El Pilar </v>
      </c>
      <c r="H147" s="5">
        <f>+VLOOKUP($A147,DATOS_CAPACITACIONES!A:H,8,0)</f>
        <v>44312</v>
      </c>
      <c r="I147" s="4">
        <f>+VLOOKUP($A147,DATOS_CAPACITACIONES!A:I,9,0)</f>
        <v>60</v>
      </c>
      <c r="J147" s="2">
        <v>1123116500</v>
      </c>
      <c r="K147" s="4">
        <f>+VLOOKUP($J147,DATOS_PERSONAL!B:C,2,0)</f>
        <v>1461</v>
      </c>
      <c r="L147" s="4" t="str">
        <f>+VLOOKUP($J147,DATOS_PERSONAL!B:D,3,0)</f>
        <v>ALEXIS JAIR</v>
      </c>
      <c r="M147" s="4" t="str">
        <f>+VLOOKUP($J147,DATOS_PERSONAL!B:E,4,0)</f>
        <v xml:space="preserve">VANEGAS VILLALOBOS </v>
      </c>
      <c r="N147" s="4" t="str">
        <f>+VLOOKUP($J147,DATOS_PERSONAL!B:F,5,0)</f>
        <v>OROBERLÍN S.A.S.</v>
      </c>
      <c r="O147" s="4">
        <f>+VLOOKUP($A147,DATOS_CAPACITACIONES!A:N,11,0)</f>
        <v>62</v>
      </c>
      <c r="P147" s="4">
        <f>+VLOOKUP($A147,DATOS_CAPACITACIONES!A:L,12,0)</f>
        <v>62</v>
      </c>
      <c r="Q147" s="3">
        <f t="shared" si="2"/>
        <v>1</v>
      </c>
    </row>
    <row r="148" spans="1:17" ht="34.5" customHeight="1" x14ac:dyDescent="0.25">
      <c r="A148" s="2">
        <v>6</v>
      </c>
      <c r="B148" s="4" t="str">
        <f>+VLOOKUP($A148,DATOS_CAPACITACIONES!A:B,2,0)</f>
        <v>SST</v>
      </c>
      <c r="C148" s="4" t="str">
        <f>+VLOOKUP($A148,DATOS_CAPACITACIONES!A:C,3,0)</f>
        <v>Manejo seguro de herramientas, riesgo biomecánico, lección aprendida</v>
      </c>
      <c r="D148" s="4" t="str">
        <f>+VLOOKUP($A148,DATOS_CAPACITACIONES!A:D,4,0)</f>
        <v>Incentivar el buen uso de las herramientas, reconocer las causas de los accidentes y promover el autocuidado.</v>
      </c>
      <c r="E148" s="4" t="str">
        <f>+VLOOKUP($A148,DATOS_CAPACITACIONES!A:E,5,0)</f>
        <v>Felipe Arias</v>
      </c>
      <c r="F148" s="4" t="str">
        <f>+VLOOKUP($A148,DATOS_CAPACITACIONES!A:F,6,0)</f>
        <v>Felipe Arias</v>
      </c>
      <c r="G148" s="4" t="str">
        <f>+VLOOKUP($A148,DATOS_CAPACITACIONES!A:G,7,0)</f>
        <v xml:space="preserve">Finca El Pilar </v>
      </c>
      <c r="H148" s="5">
        <f>+VLOOKUP($A148,DATOS_CAPACITACIONES!A:H,8,0)</f>
        <v>44312</v>
      </c>
      <c r="I148" s="4">
        <f>+VLOOKUP($A148,DATOS_CAPACITACIONES!A:I,9,0)</f>
        <v>60</v>
      </c>
      <c r="J148" s="2">
        <v>40341942</v>
      </c>
      <c r="K148" s="4">
        <f>+VLOOKUP($J148,DATOS_PERSONAL!B:C,2,0)</f>
        <v>1028</v>
      </c>
      <c r="L148" s="4" t="str">
        <f>+VLOOKUP($J148,DATOS_PERSONAL!B:D,3,0)</f>
        <v xml:space="preserve"> MARIA YORLEY</v>
      </c>
      <c r="M148" s="4" t="str">
        <f>+VLOOKUP($J148,DATOS_PERSONAL!B:E,4,0)</f>
        <v>TORRES GARCIA</v>
      </c>
      <c r="N148" s="4" t="str">
        <f>+VLOOKUP($J148,DATOS_PERSONAL!B:F,5,0)</f>
        <v>OROBERLÍN S.A.S.</v>
      </c>
      <c r="O148" s="4">
        <f>+VLOOKUP($A148,DATOS_CAPACITACIONES!A:N,11,0)</f>
        <v>62</v>
      </c>
      <c r="P148" s="4">
        <f>+VLOOKUP($A148,DATOS_CAPACITACIONES!A:L,12,0)</f>
        <v>62</v>
      </c>
      <c r="Q148" s="3">
        <f t="shared" si="2"/>
        <v>1</v>
      </c>
    </row>
    <row r="149" spans="1:17" ht="34.5" customHeight="1" x14ac:dyDescent="0.25">
      <c r="A149" s="2">
        <v>6</v>
      </c>
      <c r="B149" s="4" t="str">
        <f>+VLOOKUP($A149,DATOS_CAPACITACIONES!A:B,2,0)</f>
        <v>SST</v>
      </c>
      <c r="C149" s="4" t="str">
        <f>+VLOOKUP($A149,DATOS_CAPACITACIONES!A:C,3,0)</f>
        <v>Manejo seguro de herramientas, riesgo biomecánico, lección aprendida</v>
      </c>
      <c r="D149" s="4" t="str">
        <f>+VLOOKUP($A149,DATOS_CAPACITACIONES!A:D,4,0)</f>
        <v>Incentivar el buen uso de las herramientas, reconocer las causas de los accidentes y promover el autocuidado.</v>
      </c>
      <c r="E149" s="4" t="str">
        <f>+VLOOKUP($A149,DATOS_CAPACITACIONES!A:E,5,0)</f>
        <v>Felipe Arias</v>
      </c>
      <c r="F149" s="4" t="str">
        <f>+VLOOKUP($A149,DATOS_CAPACITACIONES!A:F,6,0)</f>
        <v>Felipe Arias</v>
      </c>
      <c r="G149" s="4" t="str">
        <f>+VLOOKUP($A149,DATOS_CAPACITACIONES!A:G,7,0)</f>
        <v xml:space="preserve">Finca El Pilar </v>
      </c>
      <c r="H149" s="5">
        <f>+VLOOKUP($A149,DATOS_CAPACITACIONES!A:H,8,0)</f>
        <v>44312</v>
      </c>
      <c r="I149" s="4">
        <f>+VLOOKUP($A149,DATOS_CAPACITACIONES!A:I,9,0)</f>
        <v>60</v>
      </c>
      <c r="J149" s="2">
        <v>1120580004</v>
      </c>
      <c r="K149" s="4">
        <f>+VLOOKUP($J149,DATOS_PERSONAL!B:C,2,0)</f>
        <v>1519</v>
      </c>
      <c r="L149" s="4" t="str">
        <f>+VLOOKUP($J149,DATOS_PERSONAL!B:D,3,0)</f>
        <v xml:space="preserve"> YEISON FAVIAN</v>
      </c>
      <c r="M149" s="4" t="str">
        <f>+VLOOKUP($J149,DATOS_PERSONAL!B:E,4,0)</f>
        <v>TOLOZA ESPINOSA</v>
      </c>
      <c r="N149" s="4" t="str">
        <f>+VLOOKUP($J149,DATOS_PERSONAL!B:F,5,0)</f>
        <v>OROBERLÍN S.A.S.</v>
      </c>
      <c r="O149" s="4">
        <f>+VLOOKUP($A149,DATOS_CAPACITACIONES!A:N,11,0)</f>
        <v>62</v>
      </c>
      <c r="P149" s="4">
        <f>+VLOOKUP($A149,DATOS_CAPACITACIONES!A:L,12,0)</f>
        <v>62</v>
      </c>
      <c r="Q149" s="3">
        <f t="shared" si="2"/>
        <v>1</v>
      </c>
    </row>
    <row r="150" spans="1:17" ht="34.5" customHeight="1" x14ac:dyDescent="0.25">
      <c r="A150" s="2">
        <v>6</v>
      </c>
      <c r="B150" s="4" t="str">
        <f>+VLOOKUP($A150,DATOS_CAPACITACIONES!A:B,2,0)</f>
        <v>SST</v>
      </c>
      <c r="C150" s="4" t="str">
        <f>+VLOOKUP($A150,DATOS_CAPACITACIONES!A:C,3,0)</f>
        <v>Manejo seguro de herramientas, riesgo biomecánico, lección aprendida</v>
      </c>
      <c r="D150" s="4" t="str">
        <f>+VLOOKUP($A150,DATOS_CAPACITACIONES!A:D,4,0)</f>
        <v>Incentivar el buen uso de las herramientas, reconocer las causas de los accidentes y promover el autocuidado.</v>
      </c>
      <c r="E150" s="4" t="str">
        <f>+VLOOKUP($A150,DATOS_CAPACITACIONES!A:E,5,0)</f>
        <v>Felipe Arias</v>
      </c>
      <c r="F150" s="4" t="str">
        <f>+VLOOKUP($A150,DATOS_CAPACITACIONES!A:F,6,0)</f>
        <v>Felipe Arias</v>
      </c>
      <c r="G150" s="4" t="str">
        <f>+VLOOKUP($A150,DATOS_CAPACITACIONES!A:G,7,0)</f>
        <v xml:space="preserve">Finca El Pilar </v>
      </c>
      <c r="H150" s="5">
        <f>+VLOOKUP($A150,DATOS_CAPACITACIONES!A:H,8,0)</f>
        <v>44312</v>
      </c>
      <c r="I150" s="4">
        <f>+VLOOKUP($A150,DATOS_CAPACITACIONES!A:I,9,0)</f>
        <v>60</v>
      </c>
      <c r="J150" s="2">
        <v>1006778024</v>
      </c>
      <c r="K150" s="4">
        <f>+VLOOKUP($J150,DATOS_PERSONAL!B:C,2,0)</f>
        <v>1505</v>
      </c>
      <c r="L150" s="4" t="str">
        <f>+VLOOKUP($J150,DATOS_PERSONAL!B:D,3,0)</f>
        <v>JUAN DAVID</v>
      </c>
      <c r="M150" s="4" t="str">
        <f>+VLOOKUP($J150,DATOS_PERSONAL!B:E,4,0)</f>
        <v xml:space="preserve">SOLORZA ROJAS </v>
      </c>
      <c r="N150" s="4" t="str">
        <f>+VLOOKUP($J150,DATOS_PERSONAL!B:F,5,0)</f>
        <v>OROBERLÍN S.A.S.</v>
      </c>
      <c r="O150" s="4">
        <f>+VLOOKUP($A150,DATOS_CAPACITACIONES!A:N,11,0)</f>
        <v>62</v>
      </c>
      <c r="P150" s="4">
        <f>+VLOOKUP($A150,DATOS_CAPACITACIONES!A:L,12,0)</f>
        <v>62</v>
      </c>
      <c r="Q150" s="3">
        <f t="shared" si="2"/>
        <v>1</v>
      </c>
    </row>
    <row r="151" spans="1:17" ht="34.5" customHeight="1" x14ac:dyDescent="0.25">
      <c r="A151" s="2">
        <v>6</v>
      </c>
      <c r="B151" s="4" t="str">
        <f>+VLOOKUP($A151,DATOS_CAPACITACIONES!A:B,2,0)</f>
        <v>SST</v>
      </c>
      <c r="C151" s="4" t="str">
        <f>+VLOOKUP($A151,DATOS_CAPACITACIONES!A:C,3,0)</f>
        <v>Manejo seguro de herramientas, riesgo biomecánico, lección aprendida</v>
      </c>
      <c r="D151" s="4" t="str">
        <f>+VLOOKUP($A151,DATOS_CAPACITACIONES!A:D,4,0)</f>
        <v>Incentivar el buen uso de las herramientas, reconocer las causas de los accidentes y promover el autocuidado.</v>
      </c>
      <c r="E151" s="4" t="str">
        <f>+VLOOKUP($A151,DATOS_CAPACITACIONES!A:E,5,0)</f>
        <v>Felipe Arias</v>
      </c>
      <c r="F151" s="4" t="str">
        <f>+VLOOKUP($A151,DATOS_CAPACITACIONES!A:F,6,0)</f>
        <v>Felipe Arias</v>
      </c>
      <c r="G151" s="4" t="str">
        <f>+VLOOKUP($A151,DATOS_CAPACITACIONES!A:G,7,0)</f>
        <v xml:space="preserve">Finca El Pilar </v>
      </c>
      <c r="H151" s="5">
        <f>+VLOOKUP($A151,DATOS_CAPACITACIONES!A:H,8,0)</f>
        <v>44312</v>
      </c>
      <c r="I151" s="4">
        <f>+VLOOKUP($A151,DATOS_CAPACITACIONES!A:I,9,0)</f>
        <v>60</v>
      </c>
      <c r="J151" s="2">
        <v>25331999</v>
      </c>
      <c r="K151" s="4">
        <f>+VLOOKUP($J151,DATOS_PERSONAL!B:C,2,0)</f>
        <v>1121</v>
      </c>
      <c r="L151" s="4" t="str">
        <f>+VLOOKUP($J151,DATOS_PERSONAL!B:D,3,0)</f>
        <v xml:space="preserve">VICKY JIMENA </v>
      </c>
      <c r="M151" s="4" t="str">
        <f>+VLOOKUP($J151,DATOS_PERSONAL!B:E,4,0)</f>
        <v xml:space="preserve">SANDOVAL GOLU </v>
      </c>
      <c r="N151" s="4" t="str">
        <f>+VLOOKUP($J151,DATOS_PERSONAL!B:F,5,0)</f>
        <v>OROBERLÍN S.A.S.</v>
      </c>
      <c r="O151" s="4">
        <f>+VLOOKUP($A151,DATOS_CAPACITACIONES!A:N,11,0)</f>
        <v>62</v>
      </c>
      <c r="P151" s="4">
        <f>+VLOOKUP($A151,DATOS_CAPACITACIONES!A:L,12,0)</f>
        <v>62</v>
      </c>
      <c r="Q151" s="3">
        <f t="shared" si="2"/>
        <v>1</v>
      </c>
    </row>
    <row r="152" spans="1:17" ht="34.5" customHeight="1" x14ac:dyDescent="0.25">
      <c r="A152" s="2">
        <v>6</v>
      </c>
      <c r="B152" s="4" t="str">
        <f>+VLOOKUP($A152,DATOS_CAPACITACIONES!A:B,2,0)</f>
        <v>SST</v>
      </c>
      <c r="C152" s="4" t="str">
        <f>+VLOOKUP($A152,DATOS_CAPACITACIONES!A:C,3,0)</f>
        <v>Manejo seguro de herramientas, riesgo biomecánico, lección aprendida</v>
      </c>
      <c r="D152" s="4" t="str">
        <f>+VLOOKUP($A152,DATOS_CAPACITACIONES!A:D,4,0)</f>
        <v>Incentivar el buen uso de las herramientas, reconocer las causas de los accidentes y promover el autocuidado.</v>
      </c>
      <c r="E152" s="4" t="str">
        <f>+VLOOKUP($A152,DATOS_CAPACITACIONES!A:E,5,0)</f>
        <v>Felipe Arias</v>
      </c>
      <c r="F152" s="4" t="str">
        <f>+VLOOKUP($A152,DATOS_CAPACITACIONES!A:F,6,0)</f>
        <v>Felipe Arias</v>
      </c>
      <c r="G152" s="4" t="str">
        <f>+VLOOKUP($A152,DATOS_CAPACITACIONES!A:G,7,0)</f>
        <v xml:space="preserve">Finca El Pilar </v>
      </c>
      <c r="H152" s="5">
        <f>+VLOOKUP($A152,DATOS_CAPACITACIONES!A:H,8,0)</f>
        <v>44312</v>
      </c>
      <c r="I152" s="4">
        <f>+VLOOKUP($A152,DATOS_CAPACITACIONES!A:I,9,0)</f>
        <v>60</v>
      </c>
      <c r="J152" s="2">
        <v>40401255</v>
      </c>
      <c r="K152" s="4">
        <f>+VLOOKUP($J152,DATOS_PERSONAL!B:C,2,0)</f>
        <v>1034</v>
      </c>
      <c r="L152" s="4" t="str">
        <f>+VLOOKUP($J152,DATOS_PERSONAL!B:D,3,0)</f>
        <v>YUDY FERLAY</v>
      </c>
      <c r="M152" s="4" t="str">
        <f>+VLOOKUP($J152,DATOS_PERSONAL!B:E,4,0)</f>
        <v xml:space="preserve">ROMERO BERNAL </v>
      </c>
      <c r="N152" s="4" t="str">
        <f>+VLOOKUP($J152,DATOS_PERSONAL!B:F,5,0)</f>
        <v>OROBERLÍN S.A.S.</v>
      </c>
      <c r="O152" s="4">
        <f>+VLOOKUP($A152,DATOS_CAPACITACIONES!A:N,11,0)</f>
        <v>62</v>
      </c>
      <c r="P152" s="4">
        <f>+VLOOKUP($A152,DATOS_CAPACITACIONES!A:L,12,0)</f>
        <v>62</v>
      </c>
      <c r="Q152" s="3">
        <f t="shared" si="2"/>
        <v>1</v>
      </c>
    </row>
    <row r="153" spans="1:17" ht="34.5" customHeight="1" x14ac:dyDescent="0.25">
      <c r="A153" s="2">
        <v>6</v>
      </c>
      <c r="B153" s="4" t="str">
        <f>+VLOOKUP($A153,DATOS_CAPACITACIONES!A:B,2,0)</f>
        <v>SST</v>
      </c>
      <c r="C153" s="4" t="str">
        <f>+VLOOKUP($A153,DATOS_CAPACITACIONES!A:C,3,0)</f>
        <v>Manejo seguro de herramientas, riesgo biomecánico, lección aprendida</v>
      </c>
      <c r="D153" s="4" t="str">
        <f>+VLOOKUP($A153,DATOS_CAPACITACIONES!A:D,4,0)</f>
        <v>Incentivar el buen uso de las herramientas, reconocer las causas de los accidentes y promover el autocuidado.</v>
      </c>
      <c r="E153" s="4" t="str">
        <f>+VLOOKUP($A153,DATOS_CAPACITACIONES!A:E,5,0)</f>
        <v>Felipe Arias</v>
      </c>
      <c r="F153" s="4" t="str">
        <f>+VLOOKUP($A153,DATOS_CAPACITACIONES!A:F,6,0)</f>
        <v>Felipe Arias</v>
      </c>
      <c r="G153" s="4" t="str">
        <f>+VLOOKUP($A153,DATOS_CAPACITACIONES!A:G,7,0)</f>
        <v xml:space="preserve">Finca El Pilar </v>
      </c>
      <c r="H153" s="5">
        <f>+VLOOKUP($A153,DATOS_CAPACITACIONES!A:H,8,0)</f>
        <v>44312</v>
      </c>
      <c r="I153" s="4">
        <f>+VLOOKUP($A153,DATOS_CAPACITACIONES!A:I,9,0)</f>
        <v>60</v>
      </c>
      <c r="J153" s="2">
        <v>9600532</v>
      </c>
      <c r="K153" s="4">
        <f>+VLOOKUP($J153,DATOS_PERSONAL!B:C,2,0)</f>
        <v>1070</v>
      </c>
      <c r="L153" s="4" t="str">
        <f>+VLOOKUP($J153,DATOS_PERSONAL!B:D,3,0)</f>
        <v>PABLO ANTONIO</v>
      </c>
      <c r="M153" s="4" t="str">
        <f>+VLOOKUP($J153,DATOS_PERSONAL!B:E,4,0)</f>
        <v xml:space="preserve">ROJAS RODRIGUEZ </v>
      </c>
      <c r="N153" s="4" t="str">
        <f>+VLOOKUP($J153,DATOS_PERSONAL!B:F,5,0)</f>
        <v>OROBERLÍN S.A.S.</v>
      </c>
      <c r="O153" s="4">
        <f>+VLOOKUP($A153,DATOS_CAPACITACIONES!A:N,11,0)</f>
        <v>62</v>
      </c>
      <c r="P153" s="4">
        <f>+VLOOKUP($A153,DATOS_CAPACITACIONES!A:L,12,0)</f>
        <v>62</v>
      </c>
      <c r="Q153" s="3">
        <f t="shared" si="2"/>
        <v>1</v>
      </c>
    </row>
    <row r="154" spans="1:17" ht="34.5" customHeight="1" x14ac:dyDescent="0.25">
      <c r="A154" s="2">
        <v>6</v>
      </c>
      <c r="B154" s="4" t="str">
        <f>+VLOOKUP($A154,DATOS_CAPACITACIONES!A:B,2,0)</f>
        <v>SST</v>
      </c>
      <c r="C154" s="4" t="str">
        <f>+VLOOKUP($A154,DATOS_CAPACITACIONES!A:C,3,0)</f>
        <v>Manejo seguro de herramientas, riesgo biomecánico, lección aprendida</v>
      </c>
      <c r="D154" s="4" t="str">
        <f>+VLOOKUP($A154,DATOS_CAPACITACIONES!A:D,4,0)</f>
        <v>Incentivar el buen uso de las herramientas, reconocer las causas de los accidentes y promover el autocuidado.</v>
      </c>
      <c r="E154" s="4" t="str">
        <f>+VLOOKUP($A154,DATOS_CAPACITACIONES!A:E,5,0)</f>
        <v>Felipe Arias</v>
      </c>
      <c r="F154" s="4" t="str">
        <f>+VLOOKUP($A154,DATOS_CAPACITACIONES!A:F,6,0)</f>
        <v>Felipe Arias</v>
      </c>
      <c r="G154" s="4" t="str">
        <f>+VLOOKUP($A154,DATOS_CAPACITACIONES!A:G,7,0)</f>
        <v xml:space="preserve">Finca El Pilar </v>
      </c>
      <c r="H154" s="5">
        <f>+VLOOKUP($A154,DATOS_CAPACITACIONES!A:H,8,0)</f>
        <v>44312</v>
      </c>
      <c r="I154" s="4">
        <f>+VLOOKUP($A154,DATOS_CAPACITACIONES!A:I,9,0)</f>
        <v>60</v>
      </c>
      <c r="J154" s="2">
        <v>1123116797</v>
      </c>
      <c r="K154" s="4">
        <f>+VLOOKUP($J154,DATOS_PERSONAL!B:C,2,0)</f>
        <v>1404</v>
      </c>
      <c r="L154" s="4" t="str">
        <f>+VLOOKUP($J154,DATOS_PERSONAL!B:D,3,0)</f>
        <v xml:space="preserve"> ELKIN STEVEN</v>
      </c>
      <c r="M154" s="4" t="str">
        <f>+VLOOKUP($J154,DATOS_PERSONAL!B:E,4,0)</f>
        <v>ROJAS ORTIZ</v>
      </c>
      <c r="N154" s="4" t="str">
        <f>+VLOOKUP($J154,DATOS_PERSONAL!B:F,5,0)</f>
        <v>OROBERLÍN S.A.S.</v>
      </c>
      <c r="O154" s="4">
        <f>+VLOOKUP($A154,DATOS_CAPACITACIONES!A:N,11,0)</f>
        <v>62</v>
      </c>
      <c r="P154" s="4">
        <f>+VLOOKUP($A154,DATOS_CAPACITACIONES!A:L,12,0)</f>
        <v>62</v>
      </c>
      <c r="Q154" s="3">
        <f t="shared" si="2"/>
        <v>1</v>
      </c>
    </row>
    <row r="155" spans="1:17" ht="34.5" customHeight="1" x14ac:dyDescent="0.25">
      <c r="A155" s="2">
        <v>6</v>
      </c>
      <c r="B155" s="4" t="str">
        <f>+VLOOKUP($A155,DATOS_CAPACITACIONES!A:B,2,0)</f>
        <v>SST</v>
      </c>
      <c r="C155" s="4" t="str">
        <f>+VLOOKUP($A155,DATOS_CAPACITACIONES!A:C,3,0)</f>
        <v>Manejo seguro de herramientas, riesgo biomecánico, lección aprendida</v>
      </c>
      <c r="D155" s="4" t="str">
        <f>+VLOOKUP($A155,DATOS_CAPACITACIONES!A:D,4,0)</f>
        <v>Incentivar el buen uso de las herramientas, reconocer las causas de los accidentes y promover el autocuidado.</v>
      </c>
      <c r="E155" s="4" t="str">
        <f>+VLOOKUP($A155,DATOS_CAPACITACIONES!A:E,5,0)</f>
        <v>Felipe Arias</v>
      </c>
      <c r="F155" s="4" t="str">
        <f>+VLOOKUP($A155,DATOS_CAPACITACIONES!A:F,6,0)</f>
        <v>Felipe Arias</v>
      </c>
      <c r="G155" s="4" t="str">
        <f>+VLOOKUP($A155,DATOS_CAPACITACIONES!A:G,7,0)</f>
        <v xml:space="preserve">Finca El Pilar </v>
      </c>
      <c r="H155" s="5">
        <f>+VLOOKUP($A155,DATOS_CAPACITACIONES!A:H,8,0)</f>
        <v>44312</v>
      </c>
      <c r="I155" s="4">
        <f>+VLOOKUP($A155,DATOS_CAPACITACIONES!A:I,9,0)</f>
        <v>60</v>
      </c>
      <c r="J155" s="2">
        <v>1123114419</v>
      </c>
      <c r="K155" s="4">
        <f>+VLOOKUP($J155,DATOS_PERSONAL!B:C,2,0)</f>
        <v>1059</v>
      </c>
      <c r="L155" s="4" t="str">
        <f>+VLOOKUP($J155,DATOS_PERSONAL!B:D,3,0)</f>
        <v>ANA MARIA</v>
      </c>
      <c r="M155" s="4" t="str">
        <f>+VLOOKUP($J155,DATOS_PERSONAL!B:E,4,0)</f>
        <v xml:space="preserve">ROBAYO JIMENEZ </v>
      </c>
      <c r="N155" s="4" t="str">
        <f>+VLOOKUP($J155,DATOS_PERSONAL!B:F,5,0)</f>
        <v>OROBERLÍN S.A.S.</v>
      </c>
      <c r="O155" s="4">
        <f>+VLOOKUP($A155,DATOS_CAPACITACIONES!A:N,11,0)</f>
        <v>62</v>
      </c>
      <c r="P155" s="4">
        <f>+VLOOKUP($A155,DATOS_CAPACITACIONES!A:L,12,0)</f>
        <v>62</v>
      </c>
      <c r="Q155" s="3">
        <f t="shared" si="2"/>
        <v>1</v>
      </c>
    </row>
    <row r="156" spans="1:17" ht="34.5" customHeight="1" x14ac:dyDescent="0.25">
      <c r="A156" s="2">
        <v>6</v>
      </c>
      <c r="B156" s="4" t="str">
        <f>+VLOOKUP($A156,DATOS_CAPACITACIONES!A:B,2,0)</f>
        <v>SST</v>
      </c>
      <c r="C156" s="4" t="str">
        <f>+VLOOKUP($A156,DATOS_CAPACITACIONES!A:C,3,0)</f>
        <v>Manejo seguro de herramientas, riesgo biomecánico, lección aprendida</v>
      </c>
      <c r="D156" s="4" t="str">
        <f>+VLOOKUP($A156,DATOS_CAPACITACIONES!A:D,4,0)</f>
        <v>Incentivar el buen uso de las herramientas, reconocer las causas de los accidentes y promover el autocuidado.</v>
      </c>
      <c r="E156" s="4" t="str">
        <f>+VLOOKUP($A156,DATOS_CAPACITACIONES!A:E,5,0)</f>
        <v>Felipe Arias</v>
      </c>
      <c r="F156" s="4" t="str">
        <f>+VLOOKUP($A156,DATOS_CAPACITACIONES!A:F,6,0)</f>
        <v>Felipe Arias</v>
      </c>
      <c r="G156" s="4" t="str">
        <f>+VLOOKUP($A156,DATOS_CAPACITACIONES!A:G,7,0)</f>
        <v xml:space="preserve">Finca El Pilar </v>
      </c>
      <c r="H156" s="5">
        <f>+VLOOKUP($A156,DATOS_CAPACITACIONES!A:H,8,0)</f>
        <v>44312</v>
      </c>
      <c r="I156" s="4">
        <f>+VLOOKUP($A156,DATOS_CAPACITACIONES!A:I,9,0)</f>
        <v>60</v>
      </c>
      <c r="J156" s="2">
        <v>1122646567</v>
      </c>
      <c r="K156" s="4">
        <f>+VLOOKUP($J156,DATOS_PERSONAL!B:C,2,0)</f>
        <v>1232</v>
      </c>
      <c r="L156" s="4" t="str">
        <f>+VLOOKUP($J156,DATOS_PERSONAL!B:D,3,0)</f>
        <v xml:space="preserve"> ISRAEL</v>
      </c>
      <c r="M156" s="4" t="str">
        <f>+VLOOKUP($J156,DATOS_PERSONAL!B:E,4,0)</f>
        <v>ROBAYO JIMENEZ</v>
      </c>
      <c r="N156" s="4" t="str">
        <f>+VLOOKUP($J156,DATOS_PERSONAL!B:F,5,0)</f>
        <v>OROBERLÍN S.A.S.</v>
      </c>
      <c r="O156" s="4">
        <f>+VLOOKUP($A156,DATOS_CAPACITACIONES!A:N,11,0)</f>
        <v>62</v>
      </c>
      <c r="P156" s="4">
        <f>+VLOOKUP($A156,DATOS_CAPACITACIONES!A:L,12,0)</f>
        <v>62</v>
      </c>
      <c r="Q156" s="3">
        <f t="shared" si="2"/>
        <v>1</v>
      </c>
    </row>
    <row r="157" spans="1:17" ht="34.5" customHeight="1" x14ac:dyDescent="0.25">
      <c r="A157" s="2">
        <v>6</v>
      </c>
      <c r="B157" s="4" t="str">
        <f>+VLOOKUP($A157,DATOS_CAPACITACIONES!A:B,2,0)</f>
        <v>SST</v>
      </c>
      <c r="C157" s="4" t="str">
        <f>+VLOOKUP($A157,DATOS_CAPACITACIONES!A:C,3,0)</f>
        <v>Manejo seguro de herramientas, riesgo biomecánico, lección aprendida</v>
      </c>
      <c r="D157" s="4" t="str">
        <f>+VLOOKUP($A157,DATOS_CAPACITACIONES!A:D,4,0)</f>
        <v>Incentivar el buen uso de las herramientas, reconocer las causas de los accidentes y promover el autocuidado.</v>
      </c>
      <c r="E157" s="4" t="str">
        <f>+VLOOKUP($A157,DATOS_CAPACITACIONES!A:E,5,0)</f>
        <v>Felipe Arias</v>
      </c>
      <c r="F157" s="4" t="str">
        <f>+VLOOKUP($A157,DATOS_CAPACITACIONES!A:F,6,0)</f>
        <v>Felipe Arias</v>
      </c>
      <c r="G157" s="4" t="str">
        <f>+VLOOKUP($A157,DATOS_CAPACITACIONES!A:G,7,0)</f>
        <v xml:space="preserve">Finca El Pilar </v>
      </c>
      <c r="H157" s="5">
        <f>+VLOOKUP($A157,DATOS_CAPACITACIONES!A:H,8,0)</f>
        <v>44312</v>
      </c>
      <c r="I157" s="4">
        <f>+VLOOKUP($A157,DATOS_CAPACITACIONES!A:I,9,0)</f>
        <v>60</v>
      </c>
      <c r="J157" s="2">
        <v>1123114657</v>
      </c>
      <c r="K157" s="4">
        <f>+VLOOKUP($J157,DATOS_PERSONAL!B:C,2,0)</f>
        <v>1456</v>
      </c>
      <c r="L157" s="4" t="str">
        <f>+VLOOKUP($J157,DATOS_PERSONAL!B:D,3,0)</f>
        <v xml:space="preserve"> SIGUIFREDO</v>
      </c>
      <c r="M157" s="4" t="str">
        <f>+VLOOKUP($J157,DATOS_PERSONAL!B:E,4,0)</f>
        <v>ROBAYO JIMENEZ</v>
      </c>
      <c r="N157" s="4" t="str">
        <f>+VLOOKUP($J157,DATOS_PERSONAL!B:F,5,0)</f>
        <v>OROBERLÍN S.A.S.</v>
      </c>
      <c r="O157" s="4">
        <f>+VLOOKUP($A157,DATOS_CAPACITACIONES!A:N,11,0)</f>
        <v>62</v>
      </c>
      <c r="P157" s="4">
        <f>+VLOOKUP($A157,DATOS_CAPACITACIONES!A:L,12,0)</f>
        <v>62</v>
      </c>
      <c r="Q157" s="3">
        <f t="shared" si="2"/>
        <v>1</v>
      </c>
    </row>
    <row r="158" spans="1:17" ht="34.5" customHeight="1" x14ac:dyDescent="0.25">
      <c r="A158" s="2">
        <v>6</v>
      </c>
      <c r="B158" s="4" t="str">
        <f>+VLOOKUP($A158,DATOS_CAPACITACIONES!A:B,2,0)</f>
        <v>SST</v>
      </c>
      <c r="C158" s="4" t="str">
        <f>+VLOOKUP($A158,DATOS_CAPACITACIONES!A:C,3,0)</f>
        <v>Manejo seguro de herramientas, riesgo biomecánico, lección aprendida</v>
      </c>
      <c r="D158" s="4" t="str">
        <f>+VLOOKUP($A158,DATOS_CAPACITACIONES!A:D,4,0)</f>
        <v>Incentivar el buen uso de las herramientas, reconocer las causas de los accidentes y promover el autocuidado.</v>
      </c>
      <c r="E158" s="4" t="str">
        <f>+VLOOKUP($A158,DATOS_CAPACITACIONES!A:E,5,0)</f>
        <v>Felipe Arias</v>
      </c>
      <c r="F158" s="4" t="str">
        <f>+VLOOKUP($A158,DATOS_CAPACITACIONES!A:F,6,0)</f>
        <v>Felipe Arias</v>
      </c>
      <c r="G158" s="4" t="str">
        <f>+VLOOKUP($A158,DATOS_CAPACITACIONES!A:G,7,0)</f>
        <v xml:space="preserve">Finca El Pilar </v>
      </c>
      <c r="H158" s="5">
        <f>+VLOOKUP($A158,DATOS_CAPACITACIONES!A:H,8,0)</f>
        <v>44312</v>
      </c>
      <c r="I158" s="4">
        <f>+VLOOKUP($A158,DATOS_CAPACITACIONES!A:I,9,0)</f>
        <v>60</v>
      </c>
      <c r="J158" s="2">
        <v>1006658683</v>
      </c>
      <c r="K158" s="4">
        <f>+VLOOKUP($J158,DATOS_PERSONAL!B:C,2,0)</f>
        <v>1509</v>
      </c>
      <c r="L158" s="4" t="str">
        <f>+VLOOKUP($J158,DATOS_PERSONAL!B:D,3,0)</f>
        <v>BRAYAN DAVID</v>
      </c>
      <c r="M158" s="4" t="str">
        <f>+VLOOKUP($J158,DATOS_PERSONAL!B:E,4,0)</f>
        <v xml:space="preserve">ROA OCHOA </v>
      </c>
      <c r="N158" s="4" t="str">
        <f>+VLOOKUP($J158,DATOS_PERSONAL!B:F,5,0)</f>
        <v>OROBERLÍN S.A.S.</v>
      </c>
      <c r="O158" s="4">
        <f>+VLOOKUP($A158,DATOS_CAPACITACIONES!A:N,11,0)</f>
        <v>62</v>
      </c>
      <c r="P158" s="4">
        <f>+VLOOKUP($A158,DATOS_CAPACITACIONES!A:L,12,0)</f>
        <v>62</v>
      </c>
      <c r="Q158" s="3">
        <f t="shared" si="2"/>
        <v>1</v>
      </c>
    </row>
    <row r="159" spans="1:17" ht="34.5" customHeight="1" x14ac:dyDescent="0.25">
      <c r="A159" s="2">
        <v>6</v>
      </c>
      <c r="B159" s="4" t="str">
        <f>+VLOOKUP($A159,DATOS_CAPACITACIONES!A:B,2,0)</f>
        <v>SST</v>
      </c>
      <c r="C159" s="4" t="str">
        <f>+VLOOKUP($A159,DATOS_CAPACITACIONES!A:C,3,0)</f>
        <v>Manejo seguro de herramientas, riesgo biomecánico, lección aprendida</v>
      </c>
      <c r="D159" s="4" t="str">
        <f>+VLOOKUP($A159,DATOS_CAPACITACIONES!A:D,4,0)</f>
        <v>Incentivar el buen uso de las herramientas, reconocer las causas de los accidentes y promover el autocuidado.</v>
      </c>
      <c r="E159" s="4" t="str">
        <f>+VLOOKUP($A159,DATOS_CAPACITACIONES!A:E,5,0)</f>
        <v>Felipe Arias</v>
      </c>
      <c r="F159" s="4" t="str">
        <f>+VLOOKUP($A159,DATOS_CAPACITACIONES!A:F,6,0)</f>
        <v>Felipe Arias</v>
      </c>
      <c r="G159" s="4" t="str">
        <f>+VLOOKUP($A159,DATOS_CAPACITACIONES!A:G,7,0)</f>
        <v xml:space="preserve">Finca El Pilar </v>
      </c>
      <c r="H159" s="5">
        <f>+VLOOKUP($A159,DATOS_CAPACITACIONES!A:H,8,0)</f>
        <v>44312</v>
      </c>
      <c r="I159" s="4">
        <f>+VLOOKUP($A159,DATOS_CAPACITACIONES!A:I,9,0)</f>
        <v>60</v>
      </c>
      <c r="J159" s="2">
        <v>1123114519</v>
      </c>
      <c r="K159" s="4">
        <f>+VLOOKUP($J159,DATOS_PERSONAL!B:C,2,0)</f>
        <v>1016</v>
      </c>
      <c r="L159" s="4" t="str">
        <f>+VLOOKUP($J159,DATOS_PERSONAL!B:D,3,0)</f>
        <v xml:space="preserve"> JUAN CARLOS</v>
      </c>
      <c r="M159" s="4" t="str">
        <f>+VLOOKUP($J159,DATOS_PERSONAL!B:E,4,0)</f>
        <v>ROA CASTILLO</v>
      </c>
      <c r="N159" s="4" t="str">
        <f>+VLOOKUP($J159,DATOS_PERSONAL!B:F,5,0)</f>
        <v>OROBERLÍN S.A.S.</v>
      </c>
      <c r="O159" s="4">
        <f>+VLOOKUP($A159,DATOS_CAPACITACIONES!A:N,11,0)</f>
        <v>62</v>
      </c>
      <c r="P159" s="4">
        <f>+VLOOKUP($A159,DATOS_CAPACITACIONES!A:L,12,0)</f>
        <v>62</v>
      </c>
      <c r="Q159" s="3">
        <f t="shared" si="2"/>
        <v>1</v>
      </c>
    </row>
    <row r="160" spans="1:17" ht="34.5" customHeight="1" x14ac:dyDescent="0.25">
      <c r="A160" s="2">
        <v>6</v>
      </c>
      <c r="B160" s="4" t="str">
        <f>+VLOOKUP($A160,DATOS_CAPACITACIONES!A:B,2,0)</f>
        <v>SST</v>
      </c>
      <c r="C160" s="4" t="str">
        <f>+VLOOKUP($A160,DATOS_CAPACITACIONES!A:C,3,0)</f>
        <v>Manejo seguro de herramientas, riesgo biomecánico, lección aprendida</v>
      </c>
      <c r="D160" s="4" t="str">
        <f>+VLOOKUP($A160,DATOS_CAPACITACIONES!A:D,4,0)</f>
        <v>Incentivar el buen uso de las herramientas, reconocer las causas de los accidentes y promover el autocuidado.</v>
      </c>
      <c r="E160" s="4" t="str">
        <f>+VLOOKUP($A160,DATOS_CAPACITACIONES!A:E,5,0)</f>
        <v>Felipe Arias</v>
      </c>
      <c r="F160" s="4" t="str">
        <f>+VLOOKUP($A160,DATOS_CAPACITACIONES!A:F,6,0)</f>
        <v>Felipe Arias</v>
      </c>
      <c r="G160" s="4" t="str">
        <f>+VLOOKUP($A160,DATOS_CAPACITACIONES!A:G,7,0)</f>
        <v xml:space="preserve">Finca El Pilar </v>
      </c>
      <c r="H160" s="5">
        <f>+VLOOKUP($A160,DATOS_CAPACITACIONES!A:H,8,0)</f>
        <v>44312</v>
      </c>
      <c r="I160" s="4">
        <f>+VLOOKUP($A160,DATOS_CAPACITACIONES!A:I,9,0)</f>
        <v>60</v>
      </c>
      <c r="J160" s="2">
        <v>1123114283</v>
      </c>
      <c r="K160" s="4">
        <f>+VLOOKUP($J160,DATOS_PERSONAL!B:C,2,0)</f>
        <v>1017</v>
      </c>
      <c r="L160" s="4" t="str">
        <f>+VLOOKUP($J160,DATOS_PERSONAL!B:D,3,0)</f>
        <v xml:space="preserve"> RODRIGO JOSE</v>
      </c>
      <c r="M160" s="4" t="str">
        <f>+VLOOKUP($J160,DATOS_PERSONAL!B:E,4,0)</f>
        <v>ROA CASTILLO</v>
      </c>
      <c r="N160" s="4" t="str">
        <f>+VLOOKUP($J160,DATOS_PERSONAL!B:F,5,0)</f>
        <v>OROBERLÍN S.A.S.</v>
      </c>
      <c r="O160" s="4">
        <f>+VLOOKUP($A160,DATOS_CAPACITACIONES!A:N,11,0)</f>
        <v>62</v>
      </c>
      <c r="P160" s="4">
        <f>+VLOOKUP($A160,DATOS_CAPACITACIONES!A:L,12,0)</f>
        <v>62</v>
      </c>
      <c r="Q160" s="3">
        <f t="shared" si="2"/>
        <v>1</v>
      </c>
    </row>
    <row r="161" spans="1:17" ht="34.5" customHeight="1" x14ac:dyDescent="0.25">
      <c r="A161" s="2">
        <v>6</v>
      </c>
      <c r="B161" s="4" t="str">
        <f>+VLOOKUP($A161,DATOS_CAPACITACIONES!A:B,2,0)</f>
        <v>SST</v>
      </c>
      <c r="C161" s="4" t="str">
        <f>+VLOOKUP($A161,DATOS_CAPACITACIONES!A:C,3,0)</f>
        <v>Manejo seguro de herramientas, riesgo biomecánico, lección aprendida</v>
      </c>
      <c r="D161" s="4" t="str">
        <f>+VLOOKUP($A161,DATOS_CAPACITACIONES!A:D,4,0)</f>
        <v>Incentivar el buen uso de las herramientas, reconocer las causas de los accidentes y promover el autocuidado.</v>
      </c>
      <c r="E161" s="4" t="str">
        <f>+VLOOKUP($A161,DATOS_CAPACITACIONES!A:E,5,0)</f>
        <v>Felipe Arias</v>
      </c>
      <c r="F161" s="4" t="str">
        <f>+VLOOKUP($A161,DATOS_CAPACITACIONES!A:F,6,0)</f>
        <v>Felipe Arias</v>
      </c>
      <c r="G161" s="4" t="str">
        <f>+VLOOKUP($A161,DATOS_CAPACITACIONES!A:G,7,0)</f>
        <v xml:space="preserve">Finca El Pilar </v>
      </c>
      <c r="H161" s="5">
        <f>+VLOOKUP($A161,DATOS_CAPACITACIONES!A:H,8,0)</f>
        <v>44312</v>
      </c>
      <c r="I161" s="4">
        <f>+VLOOKUP($A161,DATOS_CAPACITACIONES!A:I,9,0)</f>
        <v>60</v>
      </c>
      <c r="J161" s="2">
        <v>40411297</v>
      </c>
      <c r="K161" s="4">
        <f>+VLOOKUP($J161,DATOS_PERSONAL!B:C,2,0)</f>
        <v>1015</v>
      </c>
      <c r="L161" s="4" t="str">
        <f>+VLOOKUP($J161,DATOS_PERSONAL!B:D,3,0)</f>
        <v xml:space="preserve"> ANGELICA YOHANA</v>
      </c>
      <c r="M161" s="4" t="str">
        <f>+VLOOKUP($J161,DATOS_PERSONAL!B:E,4,0)</f>
        <v>RINCON</v>
      </c>
      <c r="N161" s="4" t="str">
        <f>+VLOOKUP($J161,DATOS_PERSONAL!B:F,5,0)</f>
        <v>OROBERLÍN S.A.S.</v>
      </c>
      <c r="O161" s="4">
        <f>+VLOOKUP($A161,DATOS_CAPACITACIONES!A:N,11,0)</f>
        <v>62</v>
      </c>
      <c r="P161" s="4">
        <f>+VLOOKUP($A161,DATOS_CAPACITACIONES!A:L,12,0)</f>
        <v>62</v>
      </c>
      <c r="Q161" s="3">
        <f t="shared" si="2"/>
        <v>1</v>
      </c>
    </row>
    <row r="162" spans="1:17" ht="34.5" customHeight="1" x14ac:dyDescent="0.25">
      <c r="A162" s="2">
        <v>6</v>
      </c>
      <c r="B162" s="4" t="str">
        <f>+VLOOKUP($A162,DATOS_CAPACITACIONES!A:B,2,0)</f>
        <v>SST</v>
      </c>
      <c r="C162" s="4" t="str">
        <f>+VLOOKUP($A162,DATOS_CAPACITACIONES!A:C,3,0)</f>
        <v>Manejo seguro de herramientas, riesgo biomecánico, lección aprendida</v>
      </c>
      <c r="D162" s="4" t="str">
        <f>+VLOOKUP($A162,DATOS_CAPACITACIONES!A:D,4,0)</f>
        <v>Incentivar el buen uso de las herramientas, reconocer las causas de los accidentes y promover el autocuidado.</v>
      </c>
      <c r="E162" s="4" t="str">
        <f>+VLOOKUP($A162,DATOS_CAPACITACIONES!A:E,5,0)</f>
        <v>Felipe Arias</v>
      </c>
      <c r="F162" s="4" t="str">
        <f>+VLOOKUP($A162,DATOS_CAPACITACIONES!A:F,6,0)</f>
        <v>Felipe Arias</v>
      </c>
      <c r="G162" s="4" t="str">
        <f>+VLOOKUP($A162,DATOS_CAPACITACIONES!A:G,7,0)</f>
        <v xml:space="preserve">Finca El Pilar </v>
      </c>
      <c r="H162" s="5">
        <f>+VLOOKUP($A162,DATOS_CAPACITACIONES!A:H,8,0)</f>
        <v>44312</v>
      </c>
      <c r="I162" s="4">
        <f>+VLOOKUP($A162,DATOS_CAPACITACIONES!A:I,9,0)</f>
        <v>60</v>
      </c>
      <c r="J162" s="2">
        <v>17704595</v>
      </c>
      <c r="K162" s="4">
        <f>+VLOOKUP($J162,DATOS_PERSONAL!B:C,2,0)</f>
        <v>1073</v>
      </c>
      <c r="L162" s="4" t="str">
        <f>+VLOOKUP($J162,DATOS_PERSONAL!B:D,3,0)</f>
        <v>JOHN FREDY</v>
      </c>
      <c r="M162" s="4" t="str">
        <f>+VLOOKUP($J162,DATOS_PERSONAL!B:E,4,0)</f>
        <v xml:space="preserve">QUIÑONEZ MUÑOZ </v>
      </c>
      <c r="N162" s="4" t="str">
        <f>+VLOOKUP($J162,DATOS_PERSONAL!B:F,5,0)</f>
        <v>OROBERLÍN S.A.S.</v>
      </c>
      <c r="O162" s="4">
        <f>+VLOOKUP($A162,DATOS_CAPACITACIONES!A:N,11,0)</f>
        <v>62</v>
      </c>
      <c r="P162" s="4">
        <f>+VLOOKUP($A162,DATOS_CAPACITACIONES!A:L,12,0)</f>
        <v>62</v>
      </c>
      <c r="Q162" s="3">
        <f t="shared" si="2"/>
        <v>1</v>
      </c>
    </row>
    <row r="163" spans="1:17" ht="34.5" customHeight="1" x14ac:dyDescent="0.25">
      <c r="A163" s="2">
        <v>6</v>
      </c>
      <c r="B163" s="4" t="str">
        <f>+VLOOKUP($A163,DATOS_CAPACITACIONES!A:B,2,0)</f>
        <v>SST</v>
      </c>
      <c r="C163" s="4" t="str">
        <f>+VLOOKUP($A163,DATOS_CAPACITACIONES!A:C,3,0)</f>
        <v>Manejo seguro de herramientas, riesgo biomecánico, lección aprendida</v>
      </c>
      <c r="D163" s="4" t="str">
        <f>+VLOOKUP($A163,DATOS_CAPACITACIONES!A:D,4,0)</f>
        <v>Incentivar el buen uso de las herramientas, reconocer las causas de los accidentes y promover el autocuidado.</v>
      </c>
      <c r="E163" s="4" t="str">
        <f>+VLOOKUP($A163,DATOS_CAPACITACIONES!A:E,5,0)</f>
        <v>Felipe Arias</v>
      </c>
      <c r="F163" s="4" t="str">
        <f>+VLOOKUP($A163,DATOS_CAPACITACIONES!A:F,6,0)</f>
        <v>Felipe Arias</v>
      </c>
      <c r="G163" s="4" t="str">
        <f>+VLOOKUP($A163,DATOS_CAPACITACIONES!A:G,7,0)</f>
        <v xml:space="preserve">Finca El Pilar </v>
      </c>
      <c r="H163" s="5">
        <f>+VLOOKUP($A163,DATOS_CAPACITACIONES!A:H,8,0)</f>
        <v>44312</v>
      </c>
      <c r="I163" s="4">
        <f>+VLOOKUP($A163,DATOS_CAPACITACIONES!A:I,9,0)</f>
        <v>60</v>
      </c>
      <c r="J163" s="2">
        <v>87946959</v>
      </c>
      <c r="K163" s="4">
        <f>+VLOOKUP($J163,DATOS_PERSONAL!B:C,2,0)</f>
        <v>1542</v>
      </c>
      <c r="L163" s="4" t="str">
        <f>+VLOOKUP($J163,DATOS_PERSONAL!B:D,3,0)</f>
        <v>DANNY JAMER</v>
      </c>
      <c r="M163" s="4" t="str">
        <f>+VLOOKUP($J163,DATOS_PERSONAL!B:E,4,0)</f>
        <v xml:space="preserve">PORTILLA PALACIOS </v>
      </c>
      <c r="N163" s="4" t="str">
        <f>+VLOOKUP($J163,DATOS_PERSONAL!B:F,5,0)</f>
        <v>OROBERLÍN S.A.S.</v>
      </c>
      <c r="O163" s="4">
        <f>+VLOOKUP($A163,DATOS_CAPACITACIONES!A:N,11,0)</f>
        <v>62</v>
      </c>
      <c r="P163" s="4">
        <f>+VLOOKUP($A163,DATOS_CAPACITACIONES!A:L,12,0)</f>
        <v>62</v>
      </c>
      <c r="Q163" s="3">
        <f t="shared" si="2"/>
        <v>1</v>
      </c>
    </row>
    <row r="164" spans="1:17" ht="34.5" customHeight="1" x14ac:dyDescent="0.25">
      <c r="A164" s="2">
        <v>6</v>
      </c>
      <c r="B164" s="4" t="str">
        <f>+VLOOKUP($A164,DATOS_CAPACITACIONES!A:B,2,0)</f>
        <v>SST</v>
      </c>
      <c r="C164" s="4" t="str">
        <f>+VLOOKUP($A164,DATOS_CAPACITACIONES!A:C,3,0)</f>
        <v>Manejo seguro de herramientas, riesgo biomecánico, lección aprendida</v>
      </c>
      <c r="D164" s="4" t="str">
        <f>+VLOOKUP($A164,DATOS_CAPACITACIONES!A:D,4,0)</f>
        <v>Incentivar el buen uso de las herramientas, reconocer las causas de los accidentes y promover el autocuidado.</v>
      </c>
      <c r="E164" s="4" t="str">
        <f>+VLOOKUP($A164,DATOS_CAPACITACIONES!A:E,5,0)</f>
        <v>Felipe Arias</v>
      </c>
      <c r="F164" s="4" t="str">
        <f>+VLOOKUP($A164,DATOS_CAPACITACIONES!A:F,6,0)</f>
        <v>Felipe Arias</v>
      </c>
      <c r="G164" s="4" t="str">
        <f>+VLOOKUP($A164,DATOS_CAPACITACIONES!A:G,7,0)</f>
        <v xml:space="preserve">Finca El Pilar </v>
      </c>
      <c r="H164" s="5">
        <f>+VLOOKUP($A164,DATOS_CAPACITACIONES!A:H,8,0)</f>
        <v>44312</v>
      </c>
      <c r="I164" s="4">
        <f>+VLOOKUP($A164,DATOS_CAPACITACIONES!A:I,9,0)</f>
        <v>60</v>
      </c>
      <c r="J164" s="2">
        <v>19561040</v>
      </c>
      <c r="K164" s="4">
        <f>+VLOOKUP($J164,DATOS_PERSONAL!B:C,2,0)</f>
        <v>1166</v>
      </c>
      <c r="L164" s="4" t="str">
        <f>+VLOOKUP($J164,DATOS_PERSONAL!B:D,3,0)</f>
        <v>GILBERTO SEGUNDO</v>
      </c>
      <c r="M164" s="4" t="str">
        <f>+VLOOKUP($J164,DATOS_PERSONAL!B:E,4,0)</f>
        <v xml:space="preserve">PEREZ RIVERA </v>
      </c>
      <c r="N164" s="4" t="str">
        <f>+VLOOKUP($J164,DATOS_PERSONAL!B:F,5,0)</f>
        <v>OROBERLÍN S.A.S.</v>
      </c>
      <c r="O164" s="4">
        <f>+VLOOKUP($A164,DATOS_CAPACITACIONES!A:N,11,0)</f>
        <v>62</v>
      </c>
      <c r="P164" s="4">
        <f>+VLOOKUP($A164,DATOS_CAPACITACIONES!A:L,12,0)</f>
        <v>62</v>
      </c>
      <c r="Q164" s="3">
        <f t="shared" si="2"/>
        <v>1</v>
      </c>
    </row>
    <row r="165" spans="1:17" ht="34.5" customHeight="1" x14ac:dyDescent="0.25">
      <c r="A165" s="2">
        <v>6</v>
      </c>
      <c r="B165" s="4" t="str">
        <f>+VLOOKUP($A165,DATOS_CAPACITACIONES!A:B,2,0)</f>
        <v>SST</v>
      </c>
      <c r="C165" s="4" t="str">
        <f>+VLOOKUP($A165,DATOS_CAPACITACIONES!A:C,3,0)</f>
        <v>Manejo seguro de herramientas, riesgo biomecánico, lección aprendida</v>
      </c>
      <c r="D165" s="4" t="str">
        <f>+VLOOKUP($A165,DATOS_CAPACITACIONES!A:D,4,0)</f>
        <v>Incentivar el buen uso de las herramientas, reconocer las causas de los accidentes y promover el autocuidado.</v>
      </c>
      <c r="E165" s="4" t="str">
        <f>+VLOOKUP($A165,DATOS_CAPACITACIONES!A:E,5,0)</f>
        <v>Felipe Arias</v>
      </c>
      <c r="F165" s="4" t="str">
        <f>+VLOOKUP($A165,DATOS_CAPACITACIONES!A:F,6,0)</f>
        <v>Felipe Arias</v>
      </c>
      <c r="G165" s="4" t="str">
        <f>+VLOOKUP($A165,DATOS_CAPACITACIONES!A:G,7,0)</f>
        <v xml:space="preserve">Finca El Pilar </v>
      </c>
      <c r="H165" s="5">
        <f>+VLOOKUP($A165,DATOS_CAPACITACIONES!A:H,8,0)</f>
        <v>44312</v>
      </c>
      <c r="I165" s="4">
        <f>+VLOOKUP($A165,DATOS_CAPACITACIONES!A:I,9,0)</f>
        <v>60</v>
      </c>
      <c r="J165" s="2">
        <v>17972048</v>
      </c>
      <c r="K165" s="4">
        <f>+VLOOKUP($J165,DATOS_PERSONAL!B:C,2,0)</f>
        <v>1450</v>
      </c>
      <c r="L165" s="4" t="str">
        <f>+VLOOKUP($J165,DATOS_PERSONAL!B:D,3,0)</f>
        <v>MANUEL FRANCISCO</v>
      </c>
      <c r="M165" s="4" t="str">
        <f>+VLOOKUP($J165,DATOS_PERSONAL!B:E,4,0)</f>
        <v xml:space="preserve">PALLARES ANAYA </v>
      </c>
      <c r="N165" s="4" t="str">
        <f>+VLOOKUP($J165,DATOS_PERSONAL!B:F,5,0)</f>
        <v>OROBERLÍN S.A.S.</v>
      </c>
      <c r="O165" s="4">
        <f>+VLOOKUP($A165,DATOS_CAPACITACIONES!A:N,11,0)</f>
        <v>62</v>
      </c>
      <c r="P165" s="4">
        <f>+VLOOKUP($A165,DATOS_CAPACITACIONES!A:L,12,0)</f>
        <v>62</v>
      </c>
      <c r="Q165" s="3">
        <f t="shared" si="2"/>
        <v>1</v>
      </c>
    </row>
    <row r="166" spans="1:17" ht="34.5" customHeight="1" x14ac:dyDescent="0.25">
      <c r="A166" s="2">
        <v>6</v>
      </c>
      <c r="B166" s="4" t="str">
        <f>+VLOOKUP($A166,DATOS_CAPACITACIONES!A:B,2,0)</f>
        <v>SST</v>
      </c>
      <c r="C166" s="4" t="str">
        <f>+VLOOKUP($A166,DATOS_CAPACITACIONES!A:C,3,0)</f>
        <v>Manejo seguro de herramientas, riesgo biomecánico, lección aprendida</v>
      </c>
      <c r="D166" s="4" t="str">
        <f>+VLOOKUP($A166,DATOS_CAPACITACIONES!A:D,4,0)</f>
        <v>Incentivar el buen uso de las herramientas, reconocer las causas de los accidentes y promover el autocuidado.</v>
      </c>
      <c r="E166" s="4" t="str">
        <f>+VLOOKUP($A166,DATOS_CAPACITACIONES!A:E,5,0)</f>
        <v>Felipe Arias</v>
      </c>
      <c r="F166" s="4" t="str">
        <f>+VLOOKUP($A166,DATOS_CAPACITACIONES!A:F,6,0)</f>
        <v>Felipe Arias</v>
      </c>
      <c r="G166" s="4" t="str">
        <f>+VLOOKUP($A166,DATOS_CAPACITACIONES!A:G,7,0)</f>
        <v xml:space="preserve">Finca El Pilar </v>
      </c>
      <c r="H166" s="5">
        <f>+VLOOKUP($A166,DATOS_CAPACITACIONES!A:H,8,0)</f>
        <v>44312</v>
      </c>
      <c r="I166" s="4">
        <f>+VLOOKUP($A166,DATOS_CAPACITACIONES!A:I,9,0)</f>
        <v>60</v>
      </c>
      <c r="J166" s="2">
        <v>1120571325</v>
      </c>
      <c r="K166" s="4">
        <f>+VLOOKUP($J166,DATOS_PERSONAL!B:C,2,0)</f>
        <v>1145</v>
      </c>
      <c r="L166" s="4" t="str">
        <f>+VLOOKUP($J166,DATOS_PERSONAL!B:D,3,0)</f>
        <v>WILINTON DAVID</v>
      </c>
      <c r="M166" s="4" t="str">
        <f>+VLOOKUP($J166,DATOS_PERSONAL!B:E,4,0)</f>
        <v xml:space="preserve">PADILLA MORALES </v>
      </c>
      <c r="N166" s="4" t="str">
        <f>+VLOOKUP($J166,DATOS_PERSONAL!B:F,5,0)</f>
        <v>OROBERLÍN S.A.S.</v>
      </c>
      <c r="O166" s="4">
        <f>+VLOOKUP($A166,DATOS_CAPACITACIONES!A:N,11,0)</f>
        <v>62</v>
      </c>
      <c r="P166" s="4">
        <f>+VLOOKUP($A166,DATOS_CAPACITACIONES!A:L,12,0)</f>
        <v>62</v>
      </c>
      <c r="Q166" s="3">
        <f t="shared" si="2"/>
        <v>1</v>
      </c>
    </row>
    <row r="167" spans="1:17" ht="34.5" customHeight="1" x14ac:dyDescent="0.25">
      <c r="A167" s="2">
        <v>6</v>
      </c>
      <c r="B167" s="4" t="str">
        <f>+VLOOKUP($A167,DATOS_CAPACITACIONES!A:B,2,0)</f>
        <v>SST</v>
      </c>
      <c r="C167" s="4" t="str">
        <f>+VLOOKUP($A167,DATOS_CAPACITACIONES!A:C,3,0)</f>
        <v>Manejo seguro de herramientas, riesgo biomecánico, lección aprendida</v>
      </c>
      <c r="D167" s="4" t="str">
        <f>+VLOOKUP($A167,DATOS_CAPACITACIONES!A:D,4,0)</f>
        <v>Incentivar el buen uso de las herramientas, reconocer las causas de los accidentes y promover el autocuidado.</v>
      </c>
      <c r="E167" s="4" t="str">
        <f>+VLOOKUP($A167,DATOS_CAPACITACIONES!A:E,5,0)</f>
        <v>Felipe Arias</v>
      </c>
      <c r="F167" s="4" t="str">
        <f>+VLOOKUP($A167,DATOS_CAPACITACIONES!A:F,6,0)</f>
        <v>Felipe Arias</v>
      </c>
      <c r="G167" s="4" t="str">
        <f>+VLOOKUP($A167,DATOS_CAPACITACIONES!A:G,7,0)</f>
        <v xml:space="preserve">Finca El Pilar </v>
      </c>
      <c r="H167" s="5">
        <f>+VLOOKUP($A167,DATOS_CAPACITACIONES!A:H,8,0)</f>
        <v>44312</v>
      </c>
      <c r="I167" s="4">
        <f>+VLOOKUP($A167,DATOS_CAPACITACIONES!A:I,9,0)</f>
        <v>60</v>
      </c>
      <c r="J167" s="2">
        <v>1123116129</v>
      </c>
      <c r="K167" s="4">
        <f>+VLOOKUP($J167,DATOS_PERSONAL!B:C,2,0)</f>
        <v>1090</v>
      </c>
      <c r="L167" s="4" t="str">
        <f>+VLOOKUP($J167,DATOS_PERSONAL!B:D,3,0)</f>
        <v>JUAN ESTEBAN</v>
      </c>
      <c r="M167" s="4" t="str">
        <f>+VLOOKUP($J167,DATOS_PERSONAL!B:E,4,0)</f>
        <v xml:space="preserve">ORTIZ </v>
      </c>
      <c r="N167" s="4" t="str">
        <f>+VLOOKUP($J167,DATOS_PERSONAL!B:F,5,0)</f>
        <v>OROBERLÍN S.A.S.</v>
      </c>
      <c r="O167" s="4">
        <f>+VLOOKUP($A167,DATOS_CAPACITACIONES!A:N,11,0)</f>
        <v>62</v>
      </c>
      <c r="P167" s="4">
        <f>+VLOOKUP($A167,DATOS_CAPACITACIONES!A:L,12,0)</f>
        <v>62</v>
      </c>
      <c r="Q167" s="3">
        <f t="shared" si="2"/>
        <v>1</v>
      </c>
    </row>
    <row r="168" spans="1:17" ht="34.5" customHeight="1" x14ac:dyDescent="0.25">
      <c r="A168" s="2">
        <v>6</v>
      </c>
      <c r="B168" s="4" t="str">
        <f>+VLOOKUP($A168,DATOS_CAPACITACIONES!A:B,2,0)</f>
        <v>SST</v>
      </c>
      <c r="C168" s="4" t="str">
        <f>+VLOOKUP($A168,DATOS_CAPACITACIONES!A:C,3,0)</f>
        <v>Manejo seguro de herramientas, riesgo biomecánico, lección aprendida</v>
      </c>
      <c r="D168" s="4" t="str">
        <f>+VLOOKUP($A168,DATOS_CAPACITACIONES!A:D,4,0)</f>
        <v>Incentivar el buen uso de las herramientas, reconocer las causas de los accidentes y promover el autocuidado.</v>
      </c>
      <c r="E168" s="4" t="str">
        <f>+VLOOKUP($A168,DATOS_CAPACITACIONES!A:E,5,0)</f>
        <v>Felipe Arias</v>
      </c>
      <c r="F168" s="4" t="str">
        <f>+VLOOKUP($A168,DATOS_CAPACITACIONES!A:F,6,0)</f>
        <v>Felipe Arias</v>
      </c>
      <c r="G168" s="4" t="str">
        <f>+VLOOKUP($A168,DATOS_CAPACITACIONES!A:G,7,0)</f>
        <v xml:space="preserve">Finca El Pilar </v>
      </c>
      <c r="H168" s="5">
        <f>+VLOOKUP($A168,DATOS_CAPACITACIONES!A:H,8,0)</f>
        <v>44312</v>
      </c>
      <c r="I168" s="4">
        <f>+VLOOKUP($A168,DATOS_CAPACITACIONES!A:I,9,0)</f>
        <v>60</v>
      </c>
      <c r="J168" s="2">
        <v>1123116287</v>
      </c>
      <c r="K168" s="4">
        <f>+VLOOKUP($J168,DATOS_PERSONAL!B:C,2,0)</f>
        <v>1358</v>
      </c>
      <c r="L168" s="4" t="str">
        <f>+VLOOKUP($J168,DATOS_PERSONAL!B:D,3,0)</f>
        <v>IVAN JAVIER</v>
      </c>
      <c r="M168" s="4" t="str">
        <f>+VLOOKUP($J168,DATOS_PERSONAL!B:E,4,0)</f>
        <v xml:space="preserve">NARVAEZ HERNANDEZ </v>
      </c>
      <c r="N168" s="4" t="str">
        <f>+VLOOKUP($J168,DATOS_PERSONAL!B:F,5,0)</f>
        <v>OROBERLÍN S.A.S.</v>
      </c>
      <c r="O168" s="4">
        <f>+VLOOKUP($A168,DATOS_CAPACITACIONES!A:N,11,0)</f>
        <v>62</v>
      </c>
      <c r="P168" s="4">
        <f>+VLOOKUP($A168,DATOS_CAPACITACIONES!A:L,12,0)</f>
        <v>62</v>
      </c>
      <c r="Q168" s="3">
        <f t="shared" si="2"/>
        <v>1</v>
      </c>
    </row>
    <row r="169" spans="1:17" ht="34.5" customHeight="1" x14ac:dyDescent="0.25">
      <c r="A169" s="2">
        <v>6</v>
      </c>
      <c r="B169" s="4" t="str">
        <f>+VLOOKUP($A169,DATOS_CAPACITACIONES!A:B,2,0)</f>
        <v>SST</v>
      </c>
      <c r="C169" s="4" t="str">
        <f>+VLOOKUP($A169,DATOS_CAPACITACIONES!A:C,3,0)</f>
        <v>Manejo seguro de herramientas, riesgo biomecánico, lección aprendida</v>
      </c>
      <c r="D169" s="4" t="str">
        <f>+VLOOKUP($A169,DATOS_CAPACITACIONES!A:D,4,0)</f>
        <v>Incentivar el buen uso de las herramientas, reconocer las causas de los accidentes y promover el autocuidado.</v>
      </c>
      <c r="E169" s="4" t="str">
        <f>+VLOOKUP($A169,DATOS_CAPACITACIONES!A:E,5,0)</f>
        <v>Felipe Arias</v>
      </c>
      <c r="F169" s="4" t="str">
        <f>+VLOOKUP($A169,DATOS_CAPACITACIONES!A:F,6,0)</f>
        <v>Felipe Arias</v>
      </c>
      <c r="G169" s="4" t="str">
        <f>+VLOOKUP($A169,DATOS_CAPACITACIONES!A:G,7,0)</f>
        <v xml:space="preserve">Finca El Pilar </v>
      </c>
      <c r="H169" s="5">
        <f>+VLOOKUP($A169,DATOS_CAPACITACIONES!A:H,8,0)</f>
        <v>44312</v>
      </c>
      <c r="I169" s="4">
        <f>+VLOOKUP($A169,DATOS_CAPACITACIONES!A:I,9,0)</f>
        <v>60</v>
      </c>
      <c r="J169" s="2">
        <v>1123115732</v>
      </c>
      <c r="K169" s="4">
        <f>+VLOOKUP($J169,DATOS_PERSONAL!B:C,2,0)</f>
        <v>1520</v>
      </c>
      <c r="L169" s="4" t="str">
        <f>+VLOOKUP($J169,DATOS_PERSONAL!B:D,3,0)</f>
        <v xml:space="preserve"> OVIDIO</v>
      </c>
      <c r="M169" s="4" t="str">
        <f>+VLOOKUP($J169,DATOS_PERSONAL!B:E,4,0)</f>
        <v>MURCIA JOJOA</v>
      </c>
      <c r="N169" s="4" t="str">
        <f>+VLOOKUP($J169,DATOS_PERSONAL!B:F,5,0)</f>
        <v>OROBERLÍN S.A.S.</v>
      </c>
      <c r="O169" s="4">
        <f>+VLOOKUP($A169,DATOS_CAPACITACIONES!A:N,11,0)</f>
        <v>62</v>
      </c>
      <c r="P169" s="4">
        <f>+VLOOKUP($A169,DATOS_CAPACITACIONES!A:L,12,0)</f>
        <v>62</v>
      </c>
      <c r="Q169" s="3">
        <f t="shared" si="2"/>
        <v>1</v>
      </c>
    </row>
    <row r="170" spans="1:17" ht="34.5" customHeight="1" x14ac:dyDescent="0.25">
      <c r="A170" s="2">
        <v>6</v>
      </c>
      <c r="B170" s="4" t="str">
        <f>+VLOOKUP($A170,DATOS_CAPACITACIONES!A:B,2,0)</f>
        <v>SST</v>
      </c>
      <c r="C170" s="4" t="str">
        <f>+VLOOKUP($A170,DATOS_CAPACITACIONES!A:C,3,0)</f>
        <v>Manejo seguro de herramientas, riesgo biomecánico, lección aprendida</v>
      </c>
      <c r="D170" s="4" t="str">
        <f>+VLOOKUP($A170,DATOS_CAPACITACIONES!A:D,4,0)</f>
        <v>Incentivar el buen uso de las herramientas, reconocer las causas de los accidentes y promover el autocuidado.</v>
      </c>
      <c r="E170" s="4" t="str">
        <f>+VLOOKUP($A170,DATOS_CAPACITACIONES!A:E,5,0)</f>
        <v>Felipe Arias</v>
      </c>
      <c r="F170" s="4" t="str">
        <f>+VLOOKUP($A170,DATOS_CAPACITACIONES!A:F,6,0)</f>
        <v>Felipe Arias</v>
      </c>
      <c r="G170" s="4" t="str">
        <f>+VLOOKUP($A170,DATOS_CAPACITACIONES!A:G,7,0)</f>
        <v xml:space="preserve">Finca El Pilar </v>
      </c>
      <c r="H170" s="5">
        <f>+VLOOKUP($A170,DATOS_CAPACITACIONES!A:H,8,0)</f>
        <v>44312</v>
      </c>
      <c r="I170" s="4">
        <f>+VLOOKUP($A170,DATOS_CAPACITACIONES!A:I,9,0)</f>
        <v>60</v>
      </c>
      <c r="J170" s="2">
        <v>40404467</v>
      </c>
      <c r="K170" s="4">
        <f>+VLOOKUP($J170,DATOS_PERSONAL!B:C,2,0)</f>
        <v>1029</v>
      </c>
      <c r="L170" s="4" t="str">
        <f>+VLOOKUP($J170,DATOS_PERSONAL!B:D,3,0)</f>
        <v>BLANCA MARINELLA</v>
      </c>
      <c r="M170" s="4" t="str">
        <f>+VLOOKUP($J170,DATOS_PERSONAL!B:E,4,0)</f>
        <v xml:space="preserve">MORENO SANCHEZ </v>
      </c>
      <c r="N170" s="4" t="str">
        <f>+VLOOKUP($J170,DATOS_PERSONAL!B:F,5,0)</f>
        <v>OROBERLÍN S.A.S.</v>
      </c>
      <c r="O170" s="4">
        <f>+VLOOKUP($A170,DATOS_CAPACITACIONES!A:N,11,0)</f>
        <v>62</v>
      </c>
      <c r="P170" s="4">
        <f>+VLOOKUP($A170,DATOS_CAPACITACIONES!A:L,12,0)</f>
        <v>62</v>
      </c>
      <c r="Q170" s="3">
        <f t="shared" si="2"/>
        <v>1</v>
      </c>
    </row>
    <row r="171" spans="1:17" ht="34.5" customHeight="1" x14ac:dyDescent="0.25">
      <c r="A171" s="2">
        <v>6</v>
      </c>
      <c r="B171" s="4" t="str">
        <f>+VLOOKUP($A171,DATOS_CAPACITACIONES!A:B,2,0)</f>
        <v>SST</v>
      </c>
      <c r="C171" s="4" t="str">
        <f>+VLOOKUP($A171,DATOS_CAPACITACIONES!A:C,3,0)</f>
        <v>Manejo seguro de herramientas, riesgo biomecánico, lección aprendida</v>
      </c>
      <c r="D171" s="4" t="str">
        <f>+VLOOKUP($A171,DATOS_CAPACITACIONES!A:D,4,0)</f>
        <v>Incentivar el buen uso de las herramientas, reconocer las causas de los accidentes y promover el autocuidado.</v>
      </c>
      <c r="E171" s="4" t="str">
        <f>+VLOOKUP($A171,DATOS_CAPACITACIONES!A:E,5,0)</f>
        <v>Felipe Arias</v>
      </c>
      <c r="F171" s="4" t="str">
        <f>+VLOOKUP($A171,DATOS_CAPACITACIONES!A:F,6,0)</f>
        <v>Felipe Arias</v>
      </c>
      <c r="G171" s="4" t="str">
        <f>+VLOOKUP($A171,DATOS_CAPACITACIONES!A:G,7,0)</f>
        <v xml:space="preserve">Finca El Pilar </v>
      </c>
      <c r="H171" s="5">
        <f>+VLOOKUP($A171,DATOS_CAPACITACIONES!A:H,8,0)</f>
        <v>44312</v>
      </c>
      <c r="I171" s="4">
        <f>+VLOOKUP($A171,DATOS_CAPACITACIONES!A:I,9,0)</f>
        <v>60</v>
      </c>
      <c r="J171" s="2">
        <v>40328103</v>
      </c>
      <c r="K171" s="4">
        <f>+VLOOKUP($J171,DATOS_PERSONAL!B:C,2,0)</f>
        <v>1030</v>
      </c>
      <c r="L171" s="4" t="str">
        <f>+VLOOKUP($J171,DATOS_PERSONAL!B:D,3,0)</f>
        <v>DORYS ADRIANA</v>
      </c>
      <c r="M171" s="4" t="str">
        <f>+VLOOKUP($J171,DATOS_PERSONAL!B:E,4,0)</f>
        <v xml:space="preserve">MORENO SANCHEZ </v>
      </c>
      <c r="N171" s="4" t="str">
        <f>+VLOOKUP($J171,DATOS_PERSONAL!B:F,5,0)</f>
        <v>OROBERLÍN S.A.S.</v>
      </c>
      <c r="O171" s="4">
        <f>+VLOOKUP($A171,DATOS_CAPACITACIONES!A:N,11,0)</f>
        <v>62</v>
      </c>
      <c r="P171" s="4">
        <f>+VLOOKUP($A171,DATOS_CAPACITACIONES!A:L,12,0)</f>
        <v>62</v>
      </c>
      <c r="Q171" s="3">
        <f t="shared" si="2"/>
        <v>1</v>
      </c>
    </row>
    <row r="172" spans="1:17" ht="34.5" customHeight="1" x14ac:dyDescent="0.25">
      <c r="A172" s="2">
        <v>6</v>
      </c>
      <c r="B172" s="4" t="str">
        <f>+VLOOKUP($A172,DATOS_CAPACITACIONES!A:B,2,0)</f>
        <v>SST</v>
      </c>
      <c r="C172" s="4" t="str">
        <f>+VLOOKUP($A172,DATOS_CAPACITACIONES!A:C,3,0)</f>
        <v>Manejo seguro de herramientas, riesgo biomecánico, lección aprendida</v>
      </c>
      <c r="D172" s="4" t="str">
        <f>+VLOOKUP($A172,DATOS_CAPACITACIONES!A:D,4,0)</f>
        <v>Incentivar el buen uso de las herramientas, reconocer las causas de los accidentes y promover el autocuidado.</v>
      </c>
      <c r="E172" s="4" t="str">
        <f>+VLOOKUP($A172,DATOS_CAPACITACIONES!A:E,5,0)</f>
        <v>Felipe Arias</v>
      </c>
      <c r="F172" s="4" t="str">
        <f>+VLOOKUP($A172,DATOS_CAPACITACIONES!A:F,6,0)</f>
        <v>Felipe Arias</v>
      </c>
      <c r="G172" s="4" t="str">
        <f>+VLOOKUP($A172,DATOS_CAPACITACIONES!A:G,7,0)</f>
        <v xml:space="preserve">Finca El Pilar </v>
      </c>
      <c r="H172" s="5">
        <f>+VLOOKUP($A172,DATOS_CAPACITACIONES!A:H,8,0)</f>
        <v>44312</v>
      </c>
      <c r="I172" s="4">
        <f>+VLOOKUP($A172,DATOS_CAPACITACIONES!A:I,9,0)</f>
        <v>60</v>
      </c>
      <c r="J172" s="2">
        <v>19118159</v>
      </c>
      <c r="K172" s="4">
        <f>+VLOOKUP($J172,DATOS_PERSONAL!B:C,2,0)</f>
        <v>1402</v>
      </c>
      <c r="L172" s="4" t="str">
        <f>+VLOOKUP($J172,DATOS_PERSONAL!B:D,3,0)</f>
        <v xml:space="preserve">NICANOR </v>
      </c>
      <c r="M172" s="4" t="str">
        <f>+VLOOKUP($J172,DATOS_PERSONAL!B:E,4,0)</f>
        <v>MARTINEZ GOMEZ</v>
      </c>
      <c r="N172" s="4" t="str">
        <f>+VLOOKUP($J172,DATOS_PERSONAL!B:F,5,0)</f>
        <v>OROBERLÍN S.A.S.</v>
      </c>
      <c r="O172" s="4">
        <f>+VLOOKUP($A172,DATOS_CAPACITACIONES!A:N,11,0)</f>
        <v>62</v>
      </c>
      <c r="P172" s="4">
        <f>+VLOOKUP($A172,DATOS_CAPACITACIONES!A:L,12,0)</f>
        <v>62</v>
      </c>
      <c r="Q172" s="3">
        <f t="shared" si="2"/>
        <v>1</v>
      </c>
    </row>
    <row r="173" spans="1:17" ht="34.5" customHeight="1" x14ac:dyDescent="0.25">
      <c r="A173" s="2">
        <v>6</v>
      </c>
      <c r="B173" s="4" t="str">
        <f>+VLOOKUP($A173,DATOS_CAPACITACIONES!A:B,2,0)</f>
        <v>SST</v>
      </c>
      <c r="C173" s="4" t="str">
        <f>+VLOOKUP($A173,DATOS_CAPACITACIONES!A:C,3,0)</f>
        <v>Manejo seguro de herramientas, riesgo biomecánico, lección aprendida</v>
      </c>
      <c r="D173" s="4" t="str">
        <f>+VLOOKUP($A173,DATOS_CAPACITACIONES!A:D,4,0)</f>
        <v>Incentivar el buen uso de las herramientas, reconocer las causas de los accidentes y promover el autocuidado.</v>
      </c>
      <c r="E173" s="4" t="str">
        <f>+VLOOKUP($A173,DATOS_CAPACITACIONES!A:E,5,0)</f>
        <v>Felipe Arias</v>
      </c>
      <c r="F173" s="4" t="str">
        <f>+VLOOKUP($A173,DATOS_CAPACITACIONES!A:F,6,0)</f>
        <v>Felipe Arias</v>
      </c>
      <c r="G173" s="4" t="str">
        <f>+VLOOKUP($A173,DATOS_CAPACITACIONES!A:G,7,0)</f>
        <v xml:space="preserve">Finca El Pilar </v>
      </c>
      <c r="H173" s="5">
        <f>+VLOOKUP($A173,DATOS_CAPACITACIONES!A:H,8,0)</f>
        <v>44312</v>
      </c>
      <c r="I173" s="4">
        <f>+VLOOKUP($A173,DATOS_CAPACITACIONES!A:I,9,0)</f>
        <v>60</v>
      </c>
      <c r="J173" s="2">
        <v>85380891</v>
      </c>
      <c r="K173" s="4">
        <f>+VLOOKUP($J173,DATOS_PERSONAL!B:C,2,0)</f>
        <v>1532</v>
      </c>
      <c r="L173" s="4" t="str">
        <f>+VLOOKUP($J173,DATOS_PERSONAL!B:D,3,0)</f>
        <v>JOSE FERNANDO</v>
      </c>
      <c r="M173" s="4" t="str">
        <f>+VLOOKUP($J173,DATOS_PERSONAL!B:E,4,0)</f>
        <v xml:space="preserve">MANGA GUZMAN </v>
      </c>
      <c r="N173" s="4" t="str">
        <f>+VLOOKUP($J173,DATOS_PERSONAL!B:F,5,0)</f>
        <v>OROBERLÍN S.A.S.</v>
      </c>
      <c r="O173" s="4">
        <f>+VLOOKUP($A173,DATOS_CAPACITACIONES!A:N,11,0)</f>
        <v>62</v>
      </c>
      <c r="P173" s="4">
        <f>+VLOOKUP($A173,DATOS_CAPACITACIONES!A:L,12,0)</f>
        <v>62</v>
      </c>
      <c r="Q173" s="3">
        <f t="shared" si="2"/>
        <v>1</v>
      </c>
    </row>
    <row r="174" spans="1:17" ht="34.5" customHeight="1" x14ac:dyDescent="0.25">
      <c r="A174" s="2">
        <v>6</v>
      </c>
      <c r="B174" s="4" t="str">
        <f>+VLOOKUP($A174,DATOS_CAPACITACIONES!A:B,2,0)</f>
        <v>SST</v>
      </c>
      <c r="C174" s="4" t="str">
        <f>+VLOOKUP($A174,DATOS_CAPACITACIONES!A:C,3,0)</f>
        <v>Manejo seguro de herramientas, riesgo biomecánico, lección aprendida</v>
      </c>
      <c r="D174" s="4" t="str">
        <f>+VLOOKUP($A174,DATOS_CAPACITACIONES!A:D,4,0)</f>
        <v>Incentivar el buen uso de las herramientas, reconocer las causas de los accidentes y promover el autocuidado.</v>
      </c>
      <c r="E174" s="4" t="str">
        <f>+VLOOKUP($A174,DATOS_CAPACITACIONES!A:E,5,0)</f>
        <v>Felipe Arias</v>
      </c>
      <c r="F174" s="4" t="str">
        <f>+VLOOKUP($A174,DATOS_CAPACITACIONES!A:F,6,0)</f>
        <v>Felipe Arias</v>
      </c>
      <c r="G174" s="4" t="str">
        <f>+VLOOKUP($A174,DATOS_CAPACITACIONES!A:G,7,0)</f>
        <v xml:space="preserve">Finca El Pilar </v>
      </c>
      <c r="H174" s="5">
        <f>+VLOOKUP($A174,DATOS_CAPACITACIONES!A:H,8,0)</f>
        <v>44312</v>
      </c>
      <c r="I174" s="4">
        <f>+VLOOKUP($A174,DATOS_CAPACITACIONES!A:I,9,0)</f>
        <v>60</v>
      </c>
      <c r="J174" s="2">
        <v>7837936</v>
      </c>
      <c r="K174" s="4">
        <f>+VLOOKUP($J174,DATOS_PERSONAL!B:C,2,0)</f>
        <v>1011</v>
      </c>
      <c r="L174" s="4" t="str">
        <f>+VLOOKUP($J174,DATOS_PERSONAL!B:D,3,0)</f>
        <v xml:space="preserve"> WILSON</v>
      </c>
      <c r="M174" s="4" t="str">
        <f>+VLOOKUP($J174,DATOS_PERSONAL!B:E,4,0)</f>
        <v>LOPEZ RINCON</v>
      </c>
      <c r="N174" s="4" t="str">
        <f>+VLOOKUP($J174,DATOS_PERSONAL!B:F,5,0)</f>
        <v>OROBERLÍN S.A.S.</v>
      </c>
      <c r="O174" s="4">
        <f>+VLOOKUP($A174,DATOS_CAPACITACIONES!A:N,11,0)</f>
        <v>62</v>
      </c>
      <c r="P174" s="4">
        <f>+VLOOKUP($A174,DATOS_CAPACITACIONES!A:L,12,0)</f>
        <v>62</v>
      </c>
      <c r="Q174" s="3">
        <f t="shared" si="2"/>
        <v>1</v>
      </c>
    </row>
    <row r="175" spans="1:17" ht="34.5" customHeight="1" x14ac:dyDescent="0.25">
      <c r="A175" s="2">
        <v>6</v>
      </c>
      <c r="B175" s="4" t="str">
        <f>+VLOOKUP($A175,DATOS_CAPACITACIONES!A:B,2,0)</f>
        <v>SST</v>
      </c>
      <c r="C175" s="4" t="str">
        <f>+VLOOKUP($A175,DATOS_CAPACITACIONES!A:C,3,0)</f>
        <v>Manejo seguro de herramientas, riesgo biomecánico, lección aprendida</v>
      </c>
      <c r="D175" s="4" t="str">
        <f>+VLOOKUP($A175,DATOS_CAPACITACIONES!A:D,4,0)</f>
        <v>Incentivar el buen uso de las herramientas, reconocer las causas de los accidentes y promover el autocuidado.</v>
      </c>
      <c r="E175" s="4" t="str">
        <f>+VLOOKUP($A175,DATOS_CAPACITACIONES!A:E,5,0)</f>
        <v>Felipe Arias</v>
      </c>
      <c r="F175" s="4" t="str">
        <f>+VLOOKUP($A175,DATOS_CAPACITACIONES!A:F,6,0)</f>
        <v>Felipe Arias</v>
      </c>
      <c r="G175" s="4" t="str">
        <f>+VLOOKUP($A175,DATOS_CAPACITACIONES!A:G,7,0)</f>
        <v xml:space="preserve">Finca El Pilar </v>
      </c>
      <c r="H175" s="5">
        <f>+VLOOKUP($A175,DATOS_CAPACITACIONES!A:H,8,0)</f>
        <v>44312</v>
      </c>
      <c r="I175" s="4">
        <f>+VLOOKUP($A175,DATOS_CAPACITACIONES!A:I,9,0)</f>
        <v>60</v>
      </c>
      <c r="J175" s="2">
        <v>7837811</v>
      </c>
      <c r="K175" s="4" t="str">
        <f>+VLOOKUP($J175,DATOS_PERSONAL!B:C,2,0)</f>
        <v>N/A</v>
      </c>
      <c r="L175" s="4" t="str">
        <f>+VLOOKUP($J175,DATOS_PERSONAL!B:D,3,0)</f>
        <v xml:space="preserve">ESTEBAN </v>
      </c>
      <c r="M175" s="4" t="str">
        <f>+VLOOKUP($J175,DATOS_PERSONAL!B:E,4,0)</f>
        <v>LOPEZ</v>
      </c>
      <c r="N175" s="4" t="str">
        <f>+VLOOKUP($J175,DATOS_PERSONAL!B:F,5,0)</f>
        <v>OROBERLÍN S.A.S.</v>
      </c>
      <c r="O175" s="4">
        <f>+VLOOKUP($A175,DATOS_CAPACITACIONES!A:N,11,0)</f>
        <v>62</v>
      </c>
      <c r="P175" s="4">
        <f>+VLOOKUP($A175,DATOS_CAPACITACIONES!A:L,12,0)</f>
        <v>62</v>
      </c>
      <c r="Q175" s="3">
        <f t="shared" si="2"/>
        <v>1</v>
      </c>
    </row>
    <row r="176" spans="1:17" ht="34.5" customHeight="1" x14ac:dyDescent="0.25">
      <c r="A176" s="2">
        <v>6</v>
      </c>
      <c r="B176" s="4" t="str">
        <f>+VLOOKUP($A176,DATOS_CAPACITACIONES!A:B,2,0)</f>
        <v>SST</v>
      </c>
      <c r="C176" s="4" t="str">
        <f>+VLOOKUP($A176,DATOS_CAPACITACIONES!A:C,3,0)</f>
        <v>Manejo seguro de herramientas, riesgo biomecánico, lección aprendida</v>
      </c>
      <c r="D176" s="4" t="str">
        <f>+VLOOKUP($A176,DATOS_CAPACITACIONES!A:D,4,0)</f>
        <v>Incentivar el buen uso de las herramientas, reconocer las causas de los accidentes y promover el autocuidado.</v>
      </c>
      <c r="E176" s="4" t="str">
        <f>+VLOOKUP($A176,DATOS_CAPACITACIONES!A:E,5,0)</f>
        <v>Felipe Arias</v>
      </c>
      <c r="F176" s="4" t="str">
        <f>+VLOOKUP($A176,DATOS_CAPACITACIONES!A:F,6,0)</f>
        <v>Felipe Arias</v>
      </c>
      <c r="G176" s="4" t="str">
        <f>+VLOOKUP($A176,DATOS_CAPACITACIONES!A:G,7,0)</f>
        <v xml:space="preserve">Finca El Pilar </v>
      </c>
      <c r="H176" s="5">
        <f>+VLOOKUP($A176,DATOS_CAPACITACIONES!A:H,8,0)</f>
        <v>44312</v>
      </c>
      <c r="I176" s="4">
        <f>+VLOOKUP($A176,DATOS_CAPACITACIONES!A:I,9,0)</f>
        <v>60</v>
      </c>
      <c r="J176" s="2">
        <v>1193405623</v>
      </c>
      <c r="K176" s="4" t="str">
        <f>+VLOOKUP($J176,DATOS_PERSONAL!B:C,2,0)</f>
        <v>N/A</v>
      </c>
      <c r="L176" s="4" t="str">
        <f>+VLOOKUP($J176,DATOS_PERSONAL!B:D,3,0)</f>
        <v>YEIMI CAMILA</v>
      </c>
      <c r="M176" s="4" t="str">
        <f>+VLOOKUP($J176,DATOS_PERSONAL!B:E,4,0)</f>
        <v xml:space="preserve">LEON ARENAS </v>
      </c>
      <c r="N176" s="4" t="str">
        <f>+VLOOKUP($J176,DATOS_PERSONAL!B:F,5,0)</f>
        <v>OROBERLÍN S.A.S.</v>
      </c>
      <c r="O176" s="4">
        <f>+VLOOKUP($A176,DATOS_CAPACITACIONES!A:N,11,0)</f>
        <v>62</v>
      </c>
      <c r="P176" s="4">
        <f>+VLOOKUP($A176,DATOS_CAPACITACIONES!A:L,12,0)</f>
        <v>62</v>
      </c>
      <c r="Q176" s="3">
        <f t="shared" si="2"/>
        <v>1</v>
      </c>
    </row>
    <row r="177" spans="1:17" ht="34.5" customHeight="1" x14ac:dyDescent="0.25">
      <c r="A177" s="2">
        <v>6</v>
      </c>
      <c r="B177" s="4" t="str">
        <f>+VLOOKUP($A177,DATOS_CAPACITACIONES!A:B,2,0)</f>
        <v>SST</v>
      </c>
      <c r="C177" s="4" t="str">
        <f>+VLOOKUP($A177,DATOS_CAPACITACIONES!A:C,3,0)</f>
        <v>Manejo seguro de herramientas, riesgo biomecánico, lección aprendida</v>
      </c>
      <c r="D177" s="4" t="str">
        <f>+VLOOKUP($A177,DATOS_CAPACITACIONES!A:D,4,0)</f>
        <v>Incentivar el buen uso de las herramientas, reconocer las causas de los accidentes y promover el autocuidado.</v>
      </c>
      <c r="E177" s="4" t="str">
        <f>+VLOOKUP($A177,DATOS_CAPACITACIONES!A:E,5,0)</f>
        <v>Felipe Arias</v>
      </c>
      <c r="F177" s="4" t="str">
        <f>+VLOOKUP($A177,DATOS_CAPACITACIONES!A:F,6,0)</f>
        <v>Felipe Arias</v>
      </c>
      <c r="G177" s="4" t="str">
        <f>+VLOOKUP($A177,DATOS_CAPACITACIONES!A:G,7,0)</f>
        <v xml:space="preserve">Finca El Pilar </v>
      </c>
      <c r="H177" s="5">
        <f>+VLOOKUP($A177,DATOS_CAPACITACIONES!A:H,8,0)</f>
        <v>44312</v>
      </c>
      <c r="I177" s="4">
        <f>+VLOOKUP($A177,DATOS_CAPACITACIONES!A:I,9,0)</f>
        <v>60</v>
      </c>
      <c r="J177" s="2">
        <v>1063724340</v>
      </c>
      <c r="K177" s="4">
        <f>+VLOOKUP($J177,DATOS_PERSONAL!B:C,2,0)</f>
        <v>1345</v>
      </c>
      <c r="L177" s="4" t="str">
        <f>+VLOOKUP($J177,DATOS_PERSONAL!B:D,3,0)</f>
        <v xml:space="preserve"> LUIS ALBERTO</v>
      </c>
      <c r="M177" s="4" t="str">
        <f>+VLOOKUP($J177,DATOS_PERSONAL!B:E,4,0)</f>
        <v>JULIO ANAYA</v>
      </c>
      <c r="N177" s="4" t="str">
        <f>+VLOOKUP($J177,DATOS_PERSONAL!B:F,5,0)</f>
        <v>OROBERLÍN S.A.S.</v>
      </c>
      <c r="O177" s="4">
        <f>+VLOOKUP($A177,DATOS_CAPACITACIONES!A:N,11,0)</f>
        <v>62</v>
      </c>
      <c r="P177" s="4">
        <f>+VLOOKUP($A177,DATOS_CAPACITACIONES!A:L,12,0)</f>
        <v>62</v>
      </c>
      <c r="Q177" s="3">
        <f t="shared" si="2"/>
        <v>1</v>
      </c>
    </row>
    <row r="178" spans="1:17" ht="34.5" customHeight="1" x14ac:dyDescent="0.25">
      <c r="A178" s="2">
        <v>6</v>
      </c>
      <c r="B178" s="4" t="str">
        <f>+VLOOKUP($A178,DATOS_CAPACITACIONES!A:B,2,0)</f>
        <v>SST</v>
      </c>
      <c r="C178" s="4" t="str">
        <f>+VLOOKUP($A178,DATOS_CAPACITACIONES!A:C,3,0)</f>
        <v>Manejo seguro de herramientas, riesgo biomecánico, lección aprendida</v>
      </c>
      <c r="D178" s="4" t="str">
        <f>+VLOOKUP($A178,DATOS_CAPACITACIONES!A:D,4,0)</f>
        <v>Incentivar el buen uso de las herramientas, reconocer las causas de los accidentes y promover el autocuidado.</v>
      </c>
      <c r="E178" s="4" t="str">
        <f>+VLOOKUP($A178,DATOS_CAPACITACIONES!A:E,5,0)</f>
        <v>Felipe Arias</v>
      </c>
      <c r="F178" s="4" t="str">
        <f>+VLOOKUP($A178,DATOS_CAPACITACIONES!A:F,6,0)</f>
        <v>Felipe Arias</v>
      </c>
      <c r="G178" s="4" t="str">
        <f>+VLOOKUP($A178,DATOS_CAPACITACIONES!A:G,7,0)</f>
        <v xml:space="preserve">Finca El Pilar </v>
      </c>
      <c r="H178" s="5">
        <f>+VLOOKUP($A178,DATOS_CAPACITACIONES!A:H,8,0)</f>
        <v>44312</v>
      </c>
      <c r="I178" s="4">
        <f>+VLOOKUP($A178,DATOS_CAPACITACIONES!A:I,9,0)</f>
        <v>60</v>
      </c>
      <c r="J178" s="2">
        <v>1121910483</v>
      </c>
      <c r="K178" s="4">
        <f>+VLOOKUP($J178,DATOS_PERSONAL!B:C,2,0)</f>
        <v>1538</v>
      </c>
      <c r="L178" s="4" t="str">
        <f>+VLOOKUP($J178,DATOS_PERSONAL!B:D,3,0)</f>
        <v>ADRIANA</v>
      </c>
      <c r="M178" s="4" t="str">
        <f>+VLOOKUP($J178,DATOS_PERSONAL!B:E,4,0)</f>
        <v xml:space="preserve">JARAMILLO OVALLE </v>
      </c>
      <c r="N178" s="4" t="str">
        <f>+VLOOKUP($J178,DATOS_PERSONAL!B:F,5,0)</f>
        <v>OROBERLÍN S.A.S.</v>
      </c>
      <c r="O178" s="4">
        <f>+VLOOKUP($A178,DATOS_CAPACITACIONES!A:N,11,0)</f>
        <v>62</v>
      </c>
      <c r="P178" s="4">
        <f>+VLOOKUP($A178,DATOS_CAPACITACIONES!A:L,12,0)</f>
        <v>62</v>
      </c>
      <c r="Q178" s="3">
        <f t="shared" si="2"/>
        <v>1</v>
      </c>
    </row>
    <row r="179" spans="1:17" ht="34.5" customHeight="1" x14ac:dyDescent="0.25">
      <c r="A179" s="2">
        <v>6</v>
      </c>
      <c r="B179" s="4" t="str">
        <f>+VLOOKUP($A179,DATOS_CAPACITACIONES!A:B,2,0)</f>
        <v>SST</v>
      </c>
      <c r="C179" s="4" t="str">
        <f>+VLOOKUP($A179,DATOS_CAPACITACIONES!A:C,3,0)</f>
        <v>Manejo seguro de herramientas, riesgo biomecánico, lección aprendida</v>
      </c>
      <c r="D179" s="4" t="str">
        <f>+VLOOKUP($A179,DATOS_CAPACITACIONES!A:D,4,0)</f>
        <v>Incentivar el buen uso de las herramientas, reconocer las causas de los accidentes y promover el autocuidado.</v>
      </c>
      <c r="E179" s="4" t="str">
        <f>+VLOOKUP($A179,DATOS_CAPACITACIONES!A:E,5,0)</f>
        <v>Felipe Arias</v>
      </c>
      <c r="F179" s="4" t="str">
        <f>+VLOOKUP($A179,DATOS_CAPACITACIONES!A:F,6,0)</f>
        <v>Felipe Arias</v>
      </c>
      <c r="G179" s="4" t="str">
        <f>+VLOOKUP($A179,DATOS_CAPACITACIONES!A:G,7,0)</f>
        <v xml:space="preserve">Finca El Pilar </v>
      </c>
      <c r="H179" s="5">
        <f>+VLOOKUP($A179,DATOS_CAPACITACIONES!A:H,8,0)</f>
        <v>44312</v>
      </c>
      <c r="I179" s="4">
        <f>+VLOOKUP($A179,DATOS_CAPACITACIONES!A:I,9,0)</f>
        <v>60</v>
      </c>
      <c r="J179" s="2">
        <v>3271447</v>
      </c>
      <c r="K179" s="4">
        <f>+VLOOKUP($J179,DATOS_PERSONAL!B:C,2,0)</f>
        <v>1346</v>
      </c>
      <c r="L179" s="4" t="str">
        <f>+VLOOKUP($J179,DATOS_PERSONAL!B:D,3,0)</f>
        <v xml:space="preserve"> JOSE ANTONIO</v>
      </c>
      <c r="M179" s="4" t="str">
        <f>+VLOOKUP($J179,DATOS_PERSONAL!B:E,4,0)</f>
        <v>HERRERA MELO</v>
      </c>
      <c r="N179" s="4" t="str">
        <f>+VLOOKUP($J179,DATOS_PERSONAL!B:F,5,0)</f>
        <v>OROBERLÍN S.A.S.</v>
      </c>
      <c r="O179" s="4">
        <f>+VLOOKUP($A179,DATOS_CAPACITACIONES!A:N,11,0)</f>
        <v>62</v>
      </c>
      <c r="P179" s="4">
        <f>+VLOOKUP($A179,DATOS_CAPACITACIONES!A:L,12,0)</f>
        <v>62</v>
      </c>
      <c r="Q179" s="3">
        <f t="shared" si="2"/>
        <v>1</v>
      </c>
    </row>
    <row r="180" spans="1:17" ht="34.5" customHeight="1" x14ac:dyDescent="0.25">
      <c r="A180" s="2">
        <v>6</v>
      </c>
      <c r="B180" s="4" t="str">
        <f>+VLOOKUP($A180,DATOS_CAPACITACIONES!A:B,2,0)</f>
        <v>SST</v>
      </c>
      <c r="C180" s="4" t="str">
        <f>+VLOOKUP($A180,DATOS_CAPACITACIONES!A:C,3,0)</f>
        <v>Manejo seguro de herramientas, riesgo biomecánico, lección aprendida</v>
      </c>
      <c r="D180" s="4" t="str">
        <f>+VLOOKUP($A180,DATOS_CAPACITACIONES!A:D,4,0)</f>
        <v>Incentivar el buen uso de las herramientas, reconocer las causas de los accidentes y promover el autocuidado.</v>
      </c>
      <c r="E180" s="4" t="str">
        <f>+VLOOKUP($A180,DATOS_CAPACITACIONES!A:E,5,0)</f>
        <v>Felipe Arias</v>
      </c>
      <c r="F180" s="4" t="str">
        <f>+VLOOKUP($A180,DATOS_CAPACITACIONES!A:F,6,0)</f>
        <v>Felipe Arias</v>
      </c>
      <c r="G180" s="4" t="str">
        <f>+VLOOKUP($A180,DATOS_CAPACITACIONES!A:G,7,0)</f>
        <v xml:space="preserve">Finca El Pilar </v>
      </c>
      <c r="H180" s="5">
        <f>+VLOOKUP($A180,DATOS_CAPACITACIONES!A:H,8,0)</f>
        <v>44312</v>
      </c>
      <c r="I180" s="4">
        <f>+VLOOKUP($A180,DATOS_CAPACITACIONES!A:I,9,0)</f>
        <v>60</v>
      </c>
      <c r="J180" s="2">
        <v>1120506666</v>
      </c>
      <c r="K180" s="4">
        <f>+VLOOKUP($J180,DATOS_PERSONAL!B:C,2,0)</f>
        <v>1523</v>
      </c>
      <c r="L180" s="4" t="str">
        <f>+VLOOKUP($J180,DATOS_PERSONAL!B:D,3,0)</f>
        <v>WAGNER STEVEN</v>
      </c>
      <c r="M180" s="4" t="str">
        <f>+VLOOKUP($J180,DATOS_PERSONAL!B:E,4,0)</f>
        <v xml:space="preserve">HERNANDEZ SUPELANO </v>
      </c>
      <c r="N180" s="4" t="str">
        <f>+VLOOKUP($J180,DATOS_PERSONAL!B:F,5,0)</f>
        <v>OROBERLÍN S.A.S.</v>
      </c>
      <c r="O180" s="4">
        <f>+VLOOKUP($A180,DATOS_CAPACITACIONES!A:N,11,0)</f>
        <v>62</v>
      </c>
      <c r="P180" s="4">
        <f>+VLOOKUP($A180,DATOS_CAPACITACIONES!A:L,12,0)</f>
        <v>62</v>
      </c>
      <c r="Q180" s="3">
        <f t="shared" si="2"/>
        <v>1</v>
      </c>
    </row>
    <row r="181" spans="1:17" ht="34.5" customHeight="1" x14ac:dyDescent="0.25">
      <c r="A181" s="2">
        <v>6</v>
      </c>
      <c r="B181" s="4" t="str">
        <f>+VLOOKUP($A181,DATOS_CAPACITACIONES!A:B,2,0)</f>
        <v>SST</v>
      </c>
      <c r="C181" s="4" t="str">
        <f>+VLOOKUP($A181,DATOS_CAPACITACIONES!A:C,3,0)</f>
        <v>Manejo seguro de herramientas, riesgo biomecánico, lección aprendida</v>
      </c>
      <c r="D181" s="4" t="str">
        <f>+VLOOKUP($A181,DATOS_CAPACITACIONES!A:D,4,0)</f>
        <v>Incentivar el buen uso de las herramientas, reconocer las causas de los accidentes y promover el autocuidado.</v>
      </c>
      <c r="E181" s="4" t="str">
        <f>+VLOOKUP($A181,DATOS_CAPACITACIONES!A:E,5,0)</f>
        <v>Felipe Arias</v>
      </c>
      <c r="F181" s="4" t="str">
        <f>+VLOOKUP($A181,DATOS_CAPACITACIONES!A:F,6,0)</f>
        <v>Felipe Arias</v>
      </c>
      <c r="G181" s="4" t="str">
        <f>+VLOOKUP($A181,DATOS_CAPACITACIONES!A:G,7,0)</f>
        <v xml:space="preserve">Finca El Pilar </v>
      </c>
      <c r="H181" s="5">
        <f>+VLOOKUP($A181,DATOS_CAPACITACIONES!A:H,8,0)</f>
        <v>44312</v>
      </c>
      <c r="I181" s="4">
        <f>+VLOOKUP($A181,DATOS_CAPACITACIONES!A:I,9,0)</f>
        <v>60</v>
      </c>
      <c r="J181" s="2">
        <v>1121819496</v>
      </c>
      <c r="K181" s="4">
        <f>+VLOOKUP($J181,DATOS_PERSONAL!B:C,2,0)</f>
        <v>1008</v>
      </c>
      <c r="L181" s="4" t="str">
        <f>+VLOOKUP($J181,DATOS_PERSONAL!B:D,3,0)</f>
        <v xml:space="preserve"> OMAR JOSE</v>
      </c>
      <c r="M181" s="4" t="str">
        <f>+VLOOKUP($J181,DATOS_PERSONAL!B:E,4,0)</f>
        <v>HERNANDEZ RUIZ</v>
      </c>
      <c r="N181" s="4" t="str">
        <f>+VLOOKUP($J181,DATOS_PERSONAL!B:F,5,0)</f>
        <v>OROBERLÍN S.A.S.</v>
      </c>
      <c r="O181" s="4">
        <f>+VLOOKUP($A181,DATOS_CAPACITACIONES!A:N,11,0)</f>
        <v>62</v>
      </c>
      <c r="P181" s="4">
        <f>+VLOOKUP($A181,DATOS_CAPACITACIONES!A:L,12,0)</f>
        <v>62</v>
      </c>
      <c r="Q181" s="3">
        <f t="shared" si="2"/>
        <v>1</v>
      </c>
    </row>
    <row r="182" spans="1:17" ht="34.5" customHeight="1" x14ac:dyDescent="0.25">
      <c r="A182" s="2">
        <v>6</v>
      </c>
      <c r="B182" s="4" t="str">
        <f>+VLOOKUP($A182,DATOS_CAPACITACIONES!A:B,2,0)</f>
        <v>SST</v>
      </c>
      <c r="C182" s="4" t="str">
        <f>+VLOOKUP($A182,DATOS_CAPACITACIONES!A:C,3,0)</f>
        <v>Manejo seguro de herramientas, riesgo biomecánico, lección aprendida</v>
      </c>
      <c r="D182" s="4" t="str">
        <f>+VLOOKUP($A182,DATOS_CAPACITACIONES!A:D,4,0)</f>
        <v>Incentivar el buen uso de las herramientas, reconocer las causas de los accidentes y promover el autocuidado.</v>
      </c>
      <c r="E182" s="4" t="str">
        <f>+VLOOKUP($A182,DATOS_CAPACITACIONES!A:E,5,0)</f>
        <v>Felipe Arias</v>
      </c>
      <c r="F182" s="4" t="str">
        <f>+VLOOKUP($A182,DATOS_CAPACITACIONES!A:F,6,0)</f>
        <v>Felipe Arias</v>
      </c>
      <c r="G182" s="4" t="str">
        <f>+VLOOKUP($A182,DATOS_CAPACITACIONES!A:G,7,0)</f>
        <v xml:space="preserve">Finca El Pilar </v>
      </c>
      <c r="H182" s="5">
        <f>+VLOOKUP($A182,DATOS_CAPACITACIONES!A:H,8,0)</f>
        <v>44312</v>
      </c>
      <c r="I182" s="4">
        <f>+VLOOKUP($A182,DATOS_CAPACITACIONES!A:I,9,0)</f>
        <v>60</v>
      </c>
      <c r="J182" s="2">
        <v>1121911429</v>
      </c>
      <c r="K182" s="4">
        <f>+VLOOKUP($J182,DATOS_PERSONAL!B:C,2,0)</f>
        <v>1037</v>
      </c>
      <c r="L182" s="4" t="str">
        <f>+VLOOKUP($J182,DATOS_PERSONAL!B:D,3,0)</f>
        <v>JYMMY ALEXANDER</v>
      </c>
      <c r="M182" s="4" t="str">
        <f>+VLOOKUP($J182,DATOS_PERSONAL!B:E,4,0)</f>
        <v xml:space="preserve">HERNANDEZ MORENO  </v>
      </c>
      <c r="N182" s="4" t="str">
        <f>+VLOOKUP($J182,DATOS_PERSONAL!B:F,5,0)</f>
        <v>OROBERLÍN S.A.S.</v>
      </c>
      <c r="O182" s="4">
        <f>+VLOOKUP($A182,DATOS_CAPACITACIONES!A:N,11,0)</f>
        <v>62</v>
      </c>
      <c r="P182" s="4">
        <f>+VLOOKUP($A182,DATOS_CAPACITACIONES!A:L,12,0)</f>
        <v>62</v>
      </c>
      <c r="Q182" s="3">
        <f t="shared" si="2"/>
        <v>1</v>
      </c>
    </row>
    <row r="183" spans="1:17" ht="34.5" customHeight="1" x14ac:dyDescent="0.25">
      <c r="A183" s="2">
        <v>6</v>
      </c>
      <c r="B183" s="4" t="str">
        <f>+VLOOKUP($A183,DATOS_CAPACITACIONES!A:B,2,0)</f>
        <v>SST</v>
      </c>
      <c r="C183" s="4" t="str">
        <f>+VLOOKUP($A183,DATOS_CAPACITACIONES!A:C,3,0)</f>
        <v>Manejo seguro de herramientas, riesgo biomecánico, lección aprendida</v>
      </c>
      <c r="D183" s="4" t="str">
        <f>+VLOOKUP($A183,DATOS_CAPACITACIONES!A:D,4,0)</f>
        <v>Incentivar el buen uso de las herramientas, reconocer las causas de los accidentes y promover el autocuidado.</v>
      </c>
      <c r="E183" s="4" t="str">
        <f>+VLOOKUP($A183,DATOS_CAPACITACIONES!A:E,5,0)</f>
        <v>Felipe Arias</v>
      </c>
      <c r="F183" s="4" t="str">
        <f>+VLOOKUP($A183,DATOS_CAPACITACIONES!A:F,6,0)</f>
        <v>Felipe Arias</v>
      </c>
      <c r="G183" s="4" t="str">
        <f>+VLOOKUP($A183,DATOS_CAPACITACIONES!A:G,7,0)</f>
        <v xml:space="preserve">Finca El Pilar </v>
      </c>
      <c r="H183" s="5">
        <f>+VLOOKUP($A183,DATOS_CAPACITACIONES!A:H,8,0)</f>
        <v>44312</v>
      </c>
      <c r="I183" s="4">
        <f>+VLOOKUP($A183,DATOS_CAPACITACIONES!A:I,9,0)</f>
        <v>60</v>
      </c>
      <c r="J183" s="2">
        <v>1121934150</v>
      </c>
      <c r="K183" s="4">
        <f>+VLOOKUP($J183,DATOS_PERSONAL!B:C,2,0)</f>
        <v>1058</v>
      </c>
      <c r="L183" s="4" t="str">
        <f>+VLOOKUP($J183,DATOS_PERSONAL!B:D,3,0)</f>
        <v xml:space="preserve"> YULIAN ANDRES</v>
      </c>
      <c r="M183" s="4" t="str">
        <f>+VLOOKUP($J183,DATOS_PERSONAL!B:E,4,0)</f>
        <v>HERNANDEZ MORENO</v>
      </c>
      <c r="N183" s="4" t="str">
        <f>+VLOOKUP($J183,DATOS_PERSONAL!B:F,5,0)</f>
        <v>OROBERLÍN S.A.S.</v>
      </c>
      <c r="O183" s="4">
        <f>+VLOOKUP($A183,DATOS_CAPACITACIONES!A:N,11,0)</f>
        <v>62</v>
      </c>
      <c r="P183" s="4">
        <f>+VLOOKUP($A183,DATOS_CAPACITACIONES!A:L,12,0)</f>
        <v>62</v>
      </c>
      <c r="Q183" s="3">
        <f t="shared" si="2"/>
        <v>1</v>
      </c>
    </row>
    <row r="184" spans="1:17" ht="34.5" customHeight="1" x14ac:dyDescent="0.25">
      <c r="A184" s="2">
        <v>6</v>
      </c>
      <c r="B184" s="4" t="str">
        <f>+VLOOKUP($A184,DATOS_CAPACITACIONES!A:B,2,0)</f>
        <v>SST</v>
      </c>
      <c r="C184" s="4" t="str">
        <f>+VLOOKUP($A184,DATOS_CAPACITACIONES!A:C,3,0)</f>
        <v>Manejo seguro de herramientas, riesgo biomecánico, lección aprendida</v>
      </c>
      <c r="D184" s="4" t="str">
        <f>+VLOOKUP($A184,DATOS_CAPACITACIONES!A:D,4,0)</f>
        <v>Incentivar el buen uso de las herramientas, reconocer las causas de los accidentes y promover el autocuidado.</v>
      </c>
      <c r="E184" s="4" t="str">
        <f>+VLOOKUP($A184,DATOS_CAPACITACIONES!A:E,5,0)</f>
        <v>Felipe Arias</v>
      </c>
      <c r="F184" s="4" t="str">
        <f>+VLOOKUP($A184,DATOS_CAPACITACIONES!A:F,6,0)</f>
        <v>Felipe Arias</v>
      </c>
      <c r="G184" s="4" t="str">
        <f>+VLOOKUP($A184,DATOS_CAPACITACIONES!A:G,7,0)</f>
        <v xml:space="preserve">Finca El Pilar </v>
      </c>
      <c r="H184" s="5">
        <f>+VLOOKUP($A184,DATOS_CAPACITACIONES!A:H,8,0)</f>
        <v>44312</v>
      </c>
      <c r="I184" s="4">
        <f>+VLOOKUP($A184,DATOS_CAPACITACIONES!A:I,9,0)</f>
        <v>60</v>
      </c>
      <c r="J184" s="2">
        <v>1007329990</v>
      </c>
      <c r="K184" s="4">
        <f>+VLOOKUP($J184,DATOS_PERSONAL!B:C,2,0)</f>
        <v>1101</v>
      </c>
      <c r="L184" s="4" t="str">
        <f>+VLOOKUP($J184,DATOS_PERSONAL!B:D,3,0)</f>
        <v>ADRIANA</v>
      </c>
      <c r="M184" s="4" t="str">
        <f>+VLOOKUP($J184,DATOS_PERSONAL!B:E,4,0)</f>
        <v xml:space="preserve">HERNANDEZ LONDOÑO </v>
      </c>
      <c r="N184" s="4" t="str">
        <f>+VLOOKUP($J184,DATOS_PERSONAL!B:F,5,0)</f>
        <v>OROBERLÍN S.A.S.</v>
      </c>
      <c r="O184" s="4">
        <f>+VLOOKUP($A184,DATOS_CAPACITACIONES!A:N,11,0)</f>
        <v>62</v>
      </c>
      <c r="P184" s="4">
        <f>+VLOOKUP($A184,DATOS_CAPACITACIONES!A:L,12,0)</f>
        <v>62</v>
      </c>
      <c r="Q184" s="3">
        <f t="shared" si="2"/>
        <v>1</v>
      </c>
    </row>
    <row r="185" spans="1:17" ht="34.5" customHeight="1" x14ac:dyDescent="0.25">
      <c r="A185" s="2">
        <v>6</v>
      </c>
      <c r="B185" s="4" t="str">
        <f>+VLOOKUP($A185,DATOS_CAPACITACIONES!A:B,2,0)</f>
        <v>SST</v>
      </c>
      <c r="C185" s="4" t="str">
        <f>+VLOOKUP($A185,DATOS_CAPACITACIONES!A:C,3,0)</f>
        <v>Manejo seguro de herramientas, riesgo biomecánico, lección aprendida</v>
      </c>
      <c r="D185" s="4" t="str">
        <f>+VLOOKUP($A185,DATOS_CAPACITACIONES!A:D,4,0)</f>
        <v>Incentivar el buen uso de las herramientas, reconocer las causas de los accidentes y promover el autocuidado.</v>
      </c>
      <c r="E185" s="4" t="str">
        <f>+VLOOKUP($A185,DATOS_CAPACITACIONES!A:E,5,0)</f>
        <v>Felipe Arias</v>
      </c>
      <c r="F185" s="4" t="str">
        <f>+VLOOKUP($A185,DATOS_CAPACITACIONES!A:F,6,0)</f>
        <v>Felipe Arias</v>
      </c>
      <c r="G185" s="4" t="str">
        <f>+VLOOKUP($A185,DATOS_CAPACITACIONES!A:G,7,0)</f>
        <v xml:space="preserve">Finca El Pilar </v>
      </c>
      <c r="H185" s="5">
        <f>+VLOOKUP($A185,DATOS_CAPACITACIONES!A:H,8,0)</f>
        <v>44312</v>
      </c>
      <c r="I185" s="4">
        <f>+VLOOKUP($A185,DATOS_CAPACITACIONES!A:I,9,0)</f>
        <v>60</v>
      </c>
      <c r="J185" s="2">
        <v>1123115110</v>
      </c>
      <c r="K185" s="4">
        <f>+VLOOKUP($J185,DATOS_PERSONAL!B:C,2,0)</f>
        <v>1371</v>
      </c>
      <c r="L185" s="4" t="str">
        <f>+VLOOKUP($J185,DATOS_PERSONAL!B:D,3,0)</f>
        <v>MARINELLY</v>
      </c>
      <c r="M185" s="4" t="str">
        <f>+VLOOKUP($J185,DATOS_PERSONAL!B:E,4,0)</f>
        <v xml:space="preserve">HERNANDEZ JILGUERO </v>
      </c>
      <c r="N185" s="4" t="str">
        <f>+VLOOKUP($J185,DATOS_PERSONAL!B:F,5,0)</f>
        <v>OROBERLÍN S.A.S.</v>
      </c>
      <c r="O185" s="4">
        <f>+VLOOKUP($A185,DATOS_CAPACITACIONES!A:N,11,0)</f>
        <v>62</v>
      </c>
      <c r="P185" s="4">
        <f>+VLOOKUP($A185,DATOS_CAPACITACIONES!A:L,12,0)</f>
        <v>62</v>
      </c>
      <c r="Q185" s="3">
        <f t="shared" si="2"/>
        <v>1</v>
      </c>
    </row>
    <row r="186" spans="1:17" ht="34.5" customHeight="1" x14ac:dyDescent="0.25">
      <c r="A186" s="2">
        <v>6</v>
      </c>
      <c r="B186" s="4" t="str">
        <f>+VLOOKUP($A186,DATOS_CAPACITACIONES!A:B,2,0)</f>
        <v>SST</v>
      </c>
      <c r="C186" s="4" t="str">
        <f>+VLOOKUP($A186,DATOS_CAPACITACIONES!A:C,3,0)</f>
        <v>Manejo seguro de herramientas, riesgo biomecánico, lección aprendida</v>
      </c>
      <c r="D186" s="4" t="str">
        <f>+VLOOKUP($A186,DATOS_CAPACITACIONES!A:D,4,0)</f>
        <v>Incentivar el buen uso de las herramientas, reconocer las causas de los accidentes y promover el autocuidado.</v>
      </c>
      <c r="E186" s="4" t="str">
        <f>+VLOOKUP($A186,DATOS_CAPACITACIONES!A:E,5,0)</f>
        <v>Felipe Arias</v>
      </c>
      <c r="F186" s="4" t="str">
        <f>+VLOOKUP($A186,DATOS_CAPACITACIONES!A:F,6,0)</f>
        <v>Felipe Arias</v>
      </c>
      <c r="G186" s="4" t="str">
        <f>+VLOOKUP($A186,DATOS_CAPACITACIONES!A:G,7,0)</f>
        <v xml:space="preserve">Finca El Pilar </v>
      </c>
      <c r="H186" s="5">
        <f>+VLOOKUP($A186,DATOS_CAPACITACIONES!A:H,8,0)</f>
        <v>44312</v>
      </c>
      <c r="I186" s="4">
        <f>+VLOOKUP($A186,DATOS_CAPACITACIONES!A:I,9,0)</f>
        <v>60</v>
      </c>
      <c r="J186" s="2">
        <v>1010143088</v>
      </c>
      <c r="K186" s="4">
        <f>+VLOOKUP($J186,DATOS_PERSONAL!B:C,2,0)</f>
        <v>1536</v>
      </c>
      <c r="L186" s="4" t="str">
        <f>+VLOOKUP($J186,DATOS_PERSONAL!B:D,3,0)</f>
        <v>MONICA ALEJANDRA</v>
      </c>
      <c r="M186" s="4" t="str">
        <f>+VLOOKUP($J186,DATOS_PERSONAL!B:E,4,0)</f>
        <v xml:space="preserve">HERNANDEZ HERNANDEZ </v>
      </c>
      <c r="N186" s="4" t="str">
        <f>+VLOOKUP($J186,DATOS_PERSONAL!B:F,5,0)</f>
        <v>OROBERLÍN S.A.S.</v>
      </c>
      <c r="O186" s="4">
        <f>+VLOOKUP($A186,DATOS_CAPACITACIONES!A:N,11,0)</f>
        <v>62</v>
      </c>
      <c r="P186" s="4">
        <f>+VLOOKUP($A186,DATOS_CAPACITACIONES!A:L,12,0)</f>
        <v>62</v>
      </c>
      <c r="Q186" s="3">
        <f t="shared" si="2"/>
        <v>1</v>
      </c>
    </row>
    <row r="187" spans="1:17" ht="34.5" customHeight="1" x14ac:dyDescent="0.25">
      <c r="A187" s="2">
        <v>6</v>
      </c>
      <c r="B187" s="4" t="str">
        <f>+VLOOKUP($A187,DATOS_CAPACITACIONES!A:B,2,0)</f>
        <v>SST</v>
      </c>
      <c r="C187" s="4" t="str">
        <f>+VLOOKUP($A187,DATOS_CAPACITACIONES!A:C,3,0)</f>
        <v>Manejo seguro de herramientas, riesgo biomecánico, lección aprendida</v>
      </c>
      <c r="D187" s="4" t="str">
        <f>+VLOOKUP($A187,DATOS_CAPACITACIONES!A:D,4,0)</f>
        <v>Incentivar el buen uso de las herramientas, reconocer las causas de los accidentes y promover el autocuidado.</v>
      </c>
      <c r="E187" s="4" t="str">
        <f>+VLOOKUP($A187,DATOS_CAPACITACIONES!A:E,5,0)</f>
        <v>Felipe Arias</v>
      </c>
      <c r="F187" s="4" t="str">
        <f>+VLOOKUP($A187,DATOS_CAPACITACIONES!A:F,6,0)</f>
        <v>Felipe Arias</v>
      </c>
      <c r="G187" s="4" t="str">
        <f>+VLOOKUP($A187,DATOS_CAPACITACIONES!A:G,7,0)</f>
        <v xml:space="preserve">Finca El Pilar </v>
      </c>
      <c r="H187" s="5">
        <f>+VLOOKUP($A187,DATOS_CAPACITACIONES!A:H,8,0)</f>
        <v>44312</v>
      </c>
      <c r="I187" s="4">
        <f>+VLOOKUP($A187,DATOS_CAPACITACIONES!A:I,9,0)</f>
        <v>60</v>
      </c>
      <c r="J187" s="2">
        <v>1123116171</v>
      </c>
      <c r="K187" s="4">
        <f>+VLOOKUP($J187,DATOS_PERSONAL!B:C,2,0)</f>
        <v>1539</v>
      </c>
      <c r="L187" s="4" t="str">
        <f>+VLOOKUP($J187,DATOS_PERSONAL!B:D,3,0)</f>
        <v>YULIZA ANDREA</v>
      </c>
      <c r="M187" s="4" t="str">
        <f>+VLOOKUP($J187,DATOS_PERSONAL!B:E,4,0)</f>
        <v xml:space="preserve">HERNANDEZ HERNANDEZ </v>
      </c>
      <c r="N187" s="4" t="str">
        <f>+VLOOKUP($J187,DATOS_PERSONAL!B:F,5,0)</f>
        <v>OROBERLÍN S.A.S.</v>
      </c>
      <c r="O187" s="4">
        <f>+VLOOKUP($A187,DATOS_CAPACITACIONES!A:N,11,0)</f>
        <v>62</v>
      </c>
      <c r="P187" s="4">
        <f>+VLOOKUP($A187,DATOS_CAPACITACIONES!A:L,12,0)</f>
        <v>62</v>
      </c>
      <c r="Q187" s="3">
        <f t="shared" si="2"/>
        <v>1</v>
      </c>
    </row>
    <row r="188" spans="1:17" ht="34.5" customHeight="1" x14ac:dyDescent="0.25">
      <c r="A188" s="2">
        <v>6</v>
      </c>
      <c r="B188" s="4" t="str">
        <f>+VLOOKUP($A188,DATOS_CAPACITACIONES!A:B,2,0)</f>
        <v>SST</v>
      </c>
      <c r="C188" s="4" t="str">
        <f>+VLOOKUP($A188,DATOS_CAPACITACIONES!A:C,3,0)</f>
        <v>Manejo seguro de herramientas, riesgo biomecánico, lección aprendida</v>
      </c>
      <c r="D188" s="4" t="str">
        <f>+VLOOKUP($A188,DATOS_CAPACITACIONES!A:D,4,0)</f>
        <v>Incentivar el buen uso de las herramientas, reconocer las causas de los accidentes y promover el autocuidado.</v>
      </c>
      <c r="E188" s="4" t="str">
        <f>+VLOOKUP($A188,DATOS_CAPACITACIONES!A:E,5,0)</f>
        <v>Felipe Arias</v>
      </c>
      <c r="F188" s="4" t="str">
        <f>+VLOOKUP($A188,DATOS_CAPACITACIONES!A:F,6,0)</f>
        <v>Felipe Arias</v>
      </c>
      <c r="G188" s="4" t="str">
        <f>+VLOOKUP($A188,DATOS_CAPACITACIONES!A:G,7,0)</f>
        <v xml:space="preserve">Finca El Pilar </v>
      </c>
      <c r="H188" s="5">
        <f>+VLOOKUP($A188,DATOS_CAPACITACIONES!A:H,8,0)</f>
        <v>44312</v>
      </c>
      <c r="I188" s="4">
        <f>+VLOOKUP($A188,DATOS_CAPACITACIONES!A:I,9,0)</f>
        <v>60</v>
      </c>
      <c r="J188" s="2">
        <v>1006838595</v>
      </c>
      <c r="K188" s="4" t="str">
        <f>+VLOOKUP($J188,DATOS_PERSONAL!B:C,2,0)</f>
        <v>N/A</v>
      </c>
      <c r="L188" s="4" t="str">
        <f>+VLOOKUP($J188,DATOS_PERSONAL!B:D,3,0)</f>
        <v>GEIDY</v>
      </c>
      <c r="M188" s="4" t="str">
        <f>+VLOOKUP($J188,DATOS_PERSONAL!B:E,4,0)</f>
        <v>GUZMAN RINCON</v>
      </c>
      <c r="N188" s="4" t="str">
        <f>+VLOOKUP($J188,DATOS_PERSONAL!B:F,5,0)</f>
        <v>OROBERLÍN S.A.S.</v>
      </c>
      <c r="O188" s="4">
        <f>+VLOOKUP($A188,DATOS_CAPACITACIONES!A:N,11,0)</f>
        <v>62</v>
      </c>
      <c r="P188" s="4">
        <f>+VLOOKUP($A188,DATOS_CAPACITACIONES!A:L,12,0)</f>
        <v>62</v>
      </c>
      <c r="Q188" s="3">
        <f t="shared" si="2"/>
        <v>1</v>
      </c>
    </row>
    <row r="189" spans="1:17" ht="34.5" customHeight="1" x14ac:dyDescent="0.25">
      <c r="A189" s="2">
        <v>6</v>
      </c>
      <c r="B189" s="4" t="str">
        <f>+VLOOKUP($A189,DATOS_CAPACITACIONES!A:B,2,0)</f>
        <v>SST</v>
      </c>
      <c r="C189" s="4" t="str">
        <f>+VLOOKUP($A189,DATOS_CAPACITACIONES!A:C,3,0)</f>
        <v>Manejo seguro de herramientas, riesgo biomecánico, lección aprendida</v>
      </c>
      <c r="D189" s="4" t="str">
        <f>+VLOOKUP($A189,DATOS_CAPACITACIONES!A:D,4,0)</f>
        <v>Incentivar el buen uso de las herramientas, reconocer las causas de los accidentes y promover el autocuidado.</v>
      </c>
      <c r="E189" s="4" t="str">
        <f>+VLOOKUP($A189,DATOS_CAPACITACIONES!A:E,5,0)</f>
        <v>Felipe Arias</v>
      </c>
      <c r="F189" s="4" t="str">
        <f>+VLOOKUP($A189,DATOS_CAPACITACIONES!A:F,6,0)</f>
        <v>Felipe Arias</v>
      </c>
      <c r="G189" s="4" t="str">
        <f>+VLOOKUP($A189,DATOS_CAPACITACIONES!A:G,7,0)</f>
        <v xml:space="preserve">Finca El Pilar </v>
      </c>
      <c r="H189" s="5">
        <f>+VLOOKUP($A189,DATOS_CAPACITACIONES!A:H,8,0)</f>
        <v>44312</v>
      </c>
      <c r="I189" s="4">
        <f>+VLOOKUP($A189,DATOS_CAPACITACIONES!A:I,9,0)</f>
        <v>60</v>
      </c>
      <c r="J189" s="2">
        <v>1121952333</v>
      </c>
      <c r="K189" s="4">
        <f>+VLOOKUP($J189,DATOS_PERSONAL!B:C,2,0)</f>
        <v>1480</v>
      </c>
      <c r="L189" s="4" t="str">
        <f>+VLOOKUP($J189,DATOS_PERSONAL!B:D,3,0)</f>
        <v>DANNY ALEJANDRA</v>
      </c>
      <c r="M189" s="4" t="str">
        <f>+VLOOKUP($J189,DATOS_PERSONAL!B:E,4,0)</f>
        <v xml:space="preserve">GONZALEZ </v>
      </c>
      <c r="N189" s="4" t="str">
        <f>+VLOOKUP($J189,DATOS_PERSONAL!B:F,5,0)</f>
        <v>OROBERLÍN S.A.S.</v>
      </c>
      <c r="O189" s="4">
        <f>+VLOOKUP($A189,DATOS_CAPACITACIONES!A:N,11,0)</f>
        <v>62</v>
      </c>
      <c r="P189" s="4">
        <f>+VLOOKUP($A189,DATOS_CAPACITACIONES!A:L,12,0)</f>
        <v>62</v>
      </c>
      <c r="Q189" s="3">
        <f t="shared" si="2"/>
        <v>1</v>
      </c>
    </row>
    <row r="190" spans="1:17" ht="34.5" customHeight="1" x14ac:dyDescent="0.25">
      <c r="A190" s="2">
        <v>6</v>
      </c>
      <c r="B190" s="4" t="str">
        <f>+VLOOKUP($A190,DATOS_CAPACITACIONES!A:B,2,0)</f>
        <v>SST</v>
      </c>
      <c r="C190" s="4" t="str">
        <f>+VLOOKUP($A190,DATOS_CAPACITACIONES!A:C,3,0)</f>
        <v>Manejo seguro de herramientas, riesgo biomecánico, lección aprendida</v>
      </c>
      <c r="D190" s="4" t="str">
        <f>+VLOOKUP($A190,DATOS_CAPACITACIONES!A:D,4,0)</f>
        <v>Incentivar el buen uso de las herramientas, reconocer las causas de los accidentes y promover el autocuidado.</v>
      </c>
      <c r="E190" s="4" t="str">
        <f>+VLOOKUP($A190,DATOS_CAPACITACIONES!A:E,5,0)</f>
        <v>Felipe Arias</v>
      </c>
      <c r="F190" s="4" t="str">
        <f>+VLOOKUP($A190,DATOS_CAPACITACIONES!A:F,6,0)</f>
        <v>Felipe Arias</v>
      </c>
      <c r="G190" s="4" t="str">
        <f>+VLOOKUP($A190,DATOS_CAPACITACIONES!A:G,7,0)</f>
        <v xml:space="preserve">Finca El Pilar </v>
      </c>
      <c r="H190" s="5">
        <f>+VLOOKUP($A190,DATOS_CAPACITACIONES!A:H,8,0)</f>
        <v>44312</v>
      </c>
      <c r="I190" s="4">
        <f>+VLOOKUP($A190,DATOS_CAPACITACIONES!A:I,9,0)</f>
        <v>60</v>
      </c>
      <c r="J190" s="2">
        <v>1121819501</v>
      </c>
      <c r="K190" s="4">
        <f>+VLOOKUP($J190,DATOS_PERSONAL!B:C,2,0)</f>
        <v>1494</v>
      </c>
      <c r="L190" s="4" t="str">
        <f>+VLOOKUP($J190,DATOS_PERSONAL!B:D,3,0)</f>
        <v>JOHN FREDY</v>
      </c>
      <c r="M190" s="4" t="str">
        <f>+VLOOKUP($J190,DATOS_PERSONAL!B:E,4,0)</f>
        <v xml:space="preserve">GARCIA GONZALEZ </v>
      </c>
      <c r="N190" s="4" t="str">
        <f>+VLOOKUP($J190,DATOS_PERSONAL!B:F,5,0)</f>
        <v>OROBERLÍN S.A.S.</v>
      </c>
      <c r="O190" s="4">
        <f>+VLOOKUP($A190,DATOS_CAPACITACIONES!A:N,11,0)</f>
        <v>62</v>
      </c>
      <c r="P190" s="4">
        <f>+VLOOKUP($A190,DATOS_CAPACITACIONES!A:L,12,0)</f>
        <v>62</v>
      </c>
      <c r="Q190" s="3">
        <f t="shared" si="2"/>
        <v>1</v>
      </c>
    </row>
    <row r="191" spans="1:17" ht="34.5" customHeight="1" x14ac:dyDescent="0.25">
      <c r="A191" s="2">
        <v>6</v>
      </c>
      <c r="B191" s="4" t="str">
        <f>+VLOOKUP($A191,DATOS_CAPACITACIONES!A:B,2,0)</f>
        <v>SST</v>
      </c>
      <c r="C191" s="4" t="str">
        <f>+VLOOKUP($A191,DATOS_CAPACITACIONES!A:C,3,0)</f>
        <v>Manejo seguro de herramientas, riesgo biomecánico, lección aprendida</v>
      </c>
      <c r="D191" s="4" t="str">
        <f>+VLOOKUP($A191,DATOS_CAPACITACIONES!A:D,4,0)</f>
        <v>Incentivar el buen uso de las herramientas, reconocer las causas de los accidentes y promover el autocuidado.</v>
      </c>
      <c r="E191" s="4" t="str">
        <f>+VLOOKUP($A191,DATOS_CAPACITACIONES!A:E,5,0)</f>
        <v>Felipe Arias</v>
      </c>
      <c r="F191" s="4" t="str">
        <f>+VLOOKUP($A191,DATOS_CAPACITACIONES!A:F,6,0)</f>
        <v>Felipe Arias</v>
      </c>
      <c r="G191" s="4" t="str">
        <f>+VLOOKUP($A191,DATOS_CAPACITACIONES!A:G,7,0)</f>
        <v xml:space="preserve">Finca El Pilar </v>
      </c>
      <c r="H191" s="5">
        <f>+VLOOKUP($A191,DATOS_CAPACITACIONES!A:H,8,0)</f>
        <v>44312</v>
      </c>
      <c r="I191" s="4">
        <f>+VLOOKUP($A191,DATOS_CAPACITACIONES!A:I,9,0)</f>
        <v>60</v>
      </c>
      <c r="J191" s="2">
        <v>79538669</v>
      </c>
      <c r="K191" s="4">
        <f>+VLOOKUP($J191,DATOS_PERSONAL!B:C,2,0)</f>
        <v>1031</v>
      </c>
      <c r="L191" s="4" t="str">
        <f>+VLOOKUP($J191,DATOS_PERSONAL!B:D,3,0)</f>
        <v>OMAR</v>
      </c>
      <c r="M191" s="4" t="str">
        <f>+VLOOKUP($J191,DATOS_PERSONAL!B:E,4,0)</f>
        <v>FONTECHA</v>
      </c>
      <c r="N191" s="4" t="str">
        <f>+VLOOKUP($J191,DATOS_PERSONAL!B:F,5,0)</f>
        <v>OROBERLÍN S.A.S.</v>
      </c>
      <c r="O191" s="4">
        <f>+VLOOKUP($A191,DATOS_CAPACITACIONES!A:N,11,0)</f>
        <v>62</v>
      </c>
      <c r="P191" s="4">
        <f>+VLOOKUP($A191,DATOS_CAPACITACIONES!A:L,12,0)</f>
        <v>62</v>
      </c>
      <c r="Q191" s="3">
        <f t="shared" si="2"/>
        <v>1</v>
      </c>
    </row>
    <row r="192" spans="1:17" ht="34.5" customHeight="1" x14ac:dyDescent="0.25">
      <c r="A192" s="2">
        <v>6</v>
      </c>
      <c r="B192" s="4" t="str">
        <f>+VLOOKUP($A192,DATOS_CAPACITACIONES!A:B,2,0)</f>
        <v>SST</v>
      </c>
      <c r="C192" s="4" t="str">
        <f>+VLOOKUP($A192,DATOS_CAPACITACIONES!A:C,3,0)</f>
        <v>Manejo seguro de herramientas, riesgo biomecánico, lección aprendida</v>
      </c>
      <c r="D192" s="4" t="str">
        <f>+VLOOKUP($A192,DATOS_CAPACITACIONES!A:D,4,0)</f>
        <v>Incentivar el buen uso de las herramientas, reconocer las causas de los accidentes y promover el autocuidado.</v>
      </c>
      <c r="E192" s="4" t="str">
        <f>+VLOOKUP($A192,DATOS_CAPACITACIONES!A:E,5,0)</f>
        <v>Felipe Arias</v>
      </c>
      <c r="F192" s="4" t="str">
        <f>+VLOOKUP($A192,DATOS_CAPACITACIONES!A:F,6,0)</f>
        <v>Felipe Arias</v>
      </c>
      <c r="G192" s="4" t="str">
        <f>+VLOOKUP($A192,DATOS_CAPACITACIONES!A:G,7,0)</f>
        <v xml:space="preserve">Finca El Pilar </v>
      </c>
      <c r="H192" s="5">
        <f>+VLOOKUP($A192,DATOS_CAPACITACIONES!A:H,8,0)</f>
        <v>44312</v>
      </c>
      <c r="I192" s="4">
        <f>+VLOOKUP($A192,DATOS_CAPACITACIONES!A:I,9,0)</f>
        <v>60</v>
      </c>
      <c r="J192" s="2">
        <v>17281751</v>
      </c>
      <c r="K192" s="4" t="str">
        <f>+VLOOKUP($J192,DATOS_PERSONAL!B:C,2,0)</f>
        <v>N/A</v>
      </c>
      <c r="L192" s="4" t="str">
        <f>+VLOOKUP($J192,DATOS_PERSONAL!B:D,3,0)</f>
        <v>LUIS</v>
      </c>
      <c r="M192" s="4" t="str">
        <f>+VLOOKUP($J192,DATOS_PERSONAL!B:E,4,0)</f>
        <v>CUBILLOS</v>
      </c>
      <c r="N192" s="4" t="str">
        <f>+VLOOKUP($J192,DATOS_PERSONAL!B:F,5,0)</f>
        <v>PALMERAS CARARABO S.A.</v>
      </c>
      <c r="O192" s="4">
        <f>+VLOOKUP($A192,DATOS_CAPACITACIONES!A:N,11,0)</f>
        <v>62</v>
      </c>
      <c r="P192" s="4">
        <f>+VLOOKUP($A192,DATOS_CAPACITACIONES!A:L,12,0)</f>
        <v>62</v>
      </c>
      <c r="Q192" s="3">
        <f t="shared" si="2"/>
        <v>1</v>
      </c>
    </row>
    <row r="193" spans="1:17" ht="34.5" customHeight="1" x14ac:dyDescent="0.25">
      <c r="A193" s="2">
        <v>6</v>
      </c>
      <c r="B193" s="4" t="str">
        <f>+VLOOKUP($A193,DATOS_CAPACITACIONES!A:B,2,0)</f>
        <v>SST</v>
      </c>
      <c r="C193" s="4" t="str">
        <f>+VLOOKUP($A193,DATOS_CAPACITACIONES!A:C,3,0)</f>
        <v>Manejo seguro de herramientas, riesgo biomecánico, lección aprendida</v>
      </c>
      <c r="D193" s="4" t="str">
        <f>+VLOOKUP($A193,DATOS_CAPACITACIONES!A:D,4,0)</f>
        <v>Incentivar el buen uso de las herramientas, reconocer las causas de los accidentes y promover el autocuidado.</v>
      </c>
      <c r="E193" s="4" t="str">
        <f>+VLOOKUP($A193,DATOS_CAPACITACIONES!A:E,5,0)</f>
        <v>Felipe Arias</v>
      </c>
      <c r="F193" s="4" t="str">
        <f>+VLOOKUP($A193,DATOS_CAPACITACIONES!A:F,6,0)</f>
        <v>Felipe Arias</v>
      </c>
      <c r="G193" s="4" t="str">
        <f>+VLOOKUP($A193,DATOS_CAPACITACIONES!A:G,7,0)</f>
        <v xml:space="preserve">Finca El Pilar </v>
      </c>
      <c r="H193" s="5">
        <f>+VLOOKUP($A193,DATOS_CAPACITACIONES!A:H,8,0)</f>
        <v>44312</v>
      </c>
      <c r="I193" s="4">
        <f>+VLOOKUP($A193,DATOS_CAPACITACIONES!A:I,9,0)</f>
        <v>60</v>
      </c>
      <c r="J193" s="2">
        <v>38360656</v>
      </c>
      <c r="K193" s="4">
        <f>+VLOOKUP($J193,DATOS_PERSONAL!B:C,2,0)</f>
        <v>1039</v>
      </c>
      <c r="L193" s="4" t="str">
        <f>+VLOOKUP($J193,DATOS_PERSONAL!B:D,3,0)</f>
        <v>EMILCE</v>
      </c>
      <c r="M193" s="4" t="str">
        <f>+VLOOKUP($J193,DATOS_PERSONAL!B:E,4,0)</f>
        <v xml:space="preserve">CESPEDES CANAS </v>
      </c>
      <c r="N193" s="4" t="str">
        <f>+VLOOKUP($J193,DATOS_PERSONAL!B:F,5,0)</f>
        <v>OROBERLÍN S.A.S.</v>
      </c>
      <c r="O193" s="4">
        <f>+VLOOKUP($A193,DATOS_CAPACITACIONES!A:N,11,0)</f>
        <v>62</v>
      </c>
      <c r="P193" s="4">
        <f>+VLOOKUP($A193,DATOS_CAPACITACIONES!A:L,12,0)</f>
        <v>62</v>
      </c>
      <c r="Q193" s="3">
        <f t="shared" si="2"/>
        <v>1</v>
      </c>
    </row>
    <row r="194" spans="1:17" ht="34.5" customHeight="1" x14ac:dyDescent="0.25">
      <c r="A194" s="2">
        <v>6</v>
      </c>
      <c r="B194" s="4" t="str">
        <f>+VLOOKUP($A194,DATOS_CAPACITACIONES!A:B,2,0)</f>
        <v>SST</v>
      </c>
      <c r="C194" s="4" t="str">
        <f>+VLOOKUP($A194,DATOS_CAPACITACIONES!A:C,3,0)</f>
        <v>Manejo seguro de herramientas, riesgo biomecánico, lección aprendida</v>
      </c>
      <c r="D194" s="4" t="str">
        <f>+VLOOKUP($A194,DATOS_CAPACITACIONES!A:D,4,0)</f>
        <v>Incentivar el buen uso de las herramientas, reconocer las causas de los accidentes y promover el autocuidado.</v>
      </c>
      <c r="E194" s="4" t="str">
        <f>+VLOOKUP($A194,DATOS_CAPACITACIONES!A:E,5,0)</f>
        <v>Felipe Arias</v>
      </c>
      <c r="F194" s="4" t="str">
        <f>+VLOOKUP($A194,DATOS_CAPACITACIONES!A:F,6,0)</f>
        <v>Felipe Arias</v>
      </c>
      <c r="G194" s="4" t="str">
        <f>+VLOOKUP($A194,DATOS_CAPACITACIONES!A:G,7,0)</f>
        <v xml:space="preserve">Finca El Pilar </v>
      </c>
      <c r="H194" s="5">
        <f>+VLOOKUP($A194,DATOS_CAPACITACIONES!A:H,8,0)</f>
        <v>44312</v>
      </c>
      <c r="I194" s="4">
        <f>+VLOOKUP($A194,DATOS_CAPACITACIONES!A:I,9,0)</f>
        <v>60</v>
      </c>
      <c r="J194" s="2">
        <v>1109411143</v>
      </c>
      <c r="K194" s="4">
        <f>+VLOOKUP($J194,DATOS_PERSONAL!B:C,2,0)</f>
        <v>1477</v>
      </c>
      <c r="L194" s="4" t="str">
        <f>+VLOOKUP($J194,DATOS_PERSONAL!B:D,3,0)</f>
        <v>YISSY FERNANDA</v>
      </c>
      <c r="M194" s="4" t="str">
        <f>+VLOOKUP($J194,DATOS_PERSONAL!B:E,4,0)</f>
        <v xml:space="preserve">CASTRO CESPEDES </v>
      </c>
      <c r="N194" s="4" t="str">
        <f>+VLOOKUP($J194,DATOS_PERSONAL!B:F,5,0)</f>
        <v>OROBERLÍN S.A.S.</v>
      </c>
      <c r="O194" s="4">
        <f>+VLOOKUP($A194,DATOS_CAPACITACIONES!A:N,11,0)</f>
        <v>62</v>
      </c>
      <c r="P194" s="4">
        <f>+VLOOKUP($A194,DATOS_CAPACITACIONES!A:L,12,0)</f>
        <v>62</v>
      </c>
      <c r="Q194" s="3">
        <f t="shared" ref="Q194:Q257" si="3">(P194/O194)</f>
        <v>1</v>
      </c>
    </row>
    <row r="195" spans="1:17" ht="34.5" customHeight="1" x14ac:dyDescent="0.25">
      <c r="A195" s="2">
        <v>6</v>
      </c>
      <c r="B195" s="4" t="str">
        <f>+VLOOKUP($A195,DATOS_CAPACITACIONES!A:B,2,0)</f>
        <v>SST</v>
      </c>
      <c r="C195" s="4" t="str">
        <f>+VLOOKUP($A195,DATOS_CAPACITACIONES!A:C,3,0)</f>
        <v>Manejo seguro de herramientas, riesgo biomecánico, lección aprendida</v>
      </c>
      <c r="D195" s="4" t="str">
        <f>+VLOOKUP($A195,DATOS_CAPACITACIONES!A:D,4,0)</f>
        <v>Incentivar el buen uso de las herramientas, reconocer las causas de los accidentes y promover el autocuidado.</v>
      </c>
      <c r="E195" s="4" t="str">
        <f>+VLOOKUP($A195,DATOS_CAPACITACIONES!A:E,5,0)</f>
        <v>Felipe Arias</v>
      </c>
      <c r="F195" s="4" t="str">
        <f>+VLOOKUP($A195,DATOS_CAPACITACIONES!A:F,6,0)</f>
        <v>Felipe Arias</v>
      </c>
      <c r="G195" s="4" t="str">
        <f>+VLOOKUP($A195,DATOS_CAPACITACIONES!A:G,7,0)</f>
        <v xml:space="preserve">Finca El Pilar </v>
      </c>
      <c r="H195" s="5">
        <f>+VLOOKUP($A195,DATOS_CAPACITACIONES!A:H,8,0)</f>
        <v>44312</v>
      </c>
      <c r="I195" s="4">
        <f>+VLOOKUP($A195,DATOS_CAPACITACIONES!A:I,9,0)</f>
        <v>60</v>
      </c>
      <c r="J195" s="2">
        <v>1122142973</v>
      </c>
      <c r="K195" s="4">
        <f>+VLOOKUP($J195,DATOS_PERSONAL!B:C,2,0)</f>
        <v>1415</v>
      </c>
      <c r="L195" s="4" t="str">
        <f>+VLOOKUP($J195,DATOS_PERSONAL!B:D,3,0)</f>
        <v xml:space="preserve"> ERIKA DAYANA</v>
      </c>
      <c r="M195" s="4" t="str">
        <f>+VLOOKUP($J195,DATOS_PERSONAL!B:E,4,0)</f>
        <v>CARO MORA</v>
      </c>
      <c r="N195" s="4" t="str">
        <f>+VLOOKUP($J195,DATOS_PERSONAL!B:F,5,0)</f>
        <v>OROBERLÍN S.A.S.</v>
      </c>
      <c r="O195" s="4">
        <f>+VLOOKUP($A195,DATOS_CAPACITACIONES!A:N,11,0)</f>
        <v>62</v>
      </c>
      <c r="P195" s="4">
        <f>+VLOOKUP($A195,DATOS_CAPACITACIONES!A:L,12,0)</f>
        <v>62</v>
      </c>
      <c r="Q195" s="3">
        <f t="shared" si="3"/>
        <v>1</v>
      </c>
    </row>
    <row r="196" spans="1:17" ht="34.5" customHeight="1" x14ac:dyDescent="0.25">
      <c r="A196" s="2">
        <v>6</v>
      </c>
      <c r="B196" s="4" t="str">
        <f>+VLOOKUP($A196,DATOS_CAPACITACIONES!A:B,2,0)</f>
        <v>SST</v>
      </c>
      <c r="C196" s="4" t="str">
        <f>+VLOOKUP($A196,DATOS_CAPACITACIONES!A:C,3,0)</f>
        <v>Manejo seguro de herramientas, riesgo biomecánico, lección aprendida</v>
      </c>
      <c r="D196" s="4" t="str">
        <f>+VLOOKUP($A196,DATOS_CAPACITACIONES!A:D,4,0)</f>
        <v>Incentivar el buen uso de las herramientas, reconocer las causas de los accidentes y promover el autocuidado.</v>
      </c>
      <c r="E196" s="4" t="str">
        <f>+VLOOKUP($A196,DATOS_CAPACITACIONES!A:E,5,0)</f>
        <v>Felipe Arias</v>
      </c>
      <c r="F196" s="4" t="str">
        <f>+VLOOKUP($A196,DATOS_CAPACITACIONES!A:F,6,0)</f>
        <v>Felipe Arias</v>
      </c>
      <c r="G196" s="4" t="str">
        <f>+VLOOKUP($A196,DATOS_CAPACITACIONES!A:G,7,0)</f>
        <v xml:space="preserve">Finca El Pilar </v>
      </c>
      <c r="H196" s="5">
        <f>+VLOOKUP($A196,DATOS_CAPACITACIONES!A:H,8,0)</f>
        <v>44312</v>
      </c>
      <c r="I196" s="4">
        <f>+VLOOKUP($A196,DATOS_CAPACITACIONES!A:I,9,0)</f>
        <v>60</v>
      </c>
      <c r="J196" s="2">
        <v>1103219172</v>
      </c>
      <c r="K196" s="4">
        <f>+VLOOKUP($J196,DATOS_PERSONAL!B:C,2,0)</f>
        <v>1230</v>
      </c>
      <c r="L196" s="4" t="str">
        <f>+VLOOKUP($J196,DATOS_PERSONAL!B:D,3,0)</f>
        <v>PABLO SEGUNDO</v>
      </c>
      <c r="M196" s="4" t="str">
        <f>+VLOOKUP($J196,DATOS_PERSONAL!B:E,4,0)</f>
        <v xml:space="preserve">CARDENAS MUÑOZ </v>
      </c>
      <c r="N196" s="4" t="str">
        <f>+VLOOKUP($J196,DATOS_PERSONAL!B:F,5,0)</f>
        <v>OROBERLÍN S.A.S.</v>
      </c>
      <c r="O196" s="4">
        <f>+VLOOKUP($A196,DATOS_CAPACITACIONES!A:N,11,0)</f>
        <v>62</v>
      </c>
      <c r="P196" s="4">
        <f>+VLOOKUP($A196,DATOS_CAPACITACIONES!A:L,12,0)</f>
        <v>62</v>
      </c>
      <c r="Q196" s="3">
        <f t="shared" si="3"/>
        <v>1</v>
      </c>
    </row>
    <row r="197" spans="1:17" ht="34.5" customHeight="1" x14ac:dyDescent="0.25">
      <c r="A197" s="2">
        <v>6</v>
      </c>
      <c r="B197" s="4" t="str">
        <f>+VLOOKUP($A197,DATOS_CAPACITACIONES!A:B,2,0)</f>
        <v>SST</v>
      </c>
      <c r="C197" s="4" t="str">
        <f>+VLOOKUP($A197,DATOS_CAPACITACIONES!A:C,3,0)</f>
        <v>Manejo seguro de herramientas, riesgo biomecánico, lección aprendida</v>
      </c>
      <c r="D197" s="4" t="str">
        <f>+VLOOKUP($A197,DATOS_CAPACITACIONES!A:D,4,0)</f>
        <v>Incentivar el buen uso de las herramientas, reconocer las causas de los accidentes y promover el autocuidado.</v>
      </c>
      <c r="E197" s="4" t="str">
        <f>+VLOOKUP($A197,DATOS_CAPACITACIONES!A:E,5,0)</f>
        <v>Felipe Arias</v>
      </c>
      <c r="F197" s="4" t="str">
        <f>+VLOOKUP($A197,DATOS_CAPACITACIONES!A:F,6,0)</f>
        <v>Felipe Arias</v>
      </c>
      <c r="G197" s="4" t="str">
        <f>+VLOOKUP($A197,DATOS_CAPACITACIONES!A:G,7,0)</f>
        <v xml:space="preserve">Finca El Pilar </v>
      </c>
      <c r="H197" s="5">
        <f>+VLOOKUP($A197,DATOS_CAPACITACIONES!A:H,8,0)</f>
        <v>44312</v>
      </c>
      <c r="I197" s="4">
        <f>+VLOOKUP($A197,DATOS_CAPACITACIONES!A:I,9,0)</f>
        <v>60</v>
      </c>
      <c r="J197" s="2">
        <v>1065667090</v>
      </c>
      <c r="K197" s="4">
        <f>+VLOOKUP($J197,DATOS_PERSONAL!B:C,2,0)</f>
        <v>1513</v>
      </c>
      <c r="L197" s="4" t="str">
        <f>+VLOOKUP($J197,DATOS_PERSONAL!B:D,3,0)</f>
        <v>CESAR ANTONIO</v>
      </c>
      <c r="M197" s="4" t="str">
        <f>+VLOOKUP($J197,DATOS_PERSONAL!B:E,4,0)</f>
        <v xml:space="preserve">CALDERON TRENS </v>
      </c>
      <c r="N197" s="4" t="str">
        <f>+VLOOKUP($J197,DATOS_PERSONAL!B:F,5,0)</f>
        <v>OROBERLÍN S.A.S.</v>
      </c>
      <c r="O197" s="4">
        <f>+VLOOKUP($A197,DATOS_CAPACITACIONES!A:N,11,0)</f>
        <v>62</v>
      </c>
      <c r="P197" s="4">
        <f>+VLOOKUP($A197,DATOS_CAPACITACIONES!A:L,12,0)</f>
        <v>62</v>
      </c>
      <c r="Q197" s="3">
        <f t="shared" si="3"/>
        <v>1</v>
      </c>
    </row>
    <row r="198" spans="1:17" ht="34.5" customHeight="1" x14ac:dyDescent="0.25">
      <c r="A198" s="2">
        <v>6</v>
      </c>
      <c r="B198" s="4" t="str">
        <f>+VLOOKUP($A198,DATOS_CAPACITACIONES!A:B,2,0)</f>
        <v>SST</v>
      </c>
      <c r="C198" s="4" t="str">
        <f>+VLOOKUP($A198,DATOS_CAPACITACIONES!A:C,3,0)</f>
        <v>Manejo seguro de herramientas, riesgo biomecánico, lección aprendida</v>
      </c>
      <c r="D198" s="4" t="str">
        <f>+VLOOKUP($A198,DATOS_CAPACITACIONES!A:D,4,0)</f>
        <v>Incentivar el buen uso de las herramientas, reconocer las causas de los accidentes y promover el autocuidado.</v>
      </c>
      <c r="E198" s="4" t="str">
        <f>+VLOOKUP($A198,DATOS_CAPACITACIONES!A:E,5,0)</f>
        <v>Felipe Arias</v>
      </c>
      <c r="F198" s="4" t="str">
        <f>+VLOOKUP($A198,DATOS_CAPACITACIONES!A:F,6,0)</f>
        <v>Felipe Arias</v>
      </c>
      <c r="G198" s="4" t="str">
        <f>+VLOOKUP($A198,DATOS_CAPACITACIONES!A:G,7,0)</f>
        <v xml:space="preserve">Finca El Pilar </v>
      </c>
      <c r="H198" s="5">
        <f>+VLOOKUP($A198,DATOS_CAPACITACIONES!A:H,8,0)</f>
        <v>44312</v>
      </c>
      <c r="I198" s="4">
        <f>+VLOOKUP($A198,DATOS_CAPACITACIONES!A:I,9,0)</f>
        <v>60</v>
      </c>
      <c r="J198" s="2">
        <v>7278364</v>
      </c>
      <c r="K198" s="4">
        <f>+VLOOKUP($J198,DATOS_PERSONAL!B:C,2,0)</f>
        <v>1001</v>
      </c>
      <c r="L198" s="4" t="str">
        <f>+VLOOKUP($J198,DATOS_PERSONAL!B:D,3,0)</f>
        <v xml:space="preserve"> OROSMAN</v>
      </c>
      <c r="M198" s="4" t="str">
        <f>+VLOOKUP($J198,DATOS_PERSONAL!B:E,4,0)</f>
        <v>BUITRAGO</v>
      </c>
      <c r="N198" s="4" t="str">
        <f>+VLOOKUP($J198,DATOS_PERSONAL!B:F,5,0)</f>
        <v>OROBERLÍN S.A.S.</v>
      </c>
      <c r="O198" s="4">
        <f>+VLOOKUP($A198,DATOS_CAPACITACIONES!A:N,11,0)</f>
        <v>62</v>
      </c>
      <c r="P198" s="4">
        <f>+VLOOKUP($A198,DATOS_CAPACITACIONES!A:L,12,0)</f>
        <v>62</v>
      </c>
      <c r="Q198" s="3">
        <f t="shared" si="3"/>
        <v>1</v>
      </c>
    </row>
    <row r="199" spans="1:17" ht="34.5" customHeight="1" x14ac:dyDescent="0.25">
      <c r="A199" s="2">
        <v>6</v>
      </c>
      <c r="B199" s="4" t="str">
        <f>+VLOOKUP($A199,DATOS_CAPACITACIONES!A:B,2,0)</f>
        <v>SST</v>
      </c>
      <c r="C199" s="4" t="str">
        <f>+VLOOKUP($A199,DATOS_CAPACITACIONES!A:C,3,0)</f>
        <v>Manejo seguro de herramientas, riesgo biomecánico, lección aprendida</v>
      </c>
      <c r="D199" s="4" t="str">
        <f>+VLOOKUP($A199,DATOS_CAPACITACIONES!A:D,4,0)</f>
        <v>Incentivar el buen uso de las herramientas, reconocer las causas de los accidentes y promover el autocuidado.</v>
      </c>
      <c r="E199" s="4" t="str">
        <f>+VLOOKUP($A199,DATOS_CAPACITACIONES!A:E,5,0)</f>
        <v>Felipe Arias</v>
      </c>
      <c r="F199" s="4" t="str">
        <f>+VLOOKUP($A199,DATOS_CAPACITACIONES!A:F,6,0)</f>
        <v>Felipe Arias</v>
      </c>
      <c r="G199" s="4" t="str">
        <f>+VLOOKUP($A199,DATOS_CAPACITACIONES!A:G,7,0)</f>
        <v xml:space="preserve">Finca El Pilar </v>
      </c>
      <c r="H199" s="5">
        <f>+VLOOKUP($A199,DATOS_CAPACITACIONES!A:H,8,0)</f>
        <v>44312</v>
      </c>
      <c r="I199" s="4">
        <f>+VLOOKUP($A199,DATOS_CAPACITACIONES!A:I,9,0)</f>
        <v>60</v>
      </c>
      <c r="J199" s="2">
        <v>17345837</v>
      </c>
      <c r="K199" s="4">
        <f>+VLOOKUP($J199,DATOS_PERSONAL!B:C,2,0)</f>
        <v>1240</v>
      </c>
      <c r="L199" s="4" t="str">
        <f>+VLOOKUP($J199,DATOS_PERSONAL!B:D,3,0)</f>
        <v>GUILLERMO ANTONIO</v>
      </c>
      <c r="M199" s="4" t="str">
        <f>+VLOOKUP($J199,DATOS_PERSONAL!B:E,4,0)</f>
        <v xml:space="preserve">BRAVO </v>
      </c>
      <c r="N199" s="4" t="str">
        <f>+VLOOKUP($J199,DATOS_PERSONAL!B:F,5,0)</f>
        <v>OROBERLÍN S.A.S.</v>
      </c>
      <c r="O199" s="4">
        <f>+VLOOKUP($A199,DATOS_CAPACITACIONES!A:N,11,0)</f>
        <v>62</v>
      </c>
      <c r="P199" s="4">
        <f>+VLOOKUP($A199,DATOS_CAPACITACIONES!A:L,12,0)</f>
        <v>62</v>
      </c>
      <c r="Q199" s="3">
        <f t="shared" si="3"/>
        <v>1</v>
      </c>
    </row>
    <row r="200" spans="1:17" ht="34.5" customHeight="1" x14ac:dyDescent="0.25">
      <c r="A200" s="2">
        <v>6</v>
      </c>
      <c r="B200" s="4" t="str">
        <f>+VLOOKUP($A200,DATOS_CAPACITACIONES!A:B,2,0)</f>
        <v>SST</v>
      </c>
      <c r="C200" s="4" t="str">
        <f>+VLOOKUP($A200,DATOS_CAPACITACIONES!A:C,3,0)</f>
        <v>Manejo seguro de herramientas, riesgo biomecánico, lección aprendida</v>
      </c>
      <c r="D200" s="4" t="str">
        <f>+VLOOKUP($A200,DATOS_CAPACITACIONES!A:D,4,0)</f>
        <v>Incentivar el buen uso de las herramientas, reconocer las causas de los accidentes y promover el autocuidado.</v>
      </c>
      <c r="E200" s="4" t="str">
        <f>+VLOOKUP($A200,DATOS_CAPACITACIONES!A:E,5,0)</f>
        <v>Felipe Arias</v>
      </c>
      <c r="F200" s="4" t="str">
        <f>+VLOOKUP($A200,DATOS_CAPACITACIONES!A:F,6,0)</f>
        <v>Felipe Arias</v>
      </c>
      <c r="G200" s="4" t="str">
        <f>+VLOOKUP($A200,DATOS_CAPACITACIONES!A:G,7,0)</f>
        <v xml:space="preserve">Finca El Pilar </v>
      </c>
      <c r="H200" s="5">
        <f>+VLOOKUP($A200,DATOS_CAPACITACIONES!A:H,8,0)</f>
        <v>44312</v>
      </c>
      <c r="I200" s="4">
        <f>+VLOOKUP($A200,DATOS_CAPACITACIONES!A:I,9,0)</f>
        <v>60</v>
      </c>
      <c r="J200" s="2">
        <v>1006697383</v>
      </c>
      <c r="K200" s="4">
        <f>+VLOOKUP($J200,DATOS_PERSONAL!B:C,2,0)</f>
        <v>1535</v>
      </c>
      <c r="L200" s="4" t="str">
        <f>+VLOOKUP($J200,DATOS_PERSONAL!B:D,3,0)</f>
        <v>DIANA SOFIA</v>
      </c>
      <c r="M200" s="4" t="str">
        <f>+VLOOKUP($J200,DATOS_PERSONAL!B:E,4,0)</f>
        <v xml:space="preserve">BLANCO ANDRADE </v>
      </c>
      <c r="N200" s="4" t="str">
        <f>+VLOOKUP($J200,DATOS_PERSONAL!B:F,5,0)</f>
        <v>OROBERLÍN S.A.S.</v>
      </c>
      <c r="O200" s="4">
        <f>+VLOOKUP($A200,DATOS_CAPACITACIONES!A:N,11,0)</f>
        <v>62</v>
      </c>
      <c r="P200" s="4">
        <f>+VLOOKUP($A200,DATOS_CAPACITACIONES!A:L,12,0)</f>
        <v>62</v>
      </c>
      <c r="Q200" s="3">
        <f t="shared" si="3"/>
        <v>1</v>
      </c>
    </row>
    <row r="201" spans="1:17" ht="34.5" customHeight="1" x14ac:dyDescent="0.25">
      <c r="A201" s="2">
        <v>6</v>
      </c>
      <c r="B201" s="4" t="str">
        <f>+VLOOKUP($A201,DATOS_CAPACITACIONES!A:B,2,0)</f>
        <v>SST</v>
      </c>
      <c r="C201" s="4" t="str">
        <f>+VLOOKUP($A201,DATOS_CAPACITACIONES!A:C,3,0)</f>
        <v>Manejo seguro de herramientas, riesgo biomecánico, lección aprendida</v>
      </c>
      <c r="D201" s="4" t="str">
        <f>+VLOOKUP($A201,DATOS_CAPACITACIONES!A:D,4,0)</f>
        <v>Incentivar el buen uso de las herramientas, reconocer las causas de los accidentes y promover el autocuidado.</v>
      </c>
      <c r="E201" s="4" t="str">
        <f>+VLOOKUP($A201,DATOS_CAPACITACIONES!A:E,5,0)</f>
        <v>Felipe Arias</v>
      </c>
      <c r="F201" s="4" t="str">
        <f>+VLOOKUP($A201,DATOS_CAPACITACIONES!A:F,6,0)</f>
        <v>Felipe Arias</v>
      </c>
      <c r="G201" s="4" t="str">
        <f>+VLOOKUP($A201,DATOS_CAPACITACIONES!A:G,7,0)</f>
        <v xml:space="preserve">Finca El Pilar </v>
      </c>
      <c r="H201" s="5">
        <f>+VLOOKUP($A201,DATOS_CAPACITACIONES!A:H,8,0)</f>
        <v>44312</v>
      </c>
      <c r="I201" s="4">
        <f>+VLOOKUP($A201,DATOS_CAPACITACIONES!A:I,9,0)</f>
        <v>60</v>
      </c>
      <c r="J201" s="2">
        <v>1193531410</v>
      </c>
      <c r="K201" s="4">
        <f>+VLOOKUP($J201,DATOS_PERSONAL!B:C,2,0)</f>
        <v>1544</v>
      </c>
      <c r="L201" s="4" t="str">
        <f>+VLOOKUP($J201,DATOS_PERSONAL!B:D,3,0)</f>
        <v>SARA DANIELA</v>
      </c>
      <c r="M201" s="4" t="str">
        <f>+VLOOKUP($J201,DATOS_PERSONAL!B:E,4,0)</f>
        <v xml:space="preserve">BELTRAN MORENO </v>
      </c>
      <c r="N201" s="4" t="str">
        <f>+VLOOKUP($J201,DATOS_PERSONAL!B:F,5,0)</f>
        <v>OROBERLÍN S.A.S.</v>
      </c>
      <c r="O201" s="4">
        <f>+VLOOKUP($A201,DATOS_CAPACITACIONES!A:N,11,0)</f>
        <v>62</v>
      </c>
      <c r="P201" s="4">
        <f>+VLOOKUP($A201,DATOS_CAPACITACIONES!A:L,12,0)</f>
        <v>62</v>
      </c>
      <c r="Q201" s="3">
        <f t="shared" si="3"/>
        <v>1</v>
      </c>
    </row>
    <row r="202" spans="1:17" ht="34.5" customHeight="1" x14ac:dyDescent="0.25">
      <c r="A202" s="2">
        <v>6</v>
      </c>
      <c r="B202" s="4" t="str">
        <f>+VLOOKUP($A202,DATOS_CAPACITACIONES!A:B,2,0)</f>
        <v>SST</v>
      </c>
      <c r="C202" s="4" t="str">
        <f>+VLOOKUP($A202,DATOS_CAPACITACIONES!A:C,3,0)</f>
        <v>Manejo seguro de herramientas, riesgo biomecánico, lección aprendida</v>
      </c>
      <c r="D202" s="4" t="str">
        <f>+VLOOKUP($A202,DATOS_CAPACITACIONES!A:D,4,0)</f>
        <v>Incentivar el buen uso de las herramientas, reconocer las causas de los accidentes y promover el autocuidado.</v>
      </c>
      <c r="E202" s="4" t="str">
        <f>+VLOOKUP($A202,DATOS_CAPACITACIONES!A:E,5,0)</f>
        <v>Felipe Arias</v>
      </c>
      <c r="F202" s="4" t="str">
        <f>+VLOOKUP($A202,DATOS_CAPACITACIONES!A:F,6,0)</f>
        <v>Felipe Arias</v>
      </c>
      <c r="G202" s="4" t="str">
        <f>+VLOOKUP($A202,DATOS_CAPACITACIONES!A:G,7,0)</f>
        <v xml:space="preserve">Finca El Pilar </v>
      </c>
      <c r="H202" s="5">
        <f>+VLOOKUP($A202,DATOS_CAPACITACIONES!A:H,8,0)</f>
        <v>44312</v>
      </c>
      <c r="I202" s="4">
        <f>+VLOOKUP($A202,DATOS_CAPACITACIONES!A:I,9,0)</f>
        <v>60</v>
      </c>
      <c r="J202" s="2">
        <v>1052702515</v>
      </c>
      <c r="K202" s="4">
        <f>+VLOOKUP($J202,DATOS_PERSONAL!B:C,2,0)</f>
        <v>1517</v>
      </c>
      <c r="L202" s="4" t="str">
        <f>+VLOOKUP($J202,DATOS_PERSONAL!B:D,3,0)</f>
        <v xml:space="preserve"> ALEXANDER</v>
      </c>
      <c r="M202" s="4" t="str">
        <f>+VLOOKUP($J202,DATOS_PERSONAL!B:E,4,0)</f>
        <v>ANGULO CANTILLO</v>
      </c>
      <c r="N202" s="4" t="str">
        <f>+VLOOKUP($J202,DATOS_PERSONAL!B:F,5,0)</f>
        <v>OROBERLÍN S.A.S.</v>
      </c>
      <c r="O202" s="4">
        <f>+VLOOKUP($A202,DATOS_CAPACITACIONES!A:N,11,0)</f>
        <v>62</v>
      </c>
      <c r="P202" s="4">
        <f>+VLOOKUP($A202,DATOS_CAPACITACIONES!A:L,12,0)</f>
        <v>62</v>
      </c>
      <c r="Q202" s="3">
        <f t="shared" si="3"/>
        <v>1</v>
      </c>
    </row>
    <row r="203" spans="1:17" ht="34.5" customHeight="1" x14ac:dyDescent="0.25">
      <c r="A203" s="2">
        <v>6</v>
      </c>
      <c r="B203" s="4" t="str">
        <f>+VLOOKUP($A203,DATOS_CAPACITACIONES!A:B,2,0)</f>
        <v>SST</v>
      </c>
      <c r="C203" s="4" t="str">
        <f>+VLOOKUP($A203,DATOS_CAPACITACIONES!A:C,3,0)</f>
        <v>Manejo seguro de herramientas, riesgo biomecánico, lección aprendida</v>
      </c>
      <c r="D203" s="4" t="str">
        <f>+VLOOKUP($A203,DATOS_CAPACITACIONES!A:D,4,0)</f>
        <v>Incentivar el buen uso de las herramientas, reconocer las causas de los accidentes y promover el autocuidado.</v>
      </c>
      <c r="E203" s="4" t="str">
        <f>+VLOOKUP($A203,DATOS_CAPACITACIONES!A:E,5,0)</f>
        <v>Felipe Arias</v>
      </c>
      <c r="F203" s="4" t="str">
        <f>+VLOOKUP($A203,DATOS_CAPACITACIONES!A:F,6,0)</f>
        <v>Felipe Arias</v>
      </c>
      <c r="G203" s="4" t="str">
        <f>+VLOOKUP($A203,DATOS_CAPACITACIONES!A:G,7,0)</f>
        <v xml:space="preserve">Finca El Pilar </v>
      </c>
      <c r="H203" s="5">
        <f>+VLOOKUP($A203,DATOS_CAPACITACIONES!A:H,8,0)</f>
        <v>44312</v>
      </c>
      <c r="I203" s="4">
        <f>+VLOOKUP($A203,DATOS_CAPACITACIONES!A:I,9,0)</f>
        <v>60</v>
      </c>
      <c r="J203" s="2">
        <v>1120499197</v>
      </c>
      <c r="K203" s="4">
        <f>+VLOOKUP($J203,DATOS_PERSONAL!B:C,2,0)</f>
        <v>1065</v>
      </c>
      <c r="L203" s="4" t="str">
        <f>+VLOOKUP($J203,DATOS_PERSONAL!B:D,3,0)</f>
        <v>LADY JOHANA</v>
      </c>
      <c r="M203" s="4" t="str">
        <f>+VLOOKUP($J203,DATOS_PERSONAL!B:E,4,0)</f>
        <v xml:space="preserve">ANDRADE SANCHEZ </v>
      </c>
      <c r="N203" s="4" t="str">
        <f>+VLOOKUP($J203,DATOS_PERSONAL!B:F,5,0)</f>
        <v>OROBERLÍN S.A.S.</v>
      </c>
      <c r="O203" s="4">
        <f>+VLOOKUP($A203,DATOS_CAPACITACIONES!A:N,11,0)</f>
        <v>62</v>
      </c>
      <c r="P203" s="4">
        <f>+VLOOKUP($A203,DATOS_CAPACITACIONES!A:L,12,0)</f>
        <v>62</v>
      </c>
      <c r="Q203" s="3">
        <f t="shared" si="3"/>
        <v>1</v>
      </c>
    </row>
    <row r="204" spans="1:17" ht="34.5" customHeight="1" x14ac:dyDescent="0.25">
      <c r="A204" s="2">
        <v>6</v>
      </c>
      <c r="B204" s="4" t="str">
        <f>+VLOOKUP($A204,DATOS_CAPACITACIONES!A:B,2,0)</f>
        <v>SST</v>
      </c>
      <c r="C204" s="4" t="str">
        <f>+VLOOKUP($A204,DATOS_CAPACITACIONES!A:C,3,0)</f>
        <v>Manejo seguro de herramientas, riesgo biomecánico, lección aprendida</v>
      </c>
      <c r="D204" s="4" t="str">
        <f>+VLOOKUP($A204,DATOS_CAPACITACIONES!A:D,4,0)</f>
        <v>Incentivar el buen uso de las herramientas, reconocer las causas de los accidentes y promover el autocuidado.</v>
      </c>
      <c r="E204" s="4" t="str">
        <f>+VLOOKUP($A204,DATOS_CAPACITACIONES!A:E,5,0)</f>
        <v>Felipe Arias</v>
      </c>
      <c r="F204" s="4" t="str">
        <f>+VLOOKUP($A204,DATOS_CAPACITACIONES!A:F,6,0)</f>
        <v>Felipe Arias</v>
      </c>
      <c r="G204" s="4" t="str">
        <f>+VLOOKUP($A204,DATOS_CAPACITACIONES!A:G,7,0)</f>
        <v xml:space="preserve">Finca El Pilar </v>
      </c>
      <c r="H204" s="5">
        <f>+VLOOKUP($A204,DATOS_CAPACITACIONES!A:H,8,0)</f>
        <v>44312</v>
      </c>
      <c r="I204" s="4">
        <f>+VLOOKUP($A204,DATOS_CAPACITACIONES!A:I,9,0)</f>
        <v>60</v>
      </c>
      <c r="J204" s="2">
        <v>1121844449</v>
      </c>
      <c r="K204" s="4">
        <f>+VLOOKUP($J204,DATOS_PERSONAL!B:C,2,0)</f>
        <v>1097</v>
      </c>
      <c r="L204" s="4" t="str">
        <f>+VLOOKUP($J204,DATOS_PERSONAL!B:D,3,0)</f>
        <v>JOSE MANUEL</v>
      </c>
      <c r="M204" s="4" t="str">
        <f>+VLOOKUP($J204,DATOS_PERSONAL!B:E,4,0)</f>
        <v xml:space="preserve">AMAYA GONZALEZ </v>
      </c>
      <c r="N204" s="4" t="str">
        <f>+VLOOKUP($J204,DATOS_PERSONAL!B:F,5,0)</f>
        <v>OROBERLÍN S.A.S.</v>
      </c>
      <c r="O204" s="4">
        <f>+VLOOKUP($A204,DATOS_CAPACITACIONES!A:N,11,0)</f>
        <v>62</v>
      </c>
      <c r="P204" s="4">
        <f>+VLOOKUP($A204,DATOS_CAPACITACIONES!A:L,12,0)</f>
        <v>62</v>
      </c>
      <c r="Q204" s="3">
        <f t="shared" si="3"/>
        <v>1</v>
      </c>
    </row>
    <row r="205" spans="1:17" ht="34.5" customHeight="1" x14ac:dyDescent="0.25">
      <c r="A205" s="2">
        <v>6</v>
      </c>
      <c r="B205" s="4" t="str">
        <f>+VLOOKUP($A205,DATOS_CAPACITACIONES!A:B,2,0)</f>
        <v>SST</v>
      </c>
      <c r="C205" s="4" t="str">
        <f>+VLOOKUP($A205,DATOS_CAPACITACIONES!A:C,3,0)</f>
        <v>Manejo seguro de herramientas, riesgo biomecánico, lección aprendida</v>
      </c>
      <c r="D205" s="4" t="str">
        <f>+VLOOKUP($A205,DATOS_CAPACITACIONES!A:D,4,0)</f>
        <v>Incentivar el buen uso de las herramientas, reconocer las causas de los accidentes y promover el autocuidado.</v>
      </c>
      <c r="E205" s="4" t="str">
        <f>+VLOOKUP($A205,DATOS_CAPACITACIONES!A:E,5,0)</f>
        <v>Felipe Arias</v>
      </c>
      <c r="F205" s="4" t="str">
        <f>+VLOOKUP($A205,DATOS_CAPACITACIONES!A:F,6,0)</f>
        <v>Felipe Arias</v>
      </c>
      <c r="G205" s="4" t="str">
        <f>+VLOOKUP($A205,DATOS_CAPACITACIONES!A:G,7,0)</f>
        <v xml:space="preserve">Finca El Pilar </v>
      </c>
      <c r="H205" s="5">
        <f>+VLOOKUP($A205,DATOS_CAPACITACIONES!A:H,8,0)</f>
        <v>44312</v>
      </c>
      <c r="I205" s="4">
        <f>+VLOOKUP($A205,DATOS_CAPACITACIONES!A:I,9,0)</f>
        <v>60</v>
      </c>
      <c r="J205" s="2">
        <v>1122126571</v>
      </c>
      <c r="K205" s="4">
        <f>+VLOOKUP($J205,DATOS_PERSONAL!B:C,2,0)</f>
        <v>1485</v>
      </c>
      <c r="L205" s="4" t="str">
        <f>+VLOOKUP($J205,DATOS_PERSONAL!B:D,3,0)</f>
        <v xml:space="preserve"> FREDY ALEXANDER</v>
      </c>
      <c r="M205" s="4" t="str">
        <f>+VLOOKUP($J205,DATOS_PERSONAL!B:E,4,0)</f>
        <v>ALVAREZ GALINDO</v>
      </c>
      <c r="N205" s="4" t="str">
        <f>+VLOOKUP($J205,DATOS_PERSONAL!B:F,5,0)</f>
        <v>OROBERLÍN S.A.S.</v>
      </c>
      <c r="O205" s="4">
        <f>+VLOOKUP($A205,DATOS_CAPACITACIONES!A:N,11,0)</f>
        <v>62</v>
      </c>
      <c r="P205" s="4">
        <f>+VLOOKUP($A205,DATOS_CAPACITACIONES!A:L,12,0)</f>
        <v>62</v>
      </c>
      <c r="Q205" s="3">
        <f t="shared" si="3"/>
        <v>1</v>
      </c>
    </row>
    <row r="206" spans="1:17" ht="34.5" customHeight="1" x14ac:dyDescent="0.25">
      <c r="A206" s="2">
        <v>7</v>
      </c>
      <c r="B206" s="4" t="str">
        <f>+VLOOKUP($A206,DATOS_CAPACITACIONES!A:B,2,0)</f>
        <v>Ambiental</v>
      </c>
      <c r="C206" s="4" t="str">
        <f>+VLOOKUP($A206,DATOS_CAPACITACIONES!A:C,3,0)</f>
        <v>Ahorro y Uso Eficiente de Agua</v>
      </c>
      <c r="D206" s="4" t="str">
        <f>+VLOOKUP($A206,DATOS_CAPACITACIONES!A:D,4,0)</f>
        <v xml:space="preserve">Socialización de la normatividad vigente del decreto 3102 de 1997 y la ley 373 de 1997. Definición del recurso, porcentaje del agua en el planeta, ciclo del agua, hábitos diarios para el ahorro del agua. </v>
      </c>
      <c r="E206" s="4" t="str">
        <f>+VLOOKUP($A206,DATOS_CAPACITACIONES!A:E,5,0)</f>
        <v>William Fierro</v>
      </c>
      <c r="F206" s="4" t="str">
        <f>+VLOOKUP($A206,DATOS_CAPACITACIONES!A:F,6,0)</f>
        <v xml:space="preserve">William Fierro </v>
      </c>
      <c r="G206" s="4" t="str">
        <f>+VLOOKUP($A206,DATOS_CAPACITACIONES!A:G,7,0)</f>
        <v xml:space="preserve">Finca El Pilar </v>
      </c>
      <c r="H206" s="5">
        <f>+VLOOKUP($A206,DATOS_CAPACITACIONES!A:H,8,0)</f>
        <v>44313</v>
      </c>
      <c r="I206" s="4">
        <f>+VLOOKUP($A206,DATOS_CAPACITACIONES!A:I,9,0)</f>
        <v>60</v>
      </c>
      <c r="J206" s="2">
        <v>17267214</v>
      </c>
      <c r="K206" s="4">
        <f>+VLOOKUP($J206,DATOS_PERSONAL!B:C,2,0)</f>
        <v>1311</v>
      </c>
      <c r="L206" s="4" t="str">
        <f>+VLOOKUP($J206,DATOS_PERSONAL!B:D,3,0)</f>
        <v>JOSE ALVARO</v>
      </c>
      <c r="M206" s="4" t="str">
        <f>+VLOOKUP($J206,DATOS_PERSONAL!B:E,4,0)</f>
        <v xml:space="preserve">SUAREZ TRIVIÑO </v>
      </c>
      <c r="N206" s="4" t="str">
        <f>+VLOOKUP($J206,DATOS_PERSONAL!B:F,5,0)</f>
        <v>OROBERLÍN S.A.S.</v>
      </c>
      <c r="O206" s="4">
        <f>+VLOOKUP($A206,DATOS_CAPACITACIONES!A:N,11,0)</f>
        <v>21</v>
      </c>
      <c r="P206" s="4">
        <f>+VLOOKUP($A206,DATOS_CAPACITACIONES!A:L,12,0)</f>
        <v>21</v>
      </c>
      <c r="Q206" s="3">
        <f t="shared" si="3"/>
        <v>1</v>
      </c>
    </row>
    <row r="207" spans="1:17" ht="34.5" customHeight="1" x14ac:dyDescent="0.25">
      <c r="A207" s="2">
        <v>7</v>
      </c>
      <c r="B207" s="4" t="str">
        <f>+VLOOKUP($A207,DATOS_CAPACITACIONES!A:B,2,0)</f>
        <v>Ambiental</v>
      </c>
      <c r="C207" s="4" t="str">
        <f>+VLOOKUP($A207,DATOS_CAPACITACIONES!A:C,3,0)</f>
        <v>Ahorro y Uso Eficiente de Agua</v>
      </c>
      <c r="D207" s="4" t="str">
        <f>+VLOOKUP($A207,DATOS_CAPACITACIONES!A:D,4,0)</f>
        <v xml:space="preserve">Socialización de la normatividad vigente del decreto 3102 de 1997 y la ley 373 de 1997. Definición del recurso, porcentaje del agua en el planeta, ciclo del agua, hábitos diarios para el ahorro del agua. </v>
      </c>
      <c r="E207" s="4" t="str">
        <f>+VLOOKUP($A207,DATOS_CAPACITACIONES!A:E,5,0)</f>
        <v>William Fierro</v>
      </c>
      <c r="F207" s="4" t="str">
        <f>+VLOOKUP($A207,DATOS_CAPACITACIONES!A:F,6,0)</f>
        <v xml:space="preserve">William Fierro </v>
      </c>
      <c r="G207" s="4" t="str">
        <f>+VLOOKUP($A207,DATOS_CAPACITACIONES!A:G,7,0)</f>
        <v xml:space="preserve">Finca El Pilar </v>
      </c>
      <c r="H207" s="5">
        <f>+VLOOKUP($A207,DATOS_CAPACITACIONES!A:H,8,0)</f>
        <v>44313</v>
      </c>
      <c r="I207" s="4">
        <f>+VLOOKUP($A207,DATOS_CAPACITACIONES!A:I,9,0)</f>
        <v>60</v>
      </c>
      <c r="J207" s="2">
        <v>1006778024</v>
      </c>
      <c r="K207" s="4">
        <f>+VLOOKUP($J207,DATOS_PERSONAL!B:C,2,0)</f>
        <v>1505</v>
      </c>
      <c r="L207" s="4" t="str">
        <f>+VLOOKUP($J207,DATOS_PERSONAL!B:D,3,0)</f>
        <v>JUAN DAVID</v>
      </c>
      <c r="M207" s="4" t="str">
        <f>+VLOOKUP($J207,DATOS_PERSONAL!B:E,4,0)</f>
        <v xml:space="preserve">SOLORZA ROJAS </v>
      </c>
      <c r="N207" s="4" t="str">
        <f>+VLOOKUP($J207,DATOS_PERSONAL!B:F,5,0)</f>
        <v>OROBERLÍN S.A.S.</v>
      </c>
      <c r="O207" s="4">
        <f>+VLOOKUP($A207,DATOS_CAPACITACIONES!A:N,11,0)</f>
        <v>21</v>
      </c>
      <c r="P207" s="4">
        <f>+VLOOKUP($A207,DATOS_CAPACITACIONES!A:L,12,0)</f>
        <v>21</v>
      </c>
      <c r="Q207" s="3">
        <f t="shared" si="3"/>
        <v>1</v>
      </c>
    </row>
    <row r="208" spans="1:17" ht="34.5" customHeight="1" x14ac:dyDescent="0.25">
      <c r="A208" s="2">
        <v>7</v>
      </c>
      <c r="B208" s="4" t="str">
        <f>+VLOOKUP($A208,DATOS_CAPACITACIONES!A:B,2,0)</f>
        <v>Ambiental</v>
      </c>
      <c r="C208" s="4" t="str">
        <f>+VLOOKUP($A208,DATOS_CAPACITACIONES!A:C,3,0)</f>
        <v>Ahorro y Uso Eficiente de Agua</v>
      </c>
      <c r="D208" s="4" t="str">
        <f>+VLOOKUP($A208,DATOS_CAPACITACIONES!A:D,4,0)</f>
        <v xml:space="preserve">Socialización de la normatividad vigente del decreto 3102 de 1997 y la ley 373 de 1997. Definición del recurso, porcentaje del agua en el planeta, ciclo del agua, hábitos diarios para el ahorro del agua. </v>
      </c>
      <c r="E208" s="4" t="str">
        <f>+VLOOKUP($A208,DATOS_CAPACITACIONES!A:E,5,0)</f>
        <v>William Fierro</v>
      </c>
      <c r="F208" s="4" t="str">
        <f>+VLOOKUP($A208,DATOS_CAPACITACIONES!A:F,6,0)</f>
        <v xml:space="preserve">William Fierro </v>
      </c>
      <c r="G208" s="4" t="str">
        <f>+VLOOKUP($A208,DATOS_CAPACITACIONES!A:G,7,0)</f>
        <v xml:space="preserve">Finca El Pilar </v>
      </c>
      <c r="H208" s="5">
        <f>+VLOOKUP($A208,DATOS_CAPACITACIONES!A:H,8,0)</f>
        <v>44313</v>
      </c>
      <c r="I208" s="4">
        <f>+VLOOKUP($A208,DATOS_CAPACITACIONES!A:I,9,0)</f>
        <v>60</v>
      </c>
      <c r="J208" s="2">
        <v>25331999</v>
      </c>
      <c r="K208" s="4">
        <f>+VLOOKUP($J208,DATOS_PERSONAL!B:C,2,0)</f>
        <v>1121</v>
      </c>
      <c r="L208" s="4" t="str">
        <f>+VLOOKUP($J208,DATOS_PERSONAL!B:D,3,0)</f>
        <v xml:space="preserve">VICKY JIMENA </v>
      </c>
      <c r="M208" s="4" t="str">
        <f>+VLOOKUP($J208,DATOS_PERSONAL!B:E,4,0)</f>
        <v xml:space="preserve">SANDOVAL GOLU </v>
      </c>
      <c r="N208" s="4" t="str">
        <f>+VLOOKUP($J208,DATOS_PERSONAL!B:F,5,0)</f>
        <v>OROBERLÍN S.A.S.</v>
      </c>
      <c r="O208" s="4">
        <f>+VLOOKUP($A208,DATOS_CAPACITACIONES!A:N,11,0)</f>
        <v>21</v>
      </c>
      <c r="P208" s="4">
        <f>+VLOOKUP($A208,DATOS_CAPACITACIONES!A:L,12,0)</f>
        <v>21</v>
      </c>
      <c r="Q208" s="3">
        <f t="shared" si="3"/>
        <v>1</v>
      </c>
    </row>
    <row r="209" spans="1:17" ht="34.5" customHeight="1" x14ac:dyDescent="0.25">
      <c r="A209" s="2">
        <v>7</v>
      </c>
      <c r="B209" s="4" t="str">
        <f>+VLOOKUP($A209,DATOS_CAPACITACIONES!A:B,2,0)</f>
        <v>Ambiental</v>
      </c>
      <c r="C209" s="4" t="str">
        <f>+VLOOKUP($A209,DATOS_CAPACITACIONES!A:C,3,0)</f>
        <v>Ahorro y Uso Eficiente de Agua</v>
      </c>
      <c r="D209" s="4" t="str">
        <f>+VLOOKUP($A209,DATOS_CAPACITACIONES!A:D,4,0)</f>
        <v xml:space="preserve">Socialización de la normatividad vigente del decreto 3102 de 1997 y la ley 373 de 1997. Definición del recurso, porcentaje del agua en el planeta, ciclo del agua, hábitos diarios para el ahorro del agua. </v>
      </c>
      <c r="E209" s="4" t="str">
        <f>+VLOOKUP($A209,DATOS_CAPACITACIONES!A:E,5,0)</f>
        <v>William Fierro</v>
      </c>
      <c r="F209" s="4" t="str">
        <f>+VLOOKUP($A209,DATOS_CAPACITACIONES!A:F,6,0)</f>
        <v xml:space="preserve">William Fierro </v>
      </c>
      <c r="G209" s="4" t="str">
        <f>+VLOOKUP($A209,DATOS_CAPACITACIONES!A:G,7,0)</f>
        <v xml:space="preserve">Finca El Pilar </v>
      </c>
      <c r="H209" s="5">
        <f>+VLOOKUP($A209,DATOS_CAPACITACIONES!A:H,8,0)</f>
        <v>44313</v>
      </c>
      <c r="I209" s="4">
        <f>+VLOOKUP($A209,DATOS_CAPACITACIONES!A:I,9,0)</f>
        <v>60</v>
      </c>
      <c r="J209" s="2">
        <v>40401255</v>
      </c>
      <c r="K209" s="4">
        <f>+VLOOKUP($J209,DATOS_PERSONAL!B:C,2,0)</f>
        <v>1034</v>
      </c>
      <c r="L209" s="4" t="str">
        <f>+VLOOKUP($J209,DATOS_PERSONAL!B:D,3,0)</f>
        <v>YUDY FERLAY</v>
      </c>
      <c r="M209" s="4" t="str">
        <f>+VLOOKUP($J209,DATOS_PERSONAL!B:E,4,0)</f>
        <v xml:space="preserve">ROMERO BERNAL </v>
      </c>
      <c r="N209" s="4" t="str">
        <f>+VLOOKUP($J209,DATOS_PERSONAL!B:F,5,0)</f>
        <v>OROBERLÍN S.A.S.</v>
      </c>
      <c r="O209" s="4">
        <f>+VLOOKUP($A209,DATOS_CAPACITACIONES!A:N,11,0)</f>
        <v>21</v>
      </c>
      <c r="P209" s="4">
        <f>+VLOOKUP($A209,DATOS_CAPACITACIONES!A:L,12,0)</f>
        <v>21</v>
      </c>
      <c r="Q209" s="3">
        <f t="shared" si="3"/>
        <v>1</v>
      </c>
    </row>
    <row r="210" spans="1:17" ht="34.5" customHeight="1" x14ac:dyDescent="0.25">
      <c r="A210" s="2">
        <v>7</v>
      </c>
      <c r="B210" s="4" t="str">
        <f>+VLOOKUP($A210,DATOS_CAPACITACIONES!A:B,2,0)</f>
        <v>Ambiental</v>
      </c>
      <c r="C210" s="4" t="str">
        <f>+VLOOKUP($A210,DATOS_CAPACITACIONES!A:C,3,0)</f>
        <v>Ahorro y Uso Eficiente de Agua</v>
      </c>
      <c r="D210" s="4" t="str">
        <f>+VLOOKUP($A210,DATOS_CAPACITACIONES!A:D,4,0)</f>
        <v xml:space="preserve">Socialización de la normatividad vigente del decreto 3102 de 1997 y la ley 373 de 1997. Definición del recurso, porcentaje del agua en el planeta, ciclo del agua, hábitos diarios para el ahorro del agua. </v>
      </c>
      <c r="E210" s="4" t="str">
        <f>+VLOOKUP($A210,DATOS_CAPACITACIONES!A:E,5,0)</f>
        <v>William Fierro</v>
      </c>
      <c r="F210" s="4" t="str">
        <f>+VLOOKUP($A210,DATOS_CAPACITACIONES!A:F,6,0)</f>
        <v xml:space="preserve">William Fierro </v>
      </c>
      <c r="G210" s="4" t="str">
        <f>+VLOOKUP($A210,DATOS_CAPACITACIONES!A:G,7,0)</f>
        <v xml:space="preserve">Finca El Pilar </v>
      </c>
      <c r="H210" s="5">
        <f>+VLOOKUP($A210,DATOS_CAPACITACIONES!A:H,8,0)</f>
        <v>44313</v>
      </c>
      <c r="I210" s="4">
        <f>+VLOOKUP($A210,DATOS_CAPACITACIONES!A:I,9,0)</f>
        <v>60</v>
      </c>
      <c r="J210" s="2">
        <v>1122132486</v>
      </c>
      <c r="K210" s="4">
        <f>+VLOOKUP($J210,DATOS_PERSONAL!B:C,2,0)</f>
        <v>1216</v>
      </c>
      <c r="L210" s="4" t="str">
        <f>+VLOOKUP($J210,DATOS_PERSONAL!B:D,3,0)</f>
        <v xml:space="preserve"> LAURA MARCELA</v>
      </c>
      <c r="M210" s="4" t="str">
        <f>+VLOOKUP($J210,DATOS_PERSONAL!B:E,4,0)</f>
        <v>ROJAS GARCIA</v>
      </c>
      <c r="N210" s="4" t="str">
        <f>+VLOOKUP($J210,DATOS_PERSONAL!B:F,5,0)</f>
        <v>OROBERLÍN S.A.S.</v>
      </c>
      <c r="O210" s="4">
        <f>+VLOOKUP($A210,DATOS_CAPACITACIONES!A:N,11,0)</f>
        <v>21</v>
      </c>
      <c r="P210" s="4">
        <f>+VLOOKUP($A210,DATOS_CAPACITACIONES!A:L,12,0)</f>
        <v>21</v>
      </c>
      <c r="Q210" s="3">
        <f t="shared" si="3"/>
        <v>1</v>
      </c>
    </row>
    <row r="211" spans="1:17" ht="34.5" customHeight="1" x14ac:dyDescent="0.25">
      <c r="A211" s="2">
        <v>7</v>
      </c>
      <c r="B211" s="4" t="str">
        <f>+VLOOKUP($A211,DATOS_CAPACITACIONES!A:B,2,0)</f>
        <v>Ambiental</v>
      </c>
      <c r="C211" s="4" t="str">
        <f>+VLOOKUP($A211,DATOS_CAPACITACIONES!A:C,3,0)</f>
        <v>Ahorro y Uso Eficiente de Agua</v>
      </c>
      <c r="D211" s="4" t="str">
        <f>+VLOOKUP($A211,DATOS_CAPACITACIONES!A:D,4,0)</f>
        <v xml:space="preserve">Socialización de la normatividad vigente del decreto 3102 de 1997 y la ley 373 de 1997. Definición del recurso, porcentaje del agua en el planeta, ciclo del agua, hábitos diarios para el ahorro del agua. </v>
      </c>
      <c r="E211" s="4" t="str">
        <f>+VLOOKUP($A211,DATOS_CAPACITACIONES!A:E,5,0)</f>
        <v>William Fierro</v>
      </c>
      <c r="F211" s="4" t="str">
        <f>+VLOOKUP($A211,DATOS_CAPACITACIONES!A:F,6,0)</f>
        <v xml:space="preserve">William Fierro </v>
      </c>
      <c r="G211" s="4" t="str">
        <f>+VLOOKUP($A211,DATOS_CAPACITACIONES!A:G,7,0)</f>
        <v xml:space="preserve">Finca El Pilar </v>
      </c>
      <c r="H211" s="5">
        <f>+VLOOKUP($A211,DATOS_CAPACITACIONES!A:H,8,0)</f>
        <v>44313</v>
      </c>
      <c r="I211" s="4">
        <f>+VLOOKUP($A211,DATOS_CAPACITACIONES!A:I,9,0)</f>
        <v>60</v>
      </c>
      <c r="J211" s="2">
        <v>1123114419</v>
      </c>
      <c r="K211" s="4">
        <f>+VLOOKUP($J211,DATOS_PERSONAL!B:C,2,0)</f>
        <v>1059</v>
      </c>
      <c r="L211" s="4" t="str">
        <f>+VLOOKUP($J211,DATOS_PERSONAL!B:D,3,0)</f>
        <v>ANA MARIA</v>
      </c>
      <c r="M211" s="4" t="str">
        <f>+VLOOKUP($J211,DATOS_PERSONAL!B:E,4,0)</f>
        <v xml:space="preserve">ROBAYO JIMENEZ </v>
      </c>
      <c r="N211" s="4" t="str">
        <f>+VLOOKUP($J211,DATOS_PERSONAL!B:F,5,0)</f>
        <v>OROBERLÍN S.A.S.</v>
      </c>
      <c r="O211" s="4">
        <f>+VLOOKUP($A211,DATOS_CAPACITACIONES!A:N,11,0)</f>
        <v>21</v>
      </c>
      <c r="P211" s="4">
        <f>+VLOOKUP($A211,DATOS_CAPACITACIONES!A:L,12,0)</f>
        <v>21</v>
      </c>
      <c r="Q211" s="3">
        <f t="shared" si="3"/>
        <v>1</v>
      </c>
    </row>
    <row r="212" spans="1:17" ht="34.5" customHeight="1" x14ac:dyDescent="0.25">
      <c r="A212" s="2">
        <v>7</v>
      </c>
      <c r="B212" s="4" t="str">
        <f>+VLOOKUP($A212,DATOS_CAPACITACIONES!A:B,2,0)</f>
        <v>Ambiental</v>
      </c>
      <c r="C212" s="4" t="str">
        <f>+VLOOKUP($A212,DATOS_CAPACITACIONES!A:C,3,0)</f>
        <v>Ahorro y Uso Eficiente de Agua</v>
      </c>
      <c r="D212" s="4" t="str">
        <f>+VLOOKUP($A212,DATOS_CAPACITACIONES!A:D,4,0)</f>
        <v xml:space="preserve">Socialización de la normatividad vigente del decreto 3102 de 1997 y la ley 373 de 1997. Definición del recurso, porcentaje del agua en el planeta, ciclo del agua, hábitos diarios para el ahorro del agua. </v>
      </c>
      <c r="E212" s="4" t="str">
        <f>+VLOOKUP($A212,DATOS_CAPACITACIONES!A:E,5,0)</f>
        <v>William Fierro</v>
      </c>
      <c r="F212" s="4" t="str">
        <f>+VLOOKUP($A212,DATOS_CAPACITACIONES!A:F,6,0)</f>
        <v xml:space="preserve">William Fierro </v>
      </c>
      <c r="G212" s="4" t="str">
        <f>+VLOOKUP($A212,DATOS_CAPACITACIONES!A:G,7,0)</f>
        <v xml:space="preserve">Finca El Pilar </v>
      </c>
      <c r="H212" s="5">
        <f>+VLOOKUP($A212,DATOS_CAPACITACIONES!A:H,8,0)</f>
        <v>44313</v>
      </c>
      <c r="I212" s="4">
        <f>+VLOOKUP($A212,DATOS_CAPACITACIONES!A:I,9,0)</f>
        <v>60</v>
      </c>
      <c r="J212" s="2">
        <v>40411297</v>
      </c>
      <c r="K212" s="4">
        <f>+VLOOKUP($J212,DATOS_PERSONAL!B:C,2,0)</f>
        <v>1015</v>
      </c>
      <c r="L212" s="4" t="str">
        <f>+VLOOKUP($J212,DATOS_PERSONAL!B:D,3,0)</f>
        <v xml:space="preserve"> ANGELICA YOHANA</v>
      </c>
      <c r="M212" s="4" t="str">
        <f>+VLOOKUP($J212,DATOS_PERSONAL!B:E,4,0)</f>
        <v>RINCON</v>
      </c>
      <c r="N212" s="4" t="str">
        <f>+VLOOKUP($J212,DATOS_PERSONAL!B:F,5,0)</f>
        <v>OROBERLÍN S.A.S.</v>
      </c>
      <c r="O212" s="4">
        <f>+VLOOKUP($A212,DATOS_CAPACITACIONES!A:N,11,0)</f>
        <v>21</v>
      </c>
      <c r="P212" s="4">
        <f>+VLOOKUP($A212,DATOS_CAPACITACIONES!A:L,12,0)</f>
        <v>21</v>
      </c>
      <c r="Q212" s="3">
        <f t="shared" si="3"/>
        <v>1</v>
      </c>
    </row>
    <row r="213" spans="1:17" ht="34.5" customHeight="1" x14ac:dyDescent="0.25">
      <c r="A213" s="2">
        <v>7</v>
      </c>
      <c r="B213" s="4" t="str">
        <f>+VLOOKUP($A213,DATOS_CAPACITACIONES!A:B,2,0)</f>
        <v>Ambiental</v>
      </c>
      <c r="C213" s="4" t="str">
        <f>+VLOOKUP($A213,DATOS_CAPACITACIONES!A:C,3,0)</f>
        <v>Ahorro y Uso Eficiente de Agua</v>
      </c>
      <c r="D213" s="4" t="str">
        <f>+VLOOKUP($A213,DATOS_CAPACITACIONES!A:D,4,0)</f>
        <v xml:space="preserve">Socialización de la normatividad vigente del decreto 3102 de 1997 y la ley 373 de 1997. Definición del recurso, porcentaje del agua en el planeta, ciclo del agua, hábitos diarios para el ahorro del agua. </v>
      </c>
      <c r="E213" s="4" t="str">
        <f>+VLOOKUP($A213,DATOS_CAPACITACIONES!A:E,5,0)</f>
        <v>William Fierro</v>
      </c>
      <c r="F213" s="4" t="str">
        <f>+VLOOKUP($A213,DATOS_CAPACITACIONES!A:F,6,0)</f>
        <v xml:space="preserve">William Fierro </v>
      </c>
      <c r="G213" s="4" t="str">
        <f>+VLOOKUP($A213,DATOS_CAPACITACIONES!A:G,7,0)</f>
        <v xml:space="preserve">Finca El Pilar </v>
      </c>
      <c r="H213" s="5">
        <f>+VLOOKUP($A213,DATOS_CAPACITACIONES!A:H,8,0)</f>
        <v>44313</v>
      </c>
      <c r="I213" s="4">
        <f>+VLOOKUP($A213,DATOS_CAPACITACIONES!A:I,9,0)</f>
        <v>60</v>
      </c>
      <c r="J213" s="2">
        <v>1123116129</v>
      </c>
      <c r="K213" s="4">
        <f>+VLOOKUP($J213,DATOS_PERSONAL!B:C,2,0)</f>
        <v>1090</v>
      </c>
      <c r="L213" s="4" t="str">
        <f>+VLOOKUP($J213,DATOS_PERSONAL!B:D,3,0)</f>
        <v>JUAN ESTEBAN</v>
      </c>
      <c r="M213" s="4" t="str">
        <f>+VLOOKUP($J213,DATOS_PERSONAL!B:E,4,0)</f>
        <v xml:space="preserve">ORTIZ </v>
      </c>
      <c r="N213" s="4" t="str">
        <f>+VLOOKUP($J213,DATOS_PERSONAL!B:F,5,0)</f>
        <v>OROBERLÍN S.A.S.</v>
      </c>
      <c r="O213" s="4">
        <f>+VLOOKUP($A213,DATOS_CAPACITACIONES!A:N,11,0)</f>
        <v>21</v>
      </c>
      <c r="P213" s="4">
        <f>+VLOOKUP($A213,DATOS_CAPACITACIONES!A:L,12,0)</f>
        <v>21</v>
      </c>
      <c r="Q213" s="3">
        <f t="shared" si="3"/>
        <v>1</v>
      </c>
    </row>
    <row r="214" spans="1:17" ht="34.5" customHeight="1" x14ac:dyDescent="0.25">
      <c r="A214" s="2">
        <v>7</v>
      </c>
      <c r="B214" s="4" t="str">
        <f>+VLOOKUP($A214,DATOS_CAPACITACIONES!A:B,2,0)</f>
        <v>Ambiental</v>
      </c>
      <c r="C214" s="4" t="str">
        <f>+VLOOKUP($A214,DATOS_CAPACITACIONES!A:C,3,0)</f>
        <v>Ahorro y Uso Eficiente de Agua</v>
      </c>
      <c r="D214" s="4" t="str">
        <f>+VLOOKUP($A214,DATOS_CAPACITACIONES!A:D,4,0)</f>
        <v xml:space="preserve">Socialización de la normatividad vigente del decreto 3102 de 1997 y la ley 373 de 1997. Definición del recurso, porcentaje del agua en el planeta, ciclo del agua, hábitos diarios para el ahorro del agua. </v>
      </c>
      <c r="E214" s="4" t="str">
        <f>+VLOOKUP($A214,DATOS_CAPACITACIONES!A:E,5,0)</f>
        <v>William Fierro</v>
      </c>
      <c r="F214" s="4" t="str">
        <f>+VLOOKUP($A214,DATOS_CAPACITACIONES!A:F,6,0)</f>
        <v xml:space="preserve">William Fierro </v>
      </c>
      <c r="G214" s="4" t="str">
        <f>+VLOOKUP($A214,DATOS_CAPACITACIONES!A:G,7,0)</f>
        <v xml:space="preserve">Finca El Pilar </v>
      </c>
      <c r="H214" s="5">
        <f>+VLOOKUP($A214,DATOS_CAPACITACIONES!A:H,8,0)</f>
        <v>44313</v>
      </c>
      <c r="I214" s="4">
        <f>+VLOOKUP($A214,DATOS_CAPACITACIONES!A:I,9,0)</f>
        <v>60</v>
      </c>
      <c r="J214" s="2">
        <v>31031695</v>
      </c>
      <c r="K214" s="4">
        <f>+VLOOKUP($J214,DATOS_PERSONAL!B:C,2,0)</f>
        <v>1422</v>
      </c>
      <c r="L214" s="4" t="str">
        <f>+VLOOKUP($J214,DATOS_PERSONAL!B:D,3,0)</f>
        <v>ANA ELIZABETH</v>
      </c>
      <c r="M214" s="4" t="str">
        <f>+VLOOKUP($J214,DATOS_PERSONAL!B:E,4,0)</f>
        <v>ORTIZ</v>
      </c>
      <c r="N214" s="4" t="str">
        <f>+VLOOKUP($J214,DATOS_PERSONAL!B:F,5,0)</f>
        <v>OROBERLÍN S.A.S.</v>
      </c>
      <c r="O214" s="4">
        <f>+VLOOKUP($A214,DATOS_CAPACITACIONES!A:N,11,0)</f>
        <v>21</v>
      </c>
      <c r="P214" s="4">
        <f>+VLOOKUP($A214,DATOS_CAPACITACIONES!A:L,12,0)</f>
        <v>21</v>
      </c>
      <c r="Q214" s="3">
        <f t="shared" si="3"/>
        <v>1</v>
      </c>
    </row>
    <row r="215" spans="1:17" ht="34.5" customHeight="1" x14ac:dyDescent="0.25">
      <c r="A215" s="2">
        <v>7</v>
      </c>
      <c r="B215" s="4" t="str">
        <f>+VLOOKUP($A215,DATOS_CAPACITACIONES!A:B,2,0)</f>
        <v>Ambiental</v>
      </c>
      <c r="C215" s="4" t="str">
        <f>+VLOOKUP($A215,DATOS_CAPACITACIONES!A:C,3,0)</f>
        <v>Ahorro y Uso Eficiente de Agua</v>
      </c>
      <c r="D215" s="4" t="str">
        <f>+VLOOKUP($A215,DATOS_CAPACITACIONES!A:D,4,0)</f>
        <v xml:space="preserve">Socialización de la normatividad vigente del decreto 3102 de 1997 y la ley 373 de 1997. Definición del recurso, porcentaje del agua en el planeta, ciclo del agua, hábitos diarios para el ahorro del agua. </v>
      </c>
      <c r="E215" s="4" t="str">
        <f>+VLOOKUP($A215,DATOS_CAPACITACIONES!A:E,5,0)</f>
        <v>William Fierro</v>
      </c>
      <c r="F215" s="4" t="str">
        <f>+VLOOKUP($A215,DATOS_CAPACITACIONES!A:F,6,0)</f>
        <v xml:space="preserve">William Fierro </v>
      </c>
      <c r="G215" s="4" t="str">
        <f>+VLOOKUP($A215,DATOS_CAPACITACIONES!A:G,7,0)</f>
        <v xml:space="preserve">Finca El Pilar </v>
      </c>
      <c r="H215" s="5">
        <f>+VLOOKUP($A215,DATOS_CAPACITACIONES!A:H,8,0)</f>
        <v>44313</v>
      </c>
      <c r="I215" s="4">
        <f>+VLOOKUP($A215,DATOS_CAPACITACIONES!A:I,9,0)</f>
        <v>60</v>
      </c>
      <c r="J215" s="2">
        <v>40404467</v>
      </c>
      <c r="K215" s="4">
        <f>+VLOOKUP($J215,DATOS_PERSONAL!B:C,2,0)</f>
        <v>1029</v>
      </c>
      <c r="L215" s="4" t="str">
        <f>+VLOOKUP($J215,DATOS_PERSONAL!B:D,3,0)</f>
        <v>BLANCA MARINELLA</v>
      </c>
      <c r="M215" s="4" t="str">
        <f>+VLOOKUP($J215,DATOS_PERSONAL!B:E,4,0)</f>
        <v xml:space="preserve">MORENO SANCHEZ </v>
      </c>
      <c r="N215" s="4" t="str">
        <f>+VLOOKUP($J215,DATOS_PERSONAL!B:F,5,0)</f>
        <v>OROBERLÍN S.A.S.</v>
      </c>
      <c r="O215" s="4">
        <f>+VLOOKUP($A215,DATOS_CAPACITACIONES!A:N,11,0)</f>
        <v>21</v>
      </c>
      <c r="P215" s="4">
        <f>+VLOOKUP($A215,DATOS_CAPACITACIONES!A:L,12,0)</f>
        <v>21</v>
      </c>
      <c r="Q215" s="3">
        <f t="shared" si="3"/>
        <v>1</v>
      </c>
    </row>
    <row r="216" spans="1:17" ht="34.5" customHeight="1" x14ac:dyDescent="0.25">
      <c r="A216" s="2">
        <v>7</v>
      </c>
      <c r="B216" s="4" t="str">
        <f>+VLOOKUP($A216,DATOS_CAPACITACIONES!A:B,2,0)</f>
        <v>Ambiental</v>
      </c>
      <c r="C216" s="4" t="str">
        <f>+VLOOKUP($A216,DATOS_CAPACITACIONES!A:C,3,0)</f>
        <v>Ahorro y Uso Eficiente de Agua</v>
      </c>
      <c r="D216" s="4" t="str">
        <f>+VLOOKUP($A216,DATOS_CAPACITACIONES!A:D,4,0)</f>
        <v xml:space="preserve">Socialización de la normatividad vigente del decreto 3102 de 1997 y la ley 373 de 1997. Definición del recurso, porcentaje del agua en el planeta, ciclo del agua, hábitos diarios para el ahorro del agua. </v>
      </c>
      <c r="E216" s="4" t="str">
        <f>+VLOOKUP($A216,DATOS_CAPACITACIONES!A:E,5,0)</f>
        <v>William Fierro</v>
      </c>
      <c r="F216" s="4" t="str">
        <f>+VLOOKUP($A216,DATOS_CAPACITACIONES!A:F,6,0)</f>
        <v xml:space="preserve">William Fierro </v>
      </c>
      <c r="G216" s="4" t="str">
        <f>+VLOOKUP($A216,DATOS_CAPACITACIONES!A:G,7,0)</f>
        <v xml:space="preserve">Finca El Pilar </v>
      </c>
      <c r="H216" s="5">
        <f>+VLOOKUP($A216,DATOS_CAPACITACIONES!A:H,8,0)</f>
        <v>44313</v>
      </c>
      <c r="I216" s="4">
        <f>+VLOOKUP($A216,DATOS_CAPACITACIONES!A:I,9,0)</f>
        <v>60</v>
      </c>
      <c r="J216" s="2">
        <v>40328103</v>
      </c>
      <c r="K216" s="4">
        <f>+VLOOKUP($J216,DATOS_PERSONAL!B:C,2,0)</f>
        <v>1030</v>
      </c>
      <c r="L216" s="4" t="str">
        <f>+VLOOKUP($J216,DATOS_PERSONAL!B:D,3,0)</f>
        <v>DORYS ADRIANA</v>
      </c>
      <c r="M216" s="4" t="str">
        <f>+VLOOKUP($J216,DATOS_PERSONAL!B:E,4,0)</f>
        <v xml:space="preserve">MORENO SANCHEZ </v>
      </c>
      <c r="N216" s="4" t="str">
        <f>+VLOOKUP($J216,DATOS_PERSONAL!B:F,5,0)</f>
        <v>OROBERLÍN S.A.S.</v>
      </c>
      <c r="O216" s="4">
        <f>+VLOOKUP($A216,DATOS_CAPACITACIONES!A:N,11,0)</f>
        <v>21</v>
      </c>
      <c r="P216" s="4">
        <f>+VLOOKUP($A216,DATOS_CAPACITACIONES!A:L,12,0)</f>
        <v>21</v>
      </c>
      <c r="Q216" s="3">
        <f t="shared" si="3"/>
        <v>1</v>
      </c>
    </row>
    <row r="217" spans="1:17" ht="34.5" customHeight="1" x14ac:dyDescent="0.25">
      <c r="A217" s="2">
        <v>7</v>
      </c>
      <c r="B217" s="4" t="str">
        <f>+VLOOKUP($A217,DATOS_CAPACITACIONES!A:B,2,0)</f>
        <v>Ambiental</v>
      </c>
      <c r="C217" s="4" t="str">
        <f>+VLOOKUP($A217,DATOS_CAPACITACIONES!A:C,3,0)</f>
        <v>Ahorro y Uso Eficiente de Agua</v>
      </c>
      <c r="D217" s="4" t="str">
        <f>+VLOOKUP($A217,DATOS_CAPACITACIONES!A:D,4,0)</f>
        <v xml:space="preserve">Socialización de la normatividad vigente del decreto 3102 de 1997 y la ley 373 de 1997. Definición del recurso, porcentaje del agua en el planeta, ciclo del agua, hábitos diarios para el ahorro del agua. </v>
      </c>
      <c r="E217" s="4" t="str">
        <f>+VLOOKUP($A217,DATOS_CAPACITACIONES!A:E,5,0)</f>
        <v>William Fierro</v>
      </c>
      <c r="F217" s="4" t="str">
        <f>+VLOOKUP($A217,DATOS_CAPACITACIONES!A:F,6,0)</f>
        <v xml:space="preserve">William Fierro </v>
      </c>
      <c r="G217" s="4" t="str">
        <f>+VLOOKUP($A217,DATOS_CAPACITACIONES!A:G,7,0)</f>
        <v xml:space="preserve">Finca El Pilar </v>
      </c>
      <c r="H217" s="5">
        <f>+VLOOKUP($A217,DATOS_CAPACITACIONES!A:H,8,0)</f>
        <v>44313</v>
      </c>
      <c r="I217" s="4">
        <f>+VLOOKUP($A217,DATOS_CAPACITACIONES!A:I,9,0)</f>
        <v>60</v>
      </c>
      <c r="J217" s="2">
        <v>40326125</v>
      </c>
      <c r="K217" s="4">
        <f>+VLOOKUP($J217,DATOS_PERSONAL!B:C,2,0)</f>
        <v>1129</v>
      </c>
      <c r="L217" s="4" t="str">
        <f>+VLOOKUP($J217,DATOS_PERSONAL!B:D,3,0)</f>
        <v>LILIANA ANDREA</v>
      </c>
      <c r="M217" s="4" t="str">
        <f>+VLOOKUP($J217,DATOS_PERSONAL!B:E,4,0)</f>
        <v xml:space="preserve">MORENO NARVAEZ </v>
      </c>
      <c r="N217" s="4" t="str">
        <f>+VLOOKUP($J217,DATOS_PERSONAL!B:F,5,0)</f>
        <v>OROBERLÍN S.A.S.</v>
      </c>
      <c r="O217" s="4">
        <f>+VLOOKUP($A217,DATOS_CAPACITACIONES!A:N,11,0)</f>
        <v>21</v>
      </c>
      <c r="P217" s="4">
        <f>+VLOOKUP($A217,DATOS_CAPACITACIONES!A:L,12,0)</f>
        <v>21</v>
      </c>
      <c r="Q217" s="3">
        <f t="shared" si="3"/>
        <v>1</v>
      </c>
    </row>
    <row r="218" spans="1:17" ht="34.5" customHeight="1" x14ac:dyDescent="0.25">
      <c r="A218" s="2">
        <v>7</v>
      </c>
      <c r="B218" s="4" t="str">
        <f>+VLOOKUP($A218,DATOS_CAPACITACIONES!A:B,2,0)</f>
        <v>Ambiental</v>
      </c>
      <c r="C218" s="4" t="str">
        <f>+VLOOKUP($A218,DATOS_CAPACITACIONES!A:C,3,0)</f>
        <v>Ahorro y Uso Eficiente de Agua</v>
      </c>
      <c r="D218" s="4" t="str">
        <f>+VLOOKUP($A218,DATOS_CAPACITACIONES!A:D,4,0)</f>
        <v xml:space="preserve">Socialización de la normatividad vigente del decreto 3102 de 1997 y la ley 373 de 1997. Definición del recurso, porcentaje del agua en el planeta, ciclo del agua, hábitos diarios para el ahorro del agua. </v>
      </c>
      <c r="E218" s="4" t="str">
        <f>+VLOOKUP($A218,DATOS_CAPACITACIONES!A:E,5,0)</f>
        <v>William Fierro</v>
      </c>
      <c r="F218" s="4" t="str">
        <f>+VLOOKUP($A218,DATOS_CAPACITACIONES!A:F,6,0)</f>
        <v xml:space="preserve">William Fierro </v>
      </c>
      <c r="G218" s="4" t="str">
        <f>+VLOOKUP($A218,DATOS_CAPACITACIONES!A:G,7,0)</f>
        <v xml:space="preserve">Finca El Pilar </v>
      </c>
      <c r="H218" s="5">
        <f>+VLOOKUP($A218,DATOS_CAPACITACIONES!A:H,8,0)</f>
        <v>44313</v>
      </c>
      <c r="I218" s="4">
        <f>+VLOOKUP($A218,DATOS_CAPACITACIONES!A:I,9,0)</f>
        <v>60</v>
      </c>
      <c r="J218" s="2">
        <v>1121911429</v>
      </c>
      <c r="K218" s="4">
        <f>+VLOOKUP($J218,DATOS_PERSONAL!B:C,2,0)</f>
        <v>1037</v>
      </c>
      <c r="L218" s="4" t="str">
        <f>+VLOOKUP($J218,DATOS_PERSONAL!B:D,3,0)</f>
        <v>JYMMY ALEXANDER</v>
      </c>
      <c r="M218" s="4" t="str">
        <f>+VLOOKUP($J218,DATOS_PERSONAL!B:E,4,0)</f>
        <v xml:space="preserve">HERNANDEZ MORENO  </v>
      </c>
      <c r="N218" s="4" t="str">
        <f>+VLOOKUP($J218,DATOS_PERSONAL!B:F,5,0)</f>
        <v>OROBERLÍN S.A.S.</v>
      </c>
      <c r="O218" s="4">
        <f>+VLOOKUP($A218,DATOS_CAPACITACIONES!A:N,11,0)</f>
        <v>21</v>
      </c>
      <c r="P218" s="4">
        <f>+VLOOKUP($A218,DATOS_CAPACITACIONES!A:L,12,0)</f>
        <v>21</v>
      </c>
      <c r="Q218" s="3">
        <f t="shared" si="3"/>
        <v>1</v>
      </c>
    </row>
    <row r="219" spans="1:17" ht="34.5" customHeight="1" x14ac:dyDescent="0.25">
      <c r="A219" s="2">
        <v>7</v>
      </c>
      <c r="B219" s="4" t="str">
        <f>+VLOOKUP($A219,DATOS_CAPACITACIONES!A:B,2,0)</f>
        <v>Ambiental</v>
      </c>
      <c r="C219" s="4" t="str">
        <f>+VLOOKUP($A219,DATOS_CAPACITACIONES!A:C,3,0)</f>
        <v>Ahorro y Uso Eficiente de Agua</v>
      </c>
      <c r="D219" s="4" t="str">
        <f>+VLOOKUP($A219,DATOS_CAPACITACIONES!A:D,4,0)</f>
        <v xml:space="preserve">Socialización de la normatividad vigente del decreto 3102 de 1997 y la ley 373 de 1997. Definición del recurso, porcentaje del agua en el planeta, ciclo del agua, hábitos diarios para el ahorro del agua. </v>
      </c>
      <c r="E219" s="4" t="str">
        <f>+VLOOKUP($A219,DATOS_CAPACITACIONES!A:E,5,0)</f>
        <v>William Fierro</v>
      </c>
      <c r="F219" s="4" t="str">
        <f>+VLOOKUP($A219,DATOS_CAPACITACIONES!A:F,6,0)</f>
        <v xml:space="preserve">William Fierro </v>
      </c>
      <c r="G219" s="4" t="str">
        <f>+VLOOKUP($A219,DATOS_CAPACITACIONES!A:G,7,0)</f>
        <v xml:space="preserve">Finca El Pilar </v>
      </c>
      <c r="H219" s="5">
        <f>+VLOOKUP($A219,DATOS_CAPACITACIONES!A:H,8,0)</f>
        <v>44313</v>
      </c>
      <c r="I219" s="4">
        <f>+VLOOKUP($A219,DATOS_CAPACITACIONES!A:I,9,0)</f>
        <v>60</v>
      </c>
      <c r="J219" s="2">
        <v>1007329990</v>
      </c>
      <c r="K219" s="4">
        <f>+VLOOKUP($J219,DATOS_PERSONAL!B:C,2,0)</f>
        <v>1101</v>
      </c>
      <c r="L219" s="4" t="str">
        <f>+VLOOKUP($J219,DATOS_PERSONAL!B:D,3,0)</f>
        <v>ADRIANA</v>
      </c>
      <c r="M219" s="4" t="str">
        <f>+VLOOKUP($J219,DATOS_PERSONAL!B:E,4,0)</f>
        <v xml:space="preserve">HERNANDEZ LONDOÑO </v>
      </c>
      <c r="N219" s="4" t="str">
        <f>+VLOOKUP($J219,DATOS_PERSONAL!B:F,5,0)</f>
        <v>OROBERLÍN S.A.S.</v>
      </c>
      <c r="O219" s="4">
        <f>+VLOOKUP($A219,DATOS_CAPACITACIONES!A:N,11,0)</f>
        <v>21</v>
      </c>
      <c r="P219" s="4">
        <f>+VLOOKUP($A219,DATOS_CAPACITACIONES!A:L,12,0)</f>
        <v>21</v>
      </c>
      <c r="Q219" s="3">
        <f t="shared" si="3"/>
        <v>1</v>
      </c>
    </row>
    <row r="220" spans="1:17" ht="34.5" customHeight="1" x14ac:dyDescent="0.25">
      <c r="A220" s="2">
        <v>7</v>
      </c>
      <c r="B220" s="4" t="str">
        <f>+VLOOKUP($A220,DATOS_CAPACITACIONES!A:B,2,0)</f>
        <v>Ambiental</v>
      </c>
      <c r="C220" s="4" t="str">
        <f>+VLOOKUP($A220,DATOS_CAPACITACIONES!A:C,3,0)</f>
        <v>Ahorro y Uso Eficiente de Agua</v>
      </c>
      <c r="D220" s="4" t="str">
        <f>+VLOOKUP($A220,DATOS_CAPACITACIONES!A:D,4,0)</f>
        <v xml:space="preserve">Socialización de la normatividad vigente del decreto 3102 de 1997 y la ley 373 de 1997. Definición del recurso, porcentaje del agua en el planeta, ciclo del agua, hábitos diarios para el ahorro del agua. </v>
      </c>
      <c r="E220" s="4" t="str">
        <f>+VLOOKUP($A220,DATOS_CAPACITACIONES!A:E,5,0)</f>
        <v>William Fierro</v>
      </c>
      <c r="F220" s="4" t="str">
        <f>+VLOOKUP($A220,DATOS_CAPACITACIONES!A:F,6,0)</f>
        <v xml:space="preserve">William Fierro </v>
      </c>
      <c r="G220" s="4" t="str">
        <f>+VLOOKUP($A220,DATOS_CAPACITACIONES!A:G,7,0)</f>
        <v xml:space="preserve">Finca El Pilar </v>
      </c>
      <c r="H220" s="5">
        <f>+VLOOKUP($A220,DATOS_CAPACITACIONES!A:H,8,0)</f>
        <v>44313</v>
      </c>
      <c r="I220" s="4">
        <f>+VLOOKUP($A220,DATOS_CAPACITACIONES!A:I,9,0)</f>
        <v>60</v>
      </c>
      <c r="J220" s="2">
        <v>1123115110</v>
      </c>
      <c r="K220" s="4">
        <f>+VLOOKUP($J220,DATOS_PERSONAL!B:C,2,0)</f>
        <v>1371</v>
      </c>
      <c r="L220" s="4" t="str">
        <f>+VLOOKUP($J220,DATOS_PERSONAL!B:D,3,0)</f>
        <v>MARINELLY</v>
      </c>
      <c r="M220" s="4" t="str">
        <f>+VLOOKUP($J220,DATOS_PERSONAL!B:E,4,0)</f>
        <v xml:space="preserve">HERNANDEZ JILGUERO </v>
      </c>
      <c r="N220" s="4" t="str">
        <f>+VLOOKUP($J220,DATOS_PERSONAL!B:F,5,0)</f>
        <v>OROBERLÍN S.A.S.</v>
      </c>
      <c r="O220" s="4">
        <f>+VLOOKUP($A220,DATOS_CAPACITACIONES!A:N,11,0)</f>
        <v>21</v>
      </c>
      <c r="P220" s="4">
        <f>+VLOOKUP($A220,DATOS_CAPACITACIONES!A:L,12,0)</f>
        <v>21</v>
      </c>
      <c r="Q220" s="3">
        <f t="shared" si="3"/>
        <v>1</v>
      </c>
    </row>
    <row r="221" spans="1:17" ht="34.5" customHeight="1" x14ac:dyDescent="0.25">
      <c r="A221" s="2">
        <v>7</v>
      </c>
      <c r="B221" s="4" t="str">
        <f>+VLOOKUP($A221,DATOS_CAPACITACIONES!A:B,2,0)</f>
        <v>Ambiental</v>
      </c>
      <c r="C221" s="4" t="str">
        <f>+VLOOKUP($A221,DATOS_CAPACITACIONES!A:C,3,0)</f>
        <v>Ahorro y Uso Eficiente de Agua</v>
      </c>
      <c r="D221" s="4" t="str">
        <f>+VLOOKUP($A221,DATOS_CAPACITACIONES!A:D,4,0)</f>
        <v xml:space="preserve">Socialización de la normatividad vigente del decreto 3102 de 1997 y la ley 373 de 1997. Definición del recurso, porcentaje del agua en el planeta, ciclo del agua, hábitos diarios para el ahorro del agua. </v>
      </c>
      <c r="E221" s="4" t="str">
        <f>+VLOOKUP($A221,DATOS_CAPACITACIONES!A:E,5,0)</f>
        <v>William Fierro</v>
      </c>
      <c r="F221" s="4" t="str">
        <f>+VLOOKUP($A221,DATOS_CAPACITACIONES!A:F,6,0)</f>
        <v xml:space="preserve">William Fierro </v>
      </c>
      <c r="G221" s="4" t="str">
        <f>+VLOOKUP($A221,DATOS_CAPACITACIONES!A:G,7,0)</f>
        <v xml:space="preserve">Finca El Pilar </v>
      </c>
      <c r="H221" s="5">
        <f>+VLOOKUP($A221,DATOS_CAPACITACIONES!A:H,8,0)</f>
        <v>44313</v>
      </c>
      <c r="I221" s="4">
        <f>+VLOOKUP($A221,DATOS_CAPACITACIONES!A:I,9,0)</f>
        <v>60</v>
      </c>
      <c r="J221" s="2">
        <v>31536041</v>
      </c>
      <c r="K221" s="4">
        <f>+VLOOKUP($J221,DATOS_PERSONAL!B:C,2,0)</f>
        <v>1101</v>
      </c>
      <c r="L221" s="4" t="str">
        <f>+VLOOKUP($J221,DATOS_PERSONAL!B:D,3,0)</f>
        <v>ZAMIRNA</v>
      </c>
      <c r="M221" s="4" t="str">
        <f>+VLOOKUP($J221,DATOS_PERSONAL!B:E,4,0)</f>
        <v xml:space="preserve">GUERRERO AGUILAR </v>
      </c>
      <c r="N221" s="4" t="str">
        <f>+VLOOKUP($J221,DATOS_PERSONAL!B:F,5,0)</f>
        <v>OROBERLÍN S.A.S.</v>
      </c>
      <c r="O221" s="4">
        <f>+VLOOKUP($A221,DATOS_CAPACITACIONES!A:N,11,0)</f>
        <v>21</v>
      </c>
      <c r="P221" s="4">
        <f>+VLOOKUP($A221,DATOS_CAPACITACIONES!A:L,12,0)</f>
        <v>21</v>
      </c>
      <c r="Q221" s="3">
        <f t="shared" si="3"/>
        <v>1</v>
      </c>
    </row>
    <row r="222" spans="1:17" ht="34.5" customHeight="1" x14ac:dyDescent="0.25">
      <c r="A222" s="2">
        <v>7</v>
      </c>
      <c r="B222" s="4" t="str">
        <f>+VLOOKUP($A222,DATOS_CAPACITACIONES!A:B,2,0)</f>
        <v>Ambiental</v>
      </c>
      <c r="C222" s="4" t="str">
        <f>+VLOOKUP($A222,DATOS_CAPACITACIONES!A:C,3,0)</f>
        <v>Ahorro y Uso Eficiente de Agua</v>
      </c>
      <c r="D222" s="4" t="str">
        <f>+VLOOKUP($A222,DATOS_CAPACITACIONES!A:D,4,0)</f>
        <v xml:space="preserve">Socialización de la normatividad vigente del decreto 3102 de 1997 y la ley 373 de 1997. Definición del recurso, porcentaje del agua en el planeta, ciclo del agua, hábitos diarios para el ahorro del agua. </v>
      </c>
      <c r="E222" s="4" t="str">
        <f>+VLOOKUP($A222,DATOS_CAPACITACIONES!A:E,5,0)</f>
        <v>William Fierro</v>
      </c>
      <c r="F222" s="4" t="str">
        <f>+VLOOKUP($A222,DATOS_CAPACITACIONES!A:F,6,0)</f>
        <v xml:space="preserve">William Fierro </v>
      </c>
      <c r="G222" s="4" t="str">
        <f>+VLOOKUP($A222,DATOS_CAPACITACIONES!A:G,7,0)</f>
        <v xml:space="preserve">Finca El Pilar </v>
      </c>
      <c r="H222" s="5">
        <f>+VLOOKUP($A222,DATOS_CAPACITACIONES!A:H,8,0)</f>
        <v>44313</v>
      </c>
      <c r="I222" s="4">
        <f>+VLOOKUP($A222,DATOS_CAPACITACIONES!A:I,9,0)</f>
        <v>60</v>
      </c>
      <c r="J222" s="2">
        <v>1121952333</v>
      </c>
      <c r="K222" s="4">
        <f>+VLOOKUP($J222,DATOS_PERSONAL!B:C,2,0)</f>
        <v>1480</v>
      </c>
      <c r="L222" s="4" t="str">
        <f>+VLOOKUP($J222,DATOS_PERSONAL!B:D,3,0)</f>
        <v>DANNY ALEJANDRA</v>
      </c>
      <c r="M222" s="4" t="str">
        <f>+VLOOKUP($J222,DATOS_PERSONAL!B:E,4,0)</f>
        <v xml:space="preserve">GONZALEZ </v>
      </c>
      <c r="N222" s="4" t="str">
        <f>+VLOOKUP($J222,DATOS_PERSONAL!B:F,5,0)</f>
        <v>OROBERLÍN S.A.S.</v>
      </c>
      <c r="O222" s="4">
        <f>+VLOOKUP($A222,DATOS_CAPACITACIONES!A:N,11,0)</f>
        <v>21</v>
      </c>
      <c r="P222" s="4">
        <f>+VLOOKUP($A222,DATOS_CAPACITACIONES!A:L,12,0)</f>
        <v>21</v>
      </c>
      <c r="Q222" s="3">
        <f t="shared" si="3"/>
        <v>1</v>
      </c>
    </row>
    <row r="223" spans="1:17" ht="34.5" customHeight="1" x14ac:dyDescent="0.25">
      <c r="A223" s="2">
        <v>7</v>
      </c>
      <c r="B223" s="4" t="str">
        <f>+VLOOKUP($A223,DATOS_CAPACITACIONES!A:B,2,0)</f>
        <v>Ambiental</v>
      </c>
      <c r="C223" s="4" t="str">
        <f>+VLOOKUP($A223,DATOS_CAPACITACIONES!A:C,3,0)</f>
        <v>Ahorro y Uso Eficiente de Agua</v>
      </c>
      <c r="D223" s="4" t="str">
        <f>+VLOOKUP($A223,DATOS_CAPACITACIONES!A:D,4,0)</f>
        <v xml:space="preserve">Socialización de la normatividad vigente del decreto 3102 de 1997 y la ley 373 de 1997. Definición del recurso, porcentaje del agua en el planeta, ciclo del agua, hábitos diarios para el ahorro del agua. </v>
      </c>
      <c r="E223" s="4" t="str">
        <f>+VLOOKUP($A223,DATOS_CAPACITACIONES!A:E,5,0)</f>
        <v>William Fierro</v>
      </c>
      <c r="F223" s="4" t="str">
        <f>+VLOOKUP($A223,DATOS_CAPACITACIONES!A:F,6,0)</f>
        <v xml:space="preserve">William Fierro </v>
      </c>
      <c r="G223" s="4" t="str">
        <f>+VLOOKUP($A223,DATOS_CAPACITACIONES!A:G,7,0)</f>
        <v xml:space="preserve">Finca El Pilar </v>
      </c>
      <c r="H223" s="5">
        <f>+VLOOKUP($A223,DATOS_CAPACITACIONES!A:H,8,0)</f>
        <v>44313</v>
      </c>
      <c r="I223" s="4">
        <f>+VLOOKUP($A223,DATOS_CAPACITACIONES!A:I,9,0)</f>
        <v>60</v>
      </c>
      <c r="J223" s="2">
        <v>38360656</v>
      </c>
      <c r="K223" s="4">
        <f>+VLOOKUP($J223,DATOS_PERSONAL!B:C,2,0)</f>
        <v>1039</v>
      </c>
      <c r="L223" s="4" t="str">
        <f>+VLOOKUP($J223,DATOS_PERSONAL!B:D,3,0)</f>
        <v>EMILCE</v>
      </c>
      <c r="M223" s="4" t="str">
        <f>+VLOOKUP($J223,DATOS_PERSONAL!B:E,4,0)</f>
        <v xml:space="preserve">CESPEDES CANAS </v>
      </c>
      <c r="N223" s="4" t="str">
        <f>+VLOOKUP($J223,DATOS_PERSONAL!B:F,5,0)</f>
        <v>OROBERLÍN S.A.S.</v>
      </c>
      <c r="O223" s="4">
        <f>+VLOOKUP($A223,DATOS_CAPACITACIONES!A:N,11,0)</f>
        <v>21</v>
      </c>
      <c r="P223" s="4">
        <f>+VLOOKUP($A223,DATOS_CAPACITACIONES!A:L,12,0)</f>
        <v>21</v>
      </c>
      <c r="Q223" s="3">
        <f t="shared" si="3"/>
        <v>1</v>
      </c>
    </row>
    <row r="224" spans="1:17" ht="34.5" customHeight="1" x14ac:dyDescent="0.25">
      <c r="A224" s="2">
        <v>7</v>
      </c>
      <c r="B224" s="4" t="str">
        <f>+VLOOKUP($A224,DATOS_CAPACITACIONES!A:B,2,0)</f>
        <v>Ambiental</v>
      </c>
      <c r="C224" s="4" t="str">
        <f>+VLOOKUP($A224,DATOS_CAPACITACIONES!A:C,3,0)</f>
        <v>Ahorro y Uso Eficiente de Agua</v>
      </c>
      <c r="D224" s="4" t="str">
        <f>+VLOOKUP($A224,DATOS_CAPACITACIONES!A:D,4,0)</f>
        <v xml:space="preserve">Socialización de la normatividad vigente del decreto 3102 de 1997 y la ley 373 de 1997. Definición del recurso, porcentaje del agua en el planeta, ciclo del agua, hábitos diarios para el ahorro del agua. </v>
      </c>
      <c r="E224" s="4" t="str">
        <f>+VLOOKUP($A224,DATOS_CAPACITACIONES!A:E,5,0)</f>
        <v>William Fierro</v>
      </c>
      <c r="F224" s="4" t="str">
        <f>+VLOOKUP($A224,DATOS_CAPACITACIONES!A:F,6,0)</f>
        <v xml:space="preserve">William Fierro </v>
      </c>
      <c r="G224" s="4" t="str">
        <f>+VLOOKUP($A224,DATOS_CAPACITACIONES!A:G,7,0)</f>
        <v xml:space="preserve">Finca El Pilar </v>
      </c>
      <c r="H224" s="5">
        <f>+VLOOKUP($A224,DATOS_CAPACITACIONES!A:H,8,0)</f>
        <v>44313</v>
      </c>
      <c r="I224" s="4">
        <f>+VLOOKUP($A224,DATOS_CAPACITACIONES!A:I,9,0)</f>
        <v>60</v>
      </c>
      <c r="J224" s="2">
        <v>1109411143</v>
      </c>
      <c r="K224" s="4">
        <f>+VLOOKUP($J224,DATOS_PERSONAL!B:C,2,0)</f>
        <v>1477</v>
      </c>
      <c r="L224" s="4" t="str">
        <f>+VLOOKUP($J224,DATOS_PERSONAL!B:D,3,0)</f>
        <v>YISSY FERNANDA</v>
      </c>
      <c r="M224" s="4" t="str">
        <f>+VLOOKUP($J224,DATOS_PERSONAL!B:E,4,0)</f>
        <v xml:space="preserve">CASTRO CESPEDES </v>
      </c>
      <c r="N224" s="4" t="str">
        <f>+VLOOKUP($J224,DATOS_PERSONAL!B:F,5,0)</f>
        <v>OROBERLÍN S.A.S.</v>
      </c>
      <c r="O224" s="4">
        <f>+VLOOKUP($A224,DATOS_CAPACITACIONES!A:N,11,0)</f>
        <v>21</v>
      </c>
      <c r="P224" s="4">
        <f>+VLOOKUP($A224,DATOS_CAPACITACIONES!A:L,12,0)</f>
        <v>21</v>
      </c>
      <c r="Q224" s="3">
        <f t="shared" si="3"/>
        <v>1</v>
      </c>
    </row>
    <row r="225" spans="1:17" ht="34.5" customHeight="1" x14ac:dyDescent="0.25">
      <c r="A225" s="2">
        <v>7</v>
      </c>
      <c r="B225" s="4" t="str">
        <f>+VLOOKUP($A225,DATOS_CAPACITACIONES!A:B,2,0)</f>
        <v>Ambiental</v>
      </c>
      <c r="C225" s="4" t="str">
        <f>+VLOOKUP($A225,DATOS_CAPACITACIONES!A:C,3,0)</f>
        <v>Ahorro y Uso Eficiente de Agua</v>
      </c>
      <c r="D225" s="4" t="str">
        <f>+VLOOKUP($A225,DATOS_CAPACITACIONES!A:D,4,0)</f>
        <v xml:space="preserve">Socialización de la normatividad vigente del decreto 3102 de 1997 y la ley 373 de 1997. Definición del recurso, porcentaje del agua en el planeta, ciclo del agua, hábitos diarios para el ahorro del agua. </v>
      </c>
      <c r="E225" s="4" t="str">
        <f>+VLOOKUP($A225,DATOS_CAPACITACIONES!A:E,5,0)</f>
        <v>William Fierro</v>
      </c>
      <c r="F225" s="4" t="str">
        <f>+VLOOKUP($A225,DATOS_CAPACITACIONES!A:F,6,0)</f>
        <v xml:space="preserve">William Fierro </v>
      </c>
      <c r="G225" s="4" t="str">
        <f>+VLOOKUP($A225,DATOS_CAPACITACIONES!A:G,7,0)</f>
        <v xml:space="preserve">Finca El Pilar </v>
      </c>
      <c r="H225" s="5">
        <f>+VLOOKUP($A225,DATOS_CAPACITACIONES!A:H,8,0)</f>
        <v>44313</v>
      </c>
      <c r="I225" s="4">
        <f>+VLOOKUP($A225,DATOS_CAPACITACIONES!A:I,9,0)</f>
        <v>60</v>
      </c>
      <c r="J225" s="2">
        <v>1122142973</v>
      </c>
      <c r="K225" s="4">
        <f>+VLOOKUP($J225,DATOS_PERSONAL!B:C,2,0)</f>
        <v>1415</v>
      </c>
      <c r="L225" s="4" t="str">
        <f>+VLOOKUP($J225,DATOS_PERSONAL!B:D,3,0)</f>
        <v xml:space="preserve"> ERIKA DAYANA</v>
      </c>
      <c r="M225" s="4" t="str">
        <f>+VLOOKUP($J225,DATOS_PERSONAL!B:E,4,0)</f>
        <v>CARO MORA</v>
      </c>
      <c r="N225" s="4" t="str">
        <f>+VLOOKUP($J225,DATOS_PERSONAL!B:F,5,0)</f>
        <v>OROBERLÍN S.A.S.</v>
      </c>
      <c r="O225" s="4">
        <f>+VLOOKUP($A225,DATOS_CAPACITACIONES!A:N,11,0)</f>
        <v>21</v>
      </c>
      <c r="P225" s="4">
        <f>+VLOOKUP($A225,DATOS_CAPACITACIONES!A:L,12,0)</f>
        <v>21</v>
      </c>
      <c r="Q225" s="3">
        <f t="shared" si="3"/>
        <v>1</v>
      </c>
    </row>
    <row r="226" spans="1:17" ht="34.5" customHeight="1" x14ac:dyDescent="0.25">
      <c r="A226" s="2">
        <v>7</v>
      </c>
      <c r="B226" s="4" t="str">
        <f>+VLOOKUP($A226,DATOS_CAPACITACIONES!A:B,2,0)</f>
        <v>Ambiental</v>
      </c>
      <c r="C226" s="4" t="str">
        <f>+VLOOKUP($A226,DATOS_CAPACITACIONES!A:C,3,0)</f>
        <v>Ahorro y Uso Eficiente de Agua</v>
      </c>
      <c r="D226" s="4" t="str">
        <f>+VLOOKUP($A226,DATOS_CAPACITACIONES!A:D,4,0)</f>
        <v xml:space="preserve">Socialización de la normatividad vigente del decreto 3102 de 1997 y la ley 373 de 1997. Definición del recurso, porcentaje del agua en el planeta, ciclo del agua, hábitos diarios para el ahorro del agua. </v>
      </c>
      <c r="E226" s="4" t="str">
        <f>+VLOOKUP($A226,DATOS_CAPACITACIONES!A:E,5,0)</f>
        <v>William Fierro</v>
      </c>
      <c r="F226" s="4" t="str">
        <f>+VLOOKUP($A226,DATOS_CAPACITACIONES!A:F,6,0)</f>
        <v xml:space="preserve">William Fierro </v>
      </c>
      <c r="G226" s="4" t="str">
        <f>+VLOOKUP($A226,DATOS_CAPACITACIONES!A:G,7,0)</f>
        <v xml:space="preserve">Finca El Pilar </v>
      </c>
      <c r="H226" s="5">
        <f>+VLOOKUP($A226,DATOS_CAPACITACIONES!A:H,8,0)</f>
        <v>44313</v>
      </c>
      <c r="I226" s="4">
        <f>+VLOOKUP($A226,DATOS_CAPACITACIONES!A:I,9,0)</f>
        <v>60</v>
      </c>
      <c r="J226" s="2">
        <v>17328515</v>
      </c>
      <c r="K226" s="4" t="str">
        <f>+VLOOKUP($J226,DATOS_PERSONAL!B:C,2,0)</f>
        <v>N/A</v>
      </c>
      <c r="L226" s="4" t="str">
        <f>+VLOOKUP($J226,DATOS_PERSONAL!B:D,3,0)</f>
        <v>BENJAMIN</v>
      </c>
      <c r="M226" s="4" t="str">
        <f>+VLOOKUP($J226,DATOS_PERSONAL!B:E,4,0)</f>
        <v>ALDANA RINCON</v>
      </c>
      <c r="N226" s="4" t="str">
        <f>+VLOOKUP($J226,DATOS_PERSONAL!B:F,5,0)</f>
        <v>PALMERAS CARARABO S.A.</v>
      </c>
      <c r="O226" s="4">
        <f>+VLOOKUP($A226,DATOS_CAPACITACIONES!A:N,11,0)</f>
        <v>21</v>
      </c>
      <c r="P226" s="4">
        <f>+VLOOKUP($A226,DATOS_CAPACITACIONES!A:L,12,0)</f>
        <v>21</v>
      </c>
      <c r="Q226" s="3">
        <f t="shared" si="3"/>
        <v>1</v>
      </c>
    </row>
    <row r="227" spans="1:17" ht="34.5" customHeight="1" x14ac:dyDescent="0.25">
      <c r="A227" s="2">
        <v>8</v>
      </c>
      <c r="B227" s="4" t="str">
        <f>+VLOOKUP($A227,DATOS_CAPACITACIONES!A:B,2,0)</f>
        <v>Ambiental</v>
      </c>
      <c r="C227" s="4" t="str">
        <f>+VLOOKUP($A227,DATOS_CAPACITACIONES!A:C,3,0)</f>
        <v>Ahorro y Uso Eficiente de Energía</v>
      </c>
      <c r="D227" s="4" t="str">
        <f>+VLOOKUP($A227,DATOS_CAPACITACIONES!A:D,4,0)</f>
        <v xml:space="preserve">Socialización del ahorro y uso adecuado de la energía, buenas prácticas del manejo de la energía para minimizar su consumo y métodos para utilizar energía solar. </v>
      </c>
      <c r="E227" s="4" t="str">
        <f>+VLOOKUP($A227,DATOS_CAPACITACIONES!A:E,5,0)</f>
        <v>William Fierro</v>
      </c>
      <c r="F227" s="4" t="str">
        <f>+VLOOKUP($A227,DATOS_CAPACITACIONES!A:F,6,0)</f>
        <v xml:space="preserve">William Fierro </v>
      </c>
      <c r="G227" s="4" t="str">
        <f>+VLOOKUP($A227,DATOS_CAPACITACIONES!A:G,7,0)</f>
        <v xml:space="preserve">Finca El Pilar </v>
      </c>
      <c r="H227" s="5">
        <f>+VLOOKUP($A227,DATOS_CAPACITACIONES!A:H,8,0)</f>
        <v>44313</v>
      </c>
      <c r="I227" s="4">
        <f>+VLOOKUP($A227,DATOS_CAPACITACIONES!A:I,9,0)</f>
        <v>60</v>
      </c>
      <c r="J227" s="2">
        <v>17267214</v>
      </c>
      <c r="K227" s="4">
        <f>+VLOOKUP($J227,DATOS_PERSONAL!B:C,2,0)</f>
        <v>1311</v>
      </c>
      <c r="L227" s="4" t="str">
        <f>+VLOOKUP($J227,DATOS_PERSONAL!B:D,3,0)</f>
        <v>JOSE ALVARO</v>
      </c>
      <c r="M227" s="4" t="str">
        <f>+VLOOKUP($J227,DATOS_PERSONAL!B:E,4,0)</f>
        <v xml:space="preserve">SUAREZ TRIVIÑO </v>
      </c>
      <c r="N227" s="4" t="str">
        <f>+VLOOKUP($J227,DATOS_PERSONAL!B:F,5,0)</f>
        <v>OROBERLÍN S.A.S.</v>
      </c>
      <c r="O227" s="4">
        <f>+VLOOKUP($A227,DATOS_CAPACITACIONES!A:N,11,0)</f>
        <v>21</v>
      </c>
      <c r="P227" s="4">
        <f>+VLOOKUP($A227,DATOS_CAPACITACIONES!A:L,12,0)</f>
        <v>21</v>
      </c>
      <c r="Q227" s="3">
        <f t="shared" si="3"/>
        <v>1</v>
      </c>
    </row>
    <row r="228" spans="1:17" ht="34.5" customHeight="1" x14ac:dyDescent="0.25">
      <c r="A228" s="2">
        <v>8</v>
      </c>
      <c r="B228" s="4" t="str">
        <f>+VLOOKUP($A228,DATOS_CAPACITACIONES!A:B,2,0)</f>
        <v>Ambiental</v>
      </c>
      <c r="C228" s="4" t="str">
        <f>+VLOOKUP($A228,DATOS_CAPACITACIONES!A:C,3,0)</f>
        <v>Ahorro y Uso Eficiente de Energía</v>
      </c>
      <c r="D228" s="4" t="str">
        <f>+VLOOKUP($A228,DATOS_CAPACITACIONES!A:D,4,0)</f>
        <v xml:space="preserve">Socialización del ahorro y uso adecuado de la energía, buenas prácticas del manejo de la energía para minimizar su consumo y métodos para utilizar energía solar. </v>
      </c>
      <c r="E228" s="4" t="str">
        <f>+VLOOKUP($A228,DATOS_CAPACITACIONES!A:E,5,0)</f>
        <v>William Fierro</v>
      </c>
      <c r="F228" s="4" t="str">
        <f>+VLOOKUP($A228,DATOS_CAPACITACIONES!A:F,6,0)</f>
        <v xml:space="preserve">William Fierro </v>
      </c>
      <c r="G228" s="4" t="str">
        <f>+VLOOKUP($A228,DATOS_CAPACITACIONES!A:G,7,0)</f>
        <v xml:space="preserve">Finca El Pilar </v>
      </c>
      <c r="H228" s="5">
        <f>+VLOOKUP($A228,DATOS_CAPACITACIONES!A:H,8,0)</f>
        <v>44313</v>
      </c>
      <c r="I228" s="4">
        <f>+VLOOKUP($A228,DATOS_CAPACITACIONES!A:I,9,0)</f>
        <v>60</v>
      </c>
      <c r="J228" s="2">
        <v>1006778024</v>
      </c>
      <c r="K228" s="4">
        <f>+VLOOKUP($J228,DATOS_PERSONAL!B:C,2,0)</f>
        <v>1505</v>
      </c>
      <c r="L228" s="4" t="str">
        <f>+VLOOKUP($J228,DATOS_PERSONAL!B:D,3,0)</f>
        <v>JUAN DAVID</v>
      </c>
      <c r="M228" s="4" t="str">
        <f>+VLOOKUP($J228,DATOS_PERSONAL!B:E,4,0)</f>
        <v xml:space="preserve">SOLORZA ROJAS </v>
      </c>
      <c r="N228" s="4" t="str">
        <f>+VLOOKUP($J228,DATOS_PERSONAL!B:F,5,0)</f>
        <v>OROBERLÍN S.A.S.</v>
      </c>
      <c r="O228" s="4">
        <f>+VLOOKUP($A228,DATOS_CAPACITACIONES!A:N,11,0)</f>
        <v>21</v>
      </c>
      <c r="P228" s="4">
        <f>+VLOOKUP($A228,DATOS_CAPACITACIONES!A:L,12,0)</f>
        <v>21</v>
      </c>
      <c r="Q228" s="3">
        <f t="shared" si="3"/>
        <v>1</v>
      </c>
    </row>
    <row r="229" spans="1:17" ht="34.5" customHeight="1" x14ac:dyDescent="0.25">
      <c r="A229" s="2">
        <v>8</v>
      </c>
      <c r="B229" s="4" t="str">
        <f>+VLOOKUP($A229,DATOS_CAPACITACIONES!A:B,2,0)</f>
        <v>Ambiental</v>
      </c>
      <c r="C229" s="4" t="str">
        <f>+VLOOKUP($A229,DATOS_CAPACITACIONES!A:C,3,0)</f>
        <v>Ahorro y Uso Eficiente de Energía</v>
      </c>
      <c r="D229" s="4" t="str">
        <f>+VLOOKUP($A229,DATOS_CAPACITACIONES!A:D,4,0)</f>
        <v xml:space="preserve">Socialización del ahorro y uso adecuado de la energía, buenas prácticas del manejo de la energía para minimizar su consumo y métodos para utilizar energía solar. </v>
      </c>
      <c r="E229" s="4" t="str">
        <f>+VLOOKUP($A229,DATOS_CAPACITACIONES!A:E,5,0)</f>
        <v>William Fierro</v>
      </c>
      <c r="F229" s="4" t="str">
        <f>+VLOOKUP($A229,DATOS_CAPACITACIONES!A:F,6,0)</f>
        <v xml:space="preserve">William Fierro </v>
      </c>
      <c r="G229" s="4" t="str">
        <f>+VLOOKUP($A229,DATOS_CAPACITACIONES!A:G,7,0)</f>
        <v xml:space="preserve">Finca El Pilar </v>
      </c>
      <c r="H229" s="5">
        <f>+VLOOKUP($A229,DATOS_CAPACITACIONES!A:H,8,0)</f>
        <v>44313</v>
      </c>
      <c r="I229" s="4">
        <f>+VLOOKUP($A229,DATOS_CAPACITACIONES!A:I,9,0)</f>
        <v>60</v>
      </c>
      <c r="J229" s="2">
        <v>25331999</v>
      </c>
      <c r="K229" s="4">
        <f>+VLOOKUP($J229,DATOS_PERSONAL!B:C,2,0)</f>
        <v>1121</v>
      </c>
      <c r="L229" s="4" t="str">
        <f>+VLOOKUP($J229,DATOS_PERSONAL!B:D,3,0)</f>
        <v xml:space="preserve">VICKY JIMENA </v>
      </c>
      <c r="M229" s="4" t="str">
        <f>+VLOOKUP($J229,DATOS_PERSONAL!B:E,4,0)</f>
        <v xml:space="preserve">SANDOVAL GOLU </v>
      </c>
      <c r="N229" s="4" t="str">
        <f>+VLOOKUP($J229,DATOS_PERSONAL!B:F,5,0)</f>
        <v>OROBERLÍN S.A.S.</v>
      </c>
      <c r="O229" s="4">
        <f>+VLOOKUP($A229,DATOS_CAPACITACIONES!A:N,11,0)</f>
        <v>21</v>
      </c>
      <c r="P229" s="4">
        <f>+VLOOKUP($A229,DATOS_CAPACITACIONES!A:L,12,0)</f>
        <v>21</v>
      </c>
      <c r="Q229" s="3">
        <f t="shared" si="3"/>
        <v>1</v>
      </c>
    </row>
    <row r="230" spans="1:17" ht="34.5" customHeight="1" x14ac:dyDescent="0.25">
      <c r="A230" s="2">
        <v>8</v>
      </c>
      <c r="B230" s="4" t="str">
        <f>+VLOOKUP($A230,DATOS_CAPACITACIONES!A:B,2,0)</f>
        <v>Ambiental</v>
      </c>
      <c r="C230" s="4" t="str">
        <f>+VLOOKUP($A230,DATOS_CAPACITACIONES!A:C,3,0)</f>
        <v>Ahorro y Uso Eficiente de Energía</v>
      </c>
      <c r="D230" s="4" t="str">
        <f>+VLOOKUP($A230,DATOS_CAPACITACIONES!A:D,4,0)</f>
        <v xml:space="preserve">Socialización del ahorro y uso adecuado de la energía, buenas prácticas del manejo de la energía para minimizar su consumo y métodos para utilizar energía solar. </v>
      </c>
      <c r="E230" s="4" t="str">
        <f>+VLOOKUP($A230,DATOS_CAPACITACIONES!A:E,5,0)</f>
        <v>William Fierro</v>
      </c>
      <c r="F230" s="4" t="str">
        <f>+VLOOKUP($A230,DATOS_CAPACITACIONES!A:F,6,0)</f>
        <v xml:space="preserve">William Fierro </v>
      </c>
      <c r="G230" s="4" t="str">
        <f>+VLOOKUP($A230,DATOS_CAPACITACIONES!A:G,7,0)</f>
        <v xml:space="preserve">Finca El Pilar </v>
      </c>
      <c r="H230" s="5">
        <f>+VLOOKUP($A230,DATOS_CAPACITACIONES!A:H,8,0)</f>
        <v>44313</v>
      </c>
      <c r="I230" s="4">
        <f>+VLOOKUP($A230,DATOS_CAPACITACIONES!A:I,9,0)</f>
        <v>60</v>
      </c>
      <c r="J230" s="2">
        <v>40401255</v>
      </c>
      <c r="K230" s="4">
        <f>+VLOOKUP($J230,DATOS_PERSONAL!B:C,2,0)</f>
        <v>1034</v>
      </c>
      <c r="L230" s="4" t="str">
        <f>+VLOOKUP($J230,DATOS_PERSONAL!B:D,3,0)</f>
        <v>YUDY FERLAY</v>
      </c>
      <c r="M230" s="4" t="str">
        <f>+VLOOKUP($J230,DATOS_PERSONAL!B:E,4,0)</f>
        <v xml:space="preserve">ROMERO BERNAL </v>
      </c>
      <c r="N230" s="4" t="str">
        <f>+VLOOKUP($J230,DATOS_PERSONAL!B:F,5,0)</f>
        <v>OROBERLÍN S.A.S.</v>
      </c>
      <c r="O230" s="4">
        <f>+VLOOKUP($A230,DATOS_CAPACITACIONES!A:N,11,0)</f>
        <v>21</v>
      </c>
      <c r="P230" s="4">
        <f>+VLOOKUP($A230,DATOS_CAPACITACIONES!A:L,12,0)</f>
        <v>21</v>
      </c>
      <c r="Q230" s="3">
        <f t="shared" si="3"/>
        <v>1</v>
      </c>
    </row>
    <row r="231" spans="1:17" ht="34.5" customHeight="1" x14ac:dyDescent="0.25">
      <c r="A231" s="2">
        <v>8</v>
      </c>
      <c r="B231" s="4" t="str">
        <f>+VLOOKUP($A231,DATOS_CAPACITACIONES!A:B,2,0)</f>
        <v>Ambiental</v>
      </c>
      <c r="C231" s="4" t="str">
        <f>+VLOOKUP($A231,DATOS_CAPACITACIONES!A:C,3,0)</f>
        <v>Ahorro y Uso Eficiente de Energía</v>
      </c>
      <c r="D231" s="4" t="str">
        <f>+VLOOKUP($A231,DATOS_CAPACITACIONES!A:D,4,0)</f>
        <v xml:space="preserve">Socialización del ahorro y uso adecuado de la energía, buenas prácticas del manejo de la energía para minimizar su consumo y métodos para utilizar energía solar. </v>
      </c>
      <c r="E231" s="4" t="str">
        <f>+VLOOKUP($A231,DATOS_CAPACITACIONES!A:E,5,0)</f>
        <v>William Fierro</v>
      </c>
      <c r="F231" s="4" t="str">
        <f>+VLOOKUP($A231,DATOS_CAPACITACIONES!A:F,6,0)</f>
        <v xml:space="preserve">William Fierro </v>
      </c>
      <c r="G231" s="4" t="str">
        <f>+VLOOKUP($A231,DATOS_CAPACITACIONES!A:G,7,0)</f>
        <v xml:space="preserve">Finca El Pilar </v>
      </c>
      <c r="H231" s="5">
        <f>+VLOOKUP($A231,DATOS_CAPACITACIONES!A:H,8,0)</f>
        <v>44313</v>
      </c>
      <c r="I231" s="4">
        <f>+VLOOKUP($A231,DATOS_CAPACITACIONES!A:I,9,0)</f>
        <v>60</v>
      </c>
      <c r="J231" s="2">
        <v>1122132486</v>
      </c>
      <c r="K231" s="4">
        <f>+VLOOKUP($J231,DATOS_PERSONAL!B:C,2,0)</f>
        <v>1216</v>
      </c>
      <c r="L231" s="4" t="str">
        <f>+VLOOKUP($J231,DATOS_PERSONAL!B:D,3,0)</f>
        <v xml:space="preserve"> LAURA MARCELA</v>
      </c>
      <c r="M231" s="4" t="str">
        <f>+VLOOKUP($J231,DATOS_PERSONAL!B:E,4,0)</f>
        <v>ROJAS GARCIA</v>
      </c>
      <c r="N231" s="4" t="str">
        <f>+VLOOKUP($J231,DATOS_PERSONAL!B:F,5,0)</f>
        <v>OROBERLÍN S.A.S.</v>
      </c>
      <c r="O231" s="4">
        <f>+VLOOKUP($A231,DATOS_CAPACITACIONES!A:N,11,0)</f>
        <v>21</v>
      </c>
      <c r="P231" s="4">
        <f>+VLOOKUP($A231,DATOS_CAPACITACIONES!A:L,12,0)</f>
        <v>21</v>
      </c>
      <c r="Q231" s="3">
        <f t="shared" si="3"/>
        <v>1</v>
      </c>
    </row>
    <row r="232" spans="1:17" ht="34.5" customHeight="1" x14ac:dyDescent="0.25">
      <c r="A232" s="2">
        <v>8</v>
      </c>
      <c r="B232" s="4" t="str">
        <f>+VLOOKUP($A232,DATOS_CAPACITACIONES!A:B,2,0)</f>
        <v>Ambiental</v>
      </c>
      <c r="C232" s="4" t="str">
        <f>+VLOOKUP($A232,DATOS_CAPACITACIONES!A:C,3,0)</f>
        <v>Ahorro y Uso Eficiente de Energía</v>
      </c>
      <c r="D232" s="4" t="str">
        <f>+VLOOKUP($A232,DATOS_CAPACITACIONES!A:D,4,0)</f>
        <v xml:space="preserve">Socialización del ahorro y uso adecuado de la energía, buenas prácticas del manejo de la energía para minimizar su consumo y métodos para utilizar energía solar. </v>
      </c>
      <c r="E232" s="4" t="str">
        <f>+VLOOKUP($A232,DATOS_CAPACITACIONES!A:E,5,0)</f>
        <v>William Fierro</v>
      </c>
      <c r="F232" s="4" t="str">
        <f>+VLOOKUP($A232,DATOS_CAPACITACIONES!A:F,6,0)</f>
        <v xml:space="preserve">William Fierro </v>
      </c>
      <c r="G232" s="4" t="str">
        <f>+VLOOKUP($A232,DATOS_CAPACITACIONES!A:G,7,0)</f>
        <v xml:space="preserve">Finca El Pilar </v>
      </c>
      <c r="H232" s="5">
        <f>+VLOOKUP($A232,DATOS_CAPACITACIONES!A:H,8,0)</f>
        <v>44313</v>
      </c>
      <c r="I232" s="4">
        <f>+VLOOKUP($A232,DATOS_CAPACITACIONES!A:I,9,0)</f>
        <v>60</v>
      </c>
      <c r="J232" s="2">
        <v>1123114419</v>
      </c>
      <c r="K232" s="4">
        <f>+VLOOKUP($J232,DATOS_PERSONAL!B:C,2,0)</f>
        <v>1059</v>
      </c>
      <c r="L232" s="4" t="str">
        <f>+VLOOKUP($J232,DATOS_PERSONAL!B:D,3,0)</f>
        <v>ANA MARIA</v>
      </c>
      <c r="M232" s="4" t="str">
        <f>+VLOOKUP($J232,DATOS_PERSONAL!B:E,4,0)</f>
        <v xml:space="preserve">ROBAYO JIMENEZ </v>
      </c>
      <c r="N232" s="4" t="str">
        <f>+VLOOKUP($J232,DATOS_PERSONAL!B:F,5,0)</f>
        <v>OROBERLÍN S.A.S.</v>
      </c>
      <c r="O232" s="4">
        <f>+VLOOKUP($A232,DATOS_CAPACITACIONES!A:N,11,0)</f>
        <v>21</v>
      </c>
      <c r="P232" s="4">
        <f>+VLOOKUP($A232,DATOS_CAPACITACIONES!A:L,12,0)</f>
        <v>21</v>
      </c>
      <c r="Q232" s="3">
        <f t="shared" si="3"/>
        <v>1</v>
      </c>
    </row>
    <row r="233" spans="1:17" ht="34.5" customHeight="1" x14ac:dyDescent="0.25">
      <c r="A233" s="2">
        <v>8</v>
      </c>
      <c r="B233" s="4" t="str">
        <f>+VLOOKUP($A233,DATOS_CAPACITACIONES!A:B,2,0)</f>
        <v>Ambiental</v>
      </c>
      <c r="C233" s="4" t="str">
        <f>+VLOOKUP($A233,DATOS_CAPACITACIONES!A:C,3,0)</f>
        <v>Ahorro y Uso Eficiente de Energía</v>
      </c>
      <c r="D233" s="4" t="str">
        <f>+VLOOKUP($A233,DATOS_CAPACITACIONES!A:D,4,0)</f>
        <v xml:space="preserve">Socialización del ahorro y uso adecuado de la energía, buenas prácticas del manejo de la energía para minimizar su consumo y métodos para utilizar energía solar. </v>
      </c>
      <c r="E233" s="4" t="str">
        <f>+VLOOKUP($A233,DATOS_CAPACITACIONES!A:E,5,0)</f>
        <v>William Fierro</v>
      </c>
      <c r="F233" s="4" t="str">
        <f>+VLOOKUP($A233,DATOS_CAPACITACIONES!A:F,6,0)</f>
        <v xml:space="preserve">William Fierro </v>
      </c>
      <c r="G233" s="4" t="str">
        <f>+VLOOKUP($A233,DATOS_CAPACITACIONES!A:G,7,0)</f>
        <v xml:space="preserve">Finca El Pilar </v>
      </c>
      <c r="H233" s="5">
        <f>+VLOOKUP($A233,DATOS_CAPACITACIONES!A:H,8,0)</f>
        <v>44313</v>
      </c>
      <c r="I233" s="4">
        <f>+VLOOKUP($A233,DATOS_CAPACITACIONES!A:I,9,0)</f>
        <v>60</v>
      </c>
      <c r="J233" s="2">
        <v>40411297</v>
      </c>
      <c r="K233" s="4">
        <f>+VLOOKUP($J233,DATOS_PERSONAL!B:C,2,0)</f>
        <v>1015</v>
      </c>
      <c r="L233" s="4" t="str">
        <f>+VLOOKUP($J233,DATOS_PERSONAL!B:D,3,0)</f>
        <v xml:space="preserve"> ANGELICA YOHANA</v>
      </c>
      <c r="M233" s="4" t="str">
        <f>+VLOOKUP($J233,DATOS_PERSONAL!B:E,4,0)</f>
        <v>RINCON</v>
      </c>
      <c r="N233" s="4" t="str">
        <f>+VLOOKUP($J233,DATOS_PERSONAL!B:F,5,0)</f>
        <v>OROBERLÍN S.A.S.</v>
      </c>
      <c r="O233" s="4">
        <f>+VLOOKUP($A233,DATOS_CAPACITACIONES!A:N,11,0)</f>
        <v>21</v>
      </c>
      <c r="P233" s="4">
        <f>+VLOOKUP($A233,DATOS_CAPACITACIONES!A:L,12,0)</f>
        <v>21</v>
      </c>
      <c r="Q233" s="3">
        <f t="shared" si="3"/>
        <v>1</v>
      </c>
    </row>
    <row r="234" spans="1:17" ht="34.5" customHeight="1" x14ac:dyDescent="0.25">
      <c r="A234" s="2">
        <v>8</v>
      </c>
      <c r="B234" s="4" t="str">
        <f>+VLOOKUP($A234,DATOS_CAPACITACIONES!A:B,2,0)</f>
        <v>Ambiental</v>
      </c>
      <c r="C234" s="4" t="str">
        <f>+VLOOKUP($A234,DATOS_CAPACITACIONES!A:C,3,0)</f>
        <v>Ahorro y Uso Eficiente de Energía</v>
      </c>
      <c r="D234" s="4" t="str">
        <f>+VLOOKUP($A234,DATOS_CAPACITACIONES!A:D,4,0)</f>
        <v xml:space="preserve">Socialización del ahorro y uso adecuado de la energía, buenas prácticas del manejo de la energía para minimizar su consumo y métodos para utilizar energía solar. </v>
      </c>
      <c r="E234" s="4" t="str">
        <f>+VLOOKUP($A234,DATOS_CAPACITACIONES!A:E,5,0)</f>
        <v>William Fierro</v>
      </c>
      <c r="F234" s="4" t="str">
        <f>+VLOOKUP($A234,DATOS_CAPACITACIONES!A:F,6,0)</f>
        <v xml:space="preserve">William Fierro </v>
      </c>
      <c r="G234" s="4" t="str">
        <f>+VLOOKUP($A234,DATOS_CAPACITACIONES!A:G,7,0)</f>
        <v xml:space="preserve">Finca El Pilar </v>
      </c>
      <c r="H234" s="5">
        <f>+VLOOKUP($A234,DATOS_CAPACITACIONES!A:H,8,0)</f>
        <v>44313</v>
      </c>
      <c r="I234" s="4">
        <f>+VLOOKUP($A234,DATOS_CAPACITACIONES!A:I,9,0)</f>
        <v>60</v>
      </c>
      <c r="J234" s="2">
        <v>1123116129</v>
      </c>
      <c r="K234" s="4">
        <f>+VLOOKUP($J234,DATOS_PERSONAL!B:C,2,0)</f>
        <v>1090</v>
      </c>
      <c r="L234" s="4" t="str">
        <f>+VLOOKUP($J234,DATOS_PERSONAL!B:D,3,0)</f>
        <v>JUAN ESTEBAN</v>
      </c>
      <c r="M234" s="4" t="str">
        <f>+VLOOKUP($J234,DATOS_PERSONAL!B:E,4,0)</f>
        <v xml:space="preserve">ORTIZ </v>
      </c>
      <c r="N234" s="4" t="str">
        <f>+VLOOKUP($J234,DATOS_PERSONAL!B:F,5,0)</f>
        <v>OROBERLÍN S.A.S.</v>
      </c>
      <c r="O234" s="4">
        <f>+VLOOKUP($A234,DATOS_CAPACITACIONES!A:N,11,0)</f>
        <v>21</v>
      </c>
      <c r="P234" s="4">
        <f>+VLOOKUP($A234,DATOS_CAPACITACIONES!A:L,12,0)</f>
        <v>21</v>
      </c>
      <c r="Q234" s="3">
        <f t="shared" si="3"/>
        <v>1</v>
      </c>
    </row>
    <row r="235" spans="1:17" ht="34.5" customHeight="1" x14ac:dyDescent="0.25">
      <c r="A235" s="2">
        <v>8</v>
      </c>
      <c r="B235" s="4" t="str">
        <f>+VLOOKUP($A235,DATOS_CAPACITACIONES!A:B,2,0)</f>
        <v>Ambiental</v>
      </c>
      <c r="C235" s="4" t="str">
        <f>+VLOOKUP($A235,DATOS_CAPACITACIONES!A:C,3,0)</f>
        <v>Ahorro y Uso Eficiente de Energía</v>
      </c>
      <c r="D235" s="4" t="str">
        <f>+VLOOKUP($A235,DATOS_CAPACITACIONES!A:D,4,0)</f>
        <v xml:space="preserve">Socialización del ahorro y uso adecuado de la energía, buenas prácticas del manejo de la energía para minimizar su consumo y métodos para utilizar energía solar. </v>
      </c>
      <c r="E235" s="4" t="str">
        <f>+VLOOKUP($A235,DATOS_CAPACITACIONES!A:E,5,0)</f>
        <v>William Fierro</v>
      </c>
      <c r="F235" s="4" t="str">
        <f>+VLOOKUP($A235,DATOS_CAPACITACIONES!A:F,6,0)</f>
        <v xml:space="preserve">William Fierro </v>
      </c>
      <c r="G235" s="4" t="str">
        <f>+VLOOKUP($A235,DATOS_CAPACITACIONES!A:G,7,0)</f>
        <v xml:space="preserve">Finca El Pilar </v>
      </c>
      <c r="H235" s="5">
        <f>+VLOOKUP($A235,DATOS_CAPACITACIONES!A:H,8,0)</f>
        <v>44313</v>
      </c>
      <c r="I235" s="4">
        <f>+VLOOKUP($A235,DATOS_CAPACITACIONES!A:I,9,0)</f>
        <v>60</v>
      </c>
      <c r="J235" s="2">
        <v>31031695</v>
      </c>
      <c r="K235" s="4">
        <f>+VLOOKUP($J235,DATOS_PERSONAL!B:C,2,0)</f>
        <v>1422</v>
      </c>
      <c r="L235" s="4" t="str">
        <f>+VLOOKUP($J235,DATOS_PERSONAL!B:D,3,0)</f>
        <v>ANA ELIZABETH</v>
      </c>
      <c r="M235" s="4" t="str">
        <f>+VLOOKUP($J235,DATOS_PERSONAL!B:E,4,0)</f>
        <v>ORTIZ</v>
      </c>
      <c r="N235" s="4" t="str">
        <f>+VLOOKUP($J235,DATOS_PERSONAL!B:F,5,0)</f>
        <v>OROBERLÍN S.A.S.</v>
      </c>
      <c r="O235" s="4">
        <f>+VLOOKUP($A235,DATOS_CAPACITACIONES!A:N,11,0)</f>
        <v>21</v>
      </c>
      <c r="P235" s="4">
        <f>+VLOOKUP($A235,DATOS_CAPACITACIONES!A:L,12,0)</f>
        <v>21</v>
      </c>
      <c r="Q235" s="3">
        <f t="shared" si="3"/>
        <v>1</v>
      </c>
    </row>
    <row r="236" spans="1:17" ht="34.5" customHeight="1" x14ac:dyDescent="0.25">
      <c r="A236" s="2">
        <v>8</v>
      </c>
      <c r="B236" s="4" t="str">
        <f>+VLOOKUP($A236,DATOS_CAPACITACIONES!A:B,2,0)</f>
        <v>Ambiental</v>
      </c>
      <c r="C236" s="4" t="str">
        <f>+VLOOKUP($A236,DATOS_CAPACITACIONES!A:C,3,0)</f>
        <v>Ahorro y Uso Eficiente de Energía</v>
      </c>
      <c r="D236" s="4" t="str">
        <f>+VLOOKUP($A236,DATOS_CAPACITACIONES!A:D,4,0)</f>
        <v xml:space="preserve">Socialización del ahorro y uso adecuado de la energía, buenas prácticas del manejo de la energía para minimizar su consumo y métodos para utilizar energía solar. </v>
      </c>
      <c r="E236" s="4" t="str">
        <f>+VLOOKUP($A236,DATOS_CAPACITACIONES!A:E,5,0)</f>
        <v>William Fierro</v>
      </c>
      <c r="F236" s="4" t="str">
        <f>+VLOOKUP($A236,DATOS_CAPACITACIONES!A:F,6,0)</f>
        <v xml:space="preserve">William Fierro </v>
      </c>
      <c r="G236" s="4" t="str">
        <f>+VLOOKUP($A236,DATOS_CAPACITACIONES!A:G,7,0)</f>
        <v xml:space="preserve">Finca El Pilar </v>
      </c>
      <c r="H236" s="5">
        <f>+VLOOKUP($A236,DATOS_CAPACITACIONES!A:H,8,0)</f>
        <v>44313</v>
      </c>
      <c r="I236" s="4">
        <f>+VLOOKUP($A236,DATOS_CAPACITACIONES!A:I,9,0)</f>
        <v>60</v>
      </c>
      <c r="J236" s="2">
        <v>40404467</v>
      </c>
      <c r="K236" s="4">
        <f>+VLOOKUP($J236,DATOS_PERSONAL!B:C,2,0)</f>
        <v>1029</v>
      </c>
      <c r="L236" s="4" t="str">
        <f>+VLOOKUP($J236,DATOS_PERSONAL!B:D,3,0)</f>
        <v>BLANCA MARINELLA</v>
      </c>
      <c r="M236" s="4" t="str">
        <f>+VLOOKUP($J236,DATOS_PERSONAL!B:E,4,0)</f>
        <v xml:space="preserve">MORENO SANCHEZ </v>
      </c>
      <c r="N236" s="4" t="str">
        <f>+VLOOKUP($J236,DATOS_PERSONAL!B:F,5,0)</f>
        <v>OROBERLÍN S.A.S.</v>
      </c>
      <c r="O236" s="4">
        <f>+VLOOKUP($A236,DATOS_CAPACITACIONES!A:N,11,0)</f>
        <v>21</v>
      </c>
      <c r="P236" s="4">
        <f>+VLOOKUP($A236,DATOS_CAPACITACIONES!A:L,12,0)</f>
        <v>21</v>
      </c>
      <c r="Q236" s="3">
        <f t="shared" si="3"/>
        <v>1</v>
      </c>
    </row>
    <row r="237" spans="1:17" ht="34.5" customHeight="1" x14ac:dyDescent="0.25">
      <c r="A237" s="2">
        <v>8</v>
      </c>
      <c r="B237" s="4" t="str">
        <f>+VLOOKUP($A237,DATOS_CAPACITACIONES!A:B,2,0)</f>
        <v>Ambiental</v>
      </c>
      <c r="C237" s="4" t="str">
        <f>+VLOOKUP($A237,DATOS_CAPACITACIONES!A:C,3,0)</f>
        <v>Ahorro y Uso Eficiente de Energía</v>
      </c>
      <c r="D237" s="4" t="str">
        <f>+VLOOKUP($A237,DATOS_CAPACITACIONES!A:D,4,0)</f>
        <v xml:space="preserve">Socialización del ahorro y uso adecuado de la energía, buenas prácticas del manejo de la energía para minimizar su consumo y métodos para utilizar energía solar. </v>
      </c>
      <c r="E237" s="4" t="str">
        <f>+VLOOKUP($A237,DATOS_CAPACITACIONES!A:E,5,0)</f>
        <v>William Fierro</v>
      </c>
      <c r="F237" s="4" t="str">
        <f>+VLOOKUP($A237,DATOS_CAPACITACIONES!A:F,6,0)</f>
        <v xml:space="preserve">William Fierro </v>
      </c>
      <c r="G237" s="4" t="str">
        <f>+VLOOKUP($A237,DATOS_CAPACITACIONES!A:G,7,0)</f>
        <v xml:space="preserve">Finca El Pilar </v>
      </c>
      <c r="H237" s="5">
        <f>+VLOOKUP($A237,DATOS_CAPACITACIONES!A:H,8,0)</f>
        <v>44313</v>
      </c>
      <c r="I237" s="4">
        <f>+VLOOKUP($A237,DATOS_CAPACITACIONES!A:I,9,0)</f>
        <v>60</v>
      </c>
      <c r="J237" s="2">
        <v>40328103</v>
      </c>
      <c r="K237" s="4">
        <f>+VLOOKUP($J237,DATOS_PERSONAL!B:C,2,0)</f>
        <v>1030</v>
      </c>
      <c r="L237" s="4" t="str">
        <f>+VLOOKUP($J237,DATOS_PERSONAL!B:D,3,0)</f>
        <v>DORYS ADRIANA</v>
      </c>
      <c r="M237" s="4" t="str">
        <f>+VLOOKUP($J237,DATOS_PERSONAL!B:E,4,0)</f>
        <v xml:space="preserve">MORENO SANCHEZ </v>
      </c>
      <c r="N237" s="4" t="str">
        <f>+VLOOKUP($J237,DATOS_PERSONAL!B:F,5,0)</f>
        <v>OROBERLÍN S.A.S.</v>
      </c>
      <c r="O237" s="4">
        <f>+VLOOKUP($A237,DATOS_CAPACITACIONES!A:N,11,0)</f>
        <v>21</v>
      </c>
      <c r="P237" s="4">
        <f>+VLOOKUP($A237,DATOS_CAPACITACIONES!A:L,12,0)</f>
        <v>21</v>
      </c>
      <c r="Q237" s="3">
        <f t="shared" si="3"/>
        <v>1</v>
      </c>
    </row>
    <row r="238" spans="1:17" ht="34.5" customHeight="1" x14ac:dyDescent="0.25">
      <c r="A238" s="2">
        <v>8</v>
      </c>
      <c r="B238" s="4" t="str">
        <f>+VLOOKUP($A238,DATOS_CAPACITACIONES!A:B,2,0)</f>
        <v>Ambiental</v>
      </c>
      <c r="C238" s="4" t="str">
        <f>+VLOOKUP($A238,DATOS_CAPACITACIONES!A:C,3,0)</f>
        <v>Ahorro y Uso Eficiente de Energía</v>
      </c>
      <c r="D238" s="4" t="str">
        <f>+VLOOKUP($A238,DATOS_CAPACITACIONES!A:D,4,0)</f>
        <v xml:space="preserve">Socialización del ahorro y uso adecuado de la energía, buenas prácticas del manejo de la energía para minimizar su consumo y métodos para utilizar energía solar. </v>
      </c>
      <c r="E238" s="4" t="str">
        <f>+VLOOKUP($A238,DATOS_CAPACITACIONES!A:E,5,0)</f>
        <v>William Fierro</v>
      </c>
      <c r="F238" s="4" t="str">
        <f>+VLOOKUP($A238,DATOS_CAPACITACIONES!A:F,6,0)</f>
        <v xml:space="preserve">William Fierro </v>
      </c>
      <c r="G238" s="4" t="str">
        <f>+VLOOKUP($A238,DATOS_CAPACITACIONES!A:G,7,0)</f>
        <v xml:space="preserve">Finca El Pilar </v>
      </c>
      <c r="H238" s="5">
        <f>+VLOOKUP($A238,DATOS_CAPACITACIONES!A:H,8,0)</f>
        <v>44313</v>
      </c>
      <c r="I238" s="4">
        <f>+VLOOKUP($A238,DATOS_CAPACITACIONES!A:I,9,0)</f>
        <v>60</v>
      </c>
      <c r="J238" s="2">
        <v>40326125</v>
      </c>
      <c r="K238" s="4">
        <f>+VLOOKUP($J238,DATOS_PERSONAL!B:C,2,0)</f>
        <v>1129</v>
      </c>
      <c r="L238" s="4" t="str">
        <f>+VLOOKUP($J238,DATOS_PERSONAL!B:D,3,0)</f>
        <v>LILIANA ANDREA</v>
      </c>
      <c r="M238" s="4" t="str">
        <f>+VLOOKUP($J238,DATOS_PERSONAL!B:E,4,0)</f>
        <v xml:space="preserve">MORENO NARVAEZ </v>
      </c>
      <c r="N238" s="4" t="str">
        <f>+VLOOKUP($J238,DATOS_PERSONAL!B:F,5,0)</f>
        <v>OROBERLÍN S.A.S.</v>
      </c>
      <c r="O238" s="4">
        <f>+VLOOKUP($A238,DATOS_CAPACITACIONES!A:N,11,0)</f>
        <v>21</v>
      </c>
      <c r="P238" s="4">
        <f>+VLOOKUP($A238,DATOS_CAPACITACIONES!A:L,12,0)</f>
        <v>21</v>
      </c>
      <c r="Q238" s="3">
        <f t="shared" si="3"/>
        <v>1</v>
      </c>
    </row>
    <row r="239" spans="1:17" ht="34.5" customHeight="1" x14ac:dyDescent="0.25">
      <c r="A239" s="2">
        <v>8</v>
      </c>
      <c r="B239" s="4" t="str">
        <f>+VLOOKUP($A239,DATOS_CAPACITACIONES!A:B,2,0)</f>
        <v>Ambiental</v>
      </c>
      <c r="C239" s="4" t="str">
        <f>+VLOOKUP($A239,DATOS_CAPACITACIONES!A:C,3,0)</f>
        <v>Ahorro y Uso Eficiente de Energía</v>
      </c>
      <c r="D239" s="4" t="str">
        <f>+VLOOKUP($A239,DATOS_CAPACITACIONES!A:D,4,0)</f>
        <v xml:space="preserve">Socialización del ahorro y uso adecuado de la energía, buenas prácticas del manejo de la energía para minimizar su consumo y métodos para utilizar energía solar. </v>
      </c>
      <c r="E239" s="4" t="str">
        <f>+VLOOKUP($A239,DATOS_CAPACITACIONES!A:E,5,0)</f>
        <v>William Fierro</v>
      </c>
      <c r="F239" s="4" t="str">
        <f>+VLOOKUP($A239,DATOS_CAPACITACIONES!A:F,6,0)</f>
        <v xml:space="preserve">William Fierro </v>
      </c>
      <c r="G239" s="4" t="str">
        <f>+VLOOKUP($A239,DATOS_CAPACITACIONES!A:G,7,0)</f>
        <v xml:space="preserve">Finca El Pilar </v>
      </c>
      <c r="H239" s="5">
        <f>+VLOOKUP($A239,DATOS_CAPACITACIONES!A:H,8,0)</f>
        <v>44313</v>
      </c>
      <c r="I239" s="4">
        <f>+VLOOKUP($A239,DATOS_CAPACITACIONES!A:I,9,0)</f>
        <v>60</v>
      </c>
      <c r="J239" s="2">
        <v>1121911429</v>
      </c>
      <c r="K239" s="4">
        <f>+VLOOKUP($J239,DATOS_PERSONAL!B:C,2,0)</f>
        <v>1037</v>
      </c>
      <c r="L239" s="4" t="str">
        <f>+VLOOKUP($J239,DATOS_PERSONAL!B:D,3,0)</f>
        <v>JYMMY ALEXANDER</v>
      </c>
      <c r="M239" s="4" t="str">
        <f>+VLOOKUP($J239,DATOS_PERSONAL!B:E,4,0)</f>
        <v xml:space="preserve">HERNANDEZ MORENO  </v>
      </c>
      <c r="N239" s="4" t="str">
        <f>+VLOOKUP($J239,DATOS_PERSONAL!B:F,5,0)</f>
        <v>OROBERLÍN S.A.S.</v>
      </c>
      <c r="O239" s="4">
        <f>+VLOOKUP($A239,DATOS_CAPACITACIONES!A:N,11,0)</f>
        <v>21</v>
      </c>
      <c r="P239" s="4">
        <f>+VLOOKUP($A239,DATOS_CAPACITACIONES!A:L,12,0)</f>
        <v>21</v>
      </c>
      <c r="Q239" s="3">
        <f t="shared" si="3"/>
        <v>1</v>
      </c>
    </row>
    <row r="240" spans="1:17" ht="34.5" customHeight="1" x14ac:dyDescent="0.25">
      <c r="A240" s="2">
        <v>8</v>
      </c>
      <c r="B240" s="4" t="str">
        <f>+VLOOKUP($A240,DATOS_CAPACITACIONES!A:B,2,0)</f>
        <v>Ambiental</v>
      </c>
      <c r="C240" s="4" t="str">
        <f>+VLOOKUP($A240,DATOS_CAPACITACIONES!A:C,3,0)</f>
        <v>Ahorro y Uso Eficiente de Energía</v>
      </c>
      <c r="D240" s="4" t="str">
        <f>+VLOOKUP($A240,DATOS_CAPACITACIONES!A:D,4,0)</f>
        <v xml:space="preserve">Socialización del ahorro y uso adecuado de la energía, buenas prácticas del manejo de la energía para minimizar su consumo y métodos para utilizar energía solar. </v>
      </c>
      <c r="E240" s="4" t="str">
        <f>+VLOOKUP($A240,DATOS_CAPACITACIONES!A:E,5,0)</f>
        <v>William Fierro</v>
      </c>
      <c r="F240" s="4" t="str">
        <f>+VLOOKUP($A240,DATOS_CAPACITACIONES!A:F,6,0)</f>
        <v xml:space="preserve">William Fierro </v>
      </c>
      <c r="G240" s="4" t="str">
        <f>+VLOOKUP($A240,DATOS_CAPACITACIONES!A:G,7,0)</f>
        <v xml:space="preserve">Finca El Pilar </v>
      </c>
      <c r="H240" s="5">
        <f>+VLOOKUP($A240,DATOS_CAPACITACIONES!A:H,8,0)</f>
        <v>44313</v>
      </c>
      <c r="I240" s="4">
        <f>+VLOOKUP($A240,DATOS_CAPACITACIONES!A:I,9,0)</f>
        <v>60</v>
      </c>
      <c r="J240" s="2">
        <v>1007329990</v>
      </c>
      <c r="K240" s="4">
        <f>+VLOOKUP($J240,DATOS_PERSONAL!B:C,2,0)</f>
        <v>1101</v>
      </c>
      <c r="L240" s="4" t="str">
        <f>+VLOOKUP($J240,DATOS_PERSONAL!B:D,3,0)</f>
        <v>ADRIANA</v>
      </c>
      <c r="M240" s="4" t="str">
        <f>+VLOOKUP($J240,DATOS_PERSONAL!B:E,4,0)</f>
        <v xml:space="preserve">HERNANDEZ LONDOÑO </v>
      </c>
      <c r="N240" s="4" t="str">
        <f>+VLOOKUP($J240,DATOS_PERSONAL!B:F,5,0)</f>
        <v>OROBERLÍN S.A.S.</v>
      </c>
      <c r="O240" s="4">
        <f>+VLOOKUP($A240,DATOS_CAPACITACIONES!A:N,11,0)</f>
        <v>21</v>
      </c>
      <c r="P240" s="4">
        <f>+VLOOKUP($A240,DATOS_CAPACITACIONES!A:L,12,0)</f>
        <v>21</v>
      </c>
      <c r="Q240" s="3">
        <f t="shared" si="3"/>
        <v>1</v>
      </c>
    </row>
    <row r="241" spans="1:17" ht="34.5" customHeight="1" x14ac:dyDescent="0.25">
      <c r="A241" s="2">
        <v>8</v>
      </c>
      <c r="B241" s="4" t="str">
        <f>+VLOOKUP($A241,DATOS_CAPACITACIONES!A:B,2,0)</f>
        <v>Ambiental</v>
      </c>
      <c r="C241" s="4" t="str">
        <f>+VLOOKUP($A241,DATOS_CAPACITACIONES!A:C,3,0)</f>
        <v>Ahorro y Uso Eficiente de Energía</v>
      </c>
      <c r="D241" s="4" t="str">
        <f>+VLOOKUP($A241,DATOS_CAPACITACIONES!A:D,4,0)</f>
        <v xml:space="preserve">Socialización del ahorro y uso adecuado de la energía, buenas prácticas del manejo de la energía para minimizar su consumo y métodos para utilizar energía solar. </v>
      </c>
      <c r="E241" s="4" t="str">
        <f>+VLOOKUP($A241,DATOS_CAPACITACIONES!A:E,5,0)</f>
        <v>William Fierro</v>
      </c>
      <c r="F241" s="4" t="str">
        <f>+VLOOKUP($A241,DATOS_CAPACITACIONES!A:F,6,0)</f>
        <v xml:space="preserve">William Fierro </v>
      </c>
      <c r="G241" s="4" t="str">
        <f>+VLOOKUP($A241,DATOS_CAPACITACIONES!A:G,7,0)</f>
        <v xml:space="preserve">Finca El Pilar </v>
      </c>
      <c r="H241" s="5">
        <f>+VLOOKUP($A241,DATOS_CAPACITACIONES!A:H,8,0)</f>
        <v>44313</v>
      </c>
      <c r="I241" s="4">
        <f>+VLOOKUP($A241,DATOS_CAPACITACIONES!A:I,9,0)</f>
        <v>60</v>
      </c>
      <c r="J241" s="2">
        <v>1123115110</v>
      </c>
      <c r="K241" s="4">
        <f>+VLOOKUP($J241,DATOS_PERSONAL!B:C,2,0)</f>
        <v>1371</v>
      </c>
      <c r="L241" s="4" t="str">
        <f>+VLOOKUP($J241,DATOS_PERSONAL!B:D,3,0)</f>
        <v>MARINELLY</v>
      </c>
      <c r="M241" s="4" t="str">
        <f>+VLOOKUP($J241,DATOS_PERSONAL!B:E,4,0)</f>
        <v xml:space="preserve">HERNANDEZ JILGUERO </v>
      </c>
      <c r="N241" s="4" t="str">
        <f>+VLOOKUP($J241,DATOS_PERSONAL!B:F,5,0)</f>
        <v>OROBERLÍN S.A.S.</v>
      </c>
      <c r="O241" s="4">
        <f>+VLOOKUP($A241,DATOS_CAPACITACIONES!A:N,11,0)</f>
        <v>21</v>
      </c>
      <c r="P241" s="4">
        <f>+VLOOKUP($A241,DATOS_CAPACITACIONES!A:L,12,0)</f>
        <v>21</v>
      </c>
      <c r="Q241" s="3">
        <f t="shared" si="3"/>
        <v>1</v>
      </c>
    </row>
    <row r="242" spans="1:17" ht="34.5" customHeight="1" x14ac:dyDescent="0.25">
      <c r="A242" s="2">
        <v>8</v>
      </c>
      <c r="B242" s="4" t="str">
        <f>+VLOOKUP($A242,DATOS_CAPACITACIONES!A:B,2,0)</f>
        <v>Ambiental</v>
      </c>
      <c r="C242" s="4" t="str">
        <f>+VLOOKUP($A242,DATOS_CAPACITACIONES!A:C,3,0)</f>
        <v>Ahorro y Uso Eficiente de Energía</v>
      </c>
      <c r="D242" s="4" t="str">
        <f>+VLOOKUP($A242,DATOS_CAPACITACIONES!A:D,4,0)</f>
        <v xml:space="preserve">Socialización del ahorro y uso adecuado de la energía, buenas prácticas del manejo de la energía para minimizar su consumo y métodos para utilizar energía solar. </v>
      </c>
      <c r="E242" s="4" t="str">
        <f>+VLOOKUP($A242,DATOS_CAPACITACIONES!A:E,5,0)</f>
        <v>William Fierro</v>
      </c>
      <c r="F242" s="4" t="str">
        <f>+VLOOKUP($A242,DATOS_CAPACITACIONES!A:F,6,0)</f>
        <v xml:space="preserve">William Fierro </v>
      </c>
      <c r="G242" s="4" t="str">
        <f>+VLOOKUP($A242,DATOS_CAPACITACIONES!A:G,7,0)</f>
        <v xml:space="preserve">Finca El Pilar </v>
      </c>
      <c r="H242" s="5">
        <f>+VLOOKUP($A242,DATOS_CAPACITACIONES!A:H,8,0)</f>
        <v>44313</v>
      </c>
      <c r="I242" s="4">
        <f>+VLOOKUP($A242,DATOS_CAPACITACIONES!A:I,9,0)</f>
        <v>60</v>
      </c>
      <c r="J242" s="2">
        <v>31536041</v>
      </c>
      <c r="K242" s="4">
        <f>+VLOOKUP($J242,DATOS_PERSONAL!B:C,2,0)</f>
        <v>1101</v>
      </c>
      <c r="L242" s="4" t="str">
        <f>+VLOOKUP($J242,DATOS_PERSONAL!B:D,3,0)</f>
        <v>ZAMIRNA</v>
      </c>
      <c r="M242" s="4" t="str">
        <f>+VLOOKUP($J242,DATOS_PERSONAL!B:E,4,0)</f>
        <v xml:space="preserve">GUERRERO AGUILAR </v>
      </c>
      <c r="N242" s="4" t="str">
        <f>+VLOOKUP($J242,DATOS_PERSONAL!B:F,5,0)</f>
        <v>OROBERLÍN S.A.S.</v>
      </c>
      <c r="O242" s="4">
        <f>+VLOOKUP($A242,DATOS_CAPACITACIONES!A:N,11,0)</f>
        <v>21</v>
      </c>
      <c r="P242" s="4">
        <f>+VLOOKUP($A242,DATOS_CAPACITACIONES!A:L,12,0)</f>
        <v>21</v>
      </c>
      <c r="Q242" s="3">
        <f t="shared" si="3"/>
        <v>1</v>
      </c>
    </row>
    <row r="243" spans="1:17" ht="34.5" customHeight="1" x14ac:dyDescent="0.25">
      <c r="A243" s="2">
        <v>8</v>
      </c>
      <c r="B243" s="4" t="str">
        <f>+VLOOKUP($A243,DATOS_CAPACITACIONES!A:B,2,0)</f>
        <v>Ambiental</v>
      </c>
      <c r="C243" s="4" t="str">
        <f>+VLOOKUP($A243,DATOS_CAPACITACIONES!A:C,3,0)</f>
        <v>Ahorro y Uso Eficiente de Energía</v>
      </c>
      <c r="D243" s="4" t="str">
        <f>+VLOOKUP($A243,DATOS_CAPACITACIONES!A:D,4,0)</f>
        <v xml:space="preserve">Socialización del ahorro y uso adecuado de la energía, buenas prácticas del manejo de la energía para minimizar su consumo y métodos para utilizar energía solar. </v>
      </c>
      <c r="E243" s="4" t="str">
        <f>+VLOOKUP($A243,DATOS_CAPACITACIONES!A:E,5,0)</f>
        <v>William Fierro</v>
      </c>
      <c r="F243" s="4" t="str">
        <f>+VLOOKUP($A243,DATOS_CAPACITACIONES!A:F,6,0)</f>
        <v xml:space="preserve">William Fierro </v>
      </c>
      <c r="G243" s="4" t="str">
        <f>+VLOOKUP($A243,DATOS_CAPACITACIONES!A:G,7,0)</f>
        <v xml:space="preserve">Finca El Pilar </v>
      </c>
      <c r="H243" s="5">
        <f>+VLOOKUP($A243,DATOS_CAPACITACIONES!A:H,8,0)</f>
        <v>44313</v>
      </c>
      <c r="I243" s="4">
        <f>+VLOOKUP($A243,DATOS_CAPACITACIONES!A:I,9,0)</f>
        <v>60</v>
      </c>
      <c r="J243" s="2">
        <v>1121952333</v>
      </c>
      <c r="K243" s="4">
        <f>+VLOOKUP($J243,DATOS_PERSONAL!B:C,2,0)</f>
        <v>1480</v>
      </c>
      <c r="L243" s="4" t="str">
        <f>+VLOOKUP($J243,DATOS_PERSONAL!B:D,3,0)</f>
        <v>DANNY ALEJANDRA</v>
      </c>
      <c r="M243" s="4" t="str">
        <f>+VLOOKUP($J243,DATOS_PERSONAL!B:E,4,0)</f>
        <v xml:space="preserve">GONZALEZ </v>
      </c>
      <c r="N243" s="4" t="str">
        <f>+VLOOKUP($J243,DATOS_PERSONAL!B:F,5,0)</f>
        <v>OROBERLÍN S.A.S.</v>
      </c>
      <c r="O243" s="4">
        <f>+VLOOKUP($A243,DATOS_CAPACITACIONES!A:N,11,0)</f>
        <v>21</v>
      </c>
      <c r="P243" s="4">
        <f>+VLOOKUP($A243,DATOS_CAPACITACIONES!A:L,12,0)</f>
        <v>21</v>
      </c>
      <c r="Q243" s="3">
        <f t="shared" si="3"/>
        <v>1</v>
      </c>
    </row>
    <row r="244" spans="1:17" ht="34.5" customHeight="1" x14ac:dyDescent="0.25">
      <c r="A244" s="2">
        <v>8</v>
      </c>
      <c r="B244" s="4" t="str">
        <f>+VLOOKUP($A244,DATOS_CAPACITACIONES!A:B,2,0)</f>
        <v>Ambiental</v>
      </c>
      <c r="C244" s="4" t="str">
        <f>+VLOOKUP($A244,DATOS_CAPACITACIONES!A:C,3,0)</f>
        <v>Ahorro y Uso Eficiente de Energía</v>
      </c>
      <c r="D244" s="4" t="str">
        <f>+VLOOKUP($A244,DATOS_CAPACITACIONES!A:D,4,0)</f>
        <v xml:space="preserve">Socialización del ahorro y uso adecuado de la energía, buenas prácticas del manejo de la energía para minimizar su consumo y métodos para utilizar energía solar. </v>
      </c>
      <c r="E244" s="4" t="str">
        <f>+VLOOKUP($A244,DATOS_CAPACITACIONES!A:E,5,0)</f>
        <v>William Fierro</v>
      </c>
      <c r="F244" s="4" t="str">
        <f>+VLOOKUP($A244,DATOS_CAPACITACIONES!A:F,6,0)</f>
        <v xml:space="preserve">William Fierro </v>
      </c>
      <c r="G244" s="4" t="str">
        <f>+VLOOKUP($A244,DATOS_CAPACITACIONES!A:G,7,0)</f>
        <v xml:space="preserve">Finca El Pilar </v>
      </c>
      <c r="H244" s="5">
        <f>+VLOOKUP($A244,DATOS_CAPACITACIONES!A:H,8,0)</f>
        <v>44313</v>
      </c>
      <c r="I244" s="4">
        <f>+VLOOKUP($A244,DATOS_CAPACITACIONES!A:I,9,0)</f>
        <v>60</v>
      </c>
      <c r="J244" s="2">
        <v>38360656</v>
      </c>
      <c r="K244" s="4">
        <f>+VLOOKUP($J244,DATOS_PERSONAL!B:C,2,0)</f>
        <v>1039</v>
      </c>
      <c r="L244" s="4" t="str">
        <f>+VLOOKUP($J244,DATOS_PERSONAL!B:D,3,0)</f>
        <v>EMILCE</v>
      </c>
      <c r="M244" s="4" t="str">
        <f>+VLOOKUP($J244,DATOS_PERSONAL!B:E,4,0)</f>
        <v xml:space="preserve">CESPEDES CANAS </v>
      </c>
      <c r="N244" s="4" t="str">
        <f>+VLOOKUP($J244,DATOS_PERSONAL!B:F,5,0)</f>
        <v>OROBERLÍN S.A.S.</v>
      </c>
      <c r="O244" s="4">
        <f>+VLOOKUP($A244,DATOS_CAPACITACIONES!A:N,11,0)</f>
        <v>21</v>
      </c>
      <c r="P244" s="4">
        <f>+VLOOKUP($A244,DATOS_CAPACITACIONES!A:L,12,0)</f>
        <v>21</v>
      </c>
      <c r="Q244" s="3">
        <f t="shared" si="3"/>
        <v>1</v>
      </c>
    </row>
    <row r="245" spans="1:17" ht="34.5" customHeight="1" x14ac:dyDescent="0.25">
      <c r="A245" s="2">
        <v>8</v>
      </c>
      <c r="B245" s="4" t="str">
        <f>+VLOOKUP($A245,DATOS_CAPACITACIONES!A:B,2,0)</f>
        <v>Ambiental</v>
      </c>
      <c r="C245" s="4" t="str">
        <f>+VLOOKUP($A245,DATOS_CAPACITACIONES!A:C,3,0)</f>
        <v>Ahorro y Uso Eficiente de Energía</v>
      </c>
      <c r="D245" s="4" t="str">
        <f>+VLOOKUP($A245,DATOS_CAPACITACIONES!A:D,4,0)</f>
        <v xml:space="preserve">Socialización del ahorro y uso adecuado de la energía, buenas prácticas del manejo de la energía para minimizar su consumo y métodos para utilizar energía solar. </v>
      </c>
      <c r="E245" s="4" t="str">
        <f>+VLOOKUP($A245,DATOS_CAPACITACIONES!A:E,5,0)</f>
        <v>William Fierro</v>
      </c>
      <c r="F245" s="4" t="str">
        <f>+VLOOKUP($A245,DATOS_CAPACITACIONES!A:F,6,0)</f>
        <v xml:space="preserve">William Fierro </v>
      </c>
      <c r="G245" s="4" t="str">
        <f>+VLOOKUP($A245,DATOS_CAPACITACIONES!A:G,7,0)</f>
        <v xml:space="preserve">Finca El Pilar </v>
      </c>
      <c r="H245" s="5">
        <f>+VLOOKUP($A245,DATOS_CAPACITACIONES!A:H,8,0)</f>
        <v>44313</v>
      </c>
      <c r="I245" s="4">
        <f>+VLOOKUP($A245,DATOS_CAPACITACIONES!A:I,9,0)</f>
        <v>60</v>
      </c>
      <c r="J245" s="2">
        <v>1109411143</v>
      </c>
      <c r="K245" s="4">
        <f>+VLOOKUP($J245,DATOS_PERSONAL!B:C,2,0)</f>
        <v>1477</v>
      </c>
      <c r="L245" s="4" t="str">
        <f>+VLOOKUP($J245,DATOS_PERSONAL!B:D,3,0)</f>
        <v>YISSY FERNANDA</v>
      </c>
      <c r="M245" s="4" t="str">
        <f>+VLOOKUP($J245,DATOS_PERSONAL!B:E,4,0)</f>
        <v xml:space="preserve">CASTRO CESPEDES </v>
      </c>
      <c r="N245" s="4" t="str">
        <f>+VLOOKUP($J245,DATOS_PERSONAL!B:F,5,0)</f>
        <v>OROBERLÍN S.A.S.</v>
      </c>
      <c r="O245" s="4">
        <f>+VLOOKUP($A245,DATOS_CAPACITACIONES!A:N,11,0)</f>
        <v>21</v>
      </c>
      <c r="P245" s="4">
        <f>+VLOOKUP($A245,DATOS_CAPACITACIONES!A:L,12,0)</f>
        <v>21</v>
      </c>
      <c r="Q245" s="3">
        <f t="shared" si="3"/>
        <v>1</v>
      </c>
    </row>
    <row r="246" spans="1:17" ht="34.5" customHeight="1" x14ac:dyDescent="0.25">
      <c r="A246" s="2">
        <v>8</v>
      </c>
      <c r="B246" s="4" t="str">
        <f>+VLOOKUP($A246,DATOS_CAPACITACIONES!A:B,2,0)</f>
        <v>Ambiental</v>
      </c>
      <c r="C246" s="4" t="str">
        <f>+VLOOKUP($A246,DATOS_CAPACITACIONES!A:C,3,0)</f>
        <v>Ahorro y Uso Eficiente de Energía</v>
      </c>
      <c r="D246" s="4" t="str">
        <f>+VLOOKUP($A246,DATOS_CAPACITACIONES!A:D,4,0)</f>
        <v xml:space="preserve">Socialización del ahorro y uso adecuado de la energía, buenas prácticas del manejo de la energía para minimizar su consumo y métodos para utilizar energía solar. </v>
      </c>
      <c r="E246" s="4" t="str">
        <f>+VLOOKUP($A246,DATOS_CAPACITACIONES!A:E,5,0)</f>
        <v>William Fierro</v>
      </c>
      <c r="F246" s="4" t="str">
        <f>+VLOOKUP($A246,DATOS_CAPACITACIONES!A:F,6,0)</f>
        <v xml:space="preserve">William Fierro </v>
      </c>
      <c r="G246" s="4" t="str">
        <f>+VLOOKUP($A246,DATOS_CAPACITACIONES!A:G,7,0)</f>
        <v xml:space="preserve">Finca El Pilar </v>
      </c>
      <c r="H246" s="5">
        <f>+VLOOKUP($A246,DATOS_CAPACITACIONES!A:H,8,0)</f>
        <v>44313</v>
      </c>
      <c r="I246" s="4">
        <f>+VLOOKUP($A246,DATOS_CAPACITACIONES!A:I,9,0)</f>
        <v>60</v>
      </c>
      <c r="J246" s="2">
        <v>1122142973</v>
      </c>
      <c r="K246" s="4">
        <f>+VLOOKUP($J246,DATOS_PERSONAL!B:C,2,0)</f>
        <v>1415</v>
      </c>
      <c r="L246" s="4" t="str">
        <f>+VLOOKUP($J246,DATOS_PERSONAL!B:D,3,0)</f>
        <v xml:space="preserve"> ERIKA DAYANA</v>
      </c>
      <c r="M246" s="4" t="str">
        <f>+VLOOKUP($J246,DATOS_PERSONAL!B:E,4,0)</f>
        <v>CARO MORA</v>
      </c>
      <c r="N246" s="4" t="str">
        <f>+VLOOKUP($J246,DATOS_PERSONAL!B:F,5,0)</f>
        <v>OROBERLÍN S.A.S.</v>
      </c>
      <c r="O246" s="4">
        <f>+VLOOKUP($A246,DATOS_CAPACITACIONES!A:N,11,0)</f>
        <v>21</v>
      </c>
      <c r="P246" s="4">
        <f>+VLOOKUP($A246,DATOS_CAPACITACIONES!A:L,12,0)</f>
        <v>21</v>
      </c>
      <c r="Q246" s="3">
        <f t="shared" si="3"/>
        <v>1</v>
      </c>
    </row>
    <row r="247" spans="1:17" ht="34.5" customHeight="1" x14ac:dyDescent="0.25">
      <c r="A247" s="2">
        <v>8</v>
      </c>
      <c r="B247" s="4" t="str">
        <f>+VLOOKUP($A247,DATOS_CAPACITACIONES!A:B,2,0)</f>
        <v>Ambiental</v>
      </c>
      <c r="C247" s="4" t="str">
        <f>+VLOOKUP($A247,DATOS_CAPACITACIONES!A:C,3,0)</f>
        <v>Ahorro y Uso Eficiente de Energía</v>
      </c>
      <c r="D247" s="4" t="str">
        <f>+VLOOKUP($A247,DATOS_CAPACITACIONES!A:D,4,0)</f>
        <v xml:space="preserve">Socialización del ahorro y uso adecuado de la energía, buenas prácticas del manejo de la energía para minimizar su consumo y métodos para utilizar energía solar. </v>
      </c>
      <c r="E247" s="4" t="str">
        <f>+VLOOKUP($A247,DATOS_CAPACITACIONES!A:E,5,0)</f>
        <v>William Fierro</v>
      </c>
      <c r="F247" s="4" t="str">
        <f>+VLOOKUP($A247,DATOS_CAPACITACIONES!A:F,6,0)</f>
        <v xml:space="preserve">William Fierro </v>
      </c>
      <c r="G247" s="4" t="str">
        <f>+VLOOKUP($A247,DATOS_CAPACITACIONES!A:G,7,0)</f>
        <v xml:space="preserve">Finca El Pilar </v>
      </c>
      <c r="H247" s="5">
        <f>+VLOOKUP($A247,DATOS_CAPACITACIONES!A:H,8,0)</f>
        <v>44313</v>
      </c>
      <c r="I247" s="4">
        <f>+VLOOKUP($A247,DATOS_CAPACITACIONES!A:I,9,0)</f>
        <v>60</v>
      </c>
      <c r="J247" s="2">
        <v>17328515</v>
      </c>
      <c r="K247" s="4" t="str">
        <f>+VLOOKUP($J247,DATOS_PERSONAL!B:C,2,0)</f>
        <v>N/A</v>
      </c>
      <c r="L247" s="4" t="str">
        <f>+VLOOKUP($J247,DATOS_PERSONAL!B:D,3,0)</f>
        <v>BENJAMIN</v>
      </c>
      <c r="M247" s="4" t="str">
        <f>+VLOOKUP($J247,DATOS_PERSONAL!B:E,4,0)</f>
        <v>ALDANA RINCON</v>
      </c>
      <c r="N247" s="4" t="str">
        <f>+VLOOKUP($J247,DATOS_PERSONAL!B:F,5,0)</f>
        <v>PALMERAS CARARABO S.A.</v>
      </c>
      <c r="O247" s="4">
        <f>+VLOOKUP($A247,DATOS_CAPACITACIONES!A:N,11,0)</f>
        <v>21</v>
      </c>
      <c r="P247" s="4">
        <f>+VLOOKUP($A247,DATOS_CAPACITACIONES!A:L,12,0)</f>
        <v>21</v>
      </c>
      <c r="Q247" s="3">
        <f t="shared" si="3"/>
        <v>1</v>
      </c>
    </row>
    <row r="248" spans="1:17" ht="34.5" customHeight="1" x14ac:dyDescent="0.25">
      <c r="A248" s="2">
        <v>9</v>
      </c>
      <c r="B248" s="4" t="str">
        <f>+VLOOKUP($A248,DATOS_CAPACITACIONES!A:B,2,0)</f>
        <v>SST</v>
      </c>
      <c r="C248" s="4" t="str">
        <f>+VLOOKUP($A248,DATOS_CAPACITACIONES!A:C,3,0)</f>
        <v>Manejo seguro de agroquímicos</v>
      </c>
      <c r="D248" s="4" t="str">
        <f>+VLOOKUP($A248,DATOS_CAPACITACIONES!A:D,4,0)</f>
        <v>Establecer las medidas de seguridad para el uso de agroquímicos</v>
      </c>
      <c r="E248" s="4" t="str">
        <f>+VLOOKUP($A248,DATOS_CAPACITACIONES!A:E,5,0)</f>
        <v>Felipe Arias</v>
      </c>
      <c r="F248" s="4" t="str">
        <f>+VLOOKUP($A248,DATOS_CAPACITACIONES!A:F,6,0)</f>
        <v>Felipe Arias</v>
      </c>
      <c r="G248" s="4" t="str">
        <f>+VLOOKUP($A248,DATOS_CAPACITACIONES!A:G,7,0)</f>
        <v xml:space="preserve">Finca El Pilar </v>
      </c>
      <c r="H248" s="5">
        <f>+VLOOKUP($A248,DATOS_CAPACITACIONES!A:H,8,0)</f>
        <v>44321</v>
      </c>
      <c r="I248" s="4">
        <f>+VLOOKUP($A248,DATOS_CAPACITACIONES!A:I,9,0)</f>
        <v>60</v>
      </c>
      <c r="J248" s="2">
        <v>17267214</v>
      </c>
      <c r="K248" s="4">
        <f>+VLOOKUP($J248,DATOS_PERSONAL!B:C,2,0)</f>
        <v>1311</v>
      </c>
      <c r="L248" s="4" t="str">
        <f>+VLOOKUP($J248,DATOS_PERSONAL!B:D,3,0)</f>
        <v>JOSE ALVARO</v>
      </c>
      <c r="M248" s="4" t="str">
        <f>+VLOOKUP($J248,DATOS_PERSONAL!B:E,4,0)</f>
        <v xml:space="preserve">SUAREZ TRIVIÑO </v>
      </c>
      <c r="N248" s="4" t="str">
        <f>+VLOOKUP($J248,DATOS_PERSONAL!B:F,5,0)</f>
        <v>OROBERLÍN S.A.S.</v>
      </c>
      <c r="O248" s="4">
        <f>+VLOOKUP($A248,DATOS_CAPACITACIONES!A:N,11,0)</f>
        <v>20</v>
      </c>
      <c r="P248" s="4">
        <f>+VLOOKUP($A248,DATOS_CAPACITACIONES!A:L,12,0)</f>
        <v>20</v>
      </c>
      <c r="Q248" s="3">
        <f t="shared" si="3"/>
        <v>1</v>
      </c>
    </row>
    <row r="249" spans="1:17" ht="34.5" customHeight="1" x14ac:dyDescent="0.25">
      <c r="A249" s="2">
        <v>9</v>
      </c>
      <c r="B249" s="4" t="str">
        <f>+VLOOKUP($A249,DATOS_CAPACITACIONES!A:B,2,0)</f>
        <v>SST</v>
      </c>
      <c r="C249" s="4" t="str">
        <f>+VLOOKUP($A249,DATOS_CAPACITACIONES!A:C,3,0)</f>
        <v>Manejo seguro de agroquímicos</v>
      </c>
      <c r="D249" s="4" t="str">
        <f>+VLOOKUP($A249,DATOS_CAPACITACIONES!A:D,4,0)</f>
        <v>Establecer las medidas de seguridad para el uso de agroquímicos</v>
      </c>
      <c r="E249" s="4" t="str">
        <f>+VLOOKUP($A249,DATOS_CAPACITACIONES!A:E,5,0)</f>
        <v>Felipe Arias</v>
      </c>
      <c r="F249" s="4" t="str">
        <f>+VLOOKUP($A249,DATOS_CAPACITACIONES!A:F,6,0)</f>
        <v>Felipe Arias</v>
      </c>
      <c r="G249" s="4" t="str">
        <f>+VLOOKUP($A249,DATOS_CAPACITACIONES!A:G,7,0)</f>
        <v xml:space="preserve">Finca El Pilar </v>
      </c>
      <c r="H249" s="5">
        <f>+VLOOKUP($A249,DATOS_CAPACITACIONES!A:H,8,0)</f>
        <v>44321</v>
      </c>
      <c r="I249" s="4">
        <f>+VLOOKUP($A249,DATOS_CAPACITACIONES!A:I,9,0)</f>
        <v>60</v>
      </c>
      <c r="J249" s="2">
        <v>1006778024</v>
      </c>
      <c r="K249" s="4">
        <f>+VLOOKUP($J249,DATOS_PERSONAL!B:C,2,0)</f>
        <v>1505</v>
      </c>
      <c r="L249" s="4" t="str">
        <f>+VLOOKUP($J249,DATOS_PERSONAL!B:D,3,0)</f>
        <v>JUAN DAVID</v>
      </c>
      <c r="M249" s="4" t="str">
        <f>+VLOOKUP($J249,DATOS_PERSONAL!B:E,4,0)</f>
        <v xml:space="preserve">SOLORZA ROJAS </v>
      </c>
      <c r="N249" s="4" t="str">
        <f>+VLOOKUP($J249,DATOS_PERSONAL!B:F,5,0)</f>
        <v>OROBERLÍN S.A.S.</v>
      </c>
      <c r="O249" s="4">
        <f>+VLOOKUP($A249,DATOS_CAPACITACIONES!A:N,11,0)</f>
        <v>20</v>
      </c>
      <c r="P249" s="4">
        <f>+VLOOKUP($A249,DATOS_CAPACITACIONES!A:L,12,0)</f>
        <v>20</v>
      </c>
      <c r="Q249" s="3">
        <f t="shared" si="3"/>
        <v>1</v>
      </c>
    </row>
    <row r="250" spans="1:17" ht="34.5" customHeight="1" x14ac:dyDescent="0.25">
      <c r="A250" s="2">
        <v>9</v>
      </c>
      <c r="B250" s="4" t="str">
        <f>+VLOOKUP($A250,DATOS_CAPACITACIONES!A:B,2,0)</f>
        <v>SST</v>
      </c>
      <c r="C250" s="4" t="str">
        <f>+VLOOKUP($A250,DATOS_CAPACITACIONES!A:C,3,0)</f>
        <v>Manejo seguro de agroquímicos</v>
      </c>
      <c r="D250" s="4" t="str">
        <f>+VLOOKUP($A250,DATOS_CAPACITACIONES!A:D,4,0)</f>
        <v>Establecer las medidas de seguridad para el uso de agroquímicos</v>
      </c>
      <c r="E250" s="4" t="str">
        <f>+VLOOKUP($A250,DATOS_CAPACITACIONES!A:E,5,0)</f>
        <v>Felipe Arias</v>
      </c>
      <c r="F250" s="4" t="str">
        <f>+VLOOKUP($A250,DATOS_CAPACITACIONES!A:F,6,0)</f>
        <v>Felipe Arias</v>
      </c>
      <c r="G250" s="4" t="str">
        <f>+VLOOKUP($A250,DATOS_CAPACITACIONES!A:G,7,0)</f>
        <v xml:space="preserve">Finca El Pilar </v>
      </c>
      <c r="H250" s="5">
        <f>+VLOOKUP($A250,DATOS_CAPACITACIONES!A:H,8,0)</f>
        <v>44321</v>
      </c>
      <c r="I250" s="4">
        <f>+VLOOKUP($A250,DATOS_CAPACITACIONES!A:I,9,0)</f>
        <v>60</v>
      </c>
      <c r="J250" s="2">
        <v>25331999</v>
      </c>
      <c r="K250" s="4">
        <f>+VLOOKUP($J250,DATOS_PERSONAL!B:C,2,0)</f>
        <v>1121</v>
      </c>
      <c r="L250" s="4" t="str">
        <f>+VLOOKUP($J250,DATOS_PERSONAL!B:D,3,0)</f>
        <v xml:space="preserve">VICKY JIMENA </v>
      </c>
      <c r="M250" s="4" t="str">
        <f>+VLOOKUP($J250,DATOS_PERSONAL!B:E,4,0)</f>
        <v xml:space="preserve">SANDOVAL GOLU </v>
      </c>
      <c r="N250" s="4" t="str">
        <f>+VLOOKUP($J250,DATOS_PERSONAL!B:F,5,0)</f>
        <v>OROBERLÍN S.A.S.</v>
      </c>
      <c r="O250" s="4">
        <f>+VLOOKUP($A250,DATOS_CAPACITACIONES!A:N,11,0)</f>
        <v>20</v>
      </c>
      <c r="P250" s="4">
        <f>+VLOOKUP($A250,DATOS_CAPACITACIONES!A:L,12,0)</f>
        <v>20</v>
      </c>
      <c r="Q250" s="3">
        <f t="shared" si="3"/>
        <v>1</v>
      </c>
    </row>
    <row r="251" spans="1:17" ht="34.5" customHeight="1" x14ac:dyDescent="0.25">
      <c r="A251" s="2">
        <v>9</v>
      </c>
      <c r="B251" s="4" t="str">
        <f>+VLOOKUP($A251,DATOS_CAPACITACIONES!A:B,2,0)</f>
        <v>SST</v>
      </c>
      <c r="C251" s="4" t="str">
        <f>+VLOOKUP($A251,DATOS_CAPACITACIONES!A:C,3,0)</f>
        <v>Manejo seguro de agroquímicos</v>
      </c>
      <c r="D251" s="4" t="str">
        <f>+VLOOKUP($A251,DATOS_CAPACITACIONES!A:D,4,0)</f>
        <v>Establecer las medidas de seguridad para el uso de agroquímicos</v>
      </c>
      <c r="E251" s="4" t="str">
        <f>+VLOOKUP($A251,DATOS_CAPACITACIONES!A:E,5,0)</f>
        <v>Felipe Arias</v>
      </c>
      <c r="F251" s="4" t="str">
        <f>+VLOOKUP($A251,DATOS_CAPACITACIONES!A:F,6,0)</f>
        <v>Felipe Arias</v>
      </c>
      <c r="G251" s="4" t="str">
        <f>+VLOOKUP($A251,DATOS_CAPACITACIONES!A:G,7,0)</f>
        <v xml:space="preserve">Finca El Pilar </v>
      </c>
      <c r="H251" s="5">
        <f>+VLOOKUP($A251,DATOS_CAPACITACIONES!A:H,8,0)</f>
        <v>44321</v>
      </c>
      <c r="I251" s="4">
        <f>+VLOOKUP($A251,DATOS_CAPACITACIONES!A:I,9,0)</f>
        <v>60</v>
      </c>
      <c r="J251" s="2">
        <v>40401255</v>
      </c>
      <c r="K251" s="4">
        <f>+VLOOKUP($J251,DATOS_PERSONAL!B:C,2,0)</f>
        <v>1034</v>
      </c>
      <c r="L251" s="4" t="str">
        <f>+VLOOKUP($J251,DATOS_PERSONAL!B:D,3,0)</f>
        <v>YUDY FERLAY</v>
      </c>
      <c r="M251" s="4" t="str">
        <f>+VLOOKUP($J251,DATOS_PERSONAL!B:E,4,0)</f>
        <v xml:space="preserve">ROMERO BERNAL </v>
      </c>
      <c r="N251" s="4" t="str">
        <f>+VLOOKUP($J251,DATOS_PERSONAL!B:F,5,0)</f>
        <v>OROBERLÍN S.A.S.</v>
      </c>
      <c r="O251" s="4">
        <f>+VLOOKUP($A251,DATOS_CAPACITACIONES!A:N,11,0)</f>
        <v>20</v>
      </c>
      <c r="P251" s="4">
        <f>+VLOOKUP($A251,DATOS_CAPACITACIONES!A:L,12,0)</f>
        <v>20</v>
      </c>
      <c r="Q251" s="3">
        <f t="shared" si="3"/>
        <v>1</v>
      </c>
    </row>
    <row r="252" spans="1:17" ht="34.5" customHeight="1" x14ac:dyDescent="0.25">
      <c r="A252" s="2">
        <v>9</v>
      </c>
      <c r="B252" s="4" t="str">
        <f>+VLOOKUP($A252,DATOS_CAPACITACIONES!A:B,2,0)</f>
        <v>SST</v>
      </c>
      <c r="C252" s="4" t="str">
        <f>+VLOOKUP($A252,DATOS_CAPACITACIONES!A:C,3,0)</f>
        <v>Manejo seguro de agroquímicos</v>
      </c>
      <c r="D252" s="4" t="str">
        <f>+VLOOKUP($A252,DATOS_CAPACITACIONES!A:D,4,0)</f>
        <v>Establecer las medidas de seguridad para el uso de agroquímicos</v>
      </c>
      <c r="E252" s="4" t="str">
        <f>+VLOOKUP($A252,DATOS_CAPACITACIONES!A:E,5,0)</f>
        <v>Felipe Arias</v>
      </c>
      <c r="F252" s="4" t="str">
        <f>+VLOOKUP($A252,DATOS_CAPACITACIONES!A:F,6,0)</f>
        <v>Felipe Arias</v>
      </c>
      <c r="G252" s="4" t="str">
        <f>+VLOOKUP($A252,DATOS_CAPACITACIONES!A:G,7,0)</f>
        <v xml:space="preserve">Finca El Pilar </v>
      </c>
      <c r="H252" s="5">
        <f>+VLOOKUP($A252,DATOS_CAPACITACIONES!A:H,8,0)</f>
        <v>44321</v>
      </c>
      <c r="I252" s="4">
        <f>+VLOOKUP($A252,DATOS_CAPACITACIONES!A:I,9,0)</f>
        <v>60</v>
      </c>
      <c r="J252" s="2">
        <v>1122132486</v>
      </c>
      <c r="K252" s="4">
        <f>+VLOOKUP($J252,DATOS_PERSONAL!B:C,2,0)</f>
        <v>1216</v>
      </c>
      <c r="L252" s="4" t="str">
        <f>+VLOOKUP($J252,DATOS_PERSONAL!B:D,3,0)</f>
        <v xml:space="preserve"> LAURA MARCELA</v>
      </c>
      <c r="M252" s="4" t="str">
        <f>+VLOOKUP($J252,DATOS_PERSONAL!B:E,4,0)</f>
        <v>ROJAS GARCIA</v>
      </c>
      <c r="N252" s="4" t="str">
        <f>+VLOOKUP($J252,DATOS_PERSONAL!B:F,5,0)</f>
        <v>OROBERLÍN S.A.S.</v>
      </c>
      <c r="O252" s="4">
        <f>+VLOOKUP($A252,DATOS_CAPACITACIONES!A:N,11,0)</f>
        <v>20</v>
      </c>
      <c r="P252" s="4">
        <f>+VLOOKUP($A252,DATOS_CAPACITACIONES!A:L,12,0)</f>
        <v>20</v>
      </c>
      <c r="Q252" s="3">
        <f t="shared" si="3"/>
        <v>1</v>
      </c>
    </row>
    <row r="253" spans="1:17" ht="34.5" customHeight="1" x14ac:dyDescent="0.25">
      <c r="A253" s="2">
        <v>9</v>
      </c>
      <c r="B253" s="4" t="str">
        <f>+VLOOKUP($A253,DATOS_CAPACITACIONES!A:B,2,0)</f>
        <v>SST</v>
      </c>
      <c r="C253" s="4" t="str">
        <f>+VLOOKUP($A253,DATOS_CAPACITACIONES!A:C,3,0)</f>
        <v>Manejo seguro de agroquímicos</v>
      </c>
      <c r="D253" s="4" t="str">
        <f>+VLOOKUP($A253,DATOS_CAPACITACIONES!A:D,4,0)</f>
        <v>Establecer las medidas de seguridad para el uso de agroquímicos</v>
      </c>
      <c r="E253" s="4" t="str">
        <f>+VLOOKUP($A253,DATOS_CAPACITACIONES!A:E,5,0)</f>
        <v>Felipe Arias</v>
      </c>
      <c r="F253" s="4" t="str">
        <f>+VLOOKUP($A253,DATOS_CAPACITACIONES!A:F,6,0)</f>
        <v>Felipe Arias</v>
      </c>
      <c r="G253" s="4" t="str">
        <f>+VLOOKUP($A253,DATOS_CAPACITACIONES!A:G,7,0)</f>
        <v xml:space="preserve">Finca El Pilar </v>
      </c>
      <c r="H253" s="5">
        <f>+VLOOKUP($A253,DATOS_CAPACITACIONES!A:H,8,0)</f>
        <v>44321</v>
      </c>
      <c r="I253" s="4">
        <f>+VLOOKUP($A253,DATOS_CAPACITACIONES!A:I,9,0)</f>
        <v>60</v>
      </c>
      <c r="J253" s="2">
        <v>1123114419</v>
      </c>
      <c r="K253" s="4">
        <f>+VLOOKUP($J253,DATOS_PERSONAL!B:C,2,0)</f>
        <v>1059</v>
      </c>
      <c r="L253" s="4" t="str">
        <f>+VLOOKUP($J253,DATOS_PERSONAL!B:D,3,0)</f>
        <v>ANA MARIA</v>
      </c>
      <c r="M253" s="4" t="str">
        <f>+VLOOKUP($J253,DATOS_PERSONAL!B:E,4,0)</f>
        <v xml:space="preserve">ROBAYO JIMENEZ </v>
      </c>
      <c r="N253" s="4" t="str">
        <f>+VLOOKUP($J253,DATOS_PERSONAL!B:F,5,0)</f>
        <v>OROBERLÍN S.A.S.</v>
      </c>
      <c r="O253" s="4">
        <f>+VLOOKUP($A253,DATOS_CAPACITACIONES!A:N,11,0)</f>
        <v>20</v>
      </c>
      <c r="P253" s="4">
        <f>+VLOOKUP($A253,DATOS_CAPACITACIONES!A:L,12,0)</f>
        <v>20</v>
      </c>
      <c r="Q253" s="3">
        <f t="shared" si="3"/>
        <v>1</v>
      </c>
    </row>
    <row r="254" spans="1:17" ht="34.5" customHeight="1" x14ac:dyDescent="0.25">
      <c r="A254" s="2">
        <v>9</v>
      </c>
      <c r="B254" s="4" t="str">
        <f>+VLOOKUP($A254,DATOS_CAPACITACIONES!A:B,2,0)</f>
        <v>SST</v>
      </c>
      <c r="C254" s="4" t="str">
        <f>+VLOOKUP($A254,DATOS_CAPACITACIONES!A:C,3,0)</f>
        <v>Manejo seguro de agroquímicos</v>
      </c>
      <c r="D254" s="4" t="str">
        <f>+VLOOKUP($A254,DATOS_CAPACITACIONES!A:D,4,0)</f>
        <v>Establecer las medidas de seguridad para el uso de agroquímicos</v>
      </c>
      <c r="E254" s="4" t="str">
        <f>+VLOOKUP($A254,DATOS_CAPACITACIONES!A:E,5,0)</f>
        <v>Felipe Arias</v>
      </c>
      <c r="F254" s="4" t="str">
        <f>+VLOOKUP($A254,DATOS_CAPACITACIONES!A:F,6,0)</f>
        <v>Felipe Arias</v>
      </c>
      <c r="G254" s="4" t="str">
        <f>+VLOOKUP($A254,DATOS_CAPACITACIONES!A:G,7,0)</f>
        <v xml:space="preserve">Finca El Pilar </v>
      </c>
      <c r="H254" s="5">
        <f>+VLOOKUP($A254,DATOS_CAPACITACIONES!A:H,8,0)</f>
        <v>44321</v>
      </c>
      <c r="I254" s="4">
        <f>+VLOOKUP($A254,DATOS_CAPACITACIONES!A:I,9,0)</f>
        <v>60</v>
      </c>
      <c r="J254" s="2">
        <v>40411297</v>
      </c>
      <c r="K254" s="4">
        <f>+VLOOKUP($J254,DATOS_PERSONAL!B:C,2,0)</f>
        <v>1015</v>
      </c>
      <c r="L254" s="4" t="str">
        <f>+VLOOKUP($J254,DATOS_PERSONAL!B:D,3,0)</f>
        <v xml:space="preserve"> ANGELICA YOHANA</v>
      </c>
      <c r="M254" s="4" t="str">
        <f>+VLOOKUP($J254,DATOS_PERSONAL!B:E,4,0)</f>
        <v>RINCON</v>
      </c>
      <c r="N254" s="4" t="str">
        <f>+VLOOKUP($J254,DATOS_PERSONAL!B:F,5,0)</f>
        <v>OROBERLÍN S.A.S.</v>
      </c>
      <c r="O254" s="4">
        <f>+VLOOKUP($A254,DATOS_CAPACITACIONES!A:N,11,0)</f>
        <v>20</v>
      </c>
      <c r="P254" s="4">
        <f>+VLOOKUP($A254,DATOS_CAPACITACIONES!A:L,12,0)</f>
        <v>20</v>
      </c>
      <c r="Q254" s="3">
        <f t="shared" si="3"/>
        <v>1</v>
      </c>
    </row>
    <row r="255" spans="1:17" ht="34.5" customHeight="1" x14ac:dyDescent="0.25">
      <c r="A255" s="2">
        <v>9</v>
      </c>
      <c r="B255" s="4" t="str">
        <f>+VLOOKUP($A255,DATOS_CAPACITACIONES!A:B,2,0)</f>
        <v>SST</v>
      </c>
      <c r="C255" s="4" t="str">
        <f>+VLOOKUP($A255,DATOS_CAPACITACIONES!A:C,3,0)</f>
        <v>Manejo seguro de agroquímicos</v>
      </c>
      <c r="D255" s="4" t="str">
        <f>+VLOOKUP($A255,DATOS_CAPACITACIONES!A:D,4,0)</f>
        <v>Establecer las medidas de seguridad para el uso de agroquímicos</v>
      </c>
      <c r="E255" s="4" t="str">
        <f>+VLOOKUP($A255,DATOS_CAPACITACIONES!A:E,5,0)</f>
        <v>Felipe Arias</v>
      </c>
      <c r="F255" s="4" t="str">
        <f>+VLOOKUP($A255,DATOS_CAPACITACIONES!A:F,6,0)</f>
        <v>Felipe Arias</v>
      </c>
      <c r="G255" s="4" t="str">
        <f>+VLOOKUP($A255,DATOS_CAPACITACIONES!A:G,7,0)</f>
        <v xml:space="preserve">Finca El Pilar </v>
      </c>
      <c r="H255" s="5">
        <f>+VLOOKUP($A255,DATOS_CAPACITACIONES!A:H,8,0)</f>
        <v>44321</v>
      </c>
      <c r="I255" s="4">
        <f>+VLOOKUP($A255,DATOS_CAPACITACIONES!A:I,9,0)</f>
        <v>60</v>
      </c>
      <c r="J255" s="2">
        <v>1123116129</v>
      </c>
      <c r="K255" s="4">
        <f>+VLOOKUP($J255,DATOS_PERSONAL!B:C,2,0)</f>
        <v>1090</v>
      </c>
      <c r="L255" s="4" t="str">
        <f>+VLOOKUP($J255,DATOS_PERSONAL!B:D,3,0)</f>
        <v>JUAN ESTEBAN</v>
      </c>
      <c r="M255" s="4" t="str">
        <f>+VLOOKUP($J255,DATOS_PERSONAL!B:E,4,0)</f>
        <v xml:space="preserve">ORTIZ </v>
      </c>
      <c r="N255" s="4" t="str">
        <f>+VLOOKUP($J255,DATOS_PERSONAL!B:F,5,0)</f>
        <v>OROBERLÍN S.A.S.</v>
      </c>
      <c r="O255" s="4">
        <f>+VLOOKUP($A255,DATOS_CAPACITACIONES!A:N,11,0)</f>
        <v>20</v>
      </c>
      <c r="P255" s="4">
        <f>+VLOOKUP($A255,DATOS_CAPACITACIONES!A:L,12,0)</f>
        <v>20</v>
      </c>
      <c r="Q255" s="3">
        <f t="shared" si="3"/>
        <v>1</v>
      </c>
    </row>
    <row r="256" spans="1:17" ht="34.5" customHeight="1" x14ac:dyDescent="0.25">
      <c r="A256" s="2">
        <v>9</v>
      </c>
      <c r="B256" s="4" t="str">
        <f>+VLOOKUP($A256,DATOS_CAPACITACIONES!A:B,2,0)</f>
        <v>SST</v>
      </c>
      <c r="C256" s="4" t="str">
        <f>+VLOOKUP($A256,DATOS_CAPACITACIONES!A:C,3,0)</f>
        <v>Manejo seguro de agroquímicos</v>
      </c>
      <c r="D256" s="4" t="str">
        <f>+VLOOKUP($A256,DATOS_CAPACITACIONES!A:D,4,0)</f>
        <v>Establecer las medidas de seguridad para el uso de agroquímicos</v>
      </c>
      <c r="E256" s="4" t="str">
        <f>+VLOOKUP($A256,DATOS_CAPACITACIONES!A:E,5,0)</f>
        <v>Felipe Arias</v>
      </c>
      <c r="F256" s="4" t="str">
        <f>+VLOOKUP($A256,DATOS_CAPACITACIONES!A:F,6,0)</f>
        <v>Felipe Arias</v>
      </c>
      <c r="G256" s="4" t="str">
        <f>+VLOOKUP($A256,DATOS_CAPACITACIONES!A:G,7,0)</f>
        <v xml:space="preserve">Finca El Pilar </v>
      </c>
      <c r="H256" s="5">
        <f>+VLOOKUP($A256,DATOS_CAPACITACIONES!A:H,8,0)</f>
        <v>44321</v>
      </c>
      <c r="I256" s="4">
        <f>+VLOOKUP($A256,DATOS_CAPACITACIONES!A:I,9,0)</f>
        <v>60</v>
      </c>
      <c r="J256" s="2">
        <v>40404467</v>
      </c>
      <c r="K256" s="4">
        <f>+VLOOKUP($J256,DATOS_PERSONAL!B:C,2,0)</f>
        <v>1029</v>
      </c>
      <c r="L256" s="4" t="str">
        <f>+VLOOKUP($J256,DATOS_PERSONAL!B:D,3,0)</f>
        <v>BLANCA MARINELLA</v>
      </c>
      <c r="M256" s="4" t="str">
        <f>+VLOOKUP($J256,DATOS_PERSONAL!B:E,4,0)</f>
        <v xml:space="preserve">MORENO SANCHEZ </v>
      </c>
      <c r="N256" s="4" t="str">
        <f>+VLOOKUP($J256,DATOS_PERSONAL!B:F,5,0)</f>
        <v>OROBERLÍN S.A.S.</v>
      </c>
      <c r="O256" s="4">
        <f>+VLOOKUP($A256,DATOS_CAPACITACIONES!A:N,11,0)</f>
        <v>20</v>
      </c>
      <c r="P256" s="4">
        <f>+VLOOKUP($A256,DATOS_CAPACITACIONES!A:L,12,0)</f>
        <v>20</v>
      </c>
      <c r="Q256" s="3">
        <f t="shared" si="3"/>
        <v>1</v>
      </c>
    </row>
    <row r="257" spans="1:17" ht="34.5" customHeight="1" x14ac:dyDescent="0.25">
      <c r="A257" s="2">
        <v>9</v>
      </c>
      <c r="B257" s="4" t="str">
        <f>+VLOOKUP($A257,DATOS_CAPACITACIONES!A:B,2,0)</f>
        <v>SST</v>
      </c>
      <c r="C257" s="4" t="str">
        <f>+VLOOKUP($A257,DATOS_CAPACITACIONES!A:C,3,0)</f>
        <v>Manejo seguro de agroquímicos</v>
      </c>
      <c r="D257" s="4" t="str">
        <f>+VLOOKUP($A257,DATOS_CAPACITACIONES!A:D,4,0)</f>
        <v>Establecer las medidas de seguridad para el uso de agroquímicos</v>
      </c>
      <c r="E257" s="4" t="str">
        <f>+VLOOKUP($A257,DATOS_CAPACITACIONES!A:E,5,0)</f>
        <v>Felipe Arias</v>
      </c>
      <c r="F257" s="4" t="str">
        <f>+VLOOKUP($A257,DATOS_CAPACITACIONES!A:F,6,0)</f>
        <v>Felipe Arias</v>
      </c>
      <c r="G257" s="4" t="str">
        <f>+VLOOKUP($A257,DATOS_CAPACITACIONES!A:G,7,0)</f>
        <v xml:space="preserve">Finca El Pilar </v>
      </c>
      <c r="H257" s="5">
        <f>+VLOOKUP($A257,DATOS_CAPACITACIONES!A:H,8,0)</f>
        <v>44321</v>
      </c>
      <c r="I257" s="4">
        <f>+VLOOKUP($A257,DATOS_CAPACITACIONES!A:I,9,0)</f>
        <v>60</v>
      </c>
      <c r="J257" s="2">
        <v>40328103</v>
      </c>
      <c r="K257" s="4">
        <f>+VLOOKUP($J257,DATOS_PERSONAL!B:C,2,0)</f>
        <v>1030</v>
      </c>
      <c r="L257" s="4" t="str">
        <f>+VLOOKUP($J257,DATOS_PERSONAL!B:D,3,0)</f>
        <v>DORYS ADRIANA</v>
      </c>
      <c r="M257" s="4" t="str">
        <f>+VLOOKUP($J257,DATOS_PERSONAL!B:E,4,0)</f>
        <v xml:space="preserve">MORENO SANCHEZ </v>
      </c>
      <c r="N257" s="4" t="str">
        <f>+VLOOKUP($J257,DATOS_PERSONAL!B:F,5,0)</f>
        <v>OROBERLÍN S.A.S.</v>
      </c>
      <c r="O257" s="4">
        <f>+VLOOKUP($A257,DATOS_CAPACITACIONES!A:N,11,0)</f>
        <v>20</v>
      </c>
      <c r="P257" s="4">
        <f>+VLOOKUP($A257,DATOS_CAPACITACIONES!A:L,12,0)</f>
        <v>20</v>
      </c>
      <c r="Q257" s="3">
        <f t="shared" si="3"/>
        <v>1</v>
      </c>
    </row>
    <row r="258" spans="1:17" ht="34.5" customHeight="1" x14ac:dyDescent="0.25">
      <c r="A258" s="2">
        <v>9</v>
      </c>
      <c r="B258" s="4" t="str">
        <f>+VLOOKUP($A258,DATOS_CAPACITACIONES!A:B,2,0)</f>
        <v>SST</v>
      </c>
      <c r="C258" s="4" t="str">
        <f>+VLOOKUP($A258,DATOS_CAPACITACIONES!A:C,3,0)</f>
        <v>Manejo seguro de agroquímicos</v>
      </c>
      <c r="D258" s="4" t="str">
        <f>+VLOOKUP($A258,DATOS_CAPACITACIONES!A:D,4,0)</f>
        <v>Establecer las medidas de seguridad para el uso de agroquímicos</v>
      </c>
      <c r="E258" s="4" t="str">
        <f>+VLOOKUP($A258,DATOS_CAPACITACIONES!A:E,5,0)</f>
        <v>Felipe Arias</v>
      </c>
      <c r="F258" s="4" t="str">
        <f>+VLOOKUP($A258,DATOS_CAPACITACIONES!A:F,6,0)</f>
        <v>Felipe Arias</v>
      </c>
      <c r="G258" s="4" t="str">
        <f>+VLOOKUP($A258,DATOS_CAPACITACIONES!A:G,7,0)</f>
        <v xml:space="preserve">Finca El Pilar </v>
      </c>
      <c r="H258" s="5">
        <f>+VLOOKUP($A258,DATOS_CAPACITACIONES!A:H,8,0)</f>
        <v>44321</v>
      </c>
      <c r="I258" s="4">
        <f>+VLOOKUP($A258,DATOS_CAPACITACIONES!A:I,9,0)</f>
        <v>60</v>
      </c>
      <c r="J258" s="2">
        <v>40326125</v>
      </c>
      <c r="K258" s="4">
        <f>+VLOOKUP($J258,DATOS_PERSONAL!B:C,2,0)</f>
        <v>1129</v>
      </c>
      <c r="L258" s="4" t="str">
        <f>+VLOOKUP($J258,DATOS_PERSONAL!B:D,3,0)</f>
        <v>LILIANA ANDREA</v>
      </c>
      <c r="M258" s="4" t="str">
        <f>+VLOOKUP($J258,DATOS_PERSONAL!B:E,4,0)</f>
        <v xml:space="preserve">MORENO NARVAEZ </v>
      </c>
      <c r="N258" s="4" t="str">
        <f>+VLOOKUP($J258,DATOS_PERSONAL!B:F,5,0)</f>
        <v>OROBERLÍN S.A.S.</v>
      </c>
      <c r="O258" s="4">
        <f>+VLOOKUP($A258,DATOS_CAPACITACIONES!A:N,11,0)</f>
        <v>20</v>
      </c>
      <c r="P258" s="4">
        <f>+VLOOKUP($A258,DATOS_CAPACITACIONES!A:L,12,0)</f>
        <v>20</v>
      </c>
      <c r="Q258" s="3">
        <f t="shared" ref="Q258:Q321" si="4">(P258/O258)</f>
        <v>1</v>
      </c>
    </row>
    <row r="259" spans="1:17" ht="34.5" customHeight="1" x14ac:dyDescent="0.25">
      <c r="A259" s="2">
        <v>9</v>
      </c>
      <c r="B259" s="4" t="str">
        <f>+VLOOKUP($A259,DATOS_CAPACITACIONES!A:B,2,0)</f>
        <v>SST</v>
      </c>
      <c r="C259" s="4" t="str">
        <f>+VLOOKUP($A259,DATOS_CAPACITACIONES!A:C,3,0)</f>
        <v>Manejo seguro de agroquímicos</v>
      </c>
      <c r="D259" s="4" t="str">
        <f>+VLOOKUP($A259,DATOS_CAPACITACIONES!A:D,4,0)</f>
        <v>Establecer las medidas de seguridad para el uso de agroquímicos</v>
      </c>
      <c r="E259" s="4" t="str">
        <f>+VLOOKUP($A259,DATOS_CAPACITACIONES!A:E,5,0)</f>
        <v>Felipe Arias</v>
      </c>
      <c r="F259" s="4" t="str">
        <f>+VLOOKUP($A259,DATOS_CAPACITACIONES!A:F,6,0)</f>
        <v>Felipe Arias</v>
      </c>
      <c r="G259" s="4" t="str">
        <f>+VLOOKUP($A259,DATOS_CAPACITACIONES!A:G,7,0)</f>
        <v xml:space="preserve">Finca El Pilar </v>
      </c>
      <c r="H259" s="5">
        <f>+VLOOKUP($A259,DATOS_CAPACITACIONES!A:H,8,0)</f>
        <v>44321</v>
      </c>
      <c r="I259" s="4">
        <f>+VLOOKUP($A259,DATOS_CAPACITACIONES!A:I,9,0)</f>
        <v>60</v>
      </c>
      <c r="J259" s="2">
        <v>1007329990</v>
      </c>
      <c r="K259" s="4">
        <f>+VLOOKUP($J259,DATOS_PERSONAL!B:C,2,0)</f>
        <v>1101</v>
      </c>
      <c r="L259" s="4" t="str">
        <f>+VLOOKUP($J259,DATOS_PERSONAL!B:D,3,0)</f>
        <v>ADRIANA</v>
      </c>
      <c r="M259" s="4" t="str">
        <f>+VLOOKUP($J259,DATOS_PERSONAL!B:E,4,0)</f>
        <v xml:space="preserve">HERNANDEZ LONDOÑO </v>
      </c>
      <c r="N259" s="4" t="str">
        <f>+VLOOKUP($J259,DATOS_PERSONAL!B:F,5,0)</f>
        <v>OROBERLÍN S.A.S.</v>
      </c>
      <c r="O259" s="4">
        <f>+VLOOKUP($A259,DATOS_CAPACITACIONES!A:N,11,0)</f>
        <v>20</v>
      </c>
      <c r="P259" s="4">
        <f>+VLOOKUP($A259,DATOS_CAPACITACIONES!A:L,12,0)</f>
        <v>20</v>
      </c>
      <c r="Q259" s="3">
        <f t="shared" si="4"/>
        <v>1</v>
      </c>
    </row>
    <row r="260" spans="1:17" ht="34.5" customHeight="1" x14ac:dyDescent="0.25">
      <c r="A260" s="2">
        <v>9</v>
      </c>
      <c r="B260" s="4" t="str">
        <f>+VLOOKUP($A260,DATOS_CAPACITACIONES!A:B,2,0)</f>
        <v>SST</v>
      </c>
      <c r="C260" s="4" t="str">
        <f>+VLOOKUP($A260,DATOS_CAPACITACIONES!A:C,3,0)</f>
        <v>Manejo seguro de agroquímicos</v>
      </c>
      <c r="D260" s="4" t="str">
        <f>+VLOOKUP($A260,DATOS_CAPACITACIONES!A:D,4,0)</f>
        <v>Establecer las medidas de seguridad para el uso de agroquímicos</v>
      </c>
      <c r="E260" s="4" t="str">
        <f>+VLOOKUP($A260,DATOS_CAPACITACIONES!A:E,5,0)</f>
        <v>Felipe Arias</v>
      </c>
      <c r="F260" s="4" t="str">
        <f>+VLOOKUP($A260,DATOS_CAPACITACIONES!A:F,6,0)</f>
        <v>Felipe Arias</v>
      </c>
      <c r="G260" s="4" t="str">
        <f>+VLOOKUP($A260,DATOS_CAPACITACIONES!A:G,7,0)</f>
        <v xml:space="preserve">Finca El Pilar </v>
      </c>
      <c r="H260" s="5">
        <f>+VLOOKUP($A260,DATOS_CAPACITACIONES!A:H,8,0)</f>
        <v>44321</v>
      </c>
      <c r="I260" s="4">
        <f>+VLOOKUP($A260,DATOS_CAPACITACIONES!A:I,9,0)</f>
        <v>60</v>
      </c>
      <c r="J260" s="2">
        <v>1123115110</v>
      </c>
      <c r="K260" s="4">
        <f>+VLOOKUP($J260,DATOS_PERSONAL!B:C,2,0)</f>
        <v>1371</v>
      </c>
      <c r="L260" s="4" t="str">
        <f>+VLOOKUP($J260,DATOS_PERSONAL!B:D,3,0)</f>
        <v>MARINELLY</v>
      </c>
      <c r="M260" s="4" t="str">
        <f>+VLOOKUP($J260,DATOS_PERSONAL!B:E,4,0)</f>
        <v xml:space="preserve">HERNANDEZ JILGUERO </v>
      </c>
      <c r="N260" s="4" t="str">
        <f>+VLOOKUP($J260,DATOS_PERSONAL!B:F,5,0)</f>
        <v>OROBERLÍN S.A.S.</v>
      </c>
      <c r="O260" s="4">
        <f>+VLOOKUP($A260,DATOS_CAPACITACIONES!A:N,11,0)</f>
        <v>20</v>
      </c>
      <c r="P260" s="4">
        <f>+VLOOKUP($A260,DATOS_CAPACITACIONES!A:L,12,0)</f>
        <v>20</v>
      </c>
      <c r="Q260" s="3">
        <f t="shared" si="4"/>
        <v>1</v>
      </c>
    </row>
    <row r="261" spans="1:17" ht="34.5" customHeight="1" x14ac:dyDescent="0.25">
      <c r="A261" s="2">
        <v>9</v>
      </c>
      <c r="B261" s="4" t="str">
        <f>+VLOOKUP($A261,DATOS_CAPACITACIONES!A:B,2,0)</f>
        <v>SST</v>
      </c>
      <c r="C261" s="4" t="str">
        <f>+VLOOKUP($A261,DATOS_CAPACITACIONES!A:C,3,0)</f>
        <v>Manejo seguro de agroquímicos</v>
      </c>
      <c r="D261" s="4" t="str">
        <f>+VLOOKUP($A261,DATOS_CAPACITACIONES!A:D,4,0)</f>
        <v>Establecer las medidas de seguridad para el uso de agroquímicos</v>
      </c>
      <c r="E261" s="4" t="str">
        <f>+VLOOKUP($A261,DATOS_CAPACITACIONES!A:E,5,0)</f>
        <v>Felipe Arias</v>
      </c>
      <c r="F261" s="4" t="str">
        <f>+VLOOKUP($A261,DATOS_CAPACITACIONES!A:F,6,0)</f>
        <v>Felipe Arias</v>
      </c>
      <c r="G261" s="4" t="str">
        <f>+VLOOKUP($A261,DATOS_CAPACITACIONES!A:G,7,0)</f>
        <v xml:space="preserve">Finca El Pilar </v>
      </c>
      <c r="H261" s="5">
        <f>+VLOOKUP($A261,DATOS_CAPACITACIONES!A:H,8,0)</f>
        <v>44321</v>
      </c>
      <c r="I261" s="4">
        <f>+VLOOKUP($A261,DATOS_CAPACITACIONES!A:I,9,0)</f>
        <v>60</v>
      </c>
      <c r="J261" s="2">
        <v>31536041</v>
      </c>
      <c r="K261" s="4">
        <f>+VLOOKUP($J261,DATOS_PERSONAL!B:C,2,0)</f>
        <v>1101</v>
      </c>
      <c r="L261" s="4" t="str">
        <f>+VLOOKUP($J261,DATOS_PERSONAL!B:D,3,0)</f>
        <v>ZAMIRNA</v>
      </c>
      <c r="M261" s="4" t="str">
        <f>+VLOOKUP($J261,DATOS_PERSONAL!B:E,4,0)</f>
        <v xml:space="preserve">GUERRERO AGUILAR </v>
      </c>
      <c r="N261" s="4" t="str">
        <f>+VLOOKUP($J261,DATOS_PERSONAL!B:F,5,0)</f>
        <v>OROBERLÍN S.A.S.</v>
      </c>
      <c r="O261" s="4">
        <f>+VLOOKUP($A261,DATOS_CAPACITACIONES!A:N,11,0)</f>
        <v>20</v>
      </c>
      <c r="P261" s="4">
        <f>+VLOOKUP($A261,DATOS_CAPACITACIONES!A:L,12,0)</f>
        <v>20</v>
      </c>
      <c r="Q261" s="3">
        <f t="shared" si="4"/>
        <v>1</v>
      </c>
    </row>
    <row r="262" spans="1:17" ht="34.5" customHeight="1" x14ac:dyDescent="0.25">
      <c r="A262" s="2">
        <v>9</v>
      </c>
      <c r="B262" s="4" t="str">
        <f>+VLOOKUP($A262,DATOS_CAPACITACIONES!A:B,2,0)</f>
        <v>SST</v>
      </c>
      <c r="C262" s="4" t="str">
        <f>+VLOOKUP($A262,DATOS_CAPACITACIONES!A:C,3,0)</f>
        <v>Manejo seguro de agroquímicos</v>
      </c>
      <c r="D262" s="4" t="str">
        <f>+VLOOKUP($A262,DATOS_CAPACITACIONES!A:D,4,0)</f>
        <v>Establecer las medidas de seguridad para el uso de agroquímicos</v>
      </c>
      <c r="E262" s="4" t="str">
        <f>+VLOOKUP($A262,DATOS_CAPACITACIONES!A:E,5,0)</f>
        <v>Felipe Arias</v>
      </c>
      <c r="F262" s="4" t="str">
        <f>+VLOOKUP($A262,DATOS_CAPACITACIONES!A:F,6,0)</f>
        <v>Felipe Arias</v>
      </c>
      <c r="G262" s="4" t="str">
        <f>+VLOOKUP($A262,DATOS_CAPACITACIONES!A:G,7,0)</f>
        <v xml:space="preserve">Finca El Pilar </v>
      </c>
      <c r="H262" s="5">
        <f>+VLOOKUP($A262,DATOS_CAPACITACIONES!A:H,8,0)</f>
        <v>44321</v>
      </c>
      <c r="I262" s="4">
        <f>+VLOOKUP($A262,DATOS_CAPACITACIONES!A:I,9,0)</f>
        <v>60</v>
      </c>
      <c r="J262" s="2">
        <v>1121952333</v>
      </c>
      <c r="K262" s="4">
        <f>+VLOOKUP($J262,DATOS_PERSONAL!B:C,2,0)</f>
        <v>1480</v>
      </c>
      <c r="L262" s="4" t="str">
        <f>+VLOOKUP($J262,DATOS_PERSONAL!B:D,3,0)</f>
        <v>DANNY ALEJANDRA</v>
      </c>
      <c r="M262" s="4" t="str">
        <f>+VLOOKUP($J262,DATOS_PERSONAL!B:E,4,0)</f>
        <v xml:space="preserve">GONZALEZ </v>
      </c>
      <c r="N262" s="4" t="str">
        <f>+VLOOKUP($J262,DATOS_PERSONAL!B:F,5,0)</f>
        <v>OROBERLÍN S.A.S.</v>
      </c>
      <c r="O262" s="4">
        <f>+VLOOKUP($A262,DATOS_CAPACITACIONES!A:N,11,0)</f>
        <v>20</v>
      </c>
      <c r="P262" s="4">
        <f>+VLOOKUP($A262,DATOS_CAPACITACIONES!A:L,12,0)</f>
        <v>20</v>
      </c>
      <c r="Q262" s="3">
        <f t="shared" si="4"/>
        <v>1</v>
      </c>
    </row>
    <row r="263" spans="1:17" ht="34.5" customHeight="1" x14ac:dyDescent="0.25">
      <c r="A263" s="2">
        <v>9</v>
      </c>
      <c r="B263" s="4" t="str">
        <f>+VLOOKUP($A263,DATOS_CAPACITACIONES!A:B,2,0)</f>
        <v>SST</v>
      </c>
      <c r="C263" s="4" t="str">
        <f>+VLOOKUP($A263,DATOS_CAPACITACIONES!A:C,3,0)</f>
        <v>Manejo seguro de agroquímicos</v>
      </c>
      <c r="D263" s="4" t="str">
        <f>+VLOOKUP($A263,DATOS_CAPACITACIONES!A:D,4,0)</f>
        <v>Establecer las medidas de seguridad para el uso de agroquímicos</v>
      </c>
      <c r="E263" s="4" t="str">
        <f>+VLOOKUP($A263,DATOS_CAPACITACIONES!A:E,5,0)</f>
        <v>Felipe Arias</v>
      </c>
      <c r="F263" s="4" t="str">
        <f>+VLOOKUP($A263,DATOS_CAPACITACIONES!A:F,6,0)</f>
        <v>Felipe Arias</v>
      </c>
      <c r="G263" s="4" t="str">
        <f>+VLOOKUP($A263,DATOS_CAPACITACIONES!A:G,7,0)</f>
        <v xml:space="preserve">Finca El Pilar </v>
      </c>
      <c r="H263" s="5">
        <f>+VLOOKUP($A263,DATOS_CAPACITACIONES!A:H,8,0)</f>
        <v>44321</v>
      </c>
      <c r="I263" s="4">
        <f>+VLOOKUP($A263,DATOS_CAPACITACIONES!A:I,9,0)</f>
        <v>60</v>
      </c>
      <c r="J263" s="2">
        <v>38360656</v>
      </c>
      <c r="K263" s="4">
        <f>+VLOOKUP($J263,DATOS_PERSONAL!B:C,2,0)</f>
        <v>1039</v>
      </c>
      <c r="L263" s="4" t="str">
        <f>+VLOOKUP($J263,DATOS_PERSONAL!B:D,3,0)</f>
        <v>EMILCE</v>
      </c>
      <c r="M263" s="4" t="str">
        <f>+VLOOKUP($J263,DATOS_PERSONAL!B:E,4,0)</f>
        <v xml:space="preserve">CESPEDES CANAS </v>
      </c>
      <c r="N263" s="4" t="str">
        <f>+VLOOKUP($J263,DATOS_PERSONAL!B:F,5,0)</f>
        <v>OROBERLÍN S.A.S.</v>
      </c>
      <c r="O263" s="4">
        <f>+VLOOKUP($A263,DATOS_CAPACITACIONES!A:N,11,0)</f>
        <v>20</v>
      </c>
      <c r="P263" s="4">
        <f>+VLOOKUP($A263,DATOS_CAPACITACIONES!A:L,12,0)</f>
        <v>20</v>
      </c>
      <c r="Q263" s="3">
        <f t="shared" si="4"/>
        <v>1</v>
      </c>
    </row>
    <row r="264" spans="1:17" ht="34.5" customHeight="1" x14ac:dyDescent="0.25">
      <c r="A264" s="2">
        <v>9</v>
      </c>
      <c r="B264" s="4" t="str">
        <f>+VLOOKUP($A264,DATOS_CAPACITACIONES!A:B,2,0)</f>
        <v>SST</v>
      </c>
      <c r="C264" s="4" t="str">
        <f>+VLOOKUP($A264,DATOS_CAPACITACIONES!A:C,3,0)</f>
        <v>Manejo seguro de agroquímicos</v>
      </c>
      <c r="D264" s="4" t="str">
        <f>+VLOOKUP($A264,DATOS_CAPACITACIONES!A:D,4,0)</f>
        <v>Establecer las medidas de seguridad para el uso de agroquímicos</v>
      </c>
      <c r="E264" s="4" t="str">
        <f>+VLOOKUP($A264,DATOS_CAPACITACIONES!A:E,5,0)</f>
        <v>Felipe Arias</v>
      </c>
      <c r="F264" s="4" t="str">
        <f>+VLOOKUP($A264,DATOS_CAPACITACIONES!A:F,6,0)</f>
        <v>Felipe Arias</v>
      </c>
      <c r="G264" s="4" t="str">
        <f>+VLOOKUP($A264,DATOS_CAPACITACIONES!A:G,7,0)</f>
        <v xml:space="preserve">Finca El Pilar </v>
      </c>
      <c r="H264" s="5">
        <f>+VLOOKUP($A264,DATOS_CAPACITACIONES!A:H,8,0)</f>
        <v>44321</v>
      </c>
      <c r="I264" s="4">
        <f>+VLOOKUP($A264,DATOS_CAPACITACIONES!A:I,9,0)</f>
        <v>60</v>
      </c>
      <c r="J264" s="2">
        <v>1109411143</v>
      </c>
      <c r="K264" s="4">
        <f>+VLOOKUP($J264,DATOS_PERSONAL!B:C,2,0)</f>
        <v>1477</v>
      </c>
      <c r="L264" s="4" t="str">
        <f>+VLOOKUP($J264,DATOS_PERSONAL!B:D,3,0)</f>
        <v>YISSY FERNANDA</v>
      </c>
      <c r="M264" s="4" t="str">
        <f>+VLOOKUP($J264,DATOS_PERSONAL!B:E,4,0)</f>
        <v xml:space="preserve">CASTRO CESPEDES </v>
      </c>
      <c r="N264" s="4" t="str">
        <f>+VLOOKUP($J264,DATOS_PERSONAL!B:F,5,0)</f>
        <v>OROBERLÍN S.A.S.</v>
      </c>
      <c r="O264" s="4">
        <f>+VLOOKUP($A264,DATOS_CAPACITACIONES!A:N,11,0)</f>
        <v>20</v>
      </c>
      <c r="P264" s="4">
        <f>+VLOOKUP($A264,DATOS_CAPACITACIONES!A:L,12,0)</f>
        <v>20</v>
      </c>
      <c r="Q264" s="3">
        <f t="shared" si="4"/>
        <v>1</v>
      </c>
    </row>
    <row r="265" spans="1:17" ht="34.5" customHeight="1" x14ac:dyDescent="0.25">
      <c r="A265" s="2">
        <v>9</v>
      </c>
      <c r="B265" s="4" t="str">
        <f>+VLOOKUP($A265,DATOS_CAPACITACIONES!A:B,2,0)</f>
        <v>SST</v>
      </c>
      <c r="C265" s="4" t="str">
        <f>+VLOOKUP($A265,DATOS_CAPACITACIONES!A:C,3,0)</f>
        <v>Manejo seguro de agroquímicos</v>
      </c>
      <c r="D265" s="4" t="str">
        <f>+VLOOKUP($A265,DATOS_CAPACITACIONES!A:D,4,0)</f>
        <v>Establecer las medidas de seguridad para el uso de agroquímicos</v>
      </c>
      <c r="E265" s="4" t="str">
        <f>+VLOOKUP($A265,DATOS_CAPACITACIONES!A:E,5,0)</f>
        <v>Felipe Arias</v>
      </c>
      <c r="F265" s="4" t="str">
        <f>+VLOOKUP($A265,DATOS_CAPACITACIONES!A:F,6,0)</f>
        <v>Felipe Arias</v>
      </c>
      <c r="G265" s="4" t="str">
        <f>+VLOOKUP($A265,DATOS_CAPACITACIONES!A:G,7,0)</f>
        <v xml:space="preserve">Finca El Pilar </v>
      </c>
      <c r="H265" s="5">
        <f>+VLOOKUP($A265,DATOS_CAPACITACIONES!A:H,8,0)</f>
        <v>44321</v>
      </c>
      <c r="I265" s="4">
        <f>+VLOOKUP($A265,DATOS_CAPACITACIONES!A:I,9,0)</f>
        <v>60</v>
      </c>
      <c r="J265" s="2">
        <v>1122142973</v>
      </c>
      <c r="K265" s="4">
        <f>+VLOOKUP($J265,DATOS_PERSONAL!B:C,2,0)</f>
        <v>1415</v>
      </c>
      <c r="L265" s="4" t="str">
        <f>+VLOOKUP($J265,DATOS_PERSONAL!B:D,3,0)</f>
        <v xml:space="preserve"> ERIKA DAYANA</v>
      </c>
      <c r="M265" s="4" t="str">
        <f>+VLOOKUP($J265,DATOS_PERSONAL!B:E,4,0)</f>
        <v>CARO MORA</v>
      </c>
      <c r="N265" s="4" t="str">
        <f>+VLOOKUP($J265,DATOS_PERSONAL!B:F,5,0)</f>
        <v>OROBERLÍN S.A.S.</v>
      </c>
      <c r="O265" s="4">
        <f>+VLOOKUP($A265,DATOS_CAPACITACIONES!A:N,11,0)</f>
        <v>20</v>
      </c>
      <c r="P265" s="4">
        <f>+VLOOKUP($A265,DATOS_CAPACITACIONES!A:L,12,0)</f>
        <v>20</v>
      </c>
      <c r="Q265" s="3">
        <f t="shared" si="4"/>
        <v>1</v>
      </c>
    </row>
    <row r="266" spans="1:17" ht="34.5" customHeight="1" x14ac:dyDescent="0.25">
      <c r="A266" s="2">
        <v>9</v>
      </c>
      <c r="B266" s="4" t="str">
        <f>+VLOOKUP($A266,DATOS_CAPACITACIONES!A:B,2,0)</f>
        <v>SST</v>
      </c>
      <c r="C266" s="4" t="str">
        <f>+VLOOKUP($A266,DATOS_CAPACITACIONES!A:C,3,0)</f>
        <v>Manejo seguro de agroquímicos</v>
      </c>
      <c r="D266" s="4" t="str">
        <f>+VLOOKUP($A266,DATOS_CAPACITACIONES!A:D,4,0)</f>
        <v>Establecer las medidas de seguridad para el uso de agroquímicos</v>
      </c>
      <c r="E266" s="4" t="str">
        <f>+VLOOKUP($A266,DATOS_CAPACITACIONES!A:E,5,0)</f>
        <v>Felipe Arias</v>
      </c>
      <c r="F266" s="4" t="str">
        <f>+VLOOKUP($A266,DATOS_CAPACITACIONES!A:F,6,0)</f>
        <v>Felipe Arias</v>
      </c>
      <c r="G266" s="4" t="str">
        <f>+VLOOKUP($A266,DATOS_CAPACITACIONES!A:G,7,0)</f>
        <v xml:space="preserve">Finca El Pilar </v>
      </c>
      <c r="H266" s="5">
        <f>+VLOOKUP($A266,DATOS_CAPACITACIONES!A:H,8,0)</f>
        <v>44321</v>
      </c>
      <c r="I266" s="4">
        <f>+VLOOKUP($A266,DATOS_CAPACITACIONES!A:I,9,0)</f>
        <v>60</v>
      </c>
      <c r="J266" s="2">
        <v>1121917518</v>
      </c>
      <c r="K266" s="4" t="str">
        <f>+VLOOKUP($J266,DATOS_PERSONAL!B:C,2,0)</f>
        <v>N/A</v>
      </c>
      <c r="L266" s="4" t="str">
        <f>+VLOOKUP($J266,DATOS_PERSONAL!B:D,3,0)</f>
        <v xml:space="preserve"> CARLOS ALBEIRO</v>
      </c>
      <c r="M266" s="4" t="str">
        <f>+VLOOKUP($J266,DATOS_PERSONAL!B:E,4,0)</f>
        <v>BECERRA ZAMORA</v>
      </c>
      <c r="N266" s="4" t="str">
        <f>+VLOOKUP($J266,DATOS_PERSONAL!B:F,5,0)</f>
        <v>PALMERAS CARARABO S.A.</v>
      </c>
      <c r="O266" s="4">
        <f>+VLOOKUP($A266,DATOS_CAPACITACIONES!A:N,11,0)</f>
        <v>20</v>
      </c>
      <c r="P266" s="4">
        <f>+VLOOKUP($A266,DATOS_CAPACITACIONES!A:L,12,0)</f>
        <v>20</v>
      </c>
      <c r="Q266" s="3">
        <f t="shared" si="4"/>
        <v>1</v>
      </c>
    </row>
    <row r="267" spans="1:17" ht="34.5" customHeight="1" x14ac:dyDescent="0.25">
      <c r="A267" s="2">
        <v>9</v>
      </c>
      <c r="B267" s="4" t="str">
        <f>+VLOOKUP($A267,DATOS_CAPACITACIONES!A:B,2,0)</f>
        <v>SST</v>
      </c>
      <c r="C267" s="4" t="str">
        <f>+VLOOKUP($A267,DATOS_CAPACITACIONES!A:C,3,0)</f>
        <v>Manejo seguro de agroquímicos</v>
      </c>
      <c r="D267" s="4" t="str">
        <f>+VLOOKUP($A267,DATOS_CAPACITACIONES!A:D,4,0)</f>
        <v>Establecer las medidas de seguridad para el uso de agroquímicos</v>
      </c>
      <c r="E267" s="4" t="str">
        <f>+VLOOKUP($A267,DATOS_CAPACITACIONES!A:E,5,0)</f>
        <v>Felipe Arias</v>
      </c>
      <c r="F267" s="4" t="str">
        <f>+VLOOKUP($A267,DATOS_CAPACITACIONES!A:F,6,0)</f>
        <v>Felipe Arias</v>
      </c>
      <c r="G267" s="4" t="str">
        <f>+VLOOKUP($A267,DATOS_CAPACITACIONES!A:G,7,0)</f>
        <v xml:space="preserve">Finca El Pilar </v>
      </c>
      <c r="H267" s="5">
        <f>+VLOOKUP($A267,DATOS_CAPACITACIONES!A:H,8,0)</f>
        <v>44321</v>
      </c>
      <c r="I267" s="4">
        <f>+VLOOKUP($A267,DATOS_CAPACITACIONES!A:I,9,0)</f>
        <v>60</v>
      </c>
      <c r="J267" s="2">
        <v>17328515</v>
      </c>
      <c r="K267" s="4" t="str">
        <f>+VLOOKUP($J267,DATOS_PERSONAL!B:C,2,0)</f>
        <v>N/A</v>
      </c>
      <c r="L267" s="4" t="str">
        <f>+VLOOKUP($J267,DATOS_PERSONAL!B:D,3,0)</f>
        <v>BENJAMIN</v>
      </c>
      <c r="M267" s="4" t="str">
        <f>+VLOOKUP($J267,DATOS_PERSONAL!B:E,4,0)</f>
        <v>ALDANA RINCON</v>
      </c>
      <c r="N267" s="4" t="str">
        <f>+VLOOKUP($J267,DATOS_PERSONAL!B:F,5,0)</f>
        <v>PALMERAS CARARABO S.A.</v>
      </c>
      <c r="O267" s="4">
        <f>+VLOOKUP($A267,DATOS_CAPACITACIONES!A:N,11,0)</f>
        <v>20</v>
      </c>
      <c r="P267" s="4">
        <f>+VLOOKUP($A267,DATOS_CAPACITACIONES!A:L,12,0)</f>
        <v>20</v>
      </c>
      <c r="Q267" s="3">
        <f t="shared" si="4"/>
        <v>1</v>
      </c>
    </row>
    <row r="268" spans="1:17" ht="34.5" customHeight="1" x14ac:dyDescent="0.25">
      <c r="A268" s="2">
        <v>10</v>
      </c>
      <c r="B268" s="4" t="str">
        <f>+VLOOKUP($A268,DATOS_CAPACITACIONES!A:B,2,0)</f>
        <v>SST</v>
      </c>
      <c r="C268" s="4" t="str">
        <f>+VLOOKUP($A268,DATOS_CAPACITACIONES!A:C,3,0)</f>
        <v>Riesgo mecánico, riesgo biomecánico y lecciones aprendidas</v>
      </c>
      <c r="D268" s="4" t="str">
        <f>+VLOOKUP($A268,DATOS_CAPACITACIONES!A:D,4,0)</f>
        <v>Reconocer los factores de riesgo mecánico, biomecánico con el fin de prevenir accidentes.</v>
      </c>
      <c r="E268" s="4" t="str">
        <f>+VLOOKUP($A268,DATOS_CAPACITACIONES!A:E,5,0)</f>
        <v>Felipe Arias</v>
      </c>
      <c r="F268" s="4" t="str">
        <f>+VLOOKUP($A268,DATOS_CAPACITACIONES!A:F,6,0)</f>
        <v>Felipe Arias</v>
      </c>
      <c r="G268" s="4" t="str">
        <f>+VLOOKUP($A268,DATOS_CAPACITACIONES!A:G,7,0)</f>
        <v xml:space="preserve">Finca El Pilar </v>
      </c>
      <c r="H268" s="5">
        <f>+VLOOKUP($A268,DATOS_CAPACITACIONES!A:H,8,0)</f>
        <v>44323</v>
      </c>
      <c r="I268" s="4">
        <f>+VLOOKUP($A268,DATOS_CAPACITACIONES!A:I,9,0)</f>
        <v>60</v>
      </c>
      <c r="J268" s="2">
        <v>86070853</v>
      </c>
      <c r="K268" s="4">
        <f>+VLOOKUP($J268,DATOS_PERSONAL!B:C,2,0)</f>
        <v>1075</v>
      </c>
      <c r="L268" s="4" t="str">
        <f>+VLOOKUP($J268,DATOS_PERSONAL!B:D,3,0)</f>
        <v>FREDY</v>
      </c>
      <c r="M268" s="4" t="str">
        <f>+VLOOKUP($J268,DATOS_PERSONAL!B:E,4,0)</f>
        <v xml:space="preserve">ZAMORA </v>
      </c>
      <c r="N268" s="4" t="str">
        <f>+VLOOKUP($J268,DATOS_PERSONAL!B:F,5,0)</f>
        <v>OROBERLÍN S.A.S.</v>
      </c>
      <c r="O268" s="4">
        <f>+VLOOKUP($A268,DATOS_CAPACITACIONES!A:N,11,0)</f>
        <v>81</v>
      </c>
      <c r="P268" s="4">
        <f>+VLOOKUP($A268,DATOS_CAPACITACIONES!A:L,12,0)</f>
        <v>81</v>
      </c>
      <c r="Q268" s="3">
        <f t="shared" si="4"/>
        <v>1</v>
      </c>
    </row>
    <row r="269" spans="1:17" ht="34.5" customHeight="1" x14ac:dyDescent="0.25">
      <c r="A269" s="2">
        <v>10</v>
      </c>
      <c r="B269" s="4" t="str">
        <f>+VLOOKUP($A269,DATOS_CAPACITACIONES!A:B,2,0)</f>
        <v>SST</v>
      </c>
      <c r="C269" s="4" t="str">
        <f>+VLOOKUP($A269,DATOS_CAPACITACIONES!A:C,3,0)</f>
        <v>Riesgo mecánico, riesgo biomecánico y lecciones aprendidas</v>
      </c>
      <c r="D269" s="4" t="str">
        <f>+VLOOKUP($A269,DATOS_CAPACITACIONES!A:D,4,0)</f>
        <v>Reconocer los factores de riesgo mecánico, biomecánico con el fin de prevenir accidentes.</v>
      </c>
      <c r="E269" s="4" t="str">
        <f>+VLOOKUP($A269,DATOS_CAPACITACIONES!A:E,5,0)</f>
        <v>Felipe Arias</v>
      </c>
      <c r="F269" s="4" t="str">
        <f>+VLOOKUP($A269,DATOS_CAPACITACIONES!A:F,6,0)</f>
        <v>Felipe Arias</v>
      </c>
      <c r="G269" s="4" t="str">
        <f>+VLOOKUP($A269,DATOS_CAPACITACIONES!A:G,7,0)</f>
        <v xml:space="preserve">Finca El Pilar </v>
      </c>
      <c r="H269" s="5">
        <f>+VLOOKUP($A269,DATOS_CAPACITACIONES!A:H,8,0)</f>
        <v>44323</v>
      </c>
      <c r="I269" s="4">
        <f>+VLOOKUP($A269,DATOS_CAPACITACIONES!A:I,9,0)</f>
        <v>60</v>
      </c>
      <c r="J269" s="2">
        <v>3274917</v>
      </c>
      <c r="K269" s="4">
        <f>+VLOOKUP($J269,DATOS_PERSONAL!B:C,2,0)</f>
        <v>1027</v>
      </c>
      <c r="L269" s="4" t="str">
        <f>+VLOOKUP($J269,DATOS_PERSONAL!B:D,3,0)</f>
        <v xml:space="preserve"> HERNAN ARIEL</v>
      </c>
      <c r="M269" s="4" t="str">
        <f>+VLOOKUP($J269,DATOS_PERSONAL!B:E,4,0)</f>
        <v>VELASQUEZ ROBAYO</v>
      </c>
      <c r="N269" s="4" t="str">
        <f>+VLOOKUP($J269,DATOS_PERSONAL!B:F,5,0)</f>
        <v>OROBERLÍN S.A.S.</v>
      </c>
      <c r="O269" s="4">
        <f>+VLOOKUP($A269,DATOS_CAPACITACIONES!A:N,11,0)</f>
        <v>81</v>
      </c>
      <c r="P269" s="4">
        <f>+VLOOKUP($A269,DATOS_CAPACITACIONES!A:L,12,0)</f>
        <v>81</v>
      </c>
      <c r="Q269" s="3">
        <f t="shared" si="4"/>
        <v>1</v>
      </c>
    </row>
    <row r="270" spans="1:17" ht="34.5" customHeight="1" x14ac:dyDescent="0.25">
      <c r="A270" s="2">
        <v>10</v>
      </c>
      <c r="B270" s="4" t="str">
        <f>+VLOOKUP($A270,DATOS_CAPACITACIONES!A:B,2,0)</f>
        <v>SST</v>
      </c>
      <c r="C270" s="4" t="str">
        <f>+VLOOKUP($A270,DATOS_CAPACITACIONES!A:C,3,0)</f>
        <v>Riesgo mecánico, riesgo biomecánico y lecciones aprendidas</v>
      </c>
      <c r="D270" s="4" t="str">
        <f>+VLOOKUP($A270,DATOS_CAPACITACIONES!A:D,4,0)</f>
        <v>Reconocer los factores de riesgo mecánico, biomecánico con el fin de prevenir accidentes.</v>
      </c>
      <c r="E270" s="4" t="str">
        <f>+VLOOKUP($A270,DATOS_CAPACITACIONES!A:E,5,0)</f>
        <v>Felipe Arias</v>
      </c>
      <c r="F270" s="4" t="str">
        <f>+VLOOKUP($A270,DATOS_CAPACITACIONES!A:F,6,0)</f>
        <v>Felipe Arias</v>
      </c>
      <c r="G270" s="4" t="str">
        <f>+VLOOKUP($A270,DATOS_CAPACITACIONES!A:G,7,0)</f>
        <v xml:space="preserve">Finca El Pilar </v>
      </c>
      <c r="H270" s="5">
        <f>+VLOOKUP($A270,DATOS_CAPACITACIONES!A:H,8,0)</f>
        <v>44323</v>
      </c>
      <c r="I270" s="4">
        <f>+VLOOKUP($A270,DATOS_CAPACITACIONES!A:I,9,0)</f>
        <v>60</v>
      </c>
      <c r="J270" s="2">
        <v>31031744</v>
      </c>
      <c r="K270" s="4">
        <f>+VLOOKUP($J270,DATOS_PERSONAL!B:C,2,0)</f>
        <v>1023</v>
      </c>
      <c r="L270" s="4" t="str">
        <f>+VLOOKUP($J270,DATOS_PERSONAL!B:D,3,0)</f>
        <v xml:space="preserve"> MARIA EUGENIA</v>
      </c>
      <c r="M270" s="4" t="str">
        <f>+VLOOKUP($J270,DATOS_PERSONAL!B:E,4,0)</f>
        <v>VARGAS OVALLE</v>
      </c>
      <c r="N270" s="4" t="str">
        <f>+VLOOKUP($J270,DATOS_PERSONAL!B:F,5,0)</f>
        <v>OROBERLÍN S.A.S.</v>
      </c>
      <c r="O270" s="4">
        <f>+VLOOKUP($A270,DATOS_CAPACITACIONES!A:N,11,0)</f>
        <v>81</v>
      </c>
      <c r="P270" s="4">
        <f>+VLOOKUP($A270,DATOS_CAPACITACIONES!A:L,12,0)</f>
        <v>81</v>
      </c>
      <c r="Q270" s="3">
        <f t="shared" si="4"/>
        <v>1</v>
      </c>
    </row>
    <row r="271" spans="1:17" ht="34.5" customHeight="1" x14ac:dyDescent="0.25">
      <c r="A271" s="2">
        <v>10</v>
      </c>
      <c r="B271" s="4" t="str">
        <f>+VLOOKUP($A271,DATOS_CAPACITACIONES!A:B,2,0)</f>
        <v>SST</v>
      </c>
      <c r="C271" s="4" t="str">
        <f>+VLOOKUP($A271,DATOS_CAPACITACIONES!A:C,3,0)</f>
        <v>Riesgo mecánico, riesgo biomecánico y lecciones aprendidas</v>
      </c>
      <c r="D271" s="4" t="str">
        <f>+VLOOKUP($A271,DATOS_CAPACITACIONES!A:D,4,0)</f>
        <v>Reconocer los factores de riesgo mecánico, biomecánico con el fin de prevenir accidentes.</v>
      </c>
      <c r="E271" s="4" t="str">
        <f>+VLOOKUP($A271,DATOS_CAPACITACIONES!A:E,5,0)</f>
        <v>Felipe Arias</v>
      </c>
      <c r="F271" s="4" t="str">
        <f>+VLOOKUP($A271,DATOS_CAPACITACIONES!A:F,6,0)</f>
        <v>Felipe Arias</v>
      </c>
      <c r="G271" s="4" t="str">
        <f>+VLOOKUP($A271,DATOS_CAPACITACIONES!A:G,7,0)</f>
        <v xml:space="preserve">Finca El Pilar </v>
      </c>
      <c r="H271" s="5">
        <f>+VLOOKUP($A271,DATOS_CAPACITACIONES!A:H,8,0)</f>
        <v>44323</v>
      </c>
      <c r="I271" s="4">
        <f>+VLOOKUP($A271,DATOS_CAPACITACIONES!A:I,9,0)</f>
        <v>60</v>
      </c>
      <c r="J271" s="2">
        <v>1123116500</v>
      </c>
      <c r="K271" s="4">
        <f>+VLOOKUP($J271,DATOS_PERSONAL!B:C,2,0)</f>
        <v>1461</v>
      </c>
      <c r="L271" s="4" t="str">
        <f>+VLOOKUP($J271,DATOS_PERSONAL!B:D,3,0)</f>
        <v>ALEXIS JAIR</v>
      </c>
      <c r="M271" s="4" t="str">
        <f>+VLOOKUP($J271,DATOS_PERSONAL!B:E,4,0)</f>
        <v xml:space="preserve">VANEGAS VILLALOBOS </v>
      </c>
      <c r="N271" s="4" t="str">
        <f>+VLOOKUP($J271,DATOS_PERSONAL!B:F,5,0)</f>
        <v>OROBERLÍN S.A.S.</v>
      </c>
      <c r="O271" s="4">
        <f>+VLOOKUP($A271,DATOS_CAPACITACIONES!A:N,11,0)</f>
        <v>81</v>
      </c>
      <c r="P271" s="4">
        <f>+VLOOKUP($A271,DATOS_CAPACITACIONES!A:L,12,0)</f>
        <v>81</v>
      </c>
      <c r="Q271" s="3">
        <f t="shared" si="4"/>
        <v>1</v>
      </c>
    </row>
    <row r="272" spans="1:17" ht="34.5" customHeight="1" x14ac:dyDescent="0.25">
      <c r="A272" s="2">
        <v>10</v>
      </c>
      <c r="B272" s="4" t="str">
        <f>+VLOOKUP($A272,DATOS_CAPACITACIONES!A:B,2,0)</f>
        <v>SST</v>
      </c>
      <c r="C272" s="4" t="str">
        <f>+VLOOKUP($A272,DATOS_CAPACITACIONES!A:C,3,0)</f>
        <v>Riesgo mecánico, riesgo biomecánico y lecciones aprendidas</v>
      </c>
      <c r="D272" s="4" t="str">
        <f>+VLOOKUP($A272,DATOS_CAPACITACIONES!A:D,4,0)</f>
        <v>Reconocer los factores de riesgo mecánico, biomecánico con el fin de prevenir accidentes.</v>
      </c>
      <c r="E272" s="4" t="str">
        <f>+VLOOKUP($A272,DATOS_CAPACITACIONES!A:E,5,0)</f>
        <v>Felipe Arias</v>
      </c>
      <c r="F272" s="4" t="str">
        <f>+VLOOKUP($A272,DATOS_CAPACITACIONES!A:F,6,0)</f>
        <v>Felipe Arias</v>
      </c>
      <c r="G272" s="4" t="str">
        <f>+VLOOKUP($A272,DATOS_CAPACITACIONES!A:G,7,0)</f>
        <v xml:space="preserve">Finca El Pilar </v>
      </c>
      <c r="H272" s="5">
        <f>+VLOOKUP($A272,DATOS_CAPACITACIONES!A:H,8,0)</f>
        <v>44323</v>
      </c>
      <c r="I272" s="4">
        <f>+VLOOKUP($A272,DATOS_CAPACITACIONES!A:I,9,0)</f>
        <v>60</v>
      </c>
      <c r="J272" s="2">
        <v>1121906783</v>
      </c>
      <c r="K272" s="4">
        <f>+VLOOKUP($J272,DATOS_PERSONAL!B:C,2,0)</f>
        <v>1022</v>
      </c>
      <c r="L272" s="4" t="str">
        <f>+VLOOKUP($J272,DATOS_PERSONAL!B:D,3,0)</f>
        <v>FRANCISCO</v>
      </c>
      <c r="M272" s="4" t="str">
        <f>+VLOOKUP($J272,DATOS_PERSONAL!B:E,4,0)</f>
        <v xml:space="preserve">VANEGAS SOLANO </v>
      </c>
      <c r="N272" s="4" t="str">
        <f>+VLOOKUP($J272,DATOS_PERSONAL!B:F,5,0)</f>
        <v>OROBERLÍN S.A.S.</v>
      </c>
      <c r="O272" s="4">
        <f>+VLOOKUP($A272,DATOS_CAPACITACIONES!A:N,11,0)</f>
        <v>81</v>
      </c>
      <c r="P272" s="4">
        <f>+VLOOKUP($A272,DATOS_CAPACITACIONES!A:L,12,0)</f>
        <v>81</v>
      </c>
      <c r="Q272" s="3">
        <f t="shared" si="4"/>
        <v>1</v>
      </c>
    </row>
    <row r="273" spans="1:17" ht="34.5" customHeight="1" x14ac:dyDescent="0.25">
      <c r="A273" s="2">
        <v>10</v>
      </c>
      <c r="B273" s="4" t="str">
        <f>+VLOOKUP($A273,DATOS_CAPACITACIONES!A:B,2,0)</f>
        <v>SST</v>
      </c>
      <c r="C273" s="4" t="str">
        <f>+VLOOKUP($A273,DATOS_CAPACITACIONES!A:C,3,0)</f>
        <v>Riesgo mecánico, riesgo biomecánico y lecciones aprendidas</v>
      </c>
      <c r="D273" s="4" t="str">
        <f>+VLOOKUP($A273,DATOS_CAPACITACIONES!A:D,4,0)</f>
        <v>Reconocer los factores de riesgo mecánico, biomecánico con el fin de prevenir accidentes.</v>
      </c>
      <c r="E273" s="4" t="str">
        <f>+VLOOKUP($A273,DATOS_CAPACITACIONES!A:E,5,0)</f>
        <v>Felipe Arias</v>
      </c>
      <c r="F273" s="4" t="str">
        <f>+VLOOKUP($A273,DATOS_CAPACITACIONES!A:F,6,0)</f>
        <v>Felipe Arias</v>
      </c>
      <c r="G273" s="4" t="str">
        <f>+VLOOKUP($A273,DATOS_CAPACITACIONES!A:G,7,0)</f>
        <v xml:space="preserve">Finca El Pilar </v>
      </c>
      <c r="H273" s="5">
        <f>+VLOOKUP($A273,DATOS_CAPACITACIONES!A:H,8,0)</f>
        <v>44323</v>
      </c>
      <c r="I273" s="4">
        <f>+VLOOKUP($A273,DATOS_CAPACITACIONES!A:I,9,0)</f>
        <v>60</v>
      </c>
      <c r="J273" s="2">
        <v>40341942</v>
      </c>
      <c r="K273" s="4">
        <f>+VLOOKUP($J273,DATOS_PERSONAL!B:C,2,0)</f>
        <v>1028</v>
      </c>
      <c r="L273" s="4" t="str">
        <f>+VLOOKUP($J273,DATOS_PERSONAL!B:D,3,0)</f>
        <v xml:space="preserve"> MARIA YORLEY</v>
      </c>
      <c r="M273" s="4" t="str">
        <f>+VLOOKUP($J273,DATOS_PERSONAL!B:E,4,0)</f>
        <v>TORRES GARCIA</v>
      </c>
      <c r="N273" s="4" t="str">
        <f>+VLOOKUP($J273,DATOS_PERSONAL!B:F,5,0)</f>
        <v>OROBERLÍN S.A.S.</v>
      </c>
      <c r="O273" s="4">
        <f>+VLOOKUP($A273,DATOS_CAPACITACIONES!A:N,11,0)</f>
        <v>81</v>
      </c>
      <c r="P273" s="4">
        <f>+VLOOKUP($A273,DATOS_CAPACITACIONES!A:L,12,0)</f>
        <v>81</v>
      </c>
      <c r="Q273" s="3">
        <f t="shared" si="4"/>
        <v>1</v>
      </c>
    </row>
    <row r="274" spans="1:17" ht="34.5" customHeight="1" x14ac:dyDescent="0.25">
      <c r="A274" s="2">
        <v>10</v>
      </c>
      <c r="B274" s="4" t="str">
        <f>+VLOOKUP($A274,DATOS_CAPACITACIONES!A:B,2,0)</f>
        <v>SST</v>
      </c>
      <c r="C274" s="4" t="str">
        <f>+VLOOKUP($A274,DATOS_CAPACITACIONES!A:C,3,0)</f>
        <v>Riesgo mecánico, riesgo biomecánico y lecciones aprendidas</v>
      </c>
      <c r="D274" s="4" t="str">
        <f>+VLOOKUP($A274,DATOS_CAPACITACIONES!A:D,4,0)</f>
        <v>Reconocer los factores de riesgo mecánico, biomecánico con el fin de prevenir accidentes.</v>
      </c>
      <c r="E274" s="4" t="str">
        <f>+VLOOKUP($A274,DATOS_CAPACITACIONES!A:E,5,0)</f>
        <v>Felipe Arias</v>
      </c>
      <c r="F274" s="4" t="str">
        <f>+VLOOKUP($A274,DATOS_CAPACITACIONES!A:F,6,0)</f>
        <v>Felipe Arias</v>
      </c>
      <c r="G274" s="4" t="str">
        <f>+VLOOKUP($A274,DATOS_CAPACITACIONES!A:G,7,0)</f>
        <v xml:space="preserve">Finca El Pilar </v>
      </c>
      <c r="H274" s="5">
        <f>+VLOOKUP($A274,DATOS_CAPACITACIONES!A:H,8,0)</f>
        <v>44323</v>
      </c>
      <c r="I274" s="4">
        <f>+VLOOKUP($A274,DATOS_CAPACITACIONES!A:I,9,0)</f>
        <v>60</v>
      </c>
      <c r="J274" s="2">
        <v>1120580004</v>
      </c>
      <c r="K274" s="4">
        <f>+VLOOKUP($J274,DATOS_PERSONAL!B:C,2,0)</f>
        <v>1519</v>
      </c>
      <c r="L274" s="4" t="str">
        <f>+VLOOKUP($J274,DATOS_PERSONAL!B:D,3,0)</f>
        <v xml:space="preserve"> YEISON FAVIAN</v>
      </c>
      <c r="M274" s="4" t="str">
        <f>+VLOOKUP($J274,DATOS_PERSONAL!B:E,4,0)</f>
        <v>TOLOZA ESPINOSA</v>
      </c>
      <c r="N274" s="4" t="str">
        <f>+VLOOKUP($J274,DATOS_PERSONAL!B:F,5,0)</f>
        <v>OROBERLÍN S.A.S.</v>
      </c>
      <c r="O274" s="4">
        <f>+VLOOKUP($A274,DATOS_CAPACITACIONES!A:N,11,0)</f>
        <v>81</v>
      </c>
      <c r="P274" s="4">
        <f>+VLOOKUP($A274,DATOS_CAPACITACIONES!A:L,12,0)</f>
        <v>81</v>
      </c>
      <c r="Q274" s="3">
        <f t="shared" si="4"/>
        <v>1</v>
      </c>
    </row>
    <row r="275" spans="1:17" ht="34.5" customHeight="1" x14ac:dyDescent="0.25">
      <c r="A275" s="2">
        <v>10</v>
      </c>
      <c r="B275" s="4" t="str">
        <f>+VLOOKUP($A275,DATOS_CAPACITACIONES!A:B,2,0)</f>
        <v>SST</v>
      </c>
      <c r="C275" s="4" t="str">
        <f>+VLOOKUP($A275,DATOS_CAPACITACIONES!A:C,3,0)</f>
        <v>Riesgo mecánico, riesgo biomecánico y lecciones aprendidas</v>
      </c>
      <c r="D275" s="4" t="str">
        <f>+VLOOKUP($A275,DATOS_CAPACITACIONES!A:D,4,0)</f>
        <v>Reconocer los factores de riesgo mecánico, biomecánico con el fin de prevenir accidentes.</v>
      </c>
      <c r="E275" s="4" t="str">
        <f>+VLOOKUP($A275,DATOS_CAPACITACIONES!A:E,5,0)</f>
        <v>Felipe Arias</v>
      </c>
      <c r="F275" s="4" t="str">
        <f>+VLOOKUP($A275,DATOS_CAPACITACIONES!A:F,6,0)</f>
        <v>Felipe Arias</v>
      </c>
      <c r="G275" s="4" t="str">
        <f>+VLOOKUP($A275,DATOS_CAPACITACIONES!A:G,7,0)</f>
        <v xml:space="preserve">Finca El Pilar </v>
      </c>
      <c r="H275" s="5">
        <f>+VLOOKUP($A275,DATOS_CAPACITACIONES!A:H,8,0)</f>
        <v>44323</v>
      </c>
      <c r="I275" s="4">
        <f>+VLOOKUP($A275,DATOS_CAPACITACIONES!A:I,9,0)</f>
        <v>60</v>
      </c>
      <c r="J275" s="2">
        <v>17267214</v>
      </c>
      <c r="K275" s="4">
        <f>+VLOOKUP($J275,DATOS_PERSONAL!B:C,2,0)</f>
        <v>1311</v>
      </c>
      <c r="L275" s="4" t="str">
        <f>+VLOOKUP($J275,DATOS_PERSONAL!B:D,3,0)</f>
        <v>JOSE ALVARO</v>
      </c>
      <c r="M275" s="4" t="str">
        <f>+VLOOKUP($J275,DATOS_PERSONAL!B:E,4,0)</f>
        <v xml:space="preserve">SUAREZ TRIVIÑO </v>
      </c>
      <c r="N275" s="4" t="str">
        <f>+VLOOKUP($J275,DATOS_PERSONAL!B:F,5,0)</f>
        <v>OROBERLÍN S.A.S.</v>
      </c>
      <c r="O275" s="4">
        <f>+VLOOKUP($A275,DATOS_CAPACITACIONES!A:N,11,0)</f>
        <v>81</v>
      </c>
      <c r="P275" s="4">
        <f>+VLOOKUP($A275,DATOS_CAPACITACIONES!A:L,12,0)</f>
        <v>81</v>
      </c>
      <c r="Q275" s="3">
        <f t="shared" si="4"/>
        <v>1</v>
      </c>
    </row>
    <row r="276" spans="1:17" ht="34.5" customHeight="1" x14ac:dyDescent="0.25">
      <c r="A276" s="2">
        <v>10</v>
      </c>
      <c r="B276" s="4" t="str">
        <f>+VLOOKUP($A276,DATOS_CAPACITACIONES!A:B,2,0)</f>
        <v>SST</v>
      </c>
      <c r="C276" s="4" t="str">
        <f>+VLOOKUP($A276,DATOS_CAPACITACIONES!A:C,3,0)</f>
        <v>Riesgo mecánico, riesgo biomecánico y lecciones aprendidas</v>
      </c>
      <c r="D276" s="4" t="str">
        <f>+VLOOKUP($A276,DATOS_CAPACITACIONES!A:D,4,0)</f>
        <v>Reconocer los factores de riesgo mecánico, biomecánico con el fin de prevenir accidentes.</v>
      </c>
      <c r="E276" s="4" t="str">
        <f>+VLOOKUP($A276,DATOS_CAPACITACIONES!A:E,5,0)</f>
        <v>Felipe Arias</v>
      </c>
      <c r="F276" s="4" t="str">
        <f>+VLOOKUP($A276,DATOS_CAPACITACIONES!A:F,6,0)</f>
        <v>Felipe Arias</v>
      </c>
      <c r="G276" s="4" t="str">
        <f>+VLOOKUP($A276,DATOS_CAPACITACIONES!A:G,7,0)</f>
        <v xml:space="preserve">Finca El Pilar </v>
      </c>
      <c r="H276" s="5">
        <f>+VLOOKUP($A276,DATOS_CAPACITACIONES!A:H,8,0)</f>
        <v>44323</v>
      </c>
      <c r="I276" s="4">
        <f>+VLOOKUP($A276,DATOS_CAPACITACIONES!A:I,9,0)</f>
        <v>60</v>
      </c>
      <c r="J276" s="2">
        <v>1006778024</v>
      </c>
      <c r="K276" s="4">
        <f>+VLOOKUP($J276,DATOS_PERSONAL!B:C,2,0)</f>
        <v>1505</v>
      </c>
      <c r="L276" s="4" t="str">
        <f>+VLOOKUP($J276,DATOS_PERSONAL!B:D,3,0)</f>
        <v>JUAN DAVID</v>
      </c>
      <c r="M276" s="4" t="str">
        <f>+VLOOKUP($J276,DATOS_PERSONAL!B:E,4,0)</f>
        <v xml:space="preserve">SOLORZA ROJAS </v>
      </c>
      <c r="N276" s="4" t="str">
        <f>+VLOOKUP($J276,DATOS_PERSONAL!B:F,5,0)</f>
        <v>OROBERLÍN S.A.S.</v>
      </c>
      <c r="O276" s="4">
        <f>+VLOOKUP($A276,DATOS_CAPACITACIONES!A:N,11,0)</f>
        <v>81</v>
      </c>
      <c r="P276" s="4">
        <f>+VLOOKUP($A276,DATOS_CAPACITACIONES!A:L,12,0)</f>
        <v>81</v>
      </c>
      <c r="Q276" s="3">
        <f t="shared" si="4"/>
        <v>1</v>
      </c>
    </row>
    <row r="277" spans="1:17" ht="34.5" customHeight="1" x14ac:dyDescent="0.25">
      <c r="A277" s="2">
        <v>10</v>
      </c>
      <c r="B277" s="4" t="str">
        <f>+VLOOKUP($A277,DATOS_CAPACITACIONES!A:B,2,0)</f>
        <v>SST</v>
      </c>
      <c r="C277" s="4" t="str">
        <f>+VLOOKUP($A277,DATOS_CAPACITACIONES!A:C,3,0)</f>
        <v>Riesgo mecánico, riesgo biomecánico y lecciones aprendidas</v>
      </c>
      <c r="D277" s="4" t="str">
        <f>+VLOOKUP($A277,DATOS_CAPACITACIONES!A:D,4,0)</f>
        <v>Reconocer los factores de riesgo mecánico, biomecánico con el fin de prevenir accidentes.</v>
      </c>
      <c r="E277" s="4" t="str">
        <f>+VLOOKUP($A277,DATOS_CAPACITACIONES!A:E,5,0)</f>
        <v>Felipe Arias</v>
      </c>
      <c r="F277" s="4" t="str">
        <f>+VLOOKUP($A277,DATOS_CAPACITACIONES!A:F,6,0)</f>
        <v>Felipe Arias</v>
      </c>
      <c r="G277" s="4" t="str">
        <f>+VLOOKUP($A277,DATOS_CAPACITACIONES!A:G,7,0)</f>
        <v xml:space="preserve">Finca El Pilar </v>
      </c>
      <c r="H277" s="5">
        <f>+VLOOKUP($A277,DATOS_CAPACITACIONES!A:H,8,0)</f>
        <v>44323</v>
      </c>
      <c r="I277" s="4">
        <f>+VLOOKUP($A277,DATOS_CAPACITACIONES!A:I,9,0)</f>
        <v>60</v>
      </c>
      <c r="J277" s="2">
        <v>1115859274</v>
      </c>
      <c r="K277" s="4">
        <f>+VLOOKUP($J277,DATOS_PERSONAL!B:C,2,0)</f>
        <v>1543</v>
      </c>
      <c r="L277" s="4" t="str">
        <f>+VLOOKUP($J277,DATOS_PERSONAL!B:D,3,0)</f>
        <v>GERSON</v>
      </c>
      <c r="M277" s="4" t="str">
        <f>+VLOOKUP($J277,DATOS_PERSONAL!B:E,4,0)</f>
        <v>SEPULVEDA</v>
      </c>
      <c r="N277" s="4" t="str">
        <f>+VLOOKUP($J277,DATOS_PERSONAL!B:F,5,0)</f>
        <v>OROBERLÍN S.A.S.</v>
      </c>
      <c r="O277" s="4">
        <f>+VLOOKUP($A277,DATOS_CAPACITACIONES!A:N,11,0)</f>
        <v>81</v>
      </c>
      <c r="P277" s="4">
        <f>+VLOOKUP($A277,DATOS_CAPACITACIONES!A:L,12,0)</f>
        <v>81</v>
      </c>
      <c r="Q277" s="3">
        <f t="shared" si="4"/>
        <v>1</v>
      </c>
    </row>
    <row r="278" spans="1:17" ht="34.5" customHeight="1" x14ac:dyDescent="0.25">
      <c r="A278" s="2">
        <v>10</v>
      </c>
      <c r="B278" s="4" t="str">
        <f>+VLOOKUP($A278,DATOS_CAPACITACIONES!A:B,2,0)</f>
        <v>SST</v>
      </c>
      <c r="C278" s="4" t="str">
        <f>+VLOOKUP($A278,DATOS_CAPACITACIONES!A:C,3,0)</f>
        <v>Riesgo mecánico, riesgo biomecánico y lecciones aprendidas</v>
      </c>
      <c r="D278" s="4" t="str">
        <f>+VLOOKUP($A278,DATOS_CAPACITACIONES!A:D,4,0)</f>
        <v>Reconocer los factores de riesgo mecánico, biomecánico con el fin de prevenir accidentes.</v>
      </c>
      <c r="E278" s="4" t="str">
        <f>+VLOOKUP($A278,DATOS_CAPACITACIONES!A:E,5,0)</f>
        <v>Felipe Arias</v>
      </c>
      <c r="F278" s="4" t="str">
        <f>+VLOOKUP($A278,DATOS_CAPACITACIONES!A:F,6,0)</f>
        <v>Felipe Arias</v>
      </c>
      <c r="G278" s="4" t="str">
        <f>+VLOOKUP($A278,DATOS_CAPACITACIONES!A:G,7,0)</f>
        <v xml:space="preserve">Finca El Pilar </v>
      </c>
      <c r="H278" s="5">
        <f>+VLOOKUP($A278,DATOS_CAPACITACIONES!A:H,8,0)</f>
        <v>44323</v>
      </c>
      <c r="I278" s="4">
        <f>+VLOOKUP($A278,DATOS_CAPACITACIONES!A:I,9,0)</f>
        <v>60</v>
      </c>
      <c r="J278" s="2">
        <v>25331999</v>
      </c>
      <c r="K278" s="4">
        <f>+VLOOKUP($J278,DATOS_PERSONAL!B:C,2,0)</f>
        <v>1121</v>
      </c>
      <c r="L278" s="4" t="str">
        <f>+VLOOKUP($J278,DATOS_PERSONAL!B:D,3,0)</f>
        <v xml:space="preserve">VICKY JIMENA </v>
      </c>
      <c r="M278" s="4" t="str">
        <f>+VLOOKUP($J278,DATOS_PERSONAL!B:E,4,0)</f>
        <v xml:space="preserve">SANDOVAL GOLU </v>
      </c>
      <c r="N278" s="4" t="str">
        <f>+VLOOKUP($J278,DATOS_PERSONAL!B:F,5,0)</f>
        <v>OROBERLÍN S.A.S.</v>
      </c>
      <c r="O278" s="4">
        <f>+VLOOKUP($A278,DATOS_CAPACITACIONES!A:N,11,0)</f>
        <v>81</v>
      </c>
      <c r="P278" s="4">
        <f>+VLOOKUP($A278,DATOS_CAPACITACIONES!A:L,12,0)</f>
        <v>81</v>
      </c>
      <c r="Q278" s="3">
        <f t="shared" si="4"/>
        <v>1</v>
      </c>
    </row>
    <row r="279" spans="1:17" ht="34.5" customHeight="1" x14ac:dyDescent="0.25">
      <c r="A279" s="2">
        <v>10</v>
      </c>
      <c r="B279" s="4" t="str">
        <f>+VLOOKUP($A279,DATOS_CAPACITACIONES!A:B,2,0)</f>
        <v>SST</v>
      </c>
      <c r="C279" s="4" t="str">
        <f>+VLOOKUP($A279,DATOS_CAPACITACIONES!A:C,3,0)</f>
        <v>Riesgo mecánico, riesgo biomecánico y lecciones aprendidas</v>
      </c>
      <c r="D279" s="4" t="str">
        <f>+VLOOKUP($A279,DATOS_CAPACITACIONES!A:D,4,0)</f>
        <v>Reconocer los factores de riesgo mecánico, biomecánico con el fin de prevenir accidentes.</v>
      </c>
      <c r="E279" s="4" t="str">
        <f>+VLOOKUP($A279,DATOS_CAPACITACIONES!A:E,5,0)</f>
        <v>Felipe Arias</v>
      </c>
      <c r="F279" s="4" t="str">
        <f>+VLOOKUP($A279,DATOS_CAPACITACIONES!A:F,6,0)</f>
        <v>Felipe Arias</v>
      </c>
      <c r="G279" s="4" t="str">
        <f>+VLOOKUP($A279,DATOS_CAPACITACIONES!A:G,7,0)</f>
        <v xml:space="preserve">Finca El Pilar </v>
      </c>
      <c r="H279" s="5">
        <f>+VLOOKUP($A279,DATOS_CAPACITACIONES!A:H,8,0)</f>
        <v>44323</v>
      </c>
      <c r="I279" s="4">
        <f>+VLOOKUP($A279,DATOS_CAPACITACIONES!A:I,9,0)</f>
        <v>60</v>
      </c>
      <c r="J279" s="2">
        <v>1006777925</v>
      </c>
      <c r="K279" s="4">
        <f>+VLOOKUP($J279,DATOS_PERSONAL!B:C,2,0)</f>
        <v>1449</v>
      </c>
      <c r="L279" s="4" t="str">
        <f>+VLOOKUP($J279,DATOS_PERSONAL!B:D,3,0)</f>
        <v>MICHAEL ESTEBAN</v>
      </c>
      <c r="M279" s="4" t="str">
        <f>+VLOOKUP($J279,DATOS_PERSONAL!B:E,4,0)</f>
        <v xml:space="preserve">SAAVEDRA OCHOA </v>
      </c>
      <c r="N279" s="4" t="str">
        <f>+VLOOKUP($J279,DATOS_PERSONAL!B:F,5,0)</f>
        <v>OROBERLÍN S.A.S.</v>
      </c>
      <c r="O279" s="4">
        <f>+VLOOKUP($A279,DATOS_CAPACITACIONES!A:N,11,0)</f>
        <v>81</v>
      </c>
      <c r="P279" s="4">
        <f>+VLOOKUP($A279,DATOS_CAPACITACIONES!A:L,12,0)</f>
        <v>81</v>
      </c>
      <c r="Q279" s="3">
        <f t="shared" si="4"/>
        <v>1</v>
      </c>
    </row>
    <row r="280" spans="1:17" ht="34.5" customHeight="1" x14ac:dyDescent="0.25">
      <c r="A280" s="2">
        <v>10</v>
      </c>
      <c r="B280" s="4" t="str">
        <f>+VLOOKUP($A280,DATOS_CAPACITACIONES!A:B,2,0)</f>
        <v>SST</v>
      </c>
      <c r="C280" s="4" t="str">
        <f>+VLOOKUP($A280,DATOS_CAPACITACIONES!A:C,3,0)</f>
        <v>Riesgo mecánico, riesgo biomecánico y lecciones aprendidas</v>
      </c>
      <c r="D280" s="4" t="str">
        <f>+VLOOKUP($A280,DATOS_CAPACITACIONES!A:D,4,0)</f>
        <v>Reconocer los factores de riesgo mecánico, biomecánico con el fin de prevenir accidentes.</v>
      </c>
      <c r="E280" s="4" t="str">
        <f>+VLOOKUP($A280,DATOS_CAPACITACIONES!A:E,5,0)</f>
        <v>Felipe Arias</v>
      </c>
      <c r="F280" s="4" t="str">
        <f>+VLOOKUP($A280,DATOS_CAPACITACIONES!A:F,6,0)</f>
        <v>Felipe Arias</v>
      </c>
      <c r="G280" s="4" t="str">
        <f>+VLOOKUP($A280,DATOS_CAPACITACIONES!A:G,7,0)</f>
        <v xml:space="preserve">Finca El Pilar </v>
      </c>
      <c r="H280" s="5">
        <f>+VLOOKUP($A280,DATOS_CAPACITACIONES!A:H,8,0)</f>
        <v>44323</v>
      </c>
      <c r="I280" s="4">
        <f>+VLOOKUP($A280,DATOS_CAPACITACIONES!A:I,9,0)</f>
        <v>60</v>
      </c>
      <c r="J280" s="2">
        <v>40401255</v>
      </c>
      <c r="K280" s="4">
        <f>+VLOOKUP($J280,DATOS_PERSONAL!B:C,2,0)</f>
        <v>1034</v>
      </c>
      <c r="L280" s="4" t="str">
        <f>+VLOOKUP($J280,DATOS_PERSONAL!B:D,3,0)</f>
        <v>YUDY FERLAY</v>
      </c>
      <c r="M280" s="4" t="str">
        <f>+VLOOKUP($J280,DATOS_PERSONAL!B:E,4,0)</f>
        <v xml:space="preserve">ROMERO BERNAL </v>
      </c>
      <c r="N280" s="4" t="str">
        <f>+VLOOKUP($J280,DATOS_PERSONAL!B:F,5,0)</f>
        <v>OROBERLÍN S.A.S.</v>
      </c>
      <c r="O280" s="4">
        <f>+VLOOKUP($A280,DATOS_CAPACITACIONES!A:N,11,0)</f>
        <v>81</v>
      </c>
      <c r="P280" s="4">
        <f>+VLOOKUP($A280,DATOS_CAPACITACIONES!A:L,12,0)</f>
        <v>81</v>
      </c>
      <c r="Q280" s="3">
        <f t="shared" si="4"/>
        <v>1</v>
      </c>
    </row>
    <row r="281" spans="1:17" ht="34.5" customHeight="1" x14ac:dyDescent="0.25">
      <c r="A281" s="2">
        <v>10</v>
      </c>
      <c r="B281" s="4" t="str">
        <f>+VLOOKUP($A281,DATOS_CAPACITACIONES!A:B,2,0)</f>
        <v>SST</v>
      </c>
      <c r="C281" s="4" t="str">
        <f>+VLOOKUP($A281,DATOS_CAPACITACIONES!A:C,3,0)</f>
        <v>Riesgo mecánico, riesgo biomecánico y lecciones aprendidas</v>
      </c>
      <c r="D281" s="4" t="str">
        <f>+VLOOKUP($A281,DATOS_CAPACITACIONES!A:D,4,0)</f>
        <v>Reconocer los factores de riesgo mecánico, biomecánico con el fin de prevenir accidentes.</v>
      </c>
      <c r="E281" s="4" t="str">
        <f>+VLOOKUP($A281,DATOS_CAPACITACIONES!A:E,5,0)</f>
        <v>Felipe Arias</v>
      </c>
      <c r="F281" s="4" t="str">
        <f>+VLOOKUP($A281,DATOS_CAPACITACIONES!A:F,6,0)</f>
        <v>Felipe Arias</v>
      </c>
      <c r="G281" s="4" t="str">
        <f>+VLOOKUP($A281,DATOS_CAPACITACIONES!A:G,7,0)</f>
        <v xml:space="preserve">Finca El Pilar </v>
      </c>
      <c r="H281" s="5">
        <f>+VLOOKUP($A281,DATOS_CAPACITACIONES!A:H,8,0)</f>
        <v>44323</v>
      </c>
      <c r="I281" s="4">
        <f>+VLOOKUP($A281,DATOS_CAPACITACIONES!A:I,9,0)</f>
        <v>60</v>
      </c>
      <c r="J281" s="2">
        <v>9600532</v>
      </c>
      <c r="K281" s="4">
        <f>+VLOOKUP($J281,DATOS_PERSONAL!B:C,2,0)</f>
        <v>1070</v>
      </c>
      <c r="L281" s="4" t="str">
        <f>+VLOOKUP($J281,DATOS_PERSONAL!B:D,3,0)</f>
        <v>PABLO ANTONIO</v>
      </c>
      <c r="M281" s="4" t="str">
        <f>+VLOOKUP($J281,DATOS_PERSONAL!B:E,4,0)</f>
        <v xml:space="preserve">ROJAS RODRIGUEZ </v>
      </c>
      <c r="N281" s="4" t="str">
        <f>+VLOOKUP($J281,DATOS_PERSONAL!B:F,5,0)</f>
        <v>OROBERLÍN S.A.S.</v>
      </c>
      <c r="O281" s="4">
        <f>+VLOOKUP($A281,DATOS_CAPACITACIONES!A:N,11,0)</f>
        <v>81</v>
      </c>
      <c r="P281" s="4">
        <f>+VLOOKUP($A281,DATOS_CAPACITACIONES!A:L,12,0)</f>
        <v>81</v>
      </c>
      <c r="Q281" s="3">
        <f t="shared" si="4"/>
        <v>1</v>
      </c>
    </row>
    <row r="282" spans="1:17" ht="34.5" customHeight="1" x14ac:dyDescent="0.25">
      <c r="A282" s="2">
        <v>10</v>
      </c>
      <c r="B282" s="4" t="str">
        <f>+VLOOKUP($A282,DATOS_CAPACITACIONES!A:B,2,0)</f>
        <v>SST</v>
      </c>
      <c r="C282" s="4" t="str">
        <f>+VLOOKUP($A282,DATOS_CAPACITACIONES!A:C,3,0)</f>
        <v>Riesgo mecánico, riesgo biomecánico y lecciones aprendidas</v>
      </c>
      <c r="D282" s="4" t="str">
        <f>+VLOOKUP($A282,DATOS_CAPACITACIONES!A:D,4,0)</f>
        <v>Reconocer los factores de riesgo mecánico, biomecánico con el fin de prevenir accidentes.</v>
      </c>
      <c r="E282" s="4" t="str">
        <f>+VLOOKUP($A282,DATOS_CAPACITACIONES!A:E,5,0)</f>
        <v>Felipe Arias</v>
      </c>
      <c r="F282" s="4" t="str">
        <f>+VLOOKUP($A282,DATOS_CAPACITACIONES!A:F,6,0)</f>
        <v>Felipe Arias</v>
      </c>
      <c r="G282" s="4" t="str">
        <f>+VLOOKUP($A282,DATOS_CAPACITACIONES!A:G,7,0)</f>
        <v xml:space="preserve">Finca El Pilar </v>
      </c>
      <c r="H282" s="5">
        <f>+VLOOKUP($A282,DATOS_CAPACITACIONES!A:H,8,0)</f>
        <v>44323</v>
      </c>
      <c r="I282" s="4">
        <f>+VLOOKUP($A282,DATOS_CAPACITACIONES!A:I,9,0)</f>
        <v>60</v>
      </c>
      <c r="J282" s="2">
        <v>1123116797</v>
      </c>
      <c r="K282" s="4">
        <f>+VLOOKUP($J282,DATOS_PERSONAL!B:C,2,0)</f>
        <v>1404</v>
      </c>
      <c r="L282" s="4" t="str">
        <f>+VLOOKUP($J282,DATOS_PERSONAL!B:D,3,0)</f>
        <v xml:space="preserve"> ELKIN STEVEN</v>
      </c>
      <c r="M282" s="4" t="str">
        <f>+VLOOKUP($J282,DATOS_PERSONAL!B:E,4,0)</f>
        <v>ROJAS ORTIZ</v>
      </c>
      <c r="N282" s="4" t="str">
        <f>+VLOOKUP($J282,DATOS_PERSONAL!B:F,5,0)</f>
        <v>OROBERLÍN S.A.S.</v>
      </c>
      <c r="O282" s="4">
        <f>+VLOOKUP($A282,DATOS_CAPACITACIONES!A:N,11,0)</f>
        <v>81</v>
      </c>
      <c r="P282" s="4">
        <f>+VLOOKUP($A282,DATOS_CAPACITACIONES!A:L,12,0)</f>
        <v>81</v>
      </c>
      <c r="Q282" s="3">
        <f t="shared" si="4"/>
        <v>1</v>
      </c>
    </row>
    <row r="283" spans="1:17" ht="34.5" customHeight="1" x14ac:dyDescent="0.25">
      <c r="A283" s="2">
        <v>10</v>
      </c>
      <c r="B283" s="4" t="str">
        <f>+VLOOKUP($A283,DATOS_CAPACITACIONES!A:B,2,0)</f>
        <v>SST</v>
      </c>
      <c r="C283" s="4" t="str">
        <f>+VLOOKUP($A283,DATOS_CAPACITACIONES!A:C,3,0)</f>
        <v>Riesgo mecánico, riesgo biomecánico y lecciones aprendidas</v>
      </c>
      <c r="D283" s="4" t="str">
        <f>+VLOOKUP($A283,DATOS_CAPACITACIONES!A:D,4,0)</f>
        <v>Reconocer los factores de riesgo mecánico, biomecánico con el fin de prevenir accidentes.</v>
      </c>
      <c r="E283" s="4" t="str">
        <f>+VLOOKUP($A283,DATOS_CAPACITACIONES!A:E,5,0)</f>
        <v>Felipe Arias</v>
      </c>
      <c r="F283" s="4" t="str">
        <f>+VLOOKUP($A283,DATOS_CAPACITACIONES!A:F,6,0)</f>
        <v>Felipe Arias</v>
      </c>
      <c r="G283" s="4" t="str">
        <f>+VLOOKUP($A283,DATOS_CAPACITACIONES!A:G,7,0)</f>
        <v xml:space="preserve">Finca El Pilar </v>
      </c>
      <c r="H283" s="5">
        <f>+VLOOKUP($A283,DATOS_CAPACITACIONES!A:H,8,0)</f>
        <v>44323</v>
      </c>
      <c r="I283" s="4">
        <f>+VLOOKUP($A283,DATOS_CAPACITACIONES!A:I,9,0)</f>
        <v>60</v>
      </c>
      <c r="J283" s="2">
        <v>1122132486</v>
      </c>
      <c r="K283" s="4">
        <f>+VLOOKUP($J283,DATOS_PERSONAL!B:C,2,0)</f>
        <v>1216</v>
      </c>
      <c r="L283" s="4" t="str">
        <f>+VLOOKUP($J283,DATOS_PERSONAL!B:D,3,0)</f>
        <v xml:space="preserve"> LAURA MARCELA</v>
      </c>
      <c r="M283" s="4" t="str">
        <f>+VLOOKUP($J283,DATOS_PERSONAL!B:E,4,0)</f>
        <v>ROJAS GARCIA</v>
      </c>
      <c r="N283" s="4" t="str">
        <f>+VLOOKUP($J283,DATOS_PERSONAL!B:F,5,0)</f>
        <v>OROBERLÍN S.A.S.</v>
      </c>
      <c r="O283" s="4">
        <f>+VLOOKUP($A283,DATOS_CAPACITACIONES!A:N,11,0)</f>
        <v>81</v>
      </c>
      <c r="P283" s="4">
        <f>+VLOOKUP($A283,DATOS_CAPACITACIONES!A:L,12,0)</f>
        <v>81</v>
      </c>
      <c r="Q283" s="3">
        <f t="shared" si="4"/>
        <v>1</v>
      </c>
    </row>
    <row r="284" spans="1:17" ht="34.5" customHeight="1" x14ac:dyDescent="0.25">
      <c r="A284" s="2">
        <v>10</v>
      </c>
      <c r="B284" s="4" t="str">
        <f>+VLOOKUP($A284,DATOS_CAPACITACIONES!A:B,2,0)</f>
        <v>SST</v>
      </c>
      <c r="C284" s="4" t="str">
        <f>+VLOOKUP($A284,DATOS_CAPACITACIONES!A:C,3,0)</f>
        <v>Riesgo mecánico, riesgo biomecánico y lecciones aprendidas</v>
      </c>
      <c r="D284" s="4" t="str">
        <f>+VLOOKUP($A284,DATOS_CAPACITACIONES!A:D,4,0)</f>
        <v>Reconocer los factores de riesgo mecánico, biomecánico con el fin de prevenir accidentes.</v>
      </c>
      <c r="E284" s="4" t="str">
        <f>+VLOOKUP($A284,DATOS_CAPACITACIONES!A:E,5,0)</f>
        <v>Felipe Arias</v>
      </c>
      <c r="F284" s="4" t="str">
        <f>+VLOOKUP($A284,DATOS_CAPACITACIONES!A:F,6,0)</f>
        <v>Felipe Arias</v>
      </c>
      <c r="G284" s="4" t="str">
        <f>+VLOOKUP($A284,DATOS_CAPACITACIONES!A:G,7,0)</f>
        <v xml:space="preserve">Finca El Pilar </v>
      </c>
      <c r="H284" s="5">
        <f>+VLOOKUP($A284,DATOS_CAPACITACIONES!A:H,8,0)</f>
        <v>44323</v>
      </c>
      <c r="I284" s="4">
        <f>+VLOOKUP($A284,DATOS_CAPACITACIONES!A:I,9,0)</f>
        <v>60</v>
      </c>
      <c r="J284" s="2">
        <v>17355000</v>
      </c>
      <c r="K284" s="4">
        <f>+VLOOKUP($J284,DATOS_PERSONAL!B:C,2,0)</f>
        <v>1379</v>
      </c>
      <c r="L284" s="4" t="str">
        <f>+VLOOKUP($J284,DATOS_PERSONAL!B:D,3,0)</f>
        <v xml:space="preserve"> ALBERTO</v>
      </c>
      <c r="M284" s="4" t="str">
        <f>+VLOOKUP($J284,DATOS_PERSONAL!B:E,4,0)</f>
        <v>ROJAS CARLOS</v>
      </c>
      <c r="N284" s="4" t="str">
        <f>+VLOOKUP($J284,DATOS_PERSONAL!B:F,5,0)</f>
        <v>OROBERLÍN S.A.S.</v>
      </c>
      <c r="O284" s="4">
        <f>+VLOOKUP($A284,DATOS_CAPACITACIONES!A:N,11,0)</f>
        <v>81</v>
      </c>
      <c r="P284" s="4">
        <f>+VLOOKUP($A284,DATOS_CAPACITACIONES!A:L,12,0)</f>
        <v>81</v>
      </c>
      <c r="Q284" s="3">
        <f t="shared" si="4"/>
        <v>1</v>
      </c>
    </row>
    <row r="285" spans="1:17" ht="34.5" customHeight="1" x14ac:dyDescent="0.25">
      <c r="A285" s="2">
        <v>10</v>
      </c>
      <c r="B285" s="4" t="str">
        <f>+VLOOKUP($A285,DATOS_CAPACITACIONES!A:B,2,0)</f>
        <v>SST</v>
      </c>
      <c r="C285" s="4" t="str">
        <f>+VLOOKUP($A285,DATOS_CAPACITACIONES!A:C,3,0)</f>
        <v>Riesgo mecánico, riesgo biomecánico y lecciones aprendidas</v>
      </c>
      <c r="D285" s="4" t="str">
        <f>+VLOOKUP($A285,DATOS_CAPACITACIONES!A:D,4,0)</f>
        <v>Reconocer los factores de riesgo mecánico, biomecánico con el fin de prevenir accidentes.</v>
      </c>
      <c r="E285" s="4" t="str">
        <f>+VLOOKUP($A285,DATOS_CAPACITACIONES!A:E,5,0)</f>
        <v>Felipe Arias</v>
      </c>
      <c r="F285" s="4" t="str">
        <f>+VLOOKUP($A285,DATOS_CAPACITACIONES!A:F,6,0)</f>
        <v>Felipe Arias</v>
      </c>
      <c r="G285" s="4" t="str">
        <f>+VLOOKUP($A285,DATOS_CAPACITACIONES!A:G,7,0)</f>
        <v xml:space="preserve">Finca El Pilar </v>
      </c>
      <c r="H285" s="5">
        <f>+VLOOKUP($A285,DATOS_CAPACITACIONES!A:H,8,0)</f>
        <v>44323</v>
      </c>
      <c r="I285" s="4">
        <f>+VLOOKUP($A285,DATOS_CAPACITACIONES!A:I,9,0)</f>
        <v>60</v>
      </c>
      <c r="J285" s="2">
        <v>85261773</v>
      </c>
      <c r="K285" s="4">
        <f>+VLOOKUP($J285,DATOS_PERSONAL!B:C,2,0)</f>
        <v>1540</v>
      </c>
      <c r="L285" s="4" t="str">
        <f>+VLOOKUP($J285,DATOS_PERSONAL!B:D,3,0)</f>
        <v>JORGE LUIS</v>
      </c>
      <c r="M285" s="4" t="str">
        <f>+VLOOKUP($J285,DATOS_PERSONAL!B:E,4,0)</f>
        <v xml:space="preserve">RODRIGUEZ TORRES </v>
      </c>
      <c r="N285" s="4" t="str">
        <f>+VLOOKUP($J285,DATOS_PERSONAL!B:F,5,0)</f>
        <v>OROBERLÍN S.A.S.</v>
      </c>
      <c r="O285" s="4">
        <f>+VLOOKUP($A285,DATOS_CAPACITACIONES!A:N,11,0)</f>
        <v>81</v>
      </c>
      <c r="P285" s="4">
        <f>+VLOOKUP($A285,DATOS_CAPACITACIONES!A:L,12,0)</f>
        <v>81</v>
      </c>
      <c r="Q285" s="3">
        <f t="shared" si="4"/>
        <v>1</v>
      </c>
    </row>
    <row r="286" spans="1:17" ht="34.5" customHeight="1" x14ac:dyDescent="0.25">
      <c r="A286" s="2">
        <v>10</v>
      </c>
      <c r="B286" s="4" t="str">
        <f>+VLOOKUP($A286,DATOS_CAPACITACIONES!A:B,2,0)</f>
        <v>SST</v>
      </c>
      <c r="C286" s="4" t="str">
        <f>+VLOOKUP($A286,DATOS_CAPACITACIONES!A:C,3,0)</f>
        <v>Riesgo mecánico, riesgo biomecánico y lecciones aprendidas</v>
      </c>
      <c r="D286" s="4" t="str">
        <f>+VLOOKUP($A286,DATOS_CAPACITACIONES!A:D,4,0)</f>
        <v>Reconocer los factores de riesgo mecánico, biomecánico con el fin de prevenir accidentes.</v>
      </c>
      <c r="E286" s="4" t="str">
        <f>+VLOOKUP($A286,DATOS_CAPACITACIONES!A:E,5,0)</f>
        <v>Felipe Arias</v>
      </c>
      <c r="F286" s="4" t="str">
        <f>+VLOOKUP($A286,DATOS_CAPACITACIONES!A:F,6,0)</f>
        <v>Felipe Arias</v>
      </c>
      <c r="G286" s="4" t="str">
        <f>+VLOOKUP($A286,DATOS_CAPACITACIONES!A:G,7,0)</f>
        <v xml:space="preserve">Finca El Pilar </v>
      </c>
      <c r="H286" s="5">
        <f>+VLOOKUP($A286,DATOS_CAPACITACIONES!A:H,8,0)</f>
        <v>44323</v>
      </c>
      <c r="I286" s="4">
        <f>+VLOOKUP($A286,DATOS_CAPACITACIONES!A:I,9,0)</f>
        <v>60</v>
      </c>
      <c r="J286" s="2">
        <v>1123114419</v>
      </c>
      <c r="K286" s="4">
        <f>+VLOOKUP($J286,DATOS_PERSONAL!B:C,2,0)</f>
        <v>1059</v>
      </c>
      <c r="L286" s="4" t="str">
        <f>+VLOOKUP($J286,DATOS_PERSONAL!B:D,3,0)</f>
        <v>ANA MARIA</v>
      </c>
      <c r="M286" s="4" t="str">
        <f>+VLOOKUP($J286,DATOS_PERSONAL!B:E,4,0)</f>
        <v xml:space="preserve">ROBAYO JIMENEZ </v>
      </c>
      <c r="N286" s="4" t="str">
        <f>+VLOOKUP($J286,DATOS_PERSONAL!B:F,5,0)</f>
        <v>OROBERLÍN S.A.S.</v>
      </c>
      <c r="O286" s="4">
        <f>+VLOOKUP($A286,DATOS_CAPACITACIONES!A:N,11,0)</f>
        <v>81</v>
      </c>
      <c r="P286" s="4">
        <f>+VLOOKUP($A286,DATOS_CAPACITACIONES!A:L,12,0)</f>
        <v>81</v>
      </c>
      <c r="Q286" s="3">
        <f t="shared" si="4"/>
        <v>1</v>
      </c>
    </row>
    <row r="287" spans="1:17" ht="34.5" customHeight="1" x14ac:dyDescent="0.25">
      <c r="A287" s="2">
        <v>10</v>
      </c>
      <c r="B287" s="4" t="str">
        <f>+VLOOKUP($A287,DATOS_CAPACITACIONES!A:B,2,0)</f>
        <v>SST</v>
      </c>
      <c r="C287" s="4" t="str">
        <f>+VLOOKUP($A287,DATOS_CAPACITACIONES!A:C,3,0)</f>
        <v>Riesgo mecánico, riesgo biomecánico y lecciones aprendidas</v>
      </c>
      <c r="D287" s="4" t="str">
        <f>+VLOOKUP($A287,DATOS_CAPACITACIONES!A:D,4,0)</f>
        <v>Reconocer los factores de riesgo mecánico, biomecánico con el fin de prevenir accidentes.</v>
      </c>
      <c r="E287" s="4" t="str">
        <f>+VLOOKUP($A287,DATOS_CAPACITACIONES!A:E,5,0)</f>
        <v>Felipe Arias</v>
      </c>
      <c r="F287" s="4" t="str">
        <f>+VLOOKUP($A287,DATOS_CAPACITACIONES!A:F,6,0)</f>
        <v>Felipe Arias</v>
      </c>
      <c r="G287" s="4" t="str">
        <f>+VLOOKUP($A287,DATOS_CAPACITACIONES!A:G,7,0)</f>
        <v xml:space="preserve">Finca El Pilar </v>
      </c>
      <c r="H287" s="5">
        <f>+VLOOKUP($A287,DATOS_CAPACITACIONES!A:H,8,0)</f>
        <v>44323</v>
      </c>
      <c r="I287" s="4">
        <f>+VLOOKUP($A287,DATOS_CAPACITACIONES!A:I,9,0)</f>
        <v>60</v>
      </c>
      <c r="J287" s="2">
        <v>1123114657</v>
      </c>
      <c r="K287" s="4">
        <f>+VLOOKUP($J287,DATOS_PERSONAL!B:C,2,0)</f>
        <v>1456</v>
      </c>
      <c r="L287" s="4" t="str">
        <f>+VLOOKUP($J287,DATOS_PERSONAL!B:D,3,0)</f>
        <v xml:space="preserve"> SIGUIFREDO</v>
      </c>
      <c r="M287" s="4" t="str">
        <f>+VLOOKUP($J287,DATOS_PERSONAL!B:E,4,0)</f>
        <v>ROBAYO JIMENEZ</v>
      </c>
      <c r="N287" s="4" t="str">
        <f>+VLOOKUP($J287,DATOS_PERSONAL!B:F,5,0)</f>
        <v>OROBERLÍN S.A.S.</v>
      </c>
      <c r="O287" s="4">
        <f>+VLOOKUP($A287,DATOS_CAPACITACIONES!A:N,11,0)</f>
        <v>81</v>
      </c>
      <c r="P287" s="4">
        <f>+VLOOKUP($A287,DATOS_CAPACITACIONES!A:L,12,0)</f>
        <v>81</v>
      </c>
      <c r="Q287" s="3">
        <f t="shared" si="4"/>
        <v>1</v>
      </c>
    </row>
    <row r="288" spans="1:17" ht="34.5" customHeight="1" x14ac:dyDescent="0.25">
      <c r="A288" s="2">
        <v>10</v>
      </c>
      <c r="B288" s="4" t="str">
        <f>+VLOOKUP($A288,DATOS_CAPACITACIONES!A:B,2,0)</f>
        <v>SST</v>
      </c>
      <c r="C288" s="4" t="str">
        <f>+VLOOKUP($A288,DATOS_CAPACITACIONES!A:C,3,0)</f>
        <v>Riesgo mecánico, riesgo biomecánico y lecciones aprendidas</v>
      </c>
      <c r="D288" s="4" t="str">
        <f>+VLOOKUP($A288,DATOS_CAPACITACIONES!A:D,4,0)</f>
        <v>Reconocer los factores de riesgo mecánico, biomecánico con el fin de prevenir accidentes.</v>
      </c>
      <c r="E288" s="4" t="str">
        <f>+VLOOKUP($A288,DATOS_CAPACITACIONES!A:E,5,0)</f>
        <v>Felipe Arias</v>
      </c>
      <c r="F288" s="4" t="str">
        <f>+VLOOKUP($A288,DATOS_CAPACITACIONES!A:F,6,0)</f>
        <v>Felipe Arias</v>
      </c>
      <c r="G288" s="4" t="str">
        <f>+VLOOKUP($A288,DATOS_CAPACITACIONES!A:G,7,0)</f>
        <v xml:space="preserve">Finca El Pilar </v>
      </c>
      <c r="H288" s="5">
        <f>+VLOOKUP($A288,DATOS_CAPACITACIONES!A:H,8,0)</f>
        <v>44323</v>
      </c>
      <c r="I288" s="4">
        <f>+VLOOKUP($A288,DATOS_CAPACITACIONES!A:I,9,0)</f>
        <v>60</v>
      </c>
      <c r="J288" s="2">
        <v>1006658683</v>
      </c>
      <c r="K288" s="4">
        <f>+VLOOKUP($J288,DATOS_PERSONAL!B:C,2,0)</f>
        <v>1509</v>
      </c>
      <c r="L288" s="4" t="str">
        <f>+VLOOKUP($J288,DATOS_PERSONAL!B:D,3,0)</f>
        <v>BRAYAN DAVID</v>
      </c>
      <c r="M288" s="4" t="str">
        <f>+VLOOKUP($J288,DATOS_PERSONAL!B:E,4,0)</f>
        <v xml:space="preserve">ROA OCHOA </v>
      </c>
      <c r="N288" s="4" t="str">
        <f>+VLOOKUP($J288,DATOS_PERSONAL!B:F,5,0)</f>
        <v>OROBERLÍN S.A.S.</v>
      </c>
      <c r="O288" s="4">
        <f>+VLOOKUP($A288,DATOS_CAPACITACIONES!A:N,11,0)</f>
        <v>81</v>
      </c>
      <c r="P288" s="4">
        <f>+VLOOKUP($A288,DATOS_CAPACITACIONES!A:L,12,0)</f>
        <v>81</v>
      </c>
      <c r="Q288" s="3">
        <f t="shared" si="4"/>
        <v>1</v>
      </c>
    </row>
    <row r="289" spans="1:17" ht="34.5" customHeight="1" x14ac:dyDescent="0.25">
      <c r="A289" s="2">
        <v>10</v>
      </c>
      <c r="B289" s="4" t="str">
        <f>+VLOOKUP($A289,DATOS_CAPACITACIONES!A:B,2,0)</f>
        <v>SST</v>
      </c>
      <c r="C289" s="4" t="str">
        <f>+VLOOKUP($A289,DATOS_CAPACITACIONES!A:C,3,0)</f>
        <v>Riesgo mecánico, riesgo biomecánico y lecciones aprendidas</v>
      </c>
      <c r="D289" s="4" t="str">
        <f>+VLOOKUP($A289,DATOS_CAPACITACIONES!A:D,4,0)</f>
        <v>Reconocer los factores de riesgo mecánico, biomecánico con el fin de prevenir accidentes.</v>
      </c>
      <c r="E289" s="4" t="str">
        <f>+VLOOKUP($A289,DATOS_CAPACITACIONES!A:E,5,0)</f>
        <v>Felipe Arias</v>
      </c>
      <c r="F289" s="4" t="str">
        <f>+VLOOKUP($A289,DATOS_CAPACITACIONES!A:F,6,0)</f>
        <v>Felipe Arias</v>
      </c>
      <c r="G289" s="4" t="str">
        <f>+VLOOKUP($A289,DATOS_CAPACITACIONES!A:G,7,0)</f>
        <v xml:space="preserve">Finca El Pilar </v>
      </c>
      <c r="H289" s="5">
        <f>+VLOOKUP($A289,DATOS_CAPACITACIONES!A:H,8,0)</f>
        <v>44323</v>
      </c>
      <c r="I289" s="4">
        <f>+VLOOKUP($A289,DATOS_CAPACITACIONES!A:I,9,0)</f>
        <v>60</v>
      </c>
      <c r="J289" s="2">
        <v>1123114519</v>
      </c>
      <c r="K289" s="4">
        <f>+VLOOKUP($J289,DATOS_PERSONAL!B:C,2,0)</f>
        <v>1016</v>
      </c>
      <c r="L289" s="4" t="str">
        <f>+VLOOKUP($J289,DATOS_PERSONAL!B:D,3,0)</f>
        <v xml:space="preserve"> JUAN CARLOS</v>
      </c>
      <c r="M289" s="4" t="str">
        <f>+VLOOKUP($J289,DATOS_PERSONAL!B:E,4,0)</f>
        <v>ROA CASTILLO</v>
      </c>
      <c r="N289" s="4" t="str">
        <f>+VLOOKUP($J289,DATOS_PERSONAL!B:F,5,0)</f>
        <v>OROBERLÍN S.A.S.</v>
      </c>
      <c r="O289" s="4">
        <f>+VLOOKUP($A289,DATOS_CAPACITACIONES!A:N,11,0)</f>
        <v>81</v>
      </c>
      <c r="P289" s="4">
        <f>+VLOOKUP($A289,DATOS_CAPACITACIONES!A:L,12,0)</f>
        <v>81</v>
      </c>
      <c r="Q289" s="3">
        <f t="shared" si="4"/>
        <v>1</v>
      </c>
    </row>
    <row r="290" spans="1:17" ht="34.5" customHeight="1" x14ac:dyDescent="0.25">
      <c r="A290" s="2">
        <v>10</v>
      </c>
      <c r="B290" s="4" t="str">
        <f>+VLOOKUP($A290,DATOS_CAPACITACIONES!A:B,2,0)</f>
        <v>SST</v>
      </c>
      <c r="C290" s="4" t="str">
        <f>+VLOOKUP($A290,DATOS_CAPACITACIONES!A:C,3,0)</f>
        <v>Riesgo mecánico, riesgo biomecánico y lecciones aprendidas</v>
      </c>
      <c r="D290" s="4" t="str">
        <f>+VLOOKUP($A290,DATOS_CAPACITACIONES!A:D,4,0)</f>
        <v>Reconocer los factores de riesgo mecánico, biomecánico con el fin de prevenir accidentes.</v>
      </c>
      <c r="E290" s="4" t="str">
        <f>+VLOOKUP($A290,DATOS_CAPACITACIONES!A:E,5,0)</f>
        <v>Felipe Arias</v>
      </c>
      <c r="F290" s="4" t="str">
        <f>+VLOOKUP($A290,DATOS_CAPACITACIONES!A:F,6,0)</f>
        <v>Felipe Arias</v>
      </c>
      <c r="G290" s="4" t="str">
        <f>+VLOOKUP($A290,DATOS_CAPACITACIONES!A:G,7,0)</f>
        <v xml:space="preserve">Finca El Pilar </v>
      </c>
      <c r="H290" s="5">
        <f>+VLOOKUP($A290,DATOS_CAPACITACIONES!A:H,8,0)</f>
        <v>44323</v>
      </c>
      <c r="I290" s="4">
        <f>+VLOOKUP($A290,DATOS_CAPACITACIONES!A:I,9,0)</f>
        <v>60</v>
      </c>
      <c r="J290" s="2">
        <v>1123114283</v>
      </c>
      <c r="K290" s="4">
        <f>+VLOOKUP($J290,DATOS_PERSONAL!B:C,2,0)</f>
        <v>1017</v>
      </c>
      <c r="L290" s="4" t="str">
        <f>+VLOOKUP($J290,DATOS_PERSONAL!B:D,3,0)</f>
        <v xml:space="preserve"> RODRIGO JOSE</v>
      </c>
      <c r="M290" s="4" t="str">
        <f>+VLOOKUP($J290,DATOS_PERSONAL!B:E,4,0)</f>
        <v>ROA CASTILLO</v>
      </c>
      <c r="N290" s="4" t="str">
        <f>+VLOOKUP($J290,DATOS_PERSONAL!B:F,5,0)</f>
        <v>OROBERLÍN S.A.S.</v>
      </c>
      <c r="O290" s="4">
        <f>+VLOOKUP($A290,DATOS_CAPACITACIONES!A:N,11,0)</f>
        <v>81</v>
      </c>
      <c r="P290" s="4">
        <f>+VLOOKUP($A290,DATOS_CAPACITACIONES!A:L,12,0)</f>
        <v>81</v>
      </c>
      <c r="Q290" s="3">
        <f t="shared" si="4"/>
        <v>1</v>
      </c>
    </row>
    <row r="291" spans="1:17" ht="34.5" customHeight="1" x14ac:dyDescent="0.25">
      <c r="A291" s="2">
        <v>10</v>
      </c>
      <c r="B291" s="4" t="str">
        <f>+VLOOKUP($A291,DATOS_CAPACITACIONES!A:B,2,0)</f>
        <v>SST</v>
      </c>
      <c r="C291" s="4" t="str">
        <f>+VLOOKUP($A291,DATOS_CAPACITACIONES!A:C,3,0)</f>
        <v>Riesgo mecánico, riesgo biomecánico y lecciones aprendidas</v>
      </c>
      <c r="D291" s="4" t="str">
        <f>+VLOOKUP($A291,DATOS_CAPACITACIONES!A:D,4,0)</f>
        <v>Reconocer los factores de riesgo mecánico, biomecánico con el fin de prevenir accidentes.</v>
      </c>
      <c r="E291" s="4" t="str">
        <f>+VLOOKUP($A291,DATOS_CAPACITACIONES!A:E,5,0)</f>
        <v>Felipe Arias</v>
      </c>
      <c r="F291" s="4" t="str">
        <f>+VLOOKUP($A291,DATOS_CAPACITACIONES!A:F,6,0)</f>
        <v>Felipe Arias</v>
      </c>
      <c r="G291" s="4" t="str">
        <f>+VLOOKUP($A291,DATOS_CAPACITACIONES!A:G,7,0)</f>
        <v xml:space="preserve">Finca El Pilar </v>
      </c>
      <c r="H291" s="5">
        <f>+VLOOKUP($A291,DATOS_CAPACITACIONES!A:H,8,0)</f>
        <v>44323</v>
      </c>
      <c r="I291" s="4">
        <f>+VLOOKUP($A291,DATOS_CAPACITACIONES!A:I,9,0)</f>
        <v>60</v>
      </c>
      <c r="J291" s="2">
        <v>86066137</v>
      </c>
      <c r="K291" s="4">
        <f>+VLOOKUP($J291,DATOS_PERSONAL!B:C,2,0)</f>
        <v>1486</v>
      </c>
      <c r="L291" s="4" t="str">
        <f>+VLOOKUP($J291,DATOS_PERSONAL!B:D,3,0)</f>
        <v>JOSE EDUARDO</v>
      </c>
      <c r="M291" s="4" t="str">
        <f>+VLOOKUP($J291,DATOS_PERSONAL!B:E,4,0)</f>
        <v>RIVERA RODRIGUEZ</v>
      </c>
      <c r="N291" s="4" t="str">
        <f>+VLOOKUP($J291,DATOS_PERSONAL!B:F,5,0)</f>
        <v>OROBERLÍN S.A.S.</v>
      </c>
      <c r="O291" s="4">
        <f>+VLOOKUP($A291,DATOS_CAPACITACIONES!A:N,11,0)</f>
        <v>81</v>
      </c>
      <c r="P291" s="4">
        <f>+VLOOKUP($A291,DATOS_CAPACITACIONES!A:L,12,0)</f>
        <v>81</v>
      </c>
      <c r="Q291" s="3">
        <f t="shared" si="4"/>
        <v>1</v>
      </c>
    </row>
    <row r="292" spans="1:17" ht="34.5" customHeight="1" x14ac:dyDescent="0.25">
      <c r="A292" s="2">
        <v>10</v>
      </c>
      <c r="B292" s="4" t="str">
        <f>+VLOOKUP($A292,DATOS_CAPACITACIONES!A:B,2,0)</f>
        <v>SST</v>
      </c>
      <c r="C292" s="4" t="str">
        <f>+VLOOKUP($A292,DATOS_CAPACITACIONES!A:C,3,0)</f>
        <v>Riesgo mecánico, riesgo biomecánico y lecciones aprendidas</v>
      </c>
      <c r="D292" s="4" t="str">
        <f>+VLOOKUP($A292,DATOS_CAPACITACIONES!A:D,4,0)</f>
        <v>Reconocer los factores de riesgo mecánico, biomecánico con el fin de prevenir accidentes.</v>
      </c>
      <c r="E292" s="4" t="str">
        <f>+VLOOKUP($A292,DATOS_CAPACITACIONES!A:E,5,0)</f>
        <v>Felipe Arias</v>
      </c>
      <c r="F292" s="4" t="str">
        <f>+VLOOKUP($A292,DATOS_CAPACITACIONES!A:F,6,0)</f>
        <v>Felipe Arias</v>
      </c>
      <c r="G292" s="4" t="str">
        <f>+VLOOKUP($A292,DATOS_CAPACITACIONES!A:G,7,0)</f>
        <v xml:space="preserve">Finca El Pilar </v>
      </c>
      <c r="H292" s="5">
        <f>+VLOOKUP($A292,DATOS_CAPACITACIONES!A:H,8,0)</f>
        <v>44323</v>
      </c>
      <c r="I292" s="4">
        <f>+VLOOKUP($A292,DATOS_CAPACITACIONES!A:I,9,0)</f>
        <v>60</v>
      </c>
      <c r="J292" s="2">
        <v>1120873760</v>
      </c>
      <c r="K292" s="4">
        <f>+VLOOKUP($J292,DATOS_PERSONAL!B:C,2,0)</f>
        <v>1534</v>
      </c>
      <c r="L292" s="4" t="str">
        <f>+VLOOKUP($J292,DATOS_PERSONAL!B:D,3,0)</f>
        <v>JORDAN STIVEN</v>
      </c>
      <c r="M292" s="4" t="str">
        <f>+VLOOKUP($J292,DATOS_PERSONAL!B:E,4,0)</f>
        <v>RIVAS RAMOS</v>
      </c>
      <c r="N292" s="4" t="str">
        <f>+VLOOKUP($J292,DATOS_PERSONAL!B:F,5,0)</f>
        <v>OROBERLÍN S.A.S.</v>
      </c>
      <c r="O292" s="4">
        <f>+VLOOKUP($A292,DATOS_CAPACITACIONES!A:N,11,0)</f>
        <v>81</v>
      </c>
      <c r="P292" s="4">
        <f>+VLOOKUP($A292,DATOS_CAPACITACIONES!A:L,12,0)</f>
        <v>81</v>
      </c>
      <c r="Q292" s="3">
        <f t="shared" si="4"/>
        <v>1</v>
      </c>
    </row>
    <row r="293" spans="1:17" ht="34.5" customHeight="1" x14ac:dyDescent="0.25">
      <c r="A293" s="2">
        <v>10</v>
      </c>
      <c r="B293" s="4" t="str">
        <f>+VLOOKUP($A293,DATOS_CAPACITACIONES!A:B,2,0)</f>
        <v>SST</v>
      </c>
      <c r="C293" s="4" t="str">
        <f>+VLOOKUP($A293,DATOS_CAPACITACIONES!A:C,3,0)</f>
        <v>Riesgo mecánico, riesgo biomecánico y lecciones aprendidas</v>
      </c>
      <c r="D293" s="4" t="str">
        <f>+VLOOKUP($A293,DATOS_CAPACITACIONES!A:D,4,0)</f>
        <v>Reconocer los factores de riesgo mecánico, biomecánico con el fin de prevenir accidentes.</v>
      </c>
      <c r="E293" s="4" t="str">
        <f>+VLOOKUP($A293,DATOS_CAPACITACIONES!A:E,5,0)</f>
        <v>Felipe Arias</v>
      </c>
      <c r="F293" s="4" t="str">
        <f>+VLOOKUP($A293,DATOS_CAPACITACIONES!A:F,6,0)</f>
        <v>Felipe Arias</v>
      </c>
      <c r="G293" s="4" t="str">
        <f>+VLOOKUP($A293,DATOS_CAPACITACIONES!A:G,7,0)</f>
        <v xml:space="preserve">Finca El Pilar </v>
      </c>
      <c r="H293" s="5">
        <f>+VLOOKUP($A293,DATOS_CAPACITACIONES!A:H,8,0)</f>
        <v>44323</v>
      </c>
      <c r="I293" s="4">
        <f>+VLOOKUP($A293,DATOS_CAPACITACIONES!A:I,9,0)</f>
        <v>60</v>
      </c>
      <c r="J293" s="2">
        <v>17704595</v>
      </c>
      <c r="K293" s="4">
        <f>+VLOOKUP($J293,DATOS_PERSONAL!B:C,2,0)</f>
        <v>1073</v>
      </c>
      <c r="L293" s="4" t="str">
        <f>+VLOOKUP($J293,DATOS_PERSONAL!B:D,3,0)</f>
        <v>JOHN FREDY</v>
      </c>
      <c r="M293" s="4" t="str">
        <f>+VLOOKUP($J293,DATOS_PERSONAL!B:E,4,0)</f>
        <v xml:space="preserve">QUIÑONEZ MUÑOZ </v>
      </c>
      <c r="N293" s="4" t="str">
        <f>+VLOOKUP($J293,DATOS_PERSONAL!B:F,5,0)</f>
        <v>OROBERLÍN S.A.S.</v>
      </c>
      <c r="O293" s="4">
        <f>+VLOOKUP($A293,DATOS_CAPACITACIONES!A:N,11,0)</f>
        <v>81</v>
      </c>
      <c r="P293" s="4">
        <f>+VLOOKUP($A293,DATOS_CAPACITACIONES!A:L,12,0)</f>
        <v>81</v>
      </c>
      <c r="Q293" s="3">
        <f t="shared" si="4"/>
        <v>1</v>
      </c>
    </row>
    <row r="294" spans="1:17" ht="34.5" customHeight="1" x14ac:dyDescent="0.25">
      <c r="A294" s="2">
        <v>10</v>
      </c>
      <c r="B294" s="4" t="str">
        <f>+VLOOKUP($A294,DATOS_CAPACITACIONES!A:B,2,0)</f>
        <v>SST</v>
      </c>
      <c r="C294" s="4" t="str">
        <f>+VLOOKUP($A294,DATOS_CAPACITACIONES!A:C,3,0)</f>
        <v>Riesgo mecánico, riesgo biomecánico y lecciones aprendidas</v>
      </c>
      <c r="D294" s="4" t="str">
        <f>+VLOOKUP($A294,DATOS_CAPACITACIONES!A:D,4,0)</f>
        <v>Reconocer los factores de riesgo mecánico, biomecánico con el fin de prevenir accidentes.</v>
      </c>
      <c r="E294" s="4" t="str">
        <f>+VLOOKUP($A294,DATOS_CAPACITACIONES!A:E,5,0)</f>
        <v>Felipe Arias</v>
      </c>
      <c r="F294" s="4" t="str">
        <f>+VLOOKUP($A294,DATOS_CAPACITACIONES!A:F,6,0)</f>
        <v>Felipe Arias</v>
      </c>
      <c r="G294" s="4" t="str">
        <f>+VLOOKUP($A294,DATOS_CAPACITACIONES!A:G,7,0)</f>
        <v xml:space="preserve">Finca El Pilar </v>
      </c>
      <c r="H294" s="5">
        <f>+VLOOKUP($A294,DATOS_CAPACITACIONES!A:H,8,0)</f>
        <v>44323</v>
      </c>
      <c r="I294" s="4">
        <f>+VLOOKUP($A294,DATOS_CAPACITACIONES!A:I,9,0)</f>
        <v>60</v>
      </c>
      <c r="J294" s="2">
        <v>87946959</v>
      </c>
      <c r="K294" s="4">
        <f>+VLOOKUP($J294,DATOS_PERSONAL!B:C,2,0)</f>
        <v>1542</v>
      </c>
      <c r="L294" s="4" t="str">
        <f>+VLOOKUP($J294,DATOS_PERSONAL!B:D,3,0)</f>
        <v>DANNY JAMER</v>
      </c>
      <c r="M294" s="4" t="str">
        <f>+VLOOKUP($J294,DATOS_PERSONAL!B:E,4,0)</f>
        <v xml:space="preserve">PORTILLA PALACIOS </v>
      </c>
      <c r="N294" s="4" t="str">
        <f>+VLOOKUP($J294,DATOS_PERSONAL!B:F,5,0)</f>
        <v>OROBERLÍN S.A.S.</v>
      </c>
      <c r="O294" s="4">
        <f>+VLOOKUP($A294,DATOS_CAPACITACIONES!A:N,11,0)</f>
        <v>81</v>
      </c>
      <c r="P294" s="4">
        <f>+VLOOKUP($A294,DATOS_CAPACITACIONES!A:L,12,0)</f>
        <v>81</v>
      </c>
      <c r="Q294" s="3">
        <f t="shared" si="4"/>
        <v>1</v>
      </c>
    </row>
    <row r="295" spans="1:17" ht="34.5" customHeight="1" x14ac:dyDescent="0.25">
      <c r="A295" s="2">
        <v>10</v>
      </c>
      <c r="B295" s="4" t="str">
        <f>+VLOOKUP($A295,DATOS_CAPACITACIONES!A:B,2,0)</f>
        <v>SST</v>
      </c>
      <c r="C295" s="4" t="str">
        <f>+VLOOKUP($A295,DATOS_CAPACITACIONES!A:C,3,0)</f>
        <v>Riesgo mecánico, riesgo biomecánico y lecciones aprendidas</v>
      </c>
      <c r="D295" s="4" t="str">
        <f>+VLOOKUP($A295,DATOS_CAPACITACIONES!A:D,4,0)</f>
        <v>Reconocer los factores de riesgo mecánico, biomecánico con el fin de prevenir accidentes.</v>
      </c>
      <c r="E295" s="4" t="str">
        <f>+VLOOKUP($A295,DATOS_CAPACITACIONES!A:E,5,0)</f>
        <v>Felipe Arias</v>
      </c>
      <c r="F295" s="4" t="str">
        <f>+VLOOKUP($A295,DATOS_CAPACITACIONES!A:F,6,0)</f>
        <v>Felipe Arias</v>
      </c>
      <c r="G295" s="4" t="str">
        <f>+VLOOKUP($A295,DATOS_CAPACITACIONES!A:G,7,0)</f>
        <v xml:space="preserve">Finca El Pilar </v>
      </c>
      <c r="H295" s="5">
        <f>+VLOOKUP($A295,DATOS_CAPACITACIONES!A:H,8,0)</f>
        <v>44323</v>
      </c>
      <c r="I295" s="4">
        <f>+VLOOKUP($A295,DATOS_CAPACITACIONES!A:I,9,0)</f>
        <v>60</v>
      </c>
      <c r="J295" s="2">
        <v>18973838</v>
      </c>
      <c r="K295" s="4">
        <f>+VLOOKUP($J295,DATOS_PERSONAL!B:C,2,0)</f>
        <v>1515</v>
      </c>
      <c r="L295" s="4" t="str">
        <f>+VLOOKUP($J295,DATOS_PERSONAL!B:D,3,0)</f>
        <v xml:space="preserve">MARCOS JAVIER </v>
      </c>
      <c r="M295" s="4" t="str">
        <f>+VLOOKUP($J295,DATOS_PERSONAL!B:E,4,0)</f>
        <v>PEREZ BANDERA</v>
      </c>
      <c r="N295" s="4" t="str">
        <f>+VLOOKUP($J295,DATOS_PERSONAL!B:F,5,0)</f>
        <v>OROBERLÍN S.A.S.</v>
      </c>
      <c r="O295" s="4">
        <f>+VLOOKUP($A295,DATOS_CAPACITACIONES!A:N,11,0)</f>
        <v>81</v>
      </c>
      <c r="P295" s="4">
        <f>+VLOOKUP($A295,DATOS_CAPACITACIONES!A:L,12,0)</f>
        <v>81</v>
      </c>
      <c r="Q295" s="3">
        <f t="shared" si="4"/>
        <v>1</v>
      </c>
    </row>
    <row r="296" spans="1:17" ht="34.5" customHeight="1" x14ac:dyDescent="0.25">
      <c r="A296" s="2">
        <v>10</v>
      </c>
      <c r="B296" s="4" t="str">
        <f>+VLOOKUP($A296,DATOS_CAPACITACIONES!A:B,2,0)</f>
        <v>SST</v>
      </c>
      <c r="C296" s="4" t="str">
        <f>+VLOOKUP($A296,DATOS_CAPACITACIONES!A:C,3,0)</f>
        <v>Riesgo mecánico, riesgo biomecánico y lecciones aprendidas</v>
      </c>
      <c r="D296" s="4" t="str">
        <f>+VLOOKUP($A296,DATOS_CAPACITACIONES!A:D,4,0)</f>
        <v>Reconocer los factores de riesgo mecánico, biomecánico con el fin de prevenir accidentes.</v>
      </c>
      <c r="E296" s="4" t="str">
        <f>+VLOOKUP($A296,DATOS_CAPACITACIONES!A:E,5,0)</f>
        <v>Felipe Arias</v>
      </c>
      <c r="F296" s="4" t="str">
        <f>+VLOOKUP($A296,DATOS_CAPACITACIONES!A:F,6,0)</f>
        <v>Felipe Arias</v>
      </c>
      <c r="G296" s="4" t="str">
        <f>+VLOOKUP($A296,DATOS_CAPACITACIONES!A:G,7,0)</f>
        <v xml:space="preserve">Finca El Pilar </v>
      </c>
      <c r="H296" s="5">
        <f>+VLOOKUP($A296,DATOS_CAPACITACIONES!A:H,8,0)</f>
        <v>44323</v>
      </c>
      <c r="I296" s="4">
        <f>+VLOOKUP($A296,DATOS_CAPACITACIONES!A:I,9,0)</f>
        <v>60</v>
      </c>
      <c r="J296" s="2">
        <v>17972048</v>
      </c>
      <c r="K296" s="4">
        <f>+VLOOKUP($J296,DATOS_PERSONAL!B:C,2,0)</f>
        <v>1450</v>
      </c>
      <c r="L296" s="4" t="str">
        <f>+VLOOKUP($J296,DATOS_PERSONAL!B:D,3,0)</f>
        <v>MANUEL FRANCISCO</v>
      </c>
      <c r="M296" s="4" t="str">
        <f>+VLOOKUP($J296,DATOS_PERSONAL!B:E,4,0)</f>
        <v xml:space="preserve">PALLARES ANAYA </v>
      </c>
      <c r="N296" s="4" t="str">
        <f>+VLOOKUP($J296,DATOS_PERSONAL!B:F,5,0)</f>
        <v>OROBERLÍN S.A.S.</v>
      </c>
      <c r="O296" s="4">
        <f>+VLOOKUP($A296,DATOS_CAPACITACIONES!A:N,11,0)</f>
        <v>81</v>
      </c>
      <c r="P296" s="4">
        <f>+VLOOKUP($A296,DATOS_CAPACITACIONES!A:L,12,0)</f>
        <v>81</v>
      </c>
      <c r="Q296" s="3">
        <f t="shared" si="4"/>
        <v>1</v>
      </c>
    </row>
    <row r="297" spans="1:17" ht="34.5" customHeight="1" x14ac:dyDescent="0.25">
      <c r="A297" s="2">
        <v>10</v>
      </c>
      <c r="B297" s="4" t="str">
        <f>+VLOOKUP($A297,DATOS_CAPACITACIONES!A:B,2,0)</f>
        <v>SST</v>
      </c>
      <c r="C297" s="4" t="str">
        <f>+VLOOKUP($A297,DATOS_CAPACITACIONES!A:C,3,0)</f>
        <v>Riesgo mecánico, riesgo biomecánico y lecciones aprendidas</v>
      </c>
      <c r="D297" s="4" t="str">
        <f>+VLOOKUP($A297,DATOS_CAPACITACIONES!A:D,4,0)</f>
        <v>Reconocer los factores de riesgo mecánico, biomecánico con el fin de prevenir accidentes.</v>
      </c>
      <c r="E297" s="4" t="str">
        <f>+VLOOKUP($A297,DATOS_CAPACITACIONES!A:E,5,0)</f>
        <v>Felipe Arias</v>
      </c>
      <c r="F297" s="4" t="str">
        <f>+VLOOKUP($A297,DATOS_CAPACITACIONES!A:F,6,0)</f>
        <v>Felipe Arias</v>
      </c>
      <c r="G297" s="4" t="str">
        <f>+VLOOKUP($A297,DATOS_CAPACITACIONES!A:G,7,0)</f>
        <v xml:space="preserve">Finca El Pilar </v>
      </c>
      <c r="H297" s="5">
        <f>+VLOOKUP($A297,DATOS_CAPACITACIONES!A:H,8,0)</f>
        <v>44323</v>
      </c>
      <c r="I297" s="4">
        <f>+VLOOKUP($A297,DATOS_CAPACITACIONES!A:I,9,0)</f>
        <v>60</v>
      </c>
      <c r="J297" s="2">
        <v>1120571325</v>
      </c>
      <c r="K297" s="4">
        <f>+VLOOKUP($J297,DATOS_PERSONAL!B:C,2,0)</f>
        <v>1145</v>
      </c>
      <c r="L297" s="4" t="str">
        <f>+VLOOKUP($J297,DATOS_PERSONAL!B:D,3,0)</f>
        <v>WILINTON DAVID</v>
      </c>
      <c r="M297" s="4" t="str">
        <f>+VLOOKUP($J297,DATOS_PERSONAL!B:E,4,0)</f>
        <v xml:space="preserve">PADILLA MORALES </v>
      </c>
      <c r="N297" s="4" t="str">
        <f>+VLOOKUP($J297,DATOS_PERSONAL!B:F,5,0)</f>
        <v>OROBERLÍN S.A.S.</v>
      </c>
      <c r="O297" s="4">
        <f>+VLOOKUP($A297,DATOS_CAPACITACIONES!A:N,11,0)</f>
        <v>81</v>
      </c>
      <c r="P297" s="4">
        <f>+VLOOKUP($A297,DATOS_CAPACITACIONES!A:L,12,0)</f>
        <v>81</v>
      </c>
      <c r="Q297" s="3">
        <f t="shared" si="4"/>
        <v>1</v>
      </c>
    </row>
    <row r="298" spans="1:17" ht="34.5" customHeight="1" x14ac:dyDescent="0.25">
      <c r="A298" s="2">
        <v>10</v>
      </c>
      <c r="B298" s="4" t="str">
        <f>+VLOOKUP($A298,DATOS_CAPACITACIONES!A:B,2,0)</f>
        <v>SST</v>
      </c>
      <c r="C298" s="4" t="str">
        <f>+VLOOKUP($A298,DATOS_CAPACITACIONES!A:C,3,0)</f>
        <v>Riesgo mecánico, riesgo biomecánico y lecciones aprendidas</v>
      </c>
      <c r="D298" s="4" t="str">
        <f>+VLOOKUP($A298,DATOS_CAPACITACIONES!A:D,4,0)</f>
        <v>Reconocer los factores de riesgo mecánico, biomecánico con el fin de prevenir accidentes.</v>
      </c>
      <c r="E298" s="4" t="str">
        <f>+VLOOKUP($A298,DATOS_CAPACITACIONES!A:E,5,0)</f>
        <v>Felipe Arias</v>
      </c>
      <c r="F298" s="4" t="str">
        <f>+VLOOKUP($A298,DATOS_CAPACITACIONES!A:F,6,0)</f>
        <v>Felipe Arias</v>
      </c>
      <c r="G298" s="4" t="str">
        <f>+VLOOKUP($A298,DATOS_CAPACITACIONES!A:G,7,0)</f>
        <v xml:space="preserve">Finca El Pilar </v>
      </c>
      <c r="H298" s="5">
        <f>+VLOOKUP($A298,DATOS_CAPACITACIONES!A:H,8,0)</f>
        <v>44323</v>
      </c>
      <c r="I298" s="4">
        <f>+VLOOKUP($A298,DATOS_CAPACITACIONES!A:I,9,0)</f>
        <v>60</v>
      </c>
      <c r="J298" s="2">
        <v>1123116129</v>
      </c>
      <c r="K298" s="4">
        <f>+VLOOKUP($J298,DATOS_PERSONAL!B:C,2,0)</f>
        <v>1090</v>
      </c>
      <c r="L298" s="4" t="str">
        <f>+VLOOKUP($J298,DATOS_PERSONAL!B:D,3,0)</f>
        <v>JUAN ESTEBAN</v>
      </c>
      <c r="M298" s="4" t="str">
        <f>+VLOOKUP($J298,DATOS_PERSONAL!B:E,4,0)</f>
        <v xml:space="preserve">ORTIZ </v>
      </c>
      <c r="N298" s="4" t="str">
        <f>+VLOOKUP($J298,DATOS_PERSONAL!B:F,5,0)</f>
        <v>OROBERLÍN S.A.S.</v>
      </c>
      <c r="O298" s="4">
        <f>+VLOOKUP($A298,DATOS_CAPACITACIONES!A:N,11,0)</f>
        <v>81</v>
      </c>
      <c r="P298" s="4">
        <f>+VLOOKUP($A298,DATOS_CAPACITACIONES!A:L,12,0)</f>
        <v>81</v>
      </c>
      <c r="Q298" s="3">
        <f t="shared" si="4"/>
        <v>1</v>
      </c>
    </row>
    <row r="299" spans="1:17" ht="34.5" customHeight="1" x14ac:dyDescent="0.25">
      <c r="A299" s="2">
        <v>10</v>
      </c>
      <c r="B299" s="4" t="str">
        <f>+VLOOKUP($A299,DATOS_CAPACITACIONES!A:B,2,0)</f>
        <v>SST</v>
      </c>
      <c r="C299" s="4" t="str">
        <f>+VLOOKUP($A299,DATOS_CAPACITACIONES!A:C,3,0)</f>
        <v>Riesgo mecánico, riesgo biomecánico y lecciones aprendidas</v>
      </c>
      <c r="D299" s="4" t="str">
        <f>+VLOOKUP($A299,DATOS_CAPACITACIONES!A:D,4,0)</f>
        <v>Reconocer los factores de riesgo mecánico, biomecánico con el fin de prevenir accidentes.</v>
      </c>
      <c r="E299" s="4" t="str">
        <f>+VLOOKUP($A299,DATOS_CAPACITACIONES!A:E,5,0)</f>
        <v>Felipe Arias</v>
      </c>
      <c r="F299" s="4" t="str">
        <f>+VLOOKUP($A299,DATOS_CAPACITACIONES!A:F,6,0)</f>
        <v>Felipe Arias</v>
      </c>
      <c r="G299" s="4" t="str">
        <f>+VLOOKUP($A299,DATOS_CAPACITACIONES!A:G,7,0)</f>
        <v xml:space="preserve">Finca El Pilar </v>
      </c>
      <c r="H299" s="5">
        <f>+VLOOKUP($A299,DATOS_CAPACITACIONES!A:H,8,0)</f>
        <v>44323</v>
      </c>
      <c r="I299" s="4">
        <f>+VLOOKUP($A299,DATOS_CAPACITACIONES!A:I,9,0)</f>
        <v>60</v>
      </c>
      <c r="J299" s="2">
        <v>31031695</v>
      </c>
      <c r="K299" s="4">
        <f>+VLOOKUP($J299,DATOS_PERSONAL!B:C,2,0)</f>
        <v>1422</v>
      </c>
      <c r="L299" s="4" t="str">
        <f>+VLOOKUP($J299,DATOS_PERSONAL!B:D,3,0)</f>
        <v>ANA ELIZABETH</v>
      </c>
      <c r="M299" s="4" t="str">
        <f>+VLOOKUP($J299,DATOS_PERSONAL!B:E,4,0)</f>
        <v>ORTIZ</v>
      </c>
      <c r="N299" s="4" t="str">
        <f>+VLOOKUP($J299,DATOS_PERSONAL!B:F,5,0)</f>
        <v>OROBERLÍN S.A.S.</v>
      </c>
      <c r="O299" s="4">
        <f>+VLOOKUP($A299,DATOS_CAPACITACIONES!A:N,11,0)</f>
        <v>81</v>
      </c>
      <c r="P299" s="4">
        <f>+VLOOKUP($A299,DATOS_CAPACITACIONES!A:L,12,0)</f>
        <v>81</v>
      </c>
      <c r="Q299" s="3">
        <f t="shared" si="4"/>
        <v>1</v>
      </c>
    </row>
    <row r="300" spans="1:17" ht="34.5" customHeight="1" x14ac:dyDescent="0.25">
      <c r="A300" s="2">
        <v>10</v>
      </c>
      <c r="B300" s="4" t="str">
        <f>+VLOOKUP($A300,DATOS_CAPACITACIONES!A:B,2,0)</f>
        <v>SST</v>
      </c>
      <c r="C300" s="4" t="str">
        <f>+VLOOKUP($A300,DATOS_CAPACITACIONES!A:C,3,0)</f>
        <v>Riesgo mecánico, riesgo biomecánico y lecciones aprendidas</v>
      </c>
      <c r="D300" s="4" t="str">
        <f>+VLOOKUP($A300,DATOS_CAPACITACIONES!A:D,4,0)</f>
        <v>Reconocer los factores de riesgo mecánico, biomecánico con el fin de prevenir accidentes.</v>
      </c>
      <c r="E300" s="4" t="str">
        <f>+VLOOKUP($A300,DATOS_CAPACITACIONES!A:E,5,0)</f>
        <v>Felipe Arias</v>
      </c>
      <c r="F300" s="4" t="str">
        <f>+VLOOKUP($A300,DATOS_CAPACITACIONES!A:F,6,0)</f>
        <v>Felipe Arias</v>
      </c>
      <c r="G300" s="4" t="str">
        <f>+VLOOKUP($A300,DATOS_CAPACITACIONES!A:G,7,0)</f>
        <v xml:space="preserve">Finca El Pilar </v>
      </c>
      <c r="H300" s="5">
        <f>+VLOOKUP($A300,DATOS_CAPACITACIONES!A:H,8,0)</f>
        <v>44323</v>
      </c>
      <c r="I300" s="4">
        <f>+VLOOKUP($A300,DATOS_CAPACITACIONES!A:I,9,0)</f>
        <v>60</v>
      </c>
      <c r="J300" s="2">
        <v>17330089</v>
      </c>
      <c r="K300" s="4">
        <f>+VLOOKUP($J300,DATOS_PERSONAL!B:C,2,0)</f>
        <v>1093</v>
      </c>
      <c r="L300" s="4" t="str">
        <f>+VLOOKUP($J300,DATOS_PERSONAL!B:D,3,0)</f>
        <v xml:space="preserve">JAVIER IGNACIO </v>
      </c>
      <c r="M300" s="4" t="str">
        <f>+VLOOKUP($J300,DATOS_PERSONAL!B:E,4,0)</f>
        <v xml:space="preserve">NARVAEZ SOACHE </v>
      </c>
      <c r="N300" s="4" t="str">
        <f>+VLOOKUP($J300,DATOS_PERSONAL!B:F,5,0)</f>
        <v>OROBERLÍN S.A.S.</v>
      </c>
      <c r="O300" s="4">
        <f>+VLOOKUP($A300,DATOS_CAPACITACIONES!A:N,11,0)</f>
        <v>81</v>
      </c>
      <c r="P300" s="4">
        <f>+VLOOKUP($A300,DATOS_CAPACITACIONES!A:L,12,0)</f>
        <v>81</v>
      </c>
      <c r="Q300" s="3">
        <f t="shared" si="4"/>
        <v>1</v>
      </c>
    </row>
    <row r="301" spans="1:17" ht="34.5" customHeight="1" x14ac:dyDescent="0.25">
      <c r="A301" s="2">
        <v>10</v>
      </c>
      <c r="B301" s="4" t="str">
        <f>+VLOOKUP($A301,DATOS_CAPACITACIONES!A:B,2,0)</f>
        <v>SST</v>
      </c>
      <c r="C301" s="4" t="str">
        <f>+VLOOKUP($A301,DATOS_CAPACITACIONES!A:C,3,0)</f>
        <v>Riesgo mecánico, riesgo biomecánico y lecciones aprendidas</v>
      </c>
      <c r="D301" s="4" t="str">
        <f>+VLOOKUP($A301,DATOS_CAPACITACIONES!A:D,4,0)</f>
        <v>Reconocer los factores de riesgo mecánico, biomecánico con el fin de prevenir accidentes.</v>
      </c>
      <c r="E301" s="4" t="str">
        <f>+VLOOKUP($A301,DATOS_CAPACITACIONES!A:E,5,0)</f>
        <v>Felipe Arias</v>
      </c>
      <c r="F301" s="4" t="str">
        <f>+VLOOKUP($A301,DATOS_CAPACITACIONES!A:F,6,0)</f>
        <v>Felipe Arias</v>
      </c>
      <c r="G301" s="4" t="str">
        <f>+VLOOKUP($A301,DATOS_CAPACITACIONES!A:G,7,0)</f>
        <v xml:space="preserve">Finca El Pilar </v>
      </c>
      <c r="H301" s="5">
        <f>+VLOOKUP($A301,DATOS_CAPACITACIONES!A:H,8,0)</f>
        <v>44323</v>
      </c>
      <c r="I301" s="4">
        <f>+VLOOKUP($A301,DATOS_CAPACITACIONES!A:I,9,0)</f>
        <v>60</v>
      </c>
      <c r="J301" s="2">
        <v>1123116287</v>
      </c>
      <c r="K301" s="4">
        <f>+VLOOKUP($J301,DATOS_PERSONAL!B:C,2,0)</f>
        <v>1358</v>
      </c>
      <c r="L301" s="4" t="str">
        <f>+VLOOKUP($J301,DATOS_PERSONAL!B:D,3,0)</f>
        <v>IVAN JAVIER</v>
      </c>
      <c r="M301" s="4" t="str">
        <f>+VLOOKUP($J301,DATOS_PERSONAL!B:E,4,0)</f>
        <v xml:space="preserve">NARVAEZ HERNANDEZ </v>
      </c>
      <c r="N301" s="4" t="str">
        <f>+VLOOKUP($J301,DATOS_PERSONAL!B:F,5,0)</f>
        <v>OROBERLÍN S.A.S.</v>
      </c>
      <c r="O301" s="4">
        <f>+VLOOKUP($A301,DATOS_CAPACITACIONES!A:N,11,0)</f>
        <v>81</v>
      </c>
      <c r="P301" s="4">
        <f>+VLOOKUP($A301,DATOS_CAPACITACIONES!A:L,12,0)</f>
        <v>81</v>
      </c>
      <c r="Q301" s="3">
        <f t="shared" si="4"/>
        <v>1</v>
      </c>
    </row>
    <row r="302" spans="1:17" ht="34.5" customHeight="1" x14ac:dyDescent="0.25">
      <c r="A302" s="2">
        <v>10</v>
      </c>
      <c r="B302" s="4" t="str">
        <f>+VLOOKUP($A302,DATOS_CAPACITACIONES!A:B,2,0)</f>
        <v>SST</v>
      </c>
      <c r="C302" s="4" t="str">
        <f>+VLOOKUP($A302,DATOS_CAPACITACIONES!A:C,3,0)</f>
        <v>Riesgo mecánico, riesgo biomecánico y lecciones aprendidas</v>
      </c>
      <c r="D302" s="4" t="str">
        <f>+VLOOKUP($A302,DATOS_CAPACITACIONES!A:D,4,0)</f>
        <v>Reconocer los factores de riesgo mecánico, biomecánico con el fin de prevenir accidentes.</v>
      </c>
      <c r="E302" s="4" t="str">
        <f>+VLOOKUP($A302,DATOS_CAPACITACIONES!A:E,5,0)</f>
        <v>Felipe Arias</v>
      </c>
      <c r="F302" s="4" t="str">
        <f>+VLOOKUP($A302,DATOS_CAPACITACIONES!A:F,6,0)</f>
        <v>Felipe Arias</v>
      </c>
      <c r="G302" s="4" t="str">
        <f>+VLOOKUP($A302,DATOS_CAPACITACIONES!A:G,7,0)</f>
        <v xml:space="preserve">Finca El Pilar </v>
      </c>
      <c r="H302" s="5">
        <f>+VLOOKUP($A302,DATOS_CAPACITACIONES!A:H,8,0)</f>
        <v>44323</v>
      </c>
      <c r="I302" s="4">
        <f>+VLOOKUP($A302,DATOS_CAPACITACIONES!A:I,9,0)</f>
        <v>60</v>
      </c>
      <c r="J302" s="2">
        <v>1003274956</v>
      </c>
      <c r="K302" s="4">
        <f>+VLOOKUP($J302,DATOS_PERSONAL!B:C,2,0)</f>
        <v>1463</v>
      </c>
      <c r="L302" s="4" t="str">
        <f>+VLOOKUP($J302,DATOS_PERSONAL!B:D,3,0)</f>
        <v>WILSON ENRRIQUE</v>
      </c>
      <c r="M302" s="4" t="str">
        <f>+VLOOKUP($J302,DATOS_PERSONAL!B:E,4,0)</f>
        <v>MURILLO JIMENEZ</v>
      </c>
      <c r="N302" s="4" t="str">
        <f>+VLOOKUP($J302,DATOS_PERSONAL!B:F,5,0)</f>
        <v>OROBERLÍN S.A.S.</v>
      </c>
      <c r="O302" s="4">
        <f>+VLOOKUP($A302,DATOS_CAPACITACIONES!A:N,11,0)</f>
        <v>81</v>
      </c>
      <c r="P302" s="4">
        <f>+VLOOKUP($A302,DATOS_CAPACITACIONES!A:L,12,0)</f>
        <v>81</v>
      </c>
      <c r="Q302" s="3">
        <f t="shared" si="4"/>
        <v>1</v>
      </c>
    </row>
    <row r="303" spans="1:17" ht="34.5" customHeight="1" x14ac:dyDescent="0.25">
      <c r="A303" s="2">
        <v>10</v>
      </c>
      <c r="B303" s="4" t="str">
        <f>+VLOOKUP($A303,DATOS_CAPACITACIONES!A:B,2,0)</f>
        <v>SST</v>
      </c>
      <c r="C303" s="4" t="str">
        <f>+VLOOKUP($A303,DATOS_CAPACITACIONES!A:C,3,0)</f>
        <v>Riesgo mecánico, riesgo biomecánico y lecciones aprendidas</v>
      </c>
      <c r="D303" s="4" t="str">
        <f>+VLOOKUP($A303,DATOS_CAPACITACIONES!A:D,4,0)</f>
        <v>Reconocer los factores de riesgo mecánico, biomecánico con el fin de prevenir accidentes.</v>
      </c>
      <c r="E303" s="4" t="str">
        <f>+VLOOKUP($A303,DATOS_CAPACITACIONES!A:E,5,0)</f>
        <v>Felipe Arias</v>
      </c>
      <c r="F303" s="4" t="str">
        <f>+VLOOKUP($A303,DATOS_CAPACITACIONES!A:F,6,0)</f>
        <v>Felipe Arias</v>
      </c>
      <c r="G303" s="4" t="str">
        <f>+VLOOKUP($A303,DATOS_CAPACITACIONES!A:G,7,0)</f>
        <v xml:space="preserve">Finca El Pilar </v>
      </c>
      <c r="H303" s="5">
        <f>+VLOOKUP($A303,DATOS_CAPACITACIONES!A:H,8,0)</f>
        <v>44323</v>
      </c>
      <c r="I303" s="4">
        <f>+VLOOKUP($A303,DATOS_CAPACITACIONES!A:I,9,0)</f>
        <v>60</v>
      </c>
      <c r="J303" s="2">
        <v>1123115732</v>
      </c>
      <c r="K303" s="4">
        <f>+VLOOKUP($J303,DATOS_PERSONAL!B:C,2,0)</f>
        <v>1520</v>
      </c>
      <c r="L303" s="4" t="str">
        <f>+VLOOKUP($J303,DATOS_PERSONAL!B:D,3,0)</f>
        <v xml:space="preserve"> OVIDIO</v>
      </c>
      <c r="M303" s="4" t="str">
        <f>+VLOOKUP($J303,DATOS_PERSONAL!B:E,4,0)</f>
        <v>MURCIA JOJOA</v>
      </c>
      <c r="N303" s="4" t="str">
        <f>+VLOOKUP($J303,DATOS_PERSONAL!B:F,5,0)</f>
        <v>OROBERLÍN S.A.S.</v>
      </c>
      <c r="O303" s="4">
        <f>+VLOOKUP($A303,DATOS_CAPACITACIONES!A:N,11,0)</f>
        <v>81</v>
      </c>
      <c r="P303" s="4">
        <f>+VLOOKUP($A303,DATOS_CAPACITACIONES!A:L,12,0)</f>
        <v>81</v>
      </c>
      <c r="Q303" s="3">
        <f t="shared" si="4"/>
        <v>1</v>
      </c>
    </row>
    <row r="304" spans="1:17" ht="34.5" customHeight="1" x14ac:dyDescent="0.25">
      <c r="A304" s="2">
        <v>10</v>
      </c>
      <c r="B304" s="4" t="str">
        <f>+VLOOKUP($A304,DATOS_CAPACITACIONES!A:B,2,0)</f>
        <v>SST</v>
      </c>
      <c r="C304" s="4" t="str">
        <f>+VLOOKUP($A304,DATOS_CAPACITACIONES!A:C,3,0)</f>
        <v>Riesgo mecánico, riesgo biomecánico y lecciones aprendidas</v>
      </c>
      <c r="D304" s="4" t="str">
        <f>+VLOOKUP($A304,DATOS_CAPACITACIONES!A:D,4,0)</f>
        <v>Reconocer los factores de riesgo mecánico, biomecánico con el fin de prevenir accidentes.</v>
      </c>
      <c r="E304" s="4" t="str">
        <f>+VLOOKUP($A304,DATOS_CAPACITACIONES!A:E,5,0)</f>
        <v>Felipe Arias</v>
      </c>
      <c r="F304" s="4" t="str">
        <f>+VLOOKUP($A304,DATOS_CAPACITACIONES!A:F,6,0)</f>
        <v>Felipe Arias</v>
      </c>
      <c r="G304" s="4" t="str">
        <f>+VLOOKUP($A304,DATOS_CAPACITACIONES!A:G,7,0)</f>
        <v xml:space="preserve">Finca El Pilar </v>
      </c>
      <c r="H304" s="5">
        <f>+VLOOKUP($A304,DATOS_CAPACITACIONES!A:H,8,0)</f>
        <v>44323</v>
      </c>
      <c r="I304" s="4">
        <f>+VLOOKUP($A304,DATOS_CAPACITACIONES!A:I,9,0)</f>
        <v>60</v>
      </c>
      <c r="J304" s="2">
        <v>40404467</v>
      </c>
      <c r="K304" s="4">
        <f>+VLOOKUP($J304,DATOS_PERSONAL!B:C,2,0)</f>
        <v>1029</v>
      </c>
      <c r="L304" s="4" t="str">
        <f>+VLOOKUP($J304,DATOS_PERSONAL!B:D,3,0)</f>
        <v>BLANCA MARINELLA</v>
      </c>
      <c r="M304" s="4" t="str">
        <f>+VLOOKUP($J304,DATOS_PERSONAL!B:E,4,0)</f>
        <v xml:space="preserve">MORENO SANCHEZ </v>
      </c>
      <c r="N304" s="4" t="str">
        <f>+VLOOKUP($J304,DATOS_PERSONAL!B:F,5,0)</f>
        <v>OROBERLÍN S.A.S.</v>
      </c>
      <c r="O304" s="4">
        <f>+VLOOKUP($A304,DATOS_CAPACITACIONES!A:N,11,0)</f>
        <v>81</v>
      </c>
      <c r="P304" s="4">
        <f>+VLOOKUP($A304,DATOS_CAPACITACIONES!A:L,12,0)</f>
        <v>81</v>
      </c>
      <c r="Q304" s="3">
        <f t="shared" si="4"/>
        <v>1</v>
      </c>
    </row>
    <row r="305" spans="1:17" ht="34.5" customHeight="1" x14ac:dyDescent="0.25">
      <c r="A305" s="2">
        <v>10</v>
      </c>
      <c r="B305" s="4" t="str">
        <f>+VLOOKUP($A305,DATOS_CAPACITACIONES!A:B,2,0)</f>
        <v>SST</v>
      </c>
      <c r="C305" s="4" t="str">
        <f>+VLOOKUP($A305,DATOS_CAPACITACIONES!A:C,3,0)</f>
        <v>Riesgo mecánico, riesgo biomecánico y lecciones aprendidas</v>
      </c>
      <c r="D305" s="4" t="str">
        <f>+VLOOKUP($A305,DATOS_CAPACITACIONES!A:D,4,0)</f>
        <v>Reconocer los factores de riesgo mecánico, biomecánico con el fin de prevenir accidentes.</v>
      </c>
      <c r="E305" s="4" t="str">
        <f>+VLOOKUP($A305,DATOS_CAPACITACIONES!A:E,5,0)</f>
        <v>Felipe Arias</v>
      </c>
      <c r="F305" s="4" t="str">
        <f>+VLOOKUP($A305,DATOS_CAPACITACIONES!A:F,6,0)</f>
        <v>Felipe Arias</v>
      </c>
      <c r="G305" s="4" t="str">
        <f>+VLOOKUP($A305,DATOS_CAPACITACIONES!A:G,7,0)</f>
        <v xml:space="preserve">Finca El Pilar </v>
      </c>
      <c r="H305" s="5">
        <f>+VLOOKUP($A305,DATOS_CAPACITACIONES!A:H,8,0)</f>
        <v>44323</v>
      </c>
      <c r="I305" s="4">
        <f>+VLOOKUP($A305,DATOS_CAPACITACIONES!A:I,9,0)</f>
        <v>60</v>
      </c>
      <c r="J305" s="2">
        <v>40328103</v>
      </c>
      <c r="K305" s="4">
        <f>+VLOOKUP($J305,DATOS_PERSONAL!B:C,2,0)</f>
        <v>1030</v>
      </c>
      <c r="L305" s="4" t="str">
        <f>+VLOOKUP($J305,DATOS_PERSONAL!B:D,3,0)</f>
        <v>DORYS ADRIANA</v>
      </c>
      <c r="M305" s="4" t="str">
        <f>+VLOOKUP($J305,DATOS_PERSONAL!B:E,4,0)</f>
        <v xml:space="preserve">MORENO SANCHEZ </v>
      </c>
      <c r="N305" s="4" t="str">
        <f>+VLOOKUP($J305,DATOS_PERSONAL!B:F,5,0)</f>
        <v>OROBERLÍN S.A.S.</v>
      </c>
      <c r="O305" s="4">
        <f>+VLOOKUP($A305,DATOS_CAPACITACIONES!A:N,11,0)</f>
        <v>81</v>
      </c>
      <c r="P305" s="4">
        <f>+VLOOKUP($A305,DATOS_CAPACITACIONES!A:L,12,0)</f>
        <v>81</v>
      </c>
      <c r="Q305" s="3">
        <f t="shared" si="4"/>
        <v>1</v>
      </c>
    </row>
    <row r="306" spans="1:17" ht="34.5" customHeight="1" x14ac:dyDescent="0.25">
      <c r="A306" s="2">
        <v>10</v>
      </c>
      <c r="B306" s="4" t="str">
        <f>+VLOOKUP($A306,DATOS_CAPACITACIONES!A:B,2,0)</f>
        <v>SST</v>
      </c>
      <c r="C306" s="4" t="str">
        <f>+VLOOKUP($A306,DATOS_CAPACITACIONES!A:C,3,0)</f>
        <v>Riesgo mecánico, riesgo biomecánico y lecciones aprendidas</v>
      </c>
      <c r="D306" s="4" t="str">
        <f>+VLOOKUP($A306,DATOS_CAPACITACIONES!A:D,4,0)</f>
        <v>Reconocer los factores de riesgo mecánico, biomecánico con el fin de prevenir accidentes.</v>
      </c>
      <c r="E306" s="4" t="str">
        <f>+VLOOKUP($A306,DATOS_CAPACITACIONES!A:E,5,0)</f>
        <v>Felipe Arias</v>
      </c>
      <c r="F306" s="4" t="str">
        <f>+VLOOKUP($A306,DATOS_CAPACITACIONES!A:F,6,0)</f>
        <v>Felipe Arias</v>
      </c>
      <c r="G306" s="4" t="str">
        <f>+VLOOKUP($A306,DATOS_CAPACITACIONES!A:G,7,0)</f>
        <v xml:space="preserve">Finca El Pilar </v>
      </c>
      <c r="H306" s="5">
        <f>+VLOOKUP($A306,DATOS_CAPACITACIONES!A:H,8,0)</f>
        <v>44323</v>
      </c>
      <c r="I306" s="4">
        <f>+VLOOKUP($A306,DATOS_CAPACITACIONES!A:I,9,0)</f>
        <v>60</v>
      </c>
      <c r="J306" s="2">
        <v>40326125</v>
      </c>
      <c r="K306" s="4">
        <f>+VLOOKUP($J306,DATOS_PERSONAL!B:C,2,0)</f>
        <v>1129</v>
      </c>
      <c r="L306" s="4" t="str">
        <f>+VLOOKUP($J306,DATOS_PERSONAL!B:D,3,0)</f>
        <v>LILIANA ANDREA</v>
      </c>
      <c r="M306" s="4" t="str">
        <f>+VLOOKUP($J306,DATOS_PERSONAL!B:E,4,0)</f>
        <v xml:space="preserve">MORENO NARVAEZ </v>
      </c>
      <c r="N306" s="4" t="str">
        <f>+VLOOKUP($J306,DATOS_PERSONAL!B:F,5,0)</f>
        <v>OROBERLÍN S.A.S.</v>
      </c>
      <c r="O306" s="4">
        <f>+VLOOKUP($A306,DATOS_CAPACITACIONES!A:N,11,0)</f>
        <v>81</v>
      </c>
      <c r="P306" s="4">
        <f>+VLOOKUP($A306,DATOS_CAPACITACIONES!A:L,12,0)</f>
        <v>81</v>
      </c>
      <c r="Q306" s="3">
        <f t="shared" si="4"/>
        <v>1</v>
      </c>
    </row>
    <row r="307" spans="1:17" ht="34.5" customHeight="1" x14ac:dyDescent="0.25">
      <c r="A307" s="2">
        <v>10</v>
      </c>
      <c r="B307" s="4" t="str">
        <f>+VLOOKUP($A307,DATOS_CAPACITACIONES!A:B,2,0)</f>
        <v>SST</v>
      </c>
      <c r="C307" s="4" t="str">
        <f>+VLOOKUP($A307,DATOS_CAPACITACIONES!A:C,3,0)</f>
        <v>Riesgo mecánico, riesgo biomecánico y lecciones aprendidas</v>
      </c>
      <c r="D307" s="4" t="str">
        <f>+VLOOKUP($A307,DATOS_CAPACITACIONES!A:D,4,0)</f>
        <v>Reconocer los factores de riesgo mecánico, biomecánico con el fin de prevenir accidentes.</v>
      </c>
      <c r="E307" s="4" t="str">
        <f>+VLOOKUP($A307,DATOS_CAPACITACIONES!A:E,5,0)</f>
        <v>Felipe Arias</v>
      </c>
      <c r="F307" s="4" t="str">
        <f>+VLOOKUP($A307,DATOS_CAPACITACIONES!A:F,6,0)</f>
        <v>Felipe Arias</v>
      </c>
      <c r="G307" s="4" t="str">
        <f>+VLOOKUP($A307,DATOS_CAPACITACIONES!A:G,7,0)</f>
        <v xml:space="preserve">Finca El Pilar </v>
      </c>
      <c r="H307" s="5">
        <f>+VLOOKUP($A307,DATOS_CAPACITACIONES!A:H,8,0)</f>
        <v>44323</v>
      </c>
      <c r="I307" s="4">
        <f>+VLOOKUP($A307,DATOS_CAPACITACIONES!A:I,9,0)</f>
        <v>60</v>
      </c>
      <c r="J307" s="2">
        <v>1121873605</v>
      </c>
      <c r="K307" s="4">
        <f>+VLOOKUP($J307,DATOS_PERSONAL!B:C,2,0)</f>
        <v>1376</v>
      </c>
      <c r="L307" s="4" t="str">
        <f>+VLOOKUP($J307,DATOS_PERSONAL!B:D,3,0)</f>
        <v>ANDRES</v>
      </c>
      <c r="M307" s="4" t="str">
        <f>+VLOOKUP($J307,DATOS_PERSONAL!B:E,4,0)</f>
        <v xml:space="preserve">MONTEJO PLAZAS </v>
      </c>
      <c r="N307" s="4" t="str">
        <f>+VLOOKUP($J307,DATOS_PERSONAL!B:F,5,0)</f>
        <v>OROBERLÍN S.A.S.</v>
      </c>
      <c r="O307" s="4">
        <f>+VLOOKUP($A307,DATOS_CAPACITACIONES!A:N,11,0)</f>
        <v>81</v>
      </c>
      <c r="P307" s="4">
        <f>+VLOOKUP($A307,DATOS_CAPACITACIONES!A:L,12,0)</f>
        <v>81</v>
      </c>
      <c r="Q307" s="3">
        <f t="shared" si="4"/>
        <v>1</v>
      </c>
    </row>
    <row r="308" spans="1:17" ht="34.5" customHeight="1" x14ac:dyDescent="0.25">
      <c r="A308" s="2">
        <v>10</v>
      </c>
      <c r="B308" s="4" t="str">
        <f>+VLOOKUP($A308,DATOS_CAPACITACIONES!A:B,2,0)</f>
        <v>SST</v>
      </c>
      <c r="C308" s="4" t="str">
        <f>+VLOOKUP($A308,DATOS_CAPACITACIONES!A:C,3,0)</f>
        <v>Riesgo mecánico, riesgo biomecánico y lecciones aprendidas</v>
      </c>
      <c r="D308" s="4" t="str">
        <f>+VLOOKUP($A308,DATOS_CAPACITACIONES!A:D,4,0)</f>
        <v>Reconocer los factores de riesgo mecánico, biomecánico con el fin de prevenir accidentes.</v>
      </c>
      <c r="E308" s="4" t="str">
        <f>+VLOOKUP($A308,DATOS_CAPACITACIONES!A:E,5,0)</f>
        <v>Felipe Arias</v>
      </c>
      <c r="F308" s="4" t="str">
        <f>+VLOOKUP($A308,DATOS_CAPACITACIONES!A:F,6,0)</f>
        <v>Felipe Arias</v>
      </c>
      <c r="G308" s="4" t="str">
        <f>+VLOOKUP($A308,DATOS_CAPACITACIONES!A:G,7,0)</f>
        <v xml:space="preserve">Finca El Pilar </v>
      </c>
      <c r="H308" s="5">
        <f>+VLOOKUP($A308,DATOS_CAPACITACIONES!A:H,8,0)</f>
        <v>44323</v>
      </c>
      <c r="I308" s="4">
        <f>+VLOOKUP($A308,DATOS_CAPACITACIONES!A:I,9,0)</f>
        <v>60</v>
      </c>
      <c r="J308" s="2">
        <v>1121832436</v>
      </c>
      <c r="K308" s="4">
        <f>+VLOOKUP($J308,DATOS_PERSONAL!B:C,2,0)</f>
        <v>1537</v>
      </c>
      <c r="L308" s="4" t="str">
        <f>+VLOOKUP($J308,DATOS_PERSONAL!B:D,3,0)</f>
        <v>DEICY MARIA</v>
      </c>
      <c r="M308" s="4" t="str">
        <f>+VLOOKUP($J308,DATOS_PERSONAL!B:E,4,0)</f>
        <v>MERCHAN HERNANDEZ</v>
      </c>
      <c r="N308" s="4" t="str">
        <f>+VLOOKUP($J308,DATOS_PERSONAL!B:F,5,0)</f>
        <v>OROBERLÍN S.A.S.</v>
      </c>
      <c r="O308" s="4">
        <f>+VLOOKUP($A308,DATOS_CAPACITACIONES!A:N,11,0)</f>
        <v>81</v>
      </c>
      <c r="P308" s="4">
        <f>+VLOOKUP($A308,DATOS_CAPACITACIONES!A:L,12,0)</f>
        <v>81</v>
      </c>
      <c r="Q308" s="3">
        <f t="shared" si="4"/>
        <v>1</v>
      </c>
    </row>
    <row r="309" spans="1:17" ht="34.5" customHeight="1" x14ac:dyDescent="0.25">
      <c r="A309" s="2">
        <v>10</v>
      </c>
      <c r="B309" s="4" t="str">
        <f>+VLOOKUP($A309,DATOS_CAPACITACIONES!A:B,2,0)</f>
        <v>SST</v>
      </c>
      <c r="C309" s="4" t="str">
        <f>+VLOOKUP($A309,DATOS_CAPACITACIONES!A:C,3,0)</f>
        <v>Riesgo mecánico, riesgo biomecánico y lecciones aprendidas</v>
      </c>
      <c r="D309" s="4" t="str">
        <f>+VLOOKUP($A309,DATOS_CAPACITACIONES!A:D,4,0)</f>
        <v>Reconocer los factores de riesgo mecánico, biomecánico con el fin de prevenir accidentes.</v>
      </c>
      <c r="E309" s="4" t="str">
        <f>+VLOOKUP($A309,DATOS_CAPACITACIONES!A:E,5,0)</f>
        <v>Felipe Arias</v>
      </c>
      <c r="F309" s="4" t="str">
        <f>+VLOOKUP($A309,DATOS_CAPACITACIONES!A:F,6,0)</f>
        <v>Felipe Arias</v>
      </c>
      <c r="G309" s="4" t="str">
        <f>+VLOOKUP($A309,DATOS_CAPACITACIONES!A:G,7,0)</f>
        <v xml:space="preserve">Finca El Pilar </v>
      </c>
      <c r="H309" s="5">
        <f>+VLOOKUP($A309,DATOS_CAPACITACIONES!A:H,8,0)</f>
        <v>44323</v>
      </c>
      <c r="I309" s="4">
        <f>+VLOOKUP($A309,DATOS_CAPACITACIONES!A:I,9,0)</f>
        <v>60</v>
      </c>
      <c r="J309" s="2">
        <v>77103898</v>
      </c>
      <c r="K309" s="4">
        <f>+VLOOKUP($J309,DATOS_PERSONAL!B:C,2,0)</f>
        <v>1347</v>
      </c>
      <c r="L309" s="4" t="str">
        <f>+VLOOKUP($J309,DATOS_PERSONAL!B:D,3,0)</f>
        <v xml:space="preserve"> JHANDY EMIRO</v>
      </c>
      <c r="M309" s="4" t="str">
        <f>+VLOOKUP($J309,DATOS_PERSONAL!B:E,4,0)</f>
        <v>MARTINEZ OSPINO</v>
      </c>
      <c r="N309" s="4" t="str">
        <f>+VLOOKUP($J309,DATOS_PERSONAL!B:F,5,0)</f>
        <v>OROBERLÍN S.A.S.</v>
      </c>
      <c r="O309" s="4">
        <f>+VLOOKUP($A309,DATOS_CAPACITACIONES!A:N,11,0)</f>
        <v>81</v>
      </c>
      <c r="P309" s="4">
        <f>+VLOOKUP($A309,DATOS_CAPACITACIONES!A:L,12,0)</f>
        <v>81</v>
      </c>
      <c r="Q309" s="3">
        <f t="shared" si="4"/>
        <v>1</v>
      </c>
    </row>
    <row r="310" spans="1:17" ht="34.5" customHeight="1" x14ac:dyDescent="0.25">
      <c r="A310" s="2">
        <v>10</v>
      </c>
      <c r="B310" s="4" t="str">
        <f>+VLOOKUP($A310,DATOS_CAPACITACIONES!A:B,2,0)</f>
        <v>SST</v>
      </c>
      <c r="C310" s="4" t="str">
        <f>+VLOOKUP($A310,DATOS_CAPACITACIONES!A:C,3,0)</f>
        <v>Riesgo mecánico, riesgo biomecánico y lecciones aprendidas</v>
      </c>
      <c r="D310" s="4" t="str">
        <f>+VLOOKUP($A310,DATOS_CAPACITACIONES!A:D,4,0)</f>
        <v>Reconocer los factores de riesgo mecánico, biomecánico con el fin de prevenir accidentes.</v>
      </c>
      <c r="E310" s="4" t="str">
        <f>+VLOOKUP($A310,DATOS_CAPACITACIONES!A:E,5,0)</f>
        <v>Felipe Arias</v>
      </c>
      <c r="F310" s="4" t="str">
        <f>+VLOOKUP($A310,DATOS_CAPACITACIONES!A:F,6,0)</f>
        <v>Felipe Arias</v>
      </c>
      <c r="G310" s="4" t="str">
        <f>+VLOOKUP($A310,DATOS_CAPACITACIONES!A:G,7,0)</f>
        <v xml:space="preserve">Finca El Pilar </v>
      </c>
      <c r="H310" s="5">
        <f>+VLOOKUP($A310,DATOS_CAPACITACIONES!A:H,8,0)</f>
        <v>44323</v>
      </c>
      <c r="I310" s="4">
        <f>+VLOOKUP($A310,DATOS_CAPACITACIONES!A:I,9,0)</f>
        <v>60</v>
      </c>
      <c r="J310" s="2">
        <v>85380891</v>
      </c>
      <c r="K310" s="4">
        <f>+VLOOKUP($J310,DATOS_PERSONAL!B:C,2,0)</f>
        <v>1532</v>
      </c>
      <c r="L310" s="4" t="str">
        <f>+VLOOKUP($J310,DATOS_PERSONAL!B:D,3,0)</f>
        <v>JOSE FERNANDO</v>
      </c>
      <c r="M310" s="4" t="str">
        <f>+VLOOKUP($J310,DATOS_PERSONAL!B:E,4,0)</f>
        <v xml:space="preserve">MANGA GUZMAN </v>
      </c>
      <c r="N310" s="4" t="str">
        <f>+VLOOKUP($J310,DATOS_PERSONAL!B:F,5,0)</f>
        <v>OROBERLÍN S.A.S.</v>
      </c>
      <c r="O310" s="4">
        <f>+VLOOKUP($A310,DATOS_CAPACITACIONES!A:N,11,0)</f>
        <v>81</v>
      </c>
      <c r="P310" s="4">
        <f>+VLOOKUP($A310,DATOS_CAPACITACIONES!A:L,12,0)</f>
        <v>81</v>
      </c>
      <c r="Q310" s="3">
        <f t="shared" si="4"/>
        <v>1</v>
      </c>
    </row>
    <row r="311" spans="1:17" ht="34.5" customHeight="1" x14ac:dyDescent="0.25">
      <c r="A311" s="2">
        <v>10</v>
      </c>
      <c r="B311" s="4" t="str">
        <f>+VLOOKUP($A311,DATOS_CAPACITACIONES!A:B,2,0)</f>
        <v>SST</v>
      </c>
      <c r="C311" s="4" t="str">
        <f>+VLOOKUP($A311,DATOS_CAPACITACIONES!A:C,3,0)</f>
        <v>Riesgo mecánico, riesgo biomecánico y lecciones aprendidas</v>
      </c>
      <c r="D311" s="4" t="str">
        <f>+VLOOKUP($A311,DATOS_CAPACITACIONES!A:D,4,0)</f>
        <v>Reconocer los factores de riesgo mecánico, biomecánico con el fin de prevenir accidentes.</v>
      </c>
      <c r="E311" s="4" t="str">
        <f>+VLOOKUP($A311,DATOS_CAPACITACIONES!A:E,5,0)</f>
        <v>Felipe Arias</v>
      </c>
      <c r="F311" s="4" t="str">
        <f>+VLOOKUP($A311,DATOS_CAPACITACIONES!A:F,6,0)</f>
        <v>Felipe Arias</v>
      </c>
      <c r="G311" s="4" t="str">
        <f>+VLOOKUP($A311,DATOS_CAPACITACIONES!A:G,7,0)</f>
        <v xml:space="preserve">Finca El Pilar </v>
      </c>
      <c r="H311" s="5">
        <f>+VLOOKUP($A311,DATOS_CAPACITACIONES!A:H,8,0)</f>
        <v>44323</v>
      </c>
      <c r="I311" s="4">
        <f>+VLOOKUP($A311,DATOS_CAPACITACIONES!A:I,9,0)</f>
        <v>60</v>
      </c>
      <c r="J311" s="2">
        <v>7837936</v>
      </c>
      <c r="K311" s="4">
        <f>+VLOOKUP($J311,DATOS_PERSONAL!B:C,2,0)</f>
        <v>1011</v>
      </c>
      <c r="L311" s="4" t="str">
        <f>+VLOOKUP($J311,DATOS_PERSONAL!B:D,3,0)</f>
        <v xml:space="preserve"> WILSON</v>
      </c>
      <c r="M311" s="4" t="str">
        <f>+VLOOKUP($J311,DATOS_PERSONAL!B:E,4,0)</f>
        <v>LOPEZ RINCON</v>
      </c>
      <c r="N311" s="4" t="str">
        <f>+VLOOKUP($J311,DATOS_PERSONAL!B:F,5,0)</f>
        <v>OROBERLÍN S.A.S.</v>
      </c>
      <c r="O311" s="4">
        <f>+VLOOKUP($A311,DATOS_CAPACITACIONES!A:N,11,0)</f>
        <v>81</v>
      </c>
      <c r="P311" s="4">
        <f>+VLOOKUP($A311,DATOS_CAPACITACIONES!A:L,12,0)</f>
        <v>81</v>
      </c>
      <c r="Q311" s="3">
        <f t="shared" si="4"/>
        <v>1</v>
      </c>
    </row>
    <row r="312" spans="1:17" ht="34.5" customHeight="1" x14ac:dyDescent="0.25">
      <c r="A312" s="2">
        <v>10</v>
      </c>
      <c r="B312" s="4" t="str">
        <f>+VLOOKUP($A312,DATOS_CAPACITACIONES!A:B,2,0)</f>
        <v>SST</v>
      </c>
      <c r="C312" s="4" t="str">
        <f>+VLOOKUP($A312,DATOS_CAPACITACIONES!A:C,3,0)</f>
        <v>Riesgo mecánico, riesgo biomecánico y lecciones aprendidas</v>
      </c>
      <c r="D312" s="4" t="str">
        <f>+VLOOKUP($A312,DATOS_CAPACITACIONES!A:D,4,0)</f>
        <v>Reconocer los factores de riesgo mecánico, biomecánico con el fin de prevenir accidentes.</v>
      </c>
      <c r="E312" s="4" t="str">
        <f>+VLOOKUP($A312,DATOS_CAPACITACIONES!A:E,5,0)</f>
        <v>Felipe Arias</v>
      </c>
      <c r="F312" s="4" t="str">
        <f>+VLOOKUP($A312,DATOS_CAPACITACIONES!A:F,6,0)</f>
        <v>Felipe Arias</v>
      </c>
      <c r="G312" s="4" t="str">
        <f>+VLOOKUP($A312,DATOS_CAPACITACIONES!A:G,7,0)</f>
        <v xml:space="preserve">Finca El Pilar </v>
      </c>
      <c r="H312" s="5">
        <f>+VLOOKUP($A312,DATOS_CAPACITACIONES!A:H,8,0)</f>
        <v>44323</v>
      </c>
      <c r="I312" s="4">
        <f>+VLOOKUP($A312,DATOS_CAPACITACIONES!A:I,9,0)</f>
        <v>60</v>
      </c>
      <c r="J312" s="2">
        <v>7837811</v>
      </c>
      <c r="K312" s="4" t="str">
        <f>+VLOOKUP($J312,DATOS_PERSONAL!B:C,2,0)</f>
        <v>N/A</v>
      </c>
      <c r="L312" s="4" t="str">
        <f>+VLOOKUP($J312,DATOS_PERSONAL!B:D,3,0)</f>
        <v xml:space="preserve">ESTEBAN </v>
      </c>
      <c r="M312" s="4" t="str">
        <f>+VLOOKUP($J312,DATOS_PERSONAL!B:E,4,0)</f>
        <v>LOPEZ</v>
      </c>
      <c r="N312" s="4" t="str">
        <f>+VLOOKUP($J312,DATOS_PERSONAL!B:F,5,0)</f>
        <v>OROBERLÍN S.A.S.</v>
      </c>
      <c r="O312" s="4">
        <f>+VLOOKUP($A312,DATOS_CAPACITACIONES!A:N,11,0)</f>
        <v>81</v>
      </c>
      <c r="P312" s="4">
        <f>+VLOOKUP($A312,DATOS_CAPACITACIONES!A:L,12,0)</f>
        <v>81</v>
      </c>
      <c r="Q312" s="3">
        <f t="shared" si="4"/>
        <v>1</v>
      </c>
    </row>
    <row r="313" spans="1:17" ht="34.5" customHeight="1" x14ac:dyDescent="0.25">
      <c r="A313" s="2">
        <v>10</v>
      </c>
      <c r="B313" s="4" t="str">
        <f>+VLOOKUP($A313,DATOS_CAPACITACIONES!A:B,2,0)</f>
        <v>SST</v>
      </c>
      <c r="C313" s="4" t="str">
        <f>+VLOOKUP($A313,DATOS_CAPACITACIONES!A:C,3,0)</f>
        <v>Riesgo mecánico, riesgo biomecánico y lecciones aprendidas</v>
      </c>
      <c r="D313" s="4" t="str">
        <f>+VLOOKUP($A313,DATOS_CAPACITACIONES!A:D,4,0)</f>
        <v>Reconocer los factores de riesgo mecánico, biomecánico con el fin de prevenir accidentes.</v>
      </c>
      <c r="E313" s="4" t="str">
        <f>+VLOOKUP($A313,DATOS_CAPACITACIONES!A:E,5,0)</f>
        <v>Felipe Arias</v>
      </c>
      <c r="F313" s="4" t="str">
        <f>+VLOOKUP($A313,DATOS_CAPACITACIONES!A:F,6,0)</f>
        <v>Felipe Arias</v>
      </c>
      <c r="G313" s="4" t="str">
        <f>+VLOOKUP($A313,DATOS_CAPACITACIONES!A:G,7,0)</f>
        <v xml:space="preserve">Finca El Pilar </v>
      </c>
      <c r="H313" s="5">
        <f>+VLOOKUP($A313,DATOS_CAPACITACIONES!A:H,8,0)</f>
        <v>44323</v>
      </c>
      <c r="I313" s="4">
        <f>+VLOOKUP($A313,DATOS_CAPACITACIONES!A:I,9,0)</f>
        <v>60</v>
      </c>
      <c r="J313" s="2">
        <v>1193405623</v>
      </c>
      <c r="K313" s="4" t="str">
        <f>+VLOOKUP($J313,DATOS_PERSONAL!B:C,2,0)</f>
        <v>N/A</v>
      </c>
      <c r="L313" s="4" t="str">
        <f>+VLOOKUP($J313,DATOS_PERSONAL!B:D,3,0)</f>
        <v>YEIMI CAMILA</v>
      </c>
      <c r="M313" s="4" t="str">
        <f>+VLOOKUP($J313,DATOS_PERSONAL!B:E,4,0)</f>
        <v xml:space="preserve">LEON ARENAS </v>
      </c>
      <c r="N313" s="4" t="str">
        <f>+VLOOKUP($J313,DATOS_PERSONAL!B:F,5,0)</f>
        <v>OROBERLÍN S.A.S.</v>
      </c>
      <c r="O313" s="4">
        <f>+VLOOKUP($A313,DATOS_CAPACITACIONES!A:N,11,0)</f>
        <v>81</v>
      </c>
      <c r="P313" s="4">
        <f>+VLOOKUP($A313,DATOS_CAPACITACIONES!A:L,12,0)</f>
        <v>81</v>
      </c>
      <c r="Q313" s="3">
        <f t="shared" si="4"/>
        <v>1</v>
      </c>
    </row>
    <row r="314" spans="1:17" ht="34.5" customHeight="1" x14ac:dyDescent="0.25">
      <c r="A314" s="2">
        <v>10</v>
      </c>
      <c r="B314" s="4" t="str">
        <f>+VLOOKUP($A314,DATOS_CAPACITACIONES!A:B,2,0)</f>
        <v>SST</v>
      </c>
      <c r="C314" s="4" t="str">
        <f>+VLOOKUP($A314,DATOS_CAPACITACIONES!A:C,3,0)</f>
        <v>Riesgo mecánico, riesgo biomecánico y lecciones aprendidas</v>
      </c>
      <c r="D314" s="4" t="str">
        <f>+VLOOKUP($A314,DATOS_CAPACITACIONES!A:D,4,0)</f>
        <v>Reconocer los factores de riesgo mecánico, biomecánico con el fin de prevenir accidentes.</v>
      </c>
      <c r="E314" s="4" t="str">
        <f>+VLOOKUP($A314,DATOS_CAPACITACIONES!A:E,5,0)</f>
        <v>Felipe Arias</v>
      </c>
      <c r="F314" s="4" t="str">
        <f>+VLOOKUP($A314,DATOS_CAPACITACIONES!A:F,6,0)</f>
        <v>Felipe Arias</v>
      </c>
      <c r="G314" s="4" t="str">
        <f>+VLOOKUP($A314,DATOS_CAPACITACIONES!A:G,7,0)</f>
        <v xml:space="preserve">Finca El Pilar </v>
      </c>
      <c r="H314" s="5">
        <f>+VLOOKUP($A314,DATOS_CAPACITACIONES!A:H,8,0)</f>
        <v>44323</v>
      </c>
      <c r="I314" s="4">
        <f>+VLOOKUP($A314,DATOS_CAPACITACIONES!A:I,9,0)</f>
        <v>60</v>
      </c>
      <c r="J314" s="2">
        <v>1063724340</v>
      </c>
      <c r="K314" s="4">
        <f>+VLOOKUP($J314,DATOS_PERSONAL!B:C,2,0)</f>
        <v>1345</v>
      </c>
      <c r="L314" s="4" t="str">
        <f>+VLOOKUP($J314,DATOS_PERSONAL!B:D,3,0)</f>
        <v xml:space="preserve"> LUIS ALBERTO</v>
      </c>
      <c r="M314" s="4" t="str">
        <f>+VLOOKUP($J314,DATOS_PERSONAL!B:E,4,0)</f>
        <v>JULIO ANAYA</v>
      </c>
      <c r="N314" s="4" t="str">
        <f>+VLOOKUP($J314,DATOS_PERSONAL!B:F,5,0)</f>
        <v>OROBERLÍN S.A.S.</v>
      </c>
      <c r="O314" s="4">
        <f>+VLOOKUP($A314,DATOS_CAPACITACIONES!A:N,11,0)</f>
        <v>81</v>
      </c>
      <c r="P314" s="4">
        <f>+VLOOKUP($A314,DATOS_CAPACITACIONES!A:L,12,0)</f>
        <v>81</v>
      </c>
      <c r="Q314" s="3">
        <f t="shared" si="4"/>
        <v>1</v>
      </c>
    </row>
    <row r="315" spans="1:17" ht="34.5" customHeight="1" x14ac:dyDescent="0.25">
      <c r="A315" s="2">
        <v>10</v>
      </c>
      <c r="B315" s="4" t="str">
        <f>+VLOOKUP($A315,DATOS_CAPACITACIONES!A:B,2,0)</f>
        <v>SST</v>
      </c>
      <c r="C315" s="4" t="str">
        <f>+VLOOKUP($A315,DATOS_CAPACITACIONES!A:C,3,0)</f>
        <v>Riesgo mecánico, riesgo biomecánico y lecciones aprendidas</v>
      </c>
      <c r="D315" s="4" t="str">
        <f>+VLOOKUP($A315,DATOS_CAPACITACIONES!A:D,4,0)</f>
        <v>Reconocer los factores de riesgo mecánico, biomecánico con el fin de prevenir accidentes.</v>
      </c>
      <c r="E315" s="4" t="str">
        <f>+VLOOKUP($A315,DATOS_CAPACITACIONES!A:E,5,0)</f>
        <v>Felipe Arias</v>
      </c>
      <c r="F315" s="4" t="str">
        <f>+VLOOKUP($A315,DATOS_CAPACITACIONES!A:F,6,0)</f>
        <v>Felipe Arias</v>
      </c>
      <c r="G315" s="4" t="str">
        <f>+VLOOKUP($A315,DATOS_CAPACITACIONES!A:G,7,0)</f>
        <v xml:space="preserve">Finca El Pilar </v>
      </c>
      <c r="H315" s="5">
        <f>+VLOOKUP($A315,DATOS_CAPACITACIONES!A:H,8,0)</f>
        <v>44323</v>
      </c>
      <c r="I315" s="4">
        <f>+VLOOKUP($A315,DATOS_CAPACITACIONES!A:I,9,0)</f>
        <v>60</v>
      </c>
      <c r="J315" s="2">
        <v>1087798043</v>
      </c>
      <c r="K315" s="4">
        <f>+VLOOKUP($J315,DATOS_PERSONAL!B:C,2,0)</f>
        <v>1545</v>
      </c>
      <c r="L315" s="4" t="str">
        <f>+VLOOKUP($J315,DATOS_PERSONAL!B:D,3,0)</f>
        <v>ALAN</v>
      </c>
      <c r="M315" s="4" t="str">
        <f>+VLOOKUP($J315,DATOS_PERSONAL!B:E,4,0)</f>
        <v>JIMENEZ</v>
      </c>
      <c r="N315" s="4" t="str">
        <f>+VLOOKUP($J315,DATOS_PERSONAL!B:F,5,0)</f>
        <v>OROBERLÍN S.A.S.</v>
      </c>
      <c r="O315" s="4">
        <f>+VLOOKUP($A315,DATOS_CAPACITACIONES!A:N,11,0)</f>
        <v>81</v>
      </c>
      <c r="P315" s="4">
        <f>+VLOOKUP($A315,DATOS_CAPACITACIONES!A:L,12,0)</f>
        <v>81</v>
      </c>
      <c r="Q315" s="3">
        <f t="shared" si="4"/>
        <v>1</v>
      </c>
    </row>
    <row r="316" spans="1:17" ht="34.5" customHeight="1" x14ac:dyDescent="0.25">
      <c r="A316" s="2">
        <v>10</v>
      </c>
      <c r="B316" s="4" t="str">
        <f>+VLOOKUP($A316,DATOS_CAPACITACIONES!A:B,2,0)</f>
        <v>SST</v>
      </c>
      <c r="C316" s="4" t="str">
        <f>+VLOOKUP($A316,DATOS_CAPACITACIONES!A:C,3,0)</f>
        <v>Riesgo mecánico, riesgo biomecánico y lecciones aprendidas</v>
      </c>
      <c r="D316" s="4" t="str">
        <f>+VLOOKUP($A316,DATOS_CAPACITACIONES!A:D,4,0)</f>
        <v>Reconocer los factores de riesgo mecánico, biomecánico con el fin de prevenir accidentes.</v>
      </c>
      <c r="E316" s="4" t="str">
        <f>+VLOOKUP($A316,DATOS_CAPACITACIONES!A:E,5,0)</f>
        <v>Felipe Arias</v>
      </c>
      <c r="F316" s="4" t="str">
        <f>+VLOOKUP($A316,DATOS_CAPACITACIONES!A:F,6,0)</f>
        <v>Felipe Arias</v>
      </c>
      <c r="G316" s="4" t="str">
        <f>+VLOOKUP($A316,DATOS_CAPACITACIONES!A:G,7,0)</f>
        <v xml:space="preserve">Finca El Pilar </v>
      </c>
      <c r="H316" s="5">
        <f>+VLOOKUP($A316,DATOS_CAPACITACIONES!A:H,8,0)</f>
        <v>44323</v>
      </c>
      <c r="I316" s="4">
        <f>+VLOOKUP($A316,DATOS_CAPACITACIONES!A:I,9,0)</f>
        <v>60</v>
      </c>
      <c r="J316" s="2">
        <v>1006778060</v>
      </c>
      <c r="K316" s="4">
        <f>+VLOOKUP($J316,DATOS_PERSONAL!B:C,2,0)</f>
        <v>1522</v>
      </c>
      <c r="L316" s="4" t="str">
        <f>+VLOOKUP($J316,DATOS_PERSONAL!B:D,3,0)</f>
        <v>SEBASTIAN</v>
      </c>
      <c r="M316" s="4" t="str">
        <f>+VLOOKUP($J316,DATOS_PERSONAL!B:E,4,0)</f>
        <v>JARAMILLO VARGAS</v>
      </c>
      <c r="N316" s="4" t="str">
        <f>+VLOOKUP($J316,DATOS_PERSONAL!B:F,5,0)</f>
        <v>OROBERLÍN S.A.S.</v>
      </c>
      <c r="O316" s="4">
        <f>+VLOOKUP($A316,DATOS_CAPACITACIONES!A:N,11,0)</f>
        <v>81</v>
      </c>
      <c r="P316" s="4">
        <f>+VLOOKUP($A316,DATOS_CAPACITACIONES!A:L,12,0)</f>
        <v>81</v>
      </c>
      <c r="Q316" s="3">
        <f t="shared" si="4"/>
        <v>1</v>
      </c>
    </row>
    <row r="317" spans="1:17" ht="34.5" customHeight="1" x14ac:dyDescent="0.25">
      <c r="A317" s="2">
        <v>10</v>
      </c>
      <c r="B317" s="4" t="str">
        <f>+VLOOKUP($A317,DATOS_CAPACITACIONES!A:B,2,0)</f>
        <v>SST</v>
      </c>
      <c r="C317" s="4" t="str">
        <f>+VLOOKUP($A317,DATOS_CAPACITACIONES!A:C,3,0)</f>
        <v>Riesgo mecánico, riesgo biomecánico y lecciones aprendidas</v>
      </c>
      <c r="D317" s="4" t="str">
        <f>+VLOOKUP($A317,DATOS_CAPACITACIONES!A:D,4,0)</f>
        <v>Reconocer los factores de riesgo mecánico, biomecánico con el fin de prevenir accidentes.</v>
      </c>
      <c r="E317" s="4" t="str">
        <f>+VLOOKUP($A317,DATOS_CAPACITACIONES!A:E,5,0)</f>
        <v>Felipe Arias</v>
      </c>
      <c r="F317" s="4" t="str">
        <f>+VLOOKUP($A317,DATOS_CAPACITACIONES!A:F,6,0)</f>
        <v>Felipe Arias</v>
      </c>
      <c r="G317" s="4" t="str">
        <f>+VLOOKUP($A317,DATOS_CAPACITACIONES!A:G,7,0)</f>
        <v xml:space="preserve">Finca El Pilar </v>
      </c>
      <c r="H317" s="5">
        <f>+VLOOKUP($A317,DATOS_CAPACITACIONES!A:H,8,0)</f>
        <v>44323</v>
      </c>
      <c r="I317" s="4">
        <f>+VLOOKUP($A317,DATOS_CAPACITACIONES!A:I,9,0)</f>
        <v>60</v>
      </c>
      <c r="J317" s="2">
        <v>1006656554</v>
      </c>
      <c r="K317" s="4">
        <f>+VLOOKUP($J317,DATOS_PERSONAL!B:C,2,0)</f>
        <v>1009</v>
      </c>
      <c r="L317" s="4" t="str">
        <f>+VLOOKUP($J317,DATOS_PERSONAL!B:D,3,0)</f>
        <v>OLGA</v>
      </c>
      <c r="M317" s="4" t="str">
        <f>+VLOOKUP($J317,DATOS_PERSONAL!B:E,4,0)</f>
        <v xml:space="preserve">JARAMILLO RODRIGUEZ </v>
      </c>
      <c r="N317" s="4" t="str">
        <f>+VLOOKUP($J317,DATOS_PERSONAL!B:F,5,0)</f>
        <v>OROBERLÍN S.A.S.</v>
      </c>
      <c r="O317" s="4">
        <f>+VLOOKUP($A317,DATOS_CAPACITACIONES!A:N,11,0)</f>
        <v>81</v>
      </c>
      <c r="P317" s="4">
        <f>+VLOOKUP($A317,DATOS_CAPACITACIONES!A:L,12,0)</f>
        <v>81</v>
      </c>
      <c r="Q317" s="3">
        <f t="shared" si="4"/>
        <v>1</v>
      </c>
    </row>
    <row r="318" spans="1:17" ht="34.5" customHeight="1" x14ac:dyDescent="0.25">
      <c r="A318" s="2">
        <v>10</v>
      </c>
      <c r="B318" s="4" t="str">
        <f>+VLOOKUP($A318,DATOS_CAPACITACIONES!A:B,2,0)</f>
        <v>SST</v>
      </c>
      <c r="C318" s="4" t="str">
        <f>+VLOOKUP($A318,DATOS_CAPACITACIONES!A:C,3,0)</f>
        <v>Riesgo mecánico, riesgo biomecánico y lecciones aprendidas</v>
      </c>
      <c r="D318" s="4" t="str">
        <f>+VLOOKUP($A318,DATOS_CAPACITACIONES!A:D,4,0)</f>
        <v>Reconocer los factores de riesgo mecánico, biomecánico con el fin de prevenir accidentes.</v>
      </c>
      <c r="E318" s="4" t="str">
        <f>+VLOOKUP($A318,DATOS_CAPACITACIONES!A:E,5,0)</f>
        <v>Felipe Arias</v>
      </c>
      <c r="F318" s="4" t="str">
        <f>+VLOOKUP($A318,DATOS_CAPACITACIONES!A:F,6,0)</f>
        <v>Felipe Arias</v>
      </c>
      <c r="G318" s="4" t="str">
        <f>+VLOOKUP($A318,DATOS_CAPACITACIONES!A:G,7,0)</f>
        <v xml:space="preserve">Finca El Pilar </v>
      </c>
      <c r="H318" s="5">
        <f>+VLOOKUP($A318,DATOS_CAPACITACIONES!A:H,8,0)</f>
        <v>44323</v>
      </c>
      <c r="I318" s="4">
        <f>+VLOOKUP($A318,DATOS_CAPACITACIONES!A:I,9,0)</f>
        <v>60</v>
      </c>
      <c r="J318" s="2">
        <v>1121910483</v>
      </c>
      <c r="K318" s="4">
        <f>+VLOOKUP($J318,DATOS_PERSONAL!B:C,2,0)</f>
        <v>1538</v>
      </c>
      <c r="L318" s="4" t="str">
        <f>+VLOOKUP($J318,DATOS_PERSONAL!B:D,3,0)</f>
        <v>ADRIANA</v>
      </c>
      <c r="M318" s="4" t="str">
        <f>+VLOOKUP($J318,DATOS_PERSONAL!B:E,4,0)</f>
        <v xml:space="preserve">JARAMILLO OVALLE </v>
      </c>
      <c r="N318" s="4" t="str">
        <f>+VLOOKUP($J318,DATOS_PERSONAL!B:F,5,0)</f>
        <v>OROBERLÍN S.A.S.</v>
      </c>
      <c r="O318" s="4">
        <f>+VLOOKUP($A318,DATOS_CAPACITACIONES!A:N,11,0)</f>
        <v>81</v>
      </c>
      <c r="P318" s="4">
        <f>+VLOOKUP($A318,DATOS_CAPACITACIONES!A:L,12,0)</f>
        <v>81</v>
      </c>
      <c r="Q318" s="3">
        <f t="shared" si="4"/>
        <v>1</v>
      </c>
    </row>
    <row r="319" spans="1:17" ht="34.5" customHeight="1" x14ac:dyDescent="0.25">
      <c r="A319" s="2">
        <v>10</v>
      </c>
      <c r="B319" s="4" t="str">
        <f>+VLOOKUP($A319,DATOS_CAPACITACIONES!A:B,2,0)</f>
        <v>SST</v>
      </c>
      <c r="C319" s="4" t="str">
        <f>+VLOOKUP($A319,DATOS_CAPACITACIONES!A:C,3,0)</f>
        <v>Riesgo mecánico, riesgo biomecánico y lecciones aprendidas</v>
      </c>
      <c r="D319" s="4" t="str">
        <f>+VLOOKUP($A319,DATOS_CAPACITACIONES!A:D,4,0)</f>
        <v>Reconocer los factores de riesgo mecánico, biomecánico con el fin de prevenir accidentes.</v>
      </c>
      <c r="E319" s="4" t="str">
        <f>+VLOOKUP($A319,DATOS_CAPACITACIONES!A:E,5,0)</f>
        <v>Felipe Arias</v>
      </c>
      <c r="F319" s="4" t="str">
        <f>+VLOOKUP($A319,DATOS_CAPACITACIONES!A:F,6,0)</f>
        <v>Felipe Arias</v>
      </c>
      <c r="G319" s="4" t="str">
        <f>+VLOOKUP($A319,DATOS_CAPACITACIONES!A:G,7,0)</f>
        <v xml:space="preserve">Finca El Pilar </v>
      </c>
      <c r="H319" s="5">
        <f>+VLOOKUP($A319,DATOS_CAPACITACIONES!A:H,8,0)</f>
        <v>44323</v>
      </c>
      <c r="I319" s="4">
        <f>+VLOOKUP($A319,DATOS_CAPACITACIONES!A:I,9,0)</f>
        <v>60</v>
      </c>
      <c r="J319" s="2">
        <v>1120506666</v>
      </c>
      <c r="K319" s="4">
        <f>+VLOOKUP($J319,DATOS_PERSONAL!B:C,2,0)</f>
        <v>1523</v>
      </c>
      <c r="L319" s="4" t="str">
        <f>+VLOOKUP($J319,DATOS_PERSONAL!B:D,3,0)</f>
        <v>WAGNER STEVEN</v>
      </c>
      <c r="M319" s="4" t="str">
        <f>+VLOOKUP($J319,DATOS_PERSONAL!B:E,4,0)</f>
        <v xml:space="preserve">HERNANDEZ SUPELANO </v>
      </c>
      <c r="N319" s="4" t="str">
        <f>+VLOOKUP($J319,DATOS_PERSONAL!B:F,5,0)</f>
        <v>OROBERLÍN S.A.S.</v>
      </c>
      <c r="O319" s="4">
        <f>+VLOOKUP($A319,DATOS_CAPACITACIONES!A:N,11,0)</f>
        <v>81</v>
      </c>
      <c r="P319" s="4">
        <f>+VLOOKUP($A319,DATOS_CAPACITACIONES!A:L,12,0)</f>
        <v>81</v>
      </c>
      <c r="Q319" s="3">
        <f t="shared" si="4"/>
        <v>1</v>
      </c>
    </row>
    <row r="320" spans="1:17" ht="34.5" customHeight="1" x14ac:dyDescent="0.25">
      <c r="A320" s="2">
        <v>10</v>
      </c>
      <c r="B320" s="4" t="str">
        <f>+VLOOKUP($A320,DATOS_CAPACITACIONES!A:B,2,0)</f>
        <v>SST</v>
      </c>
      <c r="C320" s="4" t="str">
        <f>+VLOOKUP($A320,DATOS_CAPACITACIONES!A:C,3,0)</f>
        <v>Riesgo mecánico, riesgo biomecánico y lecciones aprendidas</v>
      </c>
      <c r="D320" s="4" t="str">
        <f>+VLOOKUP($A320,DATOS_CAPACITACIONES!A:D,4,0)</f>
        <v>Reconocer los factores de riesgo mecánico, biomecánico con el fin de prevenir accidentes.</v>
      </c>
      <c r="E320" s="4" t="str">
        <f>+VLOOKUP($A320,DATOS_CAPACITACIONES!A:E,5,0)</f>
        <v>Felipe Arias</v>
      </c>
      <c r="F320" s="4" t="str">
        <f>+VLOOKUP($A320,DATOS_CAPACITACIONES!A:F,6,0)</f>
        <v>Felipe Arias</v>
      </c>
      <c r="G320" s="4" t="str">
        <f>+VLOOKUP($A320,DATOS_CAPACITACIONES!A:G,7,0)</f>
        <v xml:space="preserve">Finca El Pilar </v>
      </c>
      <c r="H320" s="5">
        <f>+VLOOKUP($A320,DATOS_CAPACITACIONES!A:H,8,0)</f>
        <v>44323</v>
      </c>
      <c r="I320" s="4">
        <f>+VLOOKUP($A320,DATOS_CAPACITACIONES!A:I,9,0)</f>
        <v>60</v>
      </c>
      <c r="J320" s="2">
        <v>1121819496</v>
      </c>
      <c r="K320" s="4">
        <f>+VLOOKUP($J320,DATOS_PERSONAL!B:C,2,0)</f>
        <v>1008</v>
      </c>
      <c r="L320" s="4" t="str">
        <f>+VLOOKUP($J320,DATOS_PERSONAL!B:D,3,0)</f>
        <v xml:space="preserve"> OMAR JOSE</v>
      </c>
      <c r="M320" s="4" t="str">
        <f>+VLOOKUP($J320,DATOS_PERSONAL!B:E,4,0)</f>
        <v>HERNANDEZ RUIZ</v>
      </c>
      <c r="N320" s="4" t="str">
        <f>+VLOOKUP($J320,DATOS_PERSONAL!B:F,5,0)</f>
        <v>OROBERLÍN S.A.S.</v>
      </c>
      <c r="O320" s="4">
        <f>+VLOOKUP($A320,DATOS_CAPACITACIONES!A:N,11,0)</f>
        <v>81</v>
      </c>
      <c r="P320" s="4">
        <f>+VLOOKUP($A320,DATOS_CAPACITACIONES!A:L,12,0)</f>
        <v>81</v>
      </c>
      <c r="Q320" s="3">
        <f t="shared" si="4"/>
        <v>1</v>
      </c>
    </row>
    <row r="321" spans="1:17" ht="34.5" customHeight="1" x14ac:dyDescent="0.25">
      <c r="A321" s="2">
        <v>10</v>
      </c>
      <c r="B321" s="4" t="str">
        <f>+VLOOKUP($A321,DATOS_CAPACITACIONES!A:B,2,0)</f>
        <v>SST</v>
      </c>
      <c r="C321" s="4" t="str">
        <f>+VLOOKUP($A321,DATOS_CAPACITACIONES!A:C,3,0)</f>
        <v>Riesgo mecánico, riesgo biomecánico y lecciones aprendidas</v>
      </c>
      <c r="D321" s="4" t="str">
        <f>+VLOOKUP($A321,DATOS_CAPACITACIONES!A:D,4,0)</f>
        <v>Reconocer los factores de riesgo mecánico, biomecánico con el fin de prevenir accidentes.</v>
      </c>
      <c r="E321" s="4" t="str">
        <f>+VLOOKUP($A321,DATOS_CAPACITACIONES!A:E,5,0)</f>
        <v>Felipe Arias</v>
      </c>
      <c r="F321" s="4" t="str">
        <f>+VLOOKUP($A321,DATOS_CAPACITACIONES!A:F,6,0)</f>
        <v>Felipe Arias</v>
      </c>
      <c r="G321" s="4" t="str">
        <f>+VLOOKUP($A321,DATOS_CAPACITACIONES!A:G,7,0)</f>
        <v xml:space="preserve">Finca El Pilar </v>
      </c>
      <c r="H321" s="5">
        <f>+VLOOKUP($A321,DATOS_CAPACITACIONES!A:H,8,0)</f>
        <v>44323</v>
      </c>
      <c r="I321" s="4">
        <f>+VLOOKUP($A321,DATOS_CAPACITACIONES!A:I,9,0)</f>
        <v>60</v>
      </c>
      <c r="J321" s="2">
        <v>1121911429</v>
      </c>
      <c r="K321" s="4">
        <f>+VLOOKUP($J321,DATOS_PERSONAL!B:C,2,0)</f>
        <v>1037</v>
      </c>
      <c r="L321" s="4" t="str">
        <f>+VLOOKUP($J321,DATOS_PERSONAL!B:D,3,0)</f>
        <v>JYMMY ALEXANDER</v>
      </c>
      <c r="M321" s="4" t="str">
        <f>+VLOOKUP($J321,DATOS_PERSONAL!B:E,4,0)</f>
        <v xml:space="preserve">HERNANDEZ MORENO  </v>
      </c>
      <c r="N321" s="4" t="str">
        <f>+VLOOKUP($J321,DATOS_PERSONAL!B:F,5,0)</f>
        <v>OROBERLÍN S.A.S.</v>
      </c>
      <c r="O321" s="4">
        <f>+VLOOKUP($A321,DATOS_CAPACITACIONES!A:N,11,0)</f>
        <v>81</v>
      </c>
      <c r="P321" s="4">
        <f>+VLOOKUP($A321,DATOS_CAPACITACIONES!A:L,12,0)</f>
        <v>81</v>
      </c>
      <c r="Q321" s="3">
        <f t="shared" si="4"/>
        <v>1</v>
      </c>
    </row>
    <row r="322" spans="1:17" ht="34.5" customHeight="1" x14ac:dyDescent="0.25">
      <c r="A322" s="2">
        <v>10</v>
      </c>
      <c r="B322" s="4" t="str">
        <f>+VLOOKUP($A322,DATOS_CAPACITACIONES!A:B,2,0)</f>
        <v>SST</v>
      </c>
      <c r="C322" s="4" t="str">
        <f>+VLOOKUP($A322,DATOS_CAPACITACIONES!A:C,3,0)</f>
        <v>Riesgo mecánico, riesgo biomecánico y lecciones aprendidas</v>
      </c>
      <c r="D322" s="4" t="str">
        <f>+VLOOKUP($A322,DATOS_CAPACITACIONES!A:D,4,0)</f>
        <v>Reconocer los factores de riesgo mecánico, biomecánico con el fin de prevenir accidentes.</v>
      </c>
      <c r="E322" s="4" t="str">
        <f>+VLOOKUP($A322,DATOS_CAPACITACIONES!A:E,5,0)</f>
        <v>Felipe Arias</v>
      </c>
      <c r="F322" s="4" t="str">
        <f>+VLOOKUP($A322,DATOS_CAPACITACIONES!A:F,6,0)</f>
        <v>Felipe Arias</v>
      </c>
      <c r="G322" s="4" t="str">
        <f>+VLOOKUP($A322,DATOS_CAPACITACIONES!A:G,7,0)</f>
        <v xml:space="preserve">Finca El Pilar </v>
      </c>
      <c r="H322" s="5">
        <f>+VLOOKUP($A322,DATOS_CAPACITACIONES!A:H,8,0)</f>
        <v>44323</v>
      </c>
      <c r="I322" s="4">
        <f>+VLOOKUP($A322,DATOS_CAPACITACIONES!A:I,9,0)</f>
        <v>60</v>
      </c>
      <c r="J322" s="2">
        <v>1121934150</v>
      </c>
      <c r="K322" s="4">
        <f>+VLOOKUP($J322,DATOS_PERSONAL!B:C,2,0)</f>
        <v>1058</v>
      </c>
      <c r="L322" s="4" t="str">
        <f>+VLOOKUP($J322,DATOS_PERSONAL!B:D,3,0)</f>
        <v xml:space="preserve"> YULIAN ANDRES</v>
      </c>
      <c r="M322" s="4" t="str">
        <f>+VLOOKUP($J322,DATOS_PERSONAL!B:E,4,0)</f>
        <v>HERNANDEZ MORENO</v>
      </c>
      <c r="N322" s="4" t="str">
        <f>+VLOOKUP($J322,DATOS_PERSONAL!B:F,5,0)</f>
        <v>OROBERLÍN S.A.S.</v>
      </c>
      <c r="O322" s="4">
        <f>+VLOOKUP($A322,DATOS_CAPACITACIONES!A:N,11,0)</f>
        <v>81</v>
      </c>
      <c r="P322" s="4">
        <f>+VLOOKUP($A322,DATOS_CAPACITACIONES!A:L,12,0)</f>
        <v>81</v>
      </c>
      <c r="Q322" s="3">
        <f t="shared" ref="Q322:Q385" si="5">(P322/O322)</f>
        <v>1</v>
      </c>
    </row>
    <row r="323" spans="1:17" ht="34.5" customHeight="1" x14ac:dyDescent="0.25">
      <c r="A323" s="2">
        <v>10</v>
      </c>
      <c r="B323" s="4" t="str">
        <f>+VLOOKUP($A323,DATOS_CAPACITACIONES!A:B,2,0)</f>
        <v>SST</v>
      </c>
      <c r="C323" s="4" t="str">
        <f>+VLOOKUP($A323,DATOS_CAPACITACIONES!A:C,3,0)</f>
        <v>Riesgo mecánico, riesgo biomecánico y lecciones aprendidas</v>
      </c>
      <c r="D323" s="4" t="str">
        <f>+VLOOKUP($A323,DATOS_CAPACITACIONES!A:D,4,0)</f>
        <v>Reconocer los factores de riesgo mecánico, biomecánico con el fin de prevenir accidentes.</v>
      </c>
      <c r="E323" s="4" t="str">
        <f>+VLOOKUP($A323,DATOS_CAPACITACIONES!A:E,5,0)</f>
        <v>Felipe Arias</v>
      </c>
      <c r="F323" s="4" t="str">
        <f>+VLOOKUP($A323,DATOS_CAPACITACIONES!A:F,6,0)</f>
        <v>Felipe Arias</v>
      </c>
      <c r="G323" s="4" t="str">
        <f>+VLOOKUP($A323,DATOS_CAPACITACIONES!A:G,7,0)</f>
        <v xml:space="preserve">Finca El Pilar </v>
      </c>
      <c r="H323" s="5">
        <f>+VLOOKUP($A323,DATOS_CAPACITACIONES!A:H,8,0)</f>
        <v>44323</v>
      </c>
      <c r="I323" s="4">
        <f>+VLOOKUP($A323,DATOS_CAPACITACIONES!A:I,9,0)</f>
        <v>60</v>
      </c>
      <c r="J323" s="2">
        <v>1007329990</v>
      </c>
      <c r="K323" s="4">
        <f>+VLOOKUP($J323,DATOS_PERSONAL!B:C,2,0)</f>
        <v>1101</v>
      </c>
      <c r="L323" s="4" t="str">
        <f>+VLOOKUP($J323,DATOS_PERSONAL!B:D,3,0)</f>
        <v>ADRIANA</v>
      </c>
      <c r="M323" s="4" t="str">
        <f>+VLOOKUP($J323,DATOS_PERSONAL!B:E,4,0)</f>
        <v xml:space="preserve">HERNANDEZ LONDOÑO </v>
      </c>
      <c r="N323" s="4" t="str">
        <f>+VLOOKUP($J323,DATOS_PERSONAL!B:F,5,0)</f>
        <v>OROBERLÍN S.A.S.</v>
      </c>
      <c r="O323" s="4">
        <f>+VLOOKUP($A323,DATOS_CAPACITACIONES!A:N,11,0)</f>
        <v>81</v>
      </c>
      <c r="P323" s="4">
        <f>+VLOOKUP($A323,DATOS_CAPACITACIONES!A:L,12,0)</f>
        <v>81</v>
      </c>
      <c r="Q323" s="3">
        <f t="shared" si="5"/>
        <v>1</v>
      </c>
    </row>
    <row r="324" spans="1:17" ht="34.5" customHeight="1" x14ac:dyDescent="0.25">
      <c r="A324" s="2">
        <v>10</v>
      </c>
      <c r="B324" s="4" t="str">
        <f>+VLOOKUP($A324,DATOS_CAPACITACIONES!A:B,2,0)</f>
        <v>SST</v>
      </c>
      <c r="C324" s="4" t="str">
        <f>+VLOOKUP($A324,DATOS_CAPACITACIONES!A:C,3,0)</f>
        <v>Riesgo mecánico, riesgo biomecánico y lecciones aprendidas</v>
      </c>
      <c r="D324" s="4" t="str">
        <f>+VLOOKUP($A324,DATOS_CAPACITACIONES!A:D,4,0)</f>
        <v>Reconocer los factores de riesgo mecánico, biomecánico con el fin de prevenir accidentes.</v>
      </c>
      <c r="E324" s="4" t="str">
        <f>+VLOOKUP($A324,DATOS_CAPACITACIONES!A:E,5,0)</f>
        <v>Felipe Arias</v>
      </c>
      <c r="F324" s="4" t="str">
        <f>+VLOOKUP($A324,DATOS_CAPACITACIONES!A:F,6,0)</f>
        <v>Felipe Arias</v>
      </c>
      <c r="G324" s="4" t="str">
        <f>+VLOOKUP($A324,DATOS_CAPACITACIONES!A:G,7,0)</f>
        <v xml:space="preserve">Finca El Pilar </v>
      </c>
      <c r="H324" s="5">
        <f>+VLOOKUP($A324,DATOS_CAPACITACIONES!A:H,8,0)</f>
        <v>44323</v>
      </c>
      <c r="I324" s="4">
        <f>+VLOOKUP($A324,DATOS_CAPACITACIONES!A:I,9,0)</f>
        <v>60</v>
      </c>
      <c r="J324" s="2">
        <v>1123115110</v>
      </c>
      <c r="K324" s="4">
        <f>+VLOOKUP($J324,DATOS_PERSONAL!B:C,2,0)</f>
        <v>1371</v>
      </c>
      <c r="L324" s="4" t="str">
        <f>+VLOOKUP($J324,DATOS_PERSONAL!B:D,3,0)</f>
        <v>MARINELLY</v>
      </c>
      <c r="M324" s="4" t="str">
        <f>+VLOOKUP($J324,DATOS_PERSONAL!B:E,4,0)</f>
        <v xml:space="preserve">HERNANDEZ JILGUERO </v>
      </c>
      <c r="N324" s="4" t="str">
        <f>+VLOOKUP($J324,DATOS_PERSONAL!B:F,5,0)</f>
        <v>OROBERLÍN S.A.S.</v>
      </c>
      <c r="O324" s="4">
        <f>+VLOOKUP($A324,DATOS_CAPACITACIONES!A:N,11,0)</f>
        <v>81</v>
      </c>
      <c r="P324" s="4">
        <f>+VLOOKUP($A324,DATOS_CAPACITACIONES!A:L,12,0)</f>
        <v>81</v>
      </c>
      <c r="Q324" s="3">
        <f t="shared" si="5"/>
        <v>1</v>
      </c>
    </row>
    <row r="325" spans="1:17" ht="34.5" customHeight="1" x14ac:dyDescent="0.25">
      <c r="A325" s="2">
        <v>10</v>
      </c>
      <c r="B325" s="4" t="str">
        <f>+VLOOKUP($A325,DATOS_CAPACITACIONES!A:B,2,0)</f>
        <v>SST</v>
      </c>
      <c r="C325" s="4" t="str">
        <f>+VLOOKUP($A325,DATOS_CAPACITACIONES!A:C,3,0)</f>
        <v>Riesgo mecánico, riesgo biomecánico y lecciones aprendidas</v>
      </c>
      <c r="D325" s="4" t="str">
        <f>+VLOOKUP($A325,DATOS_CAPACITACIONES!A:D,4,0)</f>
        <v>Reconocer los factores de riesgo mecánico, biomecánico con el fin de prevenir accidentes.</v>
      </c>
      <c r="E325" s="4" t="str">
        <f>+VLOOKUP($A325,DATOS_CAPACITACIONES!A:E,5,0)</f>
        <v>Felipe Arias</v>
      </c>
      <c r="F325" s="4" t="str">
        <f>+VLOOKUP($A325,DATOS_CAPACITACIONES!A:F,6,0)</f>
        <v>Felipe Arias</v>
      </c>
      <c r="G325" s="4" t="str">
        <f>+VLOOKUP($A325,DATOS_CAPACITACIONES!A:G,7,0)</f>
        <v xml:space="preserve">Finca El Pilar </v>
      </c>
      <c r="H325" s="5">
        <f>+VLOOKUP($A325,DATOS_CAPACITACIONES!A:H,8,0)</f>
        <v>44323</v>
      </c>
      <c r="I325" s="4">
        <f>+VLOOKUP($A325,DATOS_CAPACITACIONES!A:I,9,0)</f>
        <v>60</v>
      </c>
      <c r="J325" s="2">
        <v>17490003</v>
      </c>
      <c r="K325" s="4">
        <f>+VLOOKUP($J325,DATOS_PERSONAL!B:C,2,0)</f>
        <v>1007</v>
      </c>
      <c r="L325" s="4" t="str">
        <f>+VLOOKUP($J325,DATOS_PERSONAL!B:D,3,0)</f>
        <v xml:space="preserve">NICANOR </v>
      </c>
      <c r="M325" s="4" t="str">
        <f>+VLOOKUP($J325,DATOS_PERSONAL!B:E,4,0)</f>
        <v xml:space="preserve">HERNANDEZ HERNANDEZ </v>
      </c>
      <c r="N325" s="4" t="str">
        <f>+VLOOKUP($J325,DATOS_PERSONAL!B:F,5,0)</f>
        <v>OROBERLÍN S.A.S.</v>
      </c>
      <c r="O325" s="4">
        <f>+VLOOKUP($A325,DATOS_CAPACITACIONES!A:N,11,0)</f>
        <v>81</v>
      </c>
      <c r="P325" s="4">
        <f>+VLOOKUP($A325,DATOS_CAPACITACIONES!A:L,12,0)</f>
        <v>81</v>
      </c>
      <c r="Q325" s="3">
        <f t="shared" si="5"/>
        <v>1</v>
      </c>
    </row>
    <row r="326" spans="1:17" ht="34.5" customHeight="1" x14ac:dyDescent="0.25">
      <c r="A326" s="2">
        <v>10</v>
      </c>
      <c r="B326" s="4" t="str">
        <f>+VLOOKUP($A326,DATOS_CAPACITACIONES!A:B,2,0)</f>
        <v>SST</v>
      </c>
      <c r="C326" s="4" t="str">
        <f>+VLOOKUP($A326,DATOS_CAPACITACIONES!A:C,3,0)</f>
        <v>Riesgo mecánico, riesgo biomecánico y lecciones aprendidas</v>
      </c>
      <c r="D326" s="4" t="str">
        <f>+VLOOKUP($A326,DATOS_CAPACITACIONES!A:D,4,0)</f>
        <v>Reconocer los factores de riesgo mecánico, biomecánico con el fin de prevenir accidentes.</v>
      </c>
      <c r="E326" s="4" t="str">
        <f>+VLOOKUP($A326,DATOS_CAPACITACIONES!A:E,5,0)</f>
        <v>Felipe Arias</v>
      </c>
      <c r="F326" s="4" t="str">
        <f>+VLOOKUP($A326,DATOS_CAPACITACIONES!A:F,6,0)</f>
        <v>Felipe Arias</v>
      </c>
      <c r="G326" s="4" t="str">
        <f>+VLOOKUP($A326,DATOS_CAPACITACIONES!A:G,7,0)</f>
        <v xml:space="preserve">Finca El Pilar </v>
      </c>
      <c r="H326" s="5">
        <f>+VLOOKUP($A326,DATOS_CAPACITACIONES!A:H,8,0)</f>
        <v>44323</v>
      </c>
      <c r="I326" s="4">
        <f>+VLOOKUP($A326,DATOS_CAPACITACIONES!A:I,9,0)</f>
        <v>60</v>
      </c>
      <c r="J326" s="2">
        <v>1010143088</v>
      </c>
      <c r="K326" s="4">
        <f>+VLOOKUP($J326,DATOS_PERSONAL!B:C,2,0)</f>
        <v>1536</v>
      </c>
      <c r="L326" s="4" t="str">
        <f>+VLOOKUP($J326,DATOS_PERSONAL!B:D,3,0)</f>
        <v>MONICA ALEJANDRA</v>
      </c>
      <c r="M326" s="4" t="str">
        <f>+VLOOKUP($J326,DATOS_PERSONAL!B:E,4,0)</f>
        <v xml:space="preserve">HERNANDEZ HERNANDEZ </v>
      </c>
      <c r="N326" s="4" t="str">
        <f>+VLOOKUP($J326,DATOS_PERSONAL!B:F,5,0)</f>
        <v>OROBERLÍN S.A.S.</v>
      </c>
      <c r="O326" s="4">
        <f>+VLOOKUP($A326,DATOS_CAPACITACIONES!A:N,11,0)</f>
        <v>81</v>
      </c>
      <c r="P326" s="4">
        <f>+VLOOKUP($A326,DATOS_CAPACITACIONES!A:L,12,0)</f>
        <v>81</v>
      </c>
      <c r="Q326" s="3">
        <f t="shared" si="5"/>
        <v>1</v>
      </c>
    </row>
    <row r="327" spans="1:17" ht="34.5" customHeight="1" x14ac:dyDescent="0.25">
      <c r="A327" s="2">
        <v>10</v>
      </c>
      <c r="B327" s="4" t="str">
        <f>+VLOOKUP($A327,DATOS_CAPACITACIONES!A:B,2,0)</f>
        <v>SST</v>
      </c>
      <c r="C327" s="4" t="str">
        <f>+VLOOKUP($A327,DATOS_CAPACITACIONES!A:C,3,0)</f>
        <v>Riesgo mecánico, riesgo biomecánico y lecciones aprendidas</v>
      </c>
      <c r="D327" s="4" t="str">
        <f>+VLOOKUP($A327,DATOS_CAPACITACIONES!A:D,4,0)</f>
        <v>Reconocer los factores de riesgo mecánico, biomecánico con el fin de prevenir accidentes.</v>
      </c>
      <c r="E327" s="4" t="str">
        <f>+VLOOKUP($A327,DATOS_CAPACITACIONES!A:E,5,0)</f>
        <v>Felipe Arias</v>
      </c>
      <c r="F327" s="4" t="str">
        <f>+VLOOKUP($A327,DATOS_CAPACITACIONES!A:F,6,0)</f>
        <v>Felipe Arias</v>
      </c>
      <c r="G327" s="4" t="str">
        <f>+VLOOKUP($A327,DATOS_CAPACITACIONES!A:G,7,0)</f>
        <v xml:space="preserve">Finca El Pilar </v>
      </c>
      <c r="H327" s="5">
        <f>+VLOOKUP($A327,DATOS_CAPACITACIONES!A:H,8,0)</f>
        <v>44323</v>
      </c>
      <c r="I327" s="4">
        <f>+VLOOKUP($A327,DATOS_CAPACITACIONES!A:I,9,0)</f>
        <v>60</v>
      </c>
      <c r="J327" s="2">
        <v>1123116171</v>
      </c>
      <c r="K327" s="4">
        <f>+VLOOKUP($J327,DATOS_PERSONAL!B:C,2,0)</f>
        <v>1539</v>
      </c>
      <c r="L327" s="4" t="str">
        <f>+VLOOKUP($J327,DATOS_PERSONAL!B:D,3,0)</f>
        <v>YULIZA ANDREA</v>
      </c>
      <c r="M327" s="4" t="str">
        <f>+VLOOKUP($J327,DATOS_PERSONAL!B:E,4,0)</f>
        <v xml:space="preserve">HERNANDEZ HERNANDEZ </v>
      </c>
      <c r="N327" s="4" t="str">
        <f>+VLOOKUP($J327,DATOS_PERSONAL!B:F,5,0)</f>
        <v>OROBERLÍN S.A.S.</v>
      </c>
      <c r="O327" s="4">
        <f>+VLOOKUP($A327,DATOS_CAPACITACIONES!A:N,11,0)</f>
        <v>81</v>
      </c>
      <c r="P327" s="4">
        <f>+VLOOKUP($A327,DATOS_CAPACITACIONES!A:L,12,0)</f>
        <v>81</v>
      </c>
      <c r="Q327" s="3">
        <f t="shared" si="5"/>
        <v>1</v>
      </c>
    </row>
    <row r="328" spans="1:17" ht="34.5" customHeight="1" x14ac:dyDescent="0.25">
      <c r="A328" s="2">
        <v>10</v>
      </c>
      <c r="B328" s="4" t="str">
        <f>+VLOOKUP($A328,DATOS_CAPACITACIONES!A:B,2,0)</f>
        <v>SST</v>
      </c>
      <c r="C328" s="4" t="str">
        <f>+VLOOKUP($A328,DATOS_CAPACITACIONES!A:C,3,0)</f>
        <v>Riesgo mecánico, riesgo biomecánico y lecciones aprendidas</v>
      </c>
      <c r="D328" s="4" t="str">
        <f>+VLOOKUP($A328,DATOS_CAPACITACIONES!A:D,4,0)</f>
        <v>Reconocer los factores de riesgo mecánico, biomecánico con el fin de prevenir accidentes.</v>
      </c>
      <c r="E328" s="4" t="str">
        <f>+VLOOKUP($A328,DATOS_CAPACITACIONES!A:E,5,0)</f>
        <v>Felipe Arias</v>
      </c>
      <c r="F328" s="4" t="str">
        <f>+VLOOKUP($A328,DATOS_CAPACITACIONES!A:F,6,0)</f>
        <v>Felipe Arias</v>
      </c>
      <c r="G328" s="4" t="str">
        <f>+VLOOKUP($A328,DATOS_CAPACITACIONES!A:G,7,0)</f>
        <v xml:space="preserve">Finca El Pilar </v>
      </c>
      <c r="H328" s="5">
        <f>+VLOOKUP($A328,DATOS_CAPACITACIONES!A:H,8,0)</f>
        <v>44323</v>
      </c>
      <c r="I328" s="4">
        <f>+VLOOKUP($A328,DATOS_CAPACITACIONES!A:I,9,0)</f>
        <v>60</v>
      </c>
      <c r="J328" s="2">
        <v>31536041</v>
      </c>
      <c r="K328" s="4">
        <f>+VLOOKUP($J328,DATOS_PERSONAL!B:C,2,0)</f>
        <v>1101</v>
      </c>
      <c r="L328" s="4" t="str">
        <f>+VLOOKUP($J328,DATOS_PERSONAL!B:D,3,0)</f>
        <v>ZAMIRNA</v>
      </c>
      <c r="M328" s="4" t="str">
        <f>+VLOOKUP($J328,DATOS_PERSONAL!B:E,4,0)</f>
        <v xml:space="preserve">GUERRERO AGUILAR </v>
      </c>
      <c r="N328" s="4" t="str">
        <f>+VLOOKUP($J328,DATOS_PERSONAL!B:F,5,0)</f>
        <v>OROBERLÍN S.A.S.</v>
      </c>
      <c r="O328" s="4">
        <f>+VLOOKUP($A328,DATOS_CAPACITACIONES!A:N,11,0)</f>
        <v>81</v>
      </c>
      <c r="P328" s="4">
        <f>+VLOOKUP($A328,DATOS_CAPACITACIONES!A:L,12,0)</f>
        <v>81</v>
      </c>
      <c r="Q328" s="3">
        <f t="shared" si="5"/>
        <v>1</v>
      </c>
    </row>
    <row r="329" spans="1:17" ht="34.5" customHeight="1" x14ac:dyDescent="0.25">
      <c r="A329" s="2">
        <v>10</v>
      </c>
      <c r="B329" s="4" t="str">
        <f>+VLOOKUP($A329,DATOS_CAPACITACIONES!A:B,2,0)</f>
        <v>SST</v>
      </c>
      <c r="C329" s="4" t="str">
        <f>+VLOOKUP($A329,DATOS_CAPACITACIONES!A:C,3,0)</f>
        <v>Riesgo mecánico, riesgo biomecánico y lecciones aprendidas</v>
      </c>
      <c r="D329" s="4" t="str">
        <f>+VLOOKUP($A329,DATOS_CAPACITACIONES!A:D,4,0)</f>
        <v>Reconocer los factores de riesgo mecánico, biomecánico con el fin de prevenir accidentes.</v>
      </c>
      <c r="E329" s="4" t="str">
        <f>+VLOOKUP($A329,DATOS_CAPACITACIONES!A:E,5,0)</f>
        <v>Felipe Arias</v>
      </c>
      <c r="F329" s="4" t="str">
        <f>+VLOOKUP($A329,DATOS_CAPACITACIONES!A:F,6,0)</f>
        <v>Felipe Arias</v>
      </c>
      <c r="G329" s="4" t="str">
        <f>+VLOOKUP($A329,DATOS_CAPACITACIONES!A:G,7,0)</f>
        <v xml:space="preserve">Finca El Pilar </v>
      </c>
      <c r="H329" s="5">
        <f>+VLOOKUP($A329,DATOS_CAPACITACIONES!A:H,8,0)</f>
        <v>44323</v>
      </c>
      <c r="I329" s="4">
        <f>+VLOOKUP($A329,DATOS_CAPACITACIONES!A:I,9,0)</f>
        <v>60</v>
      </c>
      <c r="J329" s="2">
        <v>1121927849</v>
      </c>
      <c r="K329" s="4">
        <f>+VLOOKUP($J329,DATOS_PERSONAL!B:C,2,0)</f>
        <v>1502</v>
      </c>
      <c r="L329" s="4" t="str">
        <f>+VLOOKUP($J329,DATOS_PERSONAL!B:D,3,0)</f>
        <v>WILLIAM ARLEY</v>
      </c>
      <c r="M329" s="4" t="str">
        <f>+VLOOKUP($J329,DATOS_PERSONAL!B:E,4,0)</f>
        <v>GONZALEZ LONDOÑO</v>
      </c>
      <c r="N329" s="4" t="str">
        <f>+VLOOKUP($J329,DATOS_PERSONAL!B:F,5,0)</f>
        <v>OROBERLÍN S.A.S.</v>
      </c>
      <c r="O329" s="4">
        <f>+VLOOKUP($A329,DATOS_CAPACITACIONES!A:N,11,0)</f>
        <v>81</v>
      </c>
      <c r="P329" s="4">
        <f>+VLOOKUP($A329,DATOS_CAPACITACIONES!A:L,12,0)</f>
        <v>81</v>
      </c>
      <c r="Q329" s="3">
        <f t="shared" si="5"/>
        <v>1</v>
      </c>
    </row>
    <row r="330" spans="1:17" ht="34.5" customHeight="1" x14ac:dyDescent="0.25">
      <c r="A330" s="2">
        <v>10</v>
      </c>
      <c r="B330" s="4" t="str">
        <f>+VLOOKUP($A330,DATOS_CAPACITACIONES!A:B,2,0)</f>
        <v>SST</v>
      </c>
      <c r="C330" s="4" t="str">
        <f>+VLOOKUP($A330,DATOS_CAPACITACIONES!A:C,3,0)</f>
        <v>Riesgo mecánico, riesgo biomecánico y lecciones aprendidas</v>
      </c>
      <c r="D330" s="4" t="str">
        <f>+VLOOKUP($A330,DATOS_CAPACITACIONES!A:D,4,0)</f>
        <v>Reconocer los factores de riesgo mecánico, biomecánico con el fin de prevenir accidentes.</v>
      </c>
      <c r="E330" s="4" t="str">
        <f>+VLOOKUP($A330,DATOS_CAPACITACIONES!A:E,5,0)</f>
        <v>Felipe Arias</v>
      </c>
      <c r="F330" s="4" t="str">
        <f>+VLOOKUP($A330,DATOS_CAPACITACIONES!A:F,6,0)</f>
        <v>Felipe Arias</v>
      </c>
      <c r="G330" s="4" t="str">
        <f>+VLOOKUP($A330,DATOS_CAPACITACIONES!A:G,7,0)</f>
        <v xml:space="preserve">Finca El Pilar </v>
      </c>
      <c r="H330" s="5">
        <f>+VLOOKUP($A330,DATOS_CAPACITACIONES!A:H,8,0)</f>
        <v>44323</v>
      </c>
      <c r="I330" s="4">
        <f>+VLOOKUP($A330,DATOS_CAPACITACIONES!A:I,9,0)</f>
        <v>60</v>
      </c>
      <c r="J330" s="2">
        <v>1121952333</v>
      </c>
      <c r="K330" s="4">
        <f>+VLOOKUP($J330,DATOS_PERSONAL!B:C,2,0)</f>
        <v>1480</v>
      </c>
      <c r="L330" s="4" t="str">
        <f>+VLOOKUP($J330,DATOS_PERSONAL!B:D,3,0)</f>
        <v>DANNY ALEJANDRA</v>
      </c>
      <c r="M330" s="4" t="str">
        <f>+VLOOKUP($J330,DATOS_PERSONAL!B:E,4,0)</f>
        <v xml:space="preserve">GONZALEZ </v>
      </c>
      <c r="N330" s="4" t="str">
        <f>+VLOOKUP($J330,DATOS_PERSONAL!B:F,5,0)</f>
        <v>OROBERLÍN S.A.S.</v>
      </c>
      <c r="O330" s="4">
        <f>+VLOOKUP($A330,DATOS_CAPACITACIONES!A:N,11,0)</f>
        <v>81</v>
      </c>
      <c r="P330" s="4">
        <f>+VLOOKUP($A330,DATOS_CAPACITACIONES!A:L,12,0)</f>
        <v>81</v>
      </c>
      <c r="Q330" s="3">
        <f t="shared" si="5"/>
        <v>1</v>
      </c>
    </row>
    <row r="331" spans="1:17" ht="34.5" customHeight="1" x14ac:dyDescent="0.25">
      <c r="A331" s="2">
        <v>10</v>
      </c>
      <c r="B331" s="4" t="str">
        <f>+VLOOKUP($A331,DATOS_CAPACITACIONES!A:B,2,0)</f>
        <v>SST</v>
      </c>
      <c r="C331" s="4" t="str">
        <f>+VLOOKUP($A331,DATOS_CAPACITACIONES!A:C,3,0)</f>
        <v>Riesgo mecánico, riesgo biomecánico y lecciones aprendidas</v>
      </c>
      <c r="D331" s="4" t="str">
        <f>+VLOOKUP($A331,DATOS_CAPACITACIONES!A:D,4,0)</f>
        <v>Reconocer los factores de riesgo mecánico, biomecánico con el fin de prevenir accidentes.</v>
      </c>
      <c r="E331" s="4" t="str">
        <f>+VLOOKUP($A331,DATOS_CAPACITACIONES!A:E,5,0)</f>
        <v>Felipe Arias</v>
      </c>
      <c r="F331" s="4" t="str">
        <f>+VLOOKUP($A331,DATOS_CAPACITACIONES!A:F,6,0)</f>
        <v>Felipe Arias</v>
      </c>
      <c r="G331" s="4" t="str">
        <f>+VLOOKUP($A331,DATOS_CAPACITACIONES!A:G,7,0)</f>
        <v xml:space="preserve">Finca El Pilar </v>
      </c>
      <c r="H331" s="5">
        <f>+VLOOKUP($A331,DATOS_CAPACITACIONES!A:H,8,0)</f>
        <v>44323</v>
      </c>
      <c r="I331" s="4">
        <f>+VLOOKUP($A331,DATOS_CAPACITACIONES!A:I,9,0)</f>
        <v>60</v>
      </c>
      <c r="J331" s="2">
        <v>1083556844</v>
      </c>
      <c r="K331" s="4">
        <f>+VLOOKUP($J331,DATOS_PERSONAL!B:C,2,0)</f>
        <v>1548</v>
      </c>
      <c r="L331" s="4" t="str">
        <f>+VLOOKUP($J331,DATOS_PERSONAL!B:D,3,0)</f>
        <v>GEINER ANTONIO</v>
      </c>
      <c r="M331" s="4" t="str">
        <f>+VLOOKUP($J331,DATOS_PERSONAL!B:E,4,0)</f>
        <v xml:space="preserve">GIL LARA </v>
      </c>
      <c r="N331" s="4" t="str">
        <f>+VLOOKUP($J331,DATOS_PERSONAL!B:F,5,0)</f>
        <v>OROBERLÍN S.A.S.</v>
      </c>
      <c r="O331" s="4">
        <f>+VLOOKUP($A331,DATOS_CAPACITACIONES!A:N,11,0)</f>
        <v>81</v>
      </c>
      <c r="P331" s="4">
        <f>+VLOOKUP($A331,DATOS_CAPACITACIONES!A:L,12,0)</f>
        <v>81</v>
      </c>
      <c r="Q331" s="3">
        <f t="shared" si="5"/>
        <v>1</v>
      </c>
    </row>
    <row r="332" spans="1:17" ht="34.5" customHeight="1" x14ac:dyDescent="0.25">
      <c r="A332" s="2">
        <v>10</v>
      </c>
      <c r="B332" s="4" t="str">
        <f>+VLOOKUP($A332,DATOS_CAPACITACIONES!A:B,2,0)</f>
        <v>SST</v>
      </c>
      <c r="C332" s="4" t="str">
        <f>+VLOOKUP($A332,DATOS_CAPACITACIONES!A:C,3,0)</f>
        <v>Riesgo mecánico, riesgo biomecánico y lecciones aprendidas</v>
      </c>
      <c r="D332" s="4" t="str">
        <f>+VLOOKUP($A332,DATOS_CAPACITACIONES!A:D,4,0)</f>
        <v>Reconocer los factores de riesgo mecánico, biomecánico con el fin de prevenir accidentes.</v>
      </c>
      <c r="E332" s="4" t="str">
        <f>+VLOOKUP($A332,DATOS_CAPACITACIONES!A:E,5,0)</f>
        <v>Felipe Arias</v>
      </c>
      <c r="F332" s="4" t="str">
        <f>+VLOOKUP($A332,DATOS_CAPACITACIONES!A:F,6,0)</f>
        <v>Felipe Arias</v>
      </c>
      <c r="G332" s="4" t="str">
        <f>+VLOOKUP($A332,DATOS_CAPACITACIONES!A:G,7,0)</f>
        <v xml:space="preserve">Finca El Pilar </v>
      </c>
      <c r="H332" s="5">
        <f>+VLOOKUP($A332,DATOS_CAPACITACIONES!A:H,8,0)</f>
        <v>44323</v>
      </c>
      <c r="I332" s="4">
        <f>+VLOOKUP($A332,DATOS_CAPACITACIONES!A:I,9,0)</f>
        <v>60</v>
      </c>
      <c r="J332" s="2">
        <v>1006838553</v>
      </c>
      <c r="K332" s="4">
        <f>+VLOOKUP($J332,DATOS_PERSONAL!B:C,2,0)</f>
        <v>1547</v>
      </c>
      <c r="L332" s="4" t="str">
        <f>+VLOOKUP($J332,DATOS_PERSONAL!B:D,3,0)</f>
        <v>MIGUEL ANGEL</v>
      </c>
      <c r="M332" s="4" t="str">
        <f>+VLOOKUP($J332,DATOS_PERSONAL!B:E,4,0)</f>
        <v xml:space="preserve">GARCIA MORENO </v>
      </c>
      <c r="N332" s="4" t="str">
        <f>+VLOOKUP($J332,DATOS_PERSONAL!B:F,5,0)</f>
        <v>OROBERLÍN S.A.S.</v>
      </c>
      <c r="O332" s="4">
        <f>+VLOOKUP($A332,DATOS_CAPACITACIONES!A:N,11,0)</f>
        <v>81</v>
      </c>
      <c r="P332" s="4">
        <f>+VLOOKUP($A332,DATOS_CAPACITACIONES!A:L,12,0)</f>
        <v>81</v>
      </c>
      <c r="Q332" s="3">
        <f t="shared" si="5"/>
        <v>1</v>
      </c>
    </row>
    <row r="333" spans="1:17" ht="34.5" customHeight="1" x14ac:dyDescent="0.25">
      <c r="A333" s="2">
        <v>10</v>
      </c>
      <c r="B333" s="4" t="str">
        <f>+VLOOKUP($A333,DATOS_CAPACITACIONES!A:B,2,0)</f>
        <v>SST</v>
      </c>
      <c r="C333" s="4" t="str">
        <f>+VLOOKUP($A333,DATOS_CAPACITACIONES!A:C,3,0)</f>
        <v>Riesgo mecánico, riesgo biomecánico y lecciones aprendidas</v>
      </c>
      <c r="D333" s="4" t="str">
        <f>+VLOOKUP($A333,DATOS_CAPACITACIONES!A:D,4,0)</f>
        <v>Reconocer los factores de riesgo mecánico, biomecánico con el fin de prevenir accidentes.</v>
      </c>
      <c r="E333" s="4" t="str">
        <f>+VLOOKUP($A333,DATOS_CAPACITACIONES!A:E,5,0)</f>
        <v>Felipe Arias</v>
      </c>
      <c r="F333" s="4" t="str">
        <f>+VLOOKUP($A333,DATOS_CAPACITACIONES!A:F,6,0)</f>
        <v>Felipe Arias</v>
      </c>
      <c r="G333" s="4" t="str">
        <f>+VLOOKUP($A333,DATOS_CAPACITACIONES!A:G,7,0)</f>
        <v xml:space="preserve">Finca El Pilar </v>
      </c>
      <c r="H333" s="5">
        <f>+VLOOKUP($A333,DATOS_CAPACITACIONES!A:H,8,0)</f>
        <v>44323</v>
      </c>
      <c r="I333" s="4">
        <f>+VLOOKUP($A333,DATOS_CAPACITACIONES!A:I,9,0)</f>
        <v>60</v>
      </c>
      <c r="J333" s="2">
        <v>1121819501</v>
      </c>
      <c r="K333" s="4">
        <f>+VLOOKUP($J333,DATOS_PERSONAL!B:C,2,0)</f>
        <v>1494</v>
      </c>
      <c r="L333" s="4" t="str">
        <f>+VLOOKUP($J333,DATOS_PERSONAL!B:D,3,0)</f>
        <v>JOHN FREDY</v>
      </c>
      <c r="M333" s="4" t="str">
        <f>+VLOOKUP($J333,DATOS_PERSONAL!B:E,4,0)</f>
        <v xml:space="preserve">GARCIA GONZALEZ </v>
      </c>
      <c r="N333" s="4" t="str">
        <f>+VLOOKUP($J333,DATOS_PERSONAL!B:F,5,0)</f>
        <v>OROBERLÍN S.A.S.</v>
      </c>
      <c r="O333" s="4">
        <f>+VLOOKUP($A333,DATOS_CAPACITACIONES!A:N,11,0)</f>
        <v>81</v>
      </c>
      <c r="P333" s="4">
        <f>+VLOOKUP($A333,DATOS_CAPACITACIONES!A:L,12,0)</f>
        <v>81</v>
      </c>
      <c r="Q333" s="3">
        <f t="shared" si="5"/>
        <v>1</v>
      </c>
    </row>
    <row r="334" spans="1:17" ht="34.5" customHeight="1" x14ac:dyDescent="0.25">
      <c r="A334" s="2">
        <v>10</v>
      </c>
      <c r="B334" s="4" t="str">
        <f>+VLOOKUP($A334,DATOS_CAPACITACIONES!A:B,2,0)</f>
        <v>SST</v>
      </c>
      <c r="C334" s="4" t="str">
        <f>+VLOOKUP($A334,DATOS_CAPACITACIONES!A:C,3,0)</f>
        <v>Riesgo mecánico, riesgo biomecánico y lecciones aprendidas</v>
      </c>
      <c r="D334" s="4" t="str">
        <f>+VLOOKUP($A334,DATOS_CAPACITACIONES!A:D,4,0)</f>
        <v>Reconocer los factores de riesgo mecánico, biomecánico con el fin de prevenir accidentes.</v>
      </c>
      <c r="E334" s="4" t="str">
        <f>+VLOOKUP($A334,DATOS_CAPACITACIONES!A:E,5,0)</f>
        <v>Felipe Arias</v>
      </c>
      <c r="F334" s="4" t="str">
        <f>+VLOOKUP($A334,DATOS_CAPACITACIONES!A:F,6,0)</f>
        <v>Felipe Arias</v>
      </c>
      <c r="G334" s="4" t="str">
        <f>+VLOOKUP($A334,DATOS_CAPACITACIONES!A:G,7,0)</f>
        <v xml:space="preserve">Finca El Pilar </v>
      </c>
      <c r="H334" s="5">
        <f>+VLOOKUP($A334,DATOS_CAPACITACIONES!A:H,8,0)</f>
        <v>44323</v>
      </c>
      <c r="I334" s="4">
        <f>+VLOOKUP($A334,DATOS_CAPACITACIONES!A:I,9,0)</f>
        <v>60</v>
      </c>
      <c r="J334" s="2">
        <v>79538669</v>
      </c>
      <c r="K334" s="4">
        <f>+VLOOKUP($J334,DATOS_PERSONAL!B:C,2,0)</f>
        <v>1031</v>
      </c>
      <c r="L334" s="4" t="str">
        <f>+VLOOKUP($J334,DATOS_PERSONAL!B:D,3,0)</f>
        <v>OMAR</v>
      </c>
      <c r="M334" s="4" t="str">
        <f>+VLOOKUP($J334,DATOS_PERSONAL!B:E,4,0)</f>
        <v>FONTECHA</v>
      </c>
      <c r="N334" s="4" t="str">
        <f>+VLOOKUP($J334,DATOS_PERSONAL!B:F,5,0)</f>
        <v>OROBERLÍN S.A.S.</v>
      </c>
      <c r="O334" s="4">
        <f>+VLOOKUP($A334,DATOS_CAPACITACIONES!A:N,11,0)</f>
        <v>81</v>
      </c>
      <c r="P334" s="4">
        <f>+VLOOKUP($A334,DATOS_CAPACITACIONES!A:L,12,0)</f>
        <v>81</v>
      </c>
      <c r="Q334" s="3">
        <f t="shared" si="5"/>
        <v>1</v>
      </c>
    </row>
    <row r="335" spans="1:17" ht="34.5" customHeight="1" x14ac:dyDescent="0.25">
      <c r="A335" s="2">
        <v>10</v>
      </c>
      <c r="B335" s="4" t="str">
        <f>+VLOOKUP($A335,DATOS_CAPACITACIONES!A:B,2,0)</f>
        <v>SST</v>
      </c>
      <c r="C335" s="4" t="str">
        <f>+VLOOKUP($A335,DATOS_CAPACITACIONES!A:C,3,0)</f>
        <v>Riesgo mecánico, riesgo biomecánico y lecciones aprendidas</v>
      </c>
      <c r="D335" s="4" t="str">
        <f>+VLOOKUP($A335,DATOS_CAPACITACIONES!A:D,4,0)</f>
        <v>Reconocer los factores de riesgo mecánico, biomecánico con el fin de prevenir accidentes.</v>
      </c>
      <c r="E335" s="4" t="str">
        <f>+VLOOKUP($A335,DATOS_CAPACITACIONES!A:E,5,0)</f>
        <v>Felipe Arias</v>
      </c>
      <c r="F335" s="4" t="str">
        <f>+VLOOKUP($A335,DATOS_CAPACITACIONES!A:F,6,0)</f>
        <v>Felipe Arias</v>
      </c>
      <c r="G335" s="4" t="str">
        <f>+VLOOKUP($A335,DATOS_CAPACITACIONES!A:G,7,0)</f>
        <v xml:space="preserve">Finca El Pilar </v>
      </c>
      <c r="H335" s="5">
        <f>+VLOOKUP($A335,DATOS_CAPACITACIONES!A:H,8,0)</f>
        <v>44323</v>
      </c>
      <c r="I335" s="4">
        <f>+VLOOKUP($A335,DATOS_CAPACITACIONES!A:I,9,0)</f>
        <v>60</v>
      </c>
      <c r="J335" s="2">
        <v>17281751</v>
      </c>
      <c r="K335" s="4" t="str">
        <f>+VLOOKUP($J335,DATOS_PERSONAL!B:C,2,0)</f>
        <v>N/A</v>
      </c>
      <c r="L335" s="4" t="str">
        <f>+VLOOKUP($J335,DATOS_PERSONAL!B:D,3,0)</f>
        <v>LUIS</v>
      </c>
      <c r="M335" s="4" t="str">
        <f>+VLOOKUP($J335,DATOS_PERSONAL!B:E,4,0)</f>
        <v>CUBILLOS</v>
      </c>
      <c r="N335" s="4" t="str">
        <f>+VLOOKUP($J335,DATOS_PERSONAL!B:F,5,0)</f>
        <v>PALMERAS CARARABO S.A.</v>
      </c>
      <c r="O335" s="4">
        <f>+VLOOKUP($A335,DATOS_CAPACITACIONES!A:N,11,0)</f>
        <v>81</v>
      </c>
      <c r="P335" s="4">
        <f>+VLOOKUP($A335,DATOS_CAPACITACIONES!A:L,12,0)</f>
        <v>81</v>
      </c>
      <c r="Q335" s="3">
        <f t="shared" si="5"/>
        <v>1</v>
      </c>
    </row>
    <row r="336" spans="1:17" ht="34.5" customHeight="1" x14ac:dyDescent="0.25">
      <c r="A336" s="2">
        <v>10</v>
      </c>
      <c r="B336" s="4" t="str">
        <f>+VLOOKUP($A336,DATOS_CAPACITACIONES!A:B,2,0)</f>
        <v>SST</v>
      </c>
      <c r="C336" s="4" t="str">
        <f>+VLOOKUP($A336,DATOS_CAPACITACIONES!A:C,3,0)</f>
        <v>Riesgo mecánico, riesgo biomecánico y lecciones aprendidas</v>
      </c>
      <c r="D336" s="4" t="str">
        <f>+VLOOKUP($A336,DATOS_CAPACITACIONES!A:D,4,0)</f>
        <v>Reconocer los factores de riesgo mecánico, biomecánico con el fin de prevenir accidentes.</v>
      </c>
      <c r="E336" s="4" t="str">
        <f>+VLOOKUP($A336,DATOS_CAPACITACIONES!A:E,5,0)</f>
        <v>Felipe Arias</v>
      </c>
      <c r="F336" s="4" t="str">
        <f>+VLOOKUP($A336,DATOS_CAPACITACIONES!A:F,6,0)</f>
        <v>Felipe Arias</v>
      </c>
      <c r="G336" s="4" t="str">
        <f>+VLOOKUP($A336,DATOS_CAPACITACIONES!A:G,7,0)</f>
        <v xml:space="preserve">Finca El Pilar </v>
      </c>
      <c r="H336" s="5">
        <f>+VLOOKUP($A336,DATOS_CAPACITACIONES!A:H,8,0)</f>
        <v>44323</v>
      </c>
      <c r="I336" s="4">
        <f>+VLOOKUP($A336,DATOS_CAPACITACIONES!A:I,9,0)</f>
        <v>60</v>
      </c>
      <c r="J336" s="2">
        <v>38360656</v>
      </c>
      <c r="K336" s="4">
        <f>+VLOOKUP($J336,DATOS_PERSONAL!B:C,2,0)</f>
        <v>1039</v>
      </c>
      <c r="L336" s="4" t="str">
        <f>+VLOOKUP($J336,DATOS_PERSONAL!B:D,3,0)</f>
        <v>EMILCE</v>
      </c>
      <c r="M336" s="4" t="str">
        <f>+VLOOKUP($J336,DATOS_PERSONAL!B:E,4,0)</f>
        <v xml:space="preserve">CESPEDES CANAS </v>
      </c>
      <c r="N336" s="4" t="str">
        <f>+VLOOKUP($J336,DATOS_PERSONAL!B:F,5,0)</f>
        <v>OROBERLÍN S.A.S.</v>
      </c>
      <c r="O336" s="4">
        <f>+VLOOKUP($A336,DATOS_CAPACITACIONES!A:N,11,0)</f>
        <v>81</v>
      </c>
      <c r="P336" s="4">
        <f>+VLOOKUP($A336,DATOS_CAPACITACIONES!A:L,12,0)</f>
        <v>81</v>
      </c>
      <c r="Q336" s="3">
        <f t="shared" si="5"/>
        <v>1</v>
      </c>
    </row>
    <row r="337" spans="1:17" ht="34.5" customHeight="1" x14ac:dyDescent="0.25">
      <c r="A337" s="2">
        <v>10</v>
      </c>
      <c r="B337" s="4" t="str">
        <f>+VLOOKUP($A337,DATOS_CAPACITACIONES!A:B,2,0)</f>
        <v>SST</v>
      </c>
      <c r="C337" s="4" t="str">
        <f>+VLOOKUP($A337,DATOS_CAPACITACIONES!A:C,3,0)</f>
        <v>Riesgo mecánico, riesgo biomecánico y lecciones aprendidas</v>
      </c>
      <c r="D337" s="4" t="str">
        <f>+VLOOKUP($A337,DATOS_CAPACITACIONES!A:D,4,0)</f>
        <v>Reconocer los factores de riesgo mecánico, biomecánico con el fin de prevenir accidentes.</v>
      </c>
      <c r="E337" s="4" t="str">
        <f>+VLOOKUP($A337,DATOS_CAPACITACIONES!A:E,5,0)</f>
        <v>Felipe Arias</v>
      </c>
      <c r="F337" s="4" t="str">
        <f>+VLOOKUP($A337,DATOS_CAPACITACIONES!A:F,6,0)</f>
        <v>Felipe Arias</v>
      </c>
      <c r="G337" s="4" t="str">
        <f>+VLOOKUP($A337,DATOS_CAPACITACIONES!A:G,7,0)</f>
        <v xml:space="preserve">Finca El Pilar </v>
      </c>
      <c r="H337" s="5">
        <f>+VLOOKUP($A337,DATOS_CAPACITACIONES!A:H,8,0)</f>
        <v>44323</v>
      </c>
      <c r="I337" s="4">
        <f>+VLOOKUP($A337,DATOS_CAPACITACIONES!A:I,9,0)</f>
        <v>60</v>
      </c>
      <c r="J337" s="2">
        <v>1006795353</v>
      </c>
      <c r="K337" s="4">
        <f>+VLOOKUP($J337,DATOS_PERSONAL!B:C,2,0)</f>
        <v>1533</v>
      </c>
      <c r="L337" s="4" t="str">
        <f>+VLOOKUP($J337,DATOS_PERSONAL!B:D,3,0)</f>
        <v xml:space="preserve"> LUIS JEFREY</v>
      </c>
      <c r="M337" s="4" t="str">
        <f>+VLOOKUP($J337,DATOS_PERSONAL!B:E,4,0)</f>
        <v>CASTRO NARVAEZ</v>
      </c>
      <c r="N337" s="4" t="str">
        <f>+VLOOKUP($J337,DATOS_PERSONAL!B:F,5,0)</f>
        <v>OROBERLÍN S.A.S.</v>
      </c>
      <c r="O337" s="4">
        <f>+VLOOKUP($A337,DATOS_CAPACITACIONES!A:N,11,0)</f>
        <v>81</v>
      </c>
      <c r="P337" s="4">
        <f>+VLOOKUP($A337,DATOS_CAPACITACIONES!A:L,12,0)</f>
        <v>81</v>
      </c>
      <c r="Q337" s="3">
        <f t="shared" si="5"/>
        <v>1</v>
      </c>
    </row>
    <row r="338" spans="1:17" ht="34.5" customHeight="1" x14ac:dyDescent="0.25">
      <c r="A338" s="2">
        <v>10</v>
      </c>
      <c r="B338" s="4" t="str">
        <f>+VLOOKUP($A338,DATOS_CAPACITACIONES!A:B,2,0)</f>
        <v>SST</v>
      </c>
      <c r="C338" s="4" t="str">
        <f>+VLOOKUP($A338,DATOS_CAPACITACIONES!A:C,3,0)</f>
        <v>Riesgo mecánico, riesgo biomecánico y lecciones aprendidas</v>
      </c>
      <c r="D338" s="4" t="str">
        <f>+VLOOKUP($A338,DATOS_CAPACITACIONES!A:D,4,0)</f>
        <v>Reconocer los factores de riesgo mecánico, biomecánico con el fin de prevenir accidentes.</v>
      </c>
      <c r="E338" s="4" t="str">
        <f>+VLOOKUP($A338,DATOS_CAPACITACIONES!A:E,5,0)</f>
        <v>Felipe Arias</v>
      </c>
      <c r="F338" s="4" t="str">
        <f>+VLOOKUP($A338,DATOS_CAPACITACIONES!A:F,6,0)</f>
        <v>Felipe Arias</v>
      </c>
      <c r="G338" s="4" t="str">
        <f>+VLOOKUP($A338,DATOS_CAPACITACIONES!A:G,7,0)</f>
        <v xml:space="preserve">Finca El Pilar </v>
      </c>
      <c r="H338" s="5">
        <f>+VLOOKUP($A338,DATOS_CAPACITACIONES!A:H,8,0)</f>
        <v>44323</v>
      </c>
      <c r="I338" s="4">
        <f>+VLOOKUP($A338,DATOS_CAPACITACIONES!A:I,9,0)</f>
        <v>60</v>
      </c>
      <c r="J338" s="2">
        <v>1109411143</v>
      </c>
      <c r="K338" s="4">
        <f>+VLOOKUP($J338,DATOS_PERSONAL!B:C,2,0)</f>
        <v>1477</v>
      </c>
      <c r="L338" s="4" t="str">
        <f>+VLOOKUP($J338,DATOS_PERSONAL!B:D,3,0)</f>
        <v>YISSY FERNANDA</v>
      </c>
      <c r="M338" s="4" t="str">
        <f>+VLOOKUP($J338,DATOS_PERSONAL!B:E,4,0)</f>
        <v xml:space="preserve">CASTRO CESPEDES </v>
      </c>
      <c r="N338" s="4" t="str">
        <f>+VLOOKUP($J338,DATOS_PERSONAL!B:F,5,0)</f>
        <v>OROBERLÍN S.A.S.</v>
      </c>
      <c r="O338" s="4">
        <f>+VLOOKUP($A338,DATOS_CAPACITACIONES!A:N,11,0)</f>
        <v>81</v>
      </c>
      <c r="P338" s="4">
        <f>+VLOOKUP($A338,DATOS_CAPACITACIONES!A:L,12,0)</f>
        <v>81</v>
      </c>
      <c r="Q338" s="3">
        <f t="shared" si="5"/>
        <v>1</v>
      </c>
    </row>
    <row r="339" spans="1:17" ht="34.5" customHeight="1" x14ac:dyDescent="0.25">
      <c r="A339" s="2">
        <v>10</v>
      </c>
      <c r="B339" s="4" t="str">
        <f>+VLOOKUP($A339,DATOS_CAPACITACIONES!A:B,2,0)</f>
        <v>SST</v>
      </c>
      <c r="C339" s="4" t="str">
        <f>+VLOOKUP($A339,DATOS_CAPACITACIONES!A:C,3,0)</f>
        <v>Riesgo mecánico, riesgo biomecánico y lecciones aprendidas</v>
      </c>
      <c r="D339" s="4" t="str">
        <f>+VLOOKUP($A339,DATOS_CAPACITACIONES!A:D,4,0)</f>
        <v>Reconocer los factores de riesgo mecánico, biomecánico con el fin de prevenir accidentes.</v>
      </c>
      <c r="E339" s="4" t="str">
        <f>+VLOOKUP($A339,DATOS_CAPACITACIONES!A:E,5,0)</f>
        <v>Felipe Arias</v>
      </c>
      <c r="F339" s="4" t="str">
        <f>+VLOOKUP($A339,DATOS_CAPACITACIONES!A:F,6,0)</f>
        <v>Felipe Arias</v>
      </c>
      <c r="G339" s="4" t="str">
        <f>+VLOOKUP($A339,DATOS_CAPACITACIONES!A:G,7,0)</f>
        <v xml:space="preserve">Finca El Pilar </v>
      </c>
      <c r="H339" s="5">
        <f>+VLOOKUP($A339,DATOS_CAPACITACIONES!A:H,8,0)</f>
        <v>44323</v>
      </c>
      <c r="I339" s="4">
        <f>+VLOOKUP($A339,DATOS_CAPACITACIONES!A:I,9,0)</f>
        <v>60</v>
      </c>
      <c r="J339" s="2">
        <v>1122142973</v>
      </c>
      <c r="K339" s="4">
        <f>+VLOOKUP($J339,DATOS_PERSONAL!B:C,2,0)</f>
        <v>1415</v>
      </c>
      <c r="L339" s="4" t="str">
        <f>+VLOOKUP($J339,DATOS_PERSONAL!B:D,3,0)</f>
        <v xml:space="preserve"> ERIKA DAYANA</v>
      </c>
      <c r="M339" s="4" t="str">
        <f>+VLOOKUP($J339,DATOS_PERSONAL!B:E,4,0)</f>
        <v>CARO MORA</v>
      </c>
      <c r="N339" s="4" t="str">
        <f>+VLOOKUP($J339,DATOS_PERSONAL!B:F,5,0)</f>
        <v>OROBERLÍN S.A.S.</v>
      </c>
      <c r="O339" s="4">
        <f>+VLOOKUP($A339,DATOS_CAPACITACIONES!A:N,11,0)</f>
        <v>81</v>
      </c>
      <c r="P339" s="4">
        <f>+VLOOKUP($A339,DATOS_CAPACITACIONES!A:L,12,0)</f>
        <v>81</v>
      </c>
      <c r="Q339" s="3">
        <f t="shared" si="5"/>
        <v>1</v>
      </c>
    </row>
    <row r="340" spans="1:17" ht="34.5" customHeight="1" x14ac:dyDescent="0.25">
      <c r="A340" s="2">
        <v>10</v>
      </c>
      <c r="B340" s="4" t="str">
        <f>+VLOOKUP($A340,DATOS_CAPACITACIONES!A:B,2,0)</f>
        <v>SST</v>
      </c>
      <c r="C340" s="4" t="str">
        <f>+VLOOKUP($A340,DATOS_CAPACITACIONES!A:C,3,0)</f>
        <v>Riesgo mecánico, riesgo biomecánico y lecciones aprendidas</v>
      </c>
      <c r="D340" s="4" t="str">
        <f>+VLOOKUP($A340,DATOS_CAPACITACIONES!A:D,4,0)</f>
        <v>Reconocer los factores de riesgo mecánico, biomecánico con el fin de prevenir accidentes.</v>
      </c>
      <c r="E340" s="4" t="str">
        <f>+VLOOKUP($A340,DATOS_CAPACITACIONES!A:E,5,0)</f>
        <v>Felipe Arias</v>
      </c>
      <c r="F340" s="4" t="str">
        <f>+VLOOKUP($A340,DATOS_CAPACITACIONES!A:F,6,0)</f>
        <v>Felipe Arias</v>
      </c>
      <c r="G340" s="4" t="str">
        <f>+VLOOKUP($A340,DATOS_CAPACITACIONES!A:G,7,0)</f>
        <v xml:space="preserve">Finca El Pilar </v>
      </c>
      <c r="H340" s="5">
        <f>+VLOOKUP($A340,DATOS_CAPACITACIONES!A:H,8,0)</f>
        <v>44323</v>
      </c>
      <c r="I340" s="4">
        <f>+VLOOKUP($A340,DATOS_CAPACITACIONES!A:I,9,0)</f>
        <v>60</v>
      </c>
      <c r="J340" s="2">
        <v>1065667090</v>
      </c>
      <c r="K340" s="4">
        <f>+VLOOKUP($J340,DATOS_PERSONAL!B:C,2,0)</f>
        <v>1513</v>
      </c>
      <c r="L340" s="4" t="str">
        <f>+VLOOKUP($J340,DATOS_PERSONAL!B:D,3,0)</f>
        <v>CESAR ANTONIO</v>
      </c>
      <c r="M340" s="4" t="str">
        <f>+VLOOKUP($J340,DATOS_PERSONAL!B:E,4,0)</f>
        <v xml:space="preserve">CALDERON TRENS </v>
      </c>
      <c r="N340" s="4" t="str">
        <f>+VLOOKUP($J340,DATOS_PERSONAL!B:F,5,0)</f>
        <v>OROBERLÍN S.A.S.</v>
      </c>
      <c r="O340" s="4">
        <f>+VLOOKUP($A340,DATOS_CAPACITACIONES!A:N,11,0)</f>
        <v>81</v>
      </c>
      <c r="P340" s="4">
        <f>+VLOOKUP($A340,DATOS_CAPACITACIONES!A:L,12,0)</f>
        <v>81</v>
      </c>
      <c r="Q340" s="3">
        <f t="shared" si="5"/>
        <v>1</v>
      </c>
    </row>
    <row r="341" spans="1:17" ht="34.5" customHeight="1" x14ac:dyDescent="0.25">
      <c r="A341" s="2">
        <v>10</v>
      </c>
      <c r="B341" s="4" t="str">
        <f>+VLOOKUP($A341,DATOS_CAPACITACIONES!A:B,2,0)</f>
        <v>SST</v>
      </c>
      <c r="C341" s="4" t="str">
        <f>+VLOOKUP($A341,DATOS_CAPACITACIONES!A:C,3,0)</f>
        <v>Riesgo mecánico, riesgo biomecánico y lecciones aprendidas</v>
      </c>
      <c r="D341" s="4" t="str">
        <f>+VLOOKUP($A341,DATOS_CAPACITACIONES!A:D,4,0)</f>
        <v>Reconocer los factores de riesgo mecánico, biomecánico con el fin de prevenir accidentes.</v>
      </c>
      <c r="E341" s="4" t="str">
        <f>+VLOOKUP($A341,DATOS_CAPACITACIONES!A:E,5,0)</f>
        <v>Felipe Arias</v>
      </c>
      <c r="F341" s="4" t="str">
        <f>+VLOOKUP($A341,DATOS_CAPACITACIONES!A:F,6,0)</f>
        <v>Felipe Arias</v>
      </c>
      <c r="G341" s="4" t="str">
        <f>+VLOOKUP($A341,DATOS_CAPACITACIONES!A:G,7,0)</f>
        <v xml:space="preserve">Finca El Pilar </v>
      </c>
      <c r="H341" s="5">
        <f>+VLOOKUP($A341,DATOS_CAPACITACIONES!A:H,8,0)</f>
        <v>44323</v>
      </c>
      <c r="I341" s="4">
        <f>+VLOOKUP($A341,DATOS_CAPACITACIONES!A:I,9,0)</f>
        <v>60</v>
      </c>
      <c r="J341" s="2">
        <v>17345837</v>
      </c>
      <c r="K341" s="4">
        <f>+VLOOKUP($J341,DATOS_PERSONAL!B:C,2,0)</f>
        <v>1240</v>
      </c>
      <c r="L341" s="4" t="str">
        <f>+VLOOKUP($J341,DATOS_PERSONAL!B:D,3,0)</f>
        <v>GUILLERMO ANTONIO</v>
      </c>
      <c r="M341" s="4" t="str">
        <f>+VLOOKUP($J341,DATOS_PERSONAL!B:E,4,0)</f>
        <v xml:space="preserve">BRAVO </v>
      </c>
      <c r="N341" s="4" t="str">
        <f>+VLOOKUP($J341,DATOS_PERSONAL!B:F,5,0)</f>
        <v>OROBERLÍN S.A.S.</v>
      </c>
      <c r="O341" s="4">
        <f>+VLOOKUP($A341,DATOS_CAPACITACIONES!A:N,11,0)</f>
        <v>81</v>
      </c>
      <c r="P341" s="4">
        <f>+VLOOKUP($A341,DATOS_CAPACITACIONES!A:L,12,0)</f>
        <v>81</v>
      </c>
      <c r="Q341" s="3">
        <f t="shared" si="5"/>
        <v>1</v>
      </c>
    </row>
    <row r="342" spans="1:17" ht="34.5" customHeight="1" x14ac:dyDescent="0.25">
      <c r="A342" s="2">
        <v>10</v>
      </c>
      <c r="B342" s="4" t="str">
        <f>+VLOOKUP($A342,DATOS_CAPACITACIONES!A:B,2,0)</f>
        <v>SST</v>
      </c>
      <c r="C342" s="4" t="str">
        <f>+VLOOKUP($A342,DATOS_CAPACITACIONES!A:C,3,0)</f>
        <v>Riesgo mecánico, riesgo biomecánico y lecciones aprendidas</v>
      </c>
      <c r="D342" s="4" t="str">
        <f>+VLOOKUP($A342,DATOS_CAPACITACIONES!A:D,4,0)</f>
        <v>Reconocer los factores de riesgo mecánico, biomecánico con el fin de prevenir accidentes.</v>
      </c>
      <c r="E342" s="4" t="str">
        <f>+VLOOKUP($A342,DATOS_CAPACITACIONES!A:E,5,0)</f>
        <v>Felipe Arias</v>
      </c>
      <c r="F342" s="4" t="str">
        <f>+VLOOKUP($A342,DATOS_CAPACITACIONES!A:F,6,0)</f>
        <v>Felipe Arias</v>
      </c>
      <c r="G342" s="4" t="str">
        <f>+VLOOKUP($A342,DATOS_CAPACITACIONES!A:G,7,0)</f>
        <v xml:space="preserve">Finca El Pilar </v>
      </c>
      <c r="H342" s="5">
        <f>+VLOOKUP($A342,DATOS_CAPACITACIONES!A:H,8,0)</f>
        <v>44323</v>
      </c>
      <c r="I342" s="4">
        <f>+VLOOKUP($A342,DATOS_CAPACITACIONES!A:I,9,0)</f>
        <v>60</v>
      </c>
      <c r="J342" s="2">
        <v>1006697383</v>
      </c>
      <c r="K342" s="4">
        <f>+VLOOKUP($J342,DATOS_PERSONAL!B:C,2,0)</f>
        <v>1535</v>
      </c>
      <c r="L342" s="4" t="str">
        <f>+VLOOKUP($J342,DATOS_PERSONAL!B:D,3,0)</f>
        <v>DIANA SOFIA</v>
      </c>
      <c r="M342" s="4" t="str">
        <f>+VLOOKUP($J342,DATOS_PERSONAL!B:E,4,0)</f>
        <v xml:space="preserve">BLANCO ANDRADE </v>
      </c>
      <c r="N342" s="4" t="str">
        <f>+VLOOKUP($J342,DATOS_PERSONAL!B:F,5,0)</f>
        <v>OROBERLÍN S.A.S.</v>
      </c>
      <c r="O342" s="4">
        <f>+VLOOKUP($A342,DATOS_CAPACITACIONES!A:N,11,0)</f>
        <v>81</v>
      </c>
      <c r="P342" s="4">
        <f>+VLOOKUP($A342,DATOS_CAPACITACIONES!A:L,12,0)</f>
        <v>81</v>
      </c>
      <c r="Q342" s="3">
        <f t="shared" si="5"/>
        <v>1</v>
      </c>
    </row>
    <row r="343" spans="1:17" ht="34.5" customHeight="1" x14ac:dyDescent="0.25">
      <c r="A343" s="2">
        <v>10</v>
      </c>
      <c r="B343" s="4" t="str">
        <f>+VLOOKUP($A343,DATOS_CAPACITACIONES!A:B,2,0)</f>
        <v>SST</v>
      </c>
      <c r="C343" s="4" t="str">
        <f>+VLOOKUP($A343,DATOS_CAPACITACIONES!A:C,3,0)</f>
        <v>Riesgo mecánico, riesgo biomecánico y lecciones aprendidas</v>
      </c>
      <c r="D343" s="4" t="str">
        <f>+VLOOKUP($A343,DATOS_CAPACITACIONES!A:D,4,0)</f>
        <v>Reconocer los factores de riesgo mecánico, biomecánico con el fin de prevenir accidentes.</v>
      </c>
      <c r="E343" s="4" t="str">
        <f>+VLOOKUP($A343,DATOS_CAPACITACIONES!A:E,5,0)</f>
        <v>Felipe Arias</v>
      </c>
      <c r="F343" s="4" t="str">
        <f>+VLOOKUP($A343,DATOS_CAPACITACIONES!A:F,6,0)</f>
        <v>Felipe Arias</v>
      </c>
      <c r="G343" s="4" t="str">
        <f>+VLOOKUP($A343,DATOS_CAPACITACIONES!A:G,7,0)</f>
        <v xml:space="preserve">Finca El Pilar </v>
      </c>
      <c r="H343" s="5">
        <f>+VLOOKUP($A343,DATOS_CAPACITACIONES!A:H,8,0)</f>
        <v>44323</v>
      </c>
      <c r="I343" s="4">
        <f>+VLOOKUP($A343,DATOS_CAPACITACIONES!A:I,9,0)</f>
        <v>60</v>
      </c>
      <c r="J343" s="2">
        <v>1193531410</v>
      </c>
      <c r="K343" s="4">
        <f>+VLOOKUP($J343,DATOS_PERSONAL!B:C,2,0)</f>
        <v>1544</v>
      </c>
      <c r="L343" s="4" t="str">
        <f>+VLOOKUP($J343,DATOS_PERSONAL!B:D,3,0)</f>
        <v>SARA DANIELA</v>
      </c>
      <c r="M343" s="4" t="str">
        <f>+VLOOKUP($J343,DATOS_PERSONAL!B:E,4,0)</f>
        <v xml:space="preserve">BELTRAN MORENO </v>
      </c>
      <c r="N343" s="4" t="str">
        <f>+VLOOKUP($J343,DATOS_PERSONAL!B:F,5,0)</f>
        <v>OROBERLÍN S.A.S.</v>
      </c>
      <c r="O343" s="4">
        <f>+VLOOKUP($A343,DATOS_CAPACITACIONES!A:N,11,0)</f>
        <v>81</v>
      </c>
      <c r="P343" s="4">
        <f>+VLOOKUP($A343,DATOS_CAPACITACIONES!A:L,12,0)</f>
        <v>81</v>
      </c>
      <c r="Q343" s="3">
        <f t="shared" si="5"/>
        <v>1</v>
      </c>
    </row>
    <row r="344" spans="1:17" ht="34.5" customHeight="1" x14ac:dyDescent="0.25">
      <c r="A344" s="2">
        <v>10</v>
      </c>
      <c r="B344" s="4" t="str">
        <f>+VLOOKUP($A344,DATOS_CAPACITACIONES!A:B,2,0)</f>
        <v>SST</v>
      </c>
      <c r="C344" s="4" t="str">
        <f>+VLOOKUP($A344,DATOS_CAPACITACIONES!A:C,3,0)</f>
        <v>Riesgo mecánico, riesgo biomecánico y lecciones aprendidas</v>
      </c>
      <c r="D344" s="4" t="str">
        <f>+VLOOKUP($A344,DATOS_CAPACITACIONES!A:D,4,0)</f>
        <v>Reconocer los factores de riesgo mecánico, biomecánico con el fin de prevenir accidentes.</v>
      </c>
      <c r="E344" s="4" t="str">
        <f>+VLOOKUP($A344,DATOS_CAPACITACIONES!A:E,5,0)</f>
        <v>Felipe Arias</v>
      </c>
      <c r="F344" s="4" t="str">
        <f>+VLOOKUP($A344,DATOS_CAPACITACIONES!A:F,6,0)</f>
        <v>Felipe Arias</v>
      </c>
      <c r="G344" s="4" t="str">
        <f>+VLOOKUP($A344,DATOS_CAPACITACIONES!A:G,7,0)</f>
        <v xml:space="preserve">Finca El Pilar </v>
      </c>
      <c r="H344" s="5">
        <f>+VLOOKUP($A344,DATOS_CAPACITACIONES!A:H,8,0)</f>
        <v>44323</v>
      </c>
      <c r="I344" s="4">
        <f>+VLOOKUP($A344,DATOS_CAPACITACIONES!A:I,9,0)</f>
        <v>60</v>
      </c>
      <c r="J344" s="2">
        <v>1051660429</v>
      </c>
      <c r="K344" s="4">
        <f>+VLOOKUP($J344,DATOS_PERSONAL!B:C,2,0)</f>
        <v>1516</v>
      </c>
      <c r="L344" s="4" t="str">
        <f>+VLOOKUP($J344,DATOS_PERSONAL!B:D,3,0)</f>
        <v>JOSÉ DE JESUS</v>
      </c>
      <c r="M344" s="4" t="str">
        <f>+VLOOKUP($J344,DATOS_PERSONAL!B:E,4,0)</f>
        <v>ANGULO CANTILLO</v>
      </c>
      <c r="N344" s="4" t="str">
        <f>+VLOOKUP($J344,DATOS_PERSONAL!B:F,5,0)</f>
        <v>OROBERLÍN S.A.S.</v>
      </c>
      <c r="O344" s="4">
        <f>+VLOOKUP($A344,DATOS_CAPACITACIONES!A:N,11,0)</f>
        <v>81</v>
      </c>
      <c r="P344" s="4">
        <f>+VLOOKUP($A344,DATOS_CAPACITACIONES!A:L,12,0)</f>
        <v>81</v>
      </c>
      <c r="Q344" s="3">
        <f t="shared" si="5"/>
        <v>1</v>
      </c>
    </row>
    <row r="345" spans="1:17" ht="34.5" customHeight="1" x14ac:dyDescent="0.25">
      <c r="A345" s="2">
        <v>10</v>
      </c>
      <c r="B345" s="4" t="str">
        <f>+VLOOKUP($A345,DATOS_CAPACITACIONES!A:B,2,0)</f>
        <v>SST</v>
      </c>
      <c r="C345" s="4" t="str">
        <f>+VLOOKUP($A345,DATOS_CAPACITACIONES!A:C,3,0)</f>
        <v>Riesgo mecánico, riesgo biomecánico y lecciones aprendidas</v>
      </c>
      <c r="D345" s="4" t="str">
        <f>+VLOOKUP($A345,DATOS_CAPACITACIONES!A:D,4,0)</f>
        <v>Reconocer los factores de riesgo mecánico, biomecánico con el fin de prevenir accidentes.</v>
      </c>
      <c r="E345" s="4" t="str">
        <f>+VLOOKUP($A345,DATOS_CAPACITACIONES!A:E,5,0)</f>
        <v>Felipe Arias</v>
      </c>
      <c r="F345" s="4" t="str">
        <f>+VLOOKUP($A345,DATOS_CAPACITACIONES!A:F,6,0)</f>
        <v>Felipe Arias</v>
      </c>
      <c r="G345" s="4" t="str">
        <f>+VLOOKUP($A345,DATOS_CAPACITACIONES!A:G,7,0)</f>
        <v xml:space="preserve">Finca El Pilar </v>
      </c>
      <c r="H345" s="5">
        <f>+VLOOKUP($A345,DATOS_CAPACITACIONES!A:H,8,0)</f>
        <v>44323</v>
      </c>
      <c r="I345" s="4">
        <f>+VLOOKUP($A345,DATOS_CAPACITACIONES!A:I,9,0)</f>
        <v>60</v>
      </c>
      <c r="J345" s="2">
        <v>1120499197</v>
      </c>
      <c r="K345" s="4">
        <f>+VLOOKUP($J345,DATOS_PERSONAL!B:C,2,0)</f>
        <v>1065</v>
      </c>
      <c r="L345" s="4" t="str">
        <f>+VLOOKUP($J345,DATOS_PERSONAL!B:D,3,0)</f>
        <v>LADY JOHANA</v>
      </c>
      <c r="M345" s="4" t="str">
        <f>+VLOOKUP($J345,DATOS_PERSONAL!B:E,4,0)</f>
        <v xml:space="preserve">ANDRADE SANCHEZ </v>
      </c>
      <c r="N345" s="4" t="str">
        <f>+VLOOKUP($J345,DATOS_PERSONAL!B:F,5,0)</f>
        <v>OROBERLÍN S.A.S.</v>
      </c>
      <c r="O345" s="4">
        <f>+VLOOKUP($A345,DATOS_CAPACITACIONES!A:N,11,0)</f>
        <v>81</v>
      </c>
      <c r="P345" s="4">
        <f>+VLOOKUP($A345,DATOS_CAPACITACIONES!A:L,12,0)</f>
        <v>81</v>
      </c>
      <c r="Q345" s="3">
        <f t="shared" si="5"/>
        <v>1</v>
      </c>
    </row>
    <row r="346" spans="1:17" ht="34.5" customHeight="1" x14ac:dyDescent="0.25">
      <c r="A346" s="2">
        <v>10</v>
      </c>
      <c r="B346" s="4" t="str">
        <f>+VLOOKUP($A346,DATOS_CAPACITACIONES!A:B,2,0)</f>
        <v>SST</v>
      </c>
      <c r="C346" s="4" t="str">
        <f>+VLOOKUP($A346,DATOS_CAPACITACIONES!A:C,3,0)</f>
        <v>Riesgo mecánico, riesgo biomecánico y lecciones aprendidas</v>
      </c>
      <c r="D346" s="4" t="str">
        <f>+VLOOKUP($A346,DATOS_CAPACITACIONES!A:D,4,0)</f>
        <v>Reconocer los factores de riesgo mecánico, biomecánico con el fin de prevenir accidentes.</v>
      </c>
      <c r="E346" s="4" t="str">
        <f>+VLOOKUP($A346,DATOS_CAPACITACIONES!A:E,5,0)</f>
        <v>Felipe Arias</v>
      </c>
      <c r="F346" s="4" t="str">
        <f>+VLOOKUP($A346,DATOS_CAPACITACIONES!A:F,6,0)</f>
        <v>Felipe Arias</v>
      </c>
      <c r="G346" s="4" t="str">
        <f>+VLOOKUP($A346,DATOS_CAPACITACIONES!A:G,7,0)</f>
        <v xml:space="preserve">Finca El Pilar </v>
      </c>
      <c r="H346" s="5">
        <f>+VLOOKUP($A346,DATOS_CAPACITACIONES!A:H,8,0)</f>
        <v>44323</v>
      </c>
      <c r="I346" s="4">
        <f>+VLOOKUP($A346,DATOS_CAPACITACIONES!A:I,9,0)</f>
        <v>60</v>
      </c>
      <c r="J346" s="2">
        <v>1121844449</v>
      </c>
      <c r="K346" s="4">
        <f>+VLOOKUP($J346,DATOS_PERSONAL!B:C,2,0)</f>
        <v>1097</v>
      </c>
      <c r="L346" s="4" t="str">
        <f>+VLOOKUP($J346,DATOS_PERSONAL!B:D,3,0)</f>
        <v>JOSE MANUEL</v>
      </c>
      <c r="M346" s="4" t="str">
        <f>+VLOOKUP($J346,DATOS_PERSONAL!B:E,4,0)</f>
        <v xml:space="preserve">AMAYA GONZALEZ </v>
      </c>
      <c r="N346" s="4" t="str">
        <f>+VLOOKUP($J346,DATOS_PERSONAL!B:F,5,0)</f>
        <v>OROBERLÍN S.A.S.</v>
      </c>
      <c r="O346" s="4">
        <f>+VLOOKUP($A346,DATOS_CAPACITACIONES!A:N,11,0)</f>
        <v>81</v>
      </c>
      <c r="P346" s="4">
        <f>+VLOOKUP($A346,DATOS_CAPACITACIONES!A:L,12,0)</f>
        <v>81</v>
      </c>
      <c r="Q346" s="3">
        <f t="shared" si="5"/>
        <v>1</v>
      </c>
    </row>
    <row r="347" spans="1:17" ht="34.5" customHeight="1" x14ac:dyDescent="0.25">
      <c r="A347" s="2">
        <v>10</v>
      </c>
      <c r="B347" s="4" t="str">
        <f>+VLOOKUP($A347,DATOS_CAPACITACIONES!A:B,2,0)</f>
        <v>SST</v>
      </c>
      <c r="C347" s="4" t="str">
        <f>+VLOOKUP($A347,DATOS_CAPACITACIONES!A:C,3,0)</f>
        <v>Riesgo mecánico, riesgo biomecánico y lecciones aprendidas</v>
      </c>
      <c r="D347" s="4" t="str">
        <f>+VLOOKUP($A347,DATOS_CAPACITACIONES!A:D,4,0)</f>
        <v>Reconocer los factores de riesgo mecánico, biomecánico con el fin de prevenir accidentes.</v>
      </c>
      <c r="E347" s="4" t="str">
        <f>+VLOOKUP($A347,DATOS_CAPACITACIONES!A:E,5,0)</f>
        <v>Felipe Arias</v>
      </c>
      <c r="F347" s="4" t="str">
        <f>+VLOOKUP($A347,DATOS_CAPACITACIONES!A:F,6,0)</f>
        <v>Felipe Arias</v>
      </c>
      <c r="G347" s="4" t="str">
        <f>+VLOOKUP($A347,DATOS_CAPACITACIONES!A:G,7,0)</f>
        <v xml:space="preserve">Finca El Pilar </v>
      </c>
      <c r="H347" s="5">
        <f>+VLOOKUP($A347,DATOS_CAPACITACIONES!A:H,8,0)</f>
        <v>44323</v>
      </c>
      <c r="I347" s="4">
        <f>+VLOOKUP($A347,DATOS_CAPACITACIONES!A:I,9,0)</f>
        <v>60</v>
      </c>
      <c r="J347" s="2">
        <v>1121868814</v>
      </c>
      <c r="K347" s="4">
        <f>+VLOOKUP($J347,DATOS_PERSONAL!B:C,2,0)</f>
        <v>1046</v>
      </c>
      <c r="L347" s="4" t="str">
        <f>+VLOOKUP($J347,DATOS_PERSONAL!B:D,3,0)</f>
        <v>DIANA EDELMIRA</v>
      </c>
      <c r="M347" s="4" t="str">
        <f>+VLOOKUP($J347,DATOS_PERSONAL!B:E,4,0)</f>
        <v xml:space="preserve">AMAYA GONZALEZ </v>
      </c>
      <c r="N347" s="4" t="str">
        <f>+VLOOKUP($J347,DATOS_PERSONAL!B:F,5,0)</f>
        <v>OROBERLÍN S.A.S.</v>
      </c>
      <c r="O347" s="4">
        <f>+VLOOKUP($A347,DATOS_CAPACITACIONES!A:N,11,0)</f>
        <v>81</v>
      </c>
      <c r="P347" s="4">
        <f>+VLOOKUP($A347,DATOS_CAPACITACIONES!A:L,12,0)</f>
        <v>81</v>
      </c>
      <c r="Q347" s="3">
        <f t="shared" si="5"/>
        <v>1</v>
      </c>
    </row>
    <row r="348" spans="1:17" ht="34.5" customHeight="1" x14ac:dyDescent="0.25">
      <c r="A348" s="2">
        <v>10</v>
      </c>
      <c r="B348" s="4" t="str">
        <f>+VLOOKUP($A348,DATOS_CAPACITACIONES!A:B,2,0)</f>
        <v>SST</v>
      </c>
      <c r="C348" s="4" t="str">
        <f>+VLOOKUP($A348,DATOS_CAPACITACIONES!A:C,3,0)</f>
        <v>Riesgo mecánico, riesgo biomecánico y lecciones aprendidas</v>
      </c>
      <c r="D348" s="4" t="str">
        <f>+VLOOKUP($A348,DATOS_CAPACITACIONES!A:D,4,0)</f>
        <v>Reconocer los factores de riesgo mecánico, biomecánico con el fin de prevenir accidentes.</v>
      </c>
      <c r="E348" s="4" t="str">
        <f>+VLOOKUP($A348,DATOS_CAPACITACIONES!A:E,5,0)</f>
        <v>Felipe Arias</v>
      </c>
      <c r="F348" s="4" t="str">
        <f>+VLOOKUP($A348,DATOS_CAPACITACIONES!A:F,6,0)</f>
        <v>Felipe Arias</v>
      </c>
      <c r="G348" s="4" t="str">
        <f>+VLOOKUP($A348,DATOS_CAPACITACIONES!A:G,7,0)</f>
        <v xml:space="preserve">Finca El Pilar </v>
      </c>
      <c r="H348" s="5">
        <f>+VLOOKUP($A348,DATOS_CAPACITACIONES!A:H,8,0)</f>
        <v>44323</v>
      </c>
      <c r="I348" s="4">
        <f>+VLOOKUP($A348,DATOS_CAPACITACIONES!A:I,9,0)</f>
        <v>60</v>
      </c>
      <c r="J348" s="2">
        <v>1122126571</v>
      </c>
      <c r="K348" s="4">
        <f>+VLOOKUP($J348,DATOS_PERSONAL!B:C,2,0)</f>
        <v>1485</v>
      </c>
      <c r="L348" s="4" t="str">
        <f>+VLOOKUP($J348,DATOS_PERSONAL!B:D,3,0)</f>
        <v xml:space="preserve"> FREDY ALEXANDER</v>
      </c>
      <c r="M348" s="4" t="str">
        <f>+VLOOKUP($J348,DATOS_PERSONAL!B:E,4,0)</f>
        <v>ALVAREZ GALINDO</v>
      </c>
      <c r="N348" s="4" t="str">
        <f>+VLOOKUP($J348,DATOS_PERSONAL!B:F,5,0)</f>
        <v>OROBERLÍN S.A.S.</v>
      </c>
      <c r="O348" s="4">
        <f>+VLOOKUP($A348,DATOS_CAPACITACIONES!A:N,11,0)</f>
        <v>81</v>
      </c>
      <c r="P348" s="4">
        <f>+VLOOKUP($A348,DATOS_CAPACITACIONES!A:L,12,0)</f>
        <v>81</v>
      </c>
      <c r="Q348" s="3">
        <f t="shared" si="5"/>
        <v>1</v>
      </c>
    </row>
    <row r="349" spans="1:17" ht="34.5" customHeight="1" x14ac:dyDescent="0.25">
      <c r="A349" s="2">
        <v>11</v>
      </c>
      <c r="B349" s="4" t="str">
        <f>+VLOOKUP($A349,DATOS_CAPACITACIONES!A:B,2,0)</f>
        <v>Ambiental</v>
      </c>
      <c r="C349" s="4" t="str">
        <f>+VLOOKUP($A349,DATOS_CAPACITACIONES!A:C,3,0)</f>
        <v>Plan de Gestión Integral de Residuos Sólidos</v>
      </c>
      <c r="D349" s="4" t="str">
        <f>+VLOOKUP($A349,DATOS_CAPACITACIONES!A:D,4,0)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49" s="4" t="str">
        <f>+VLOOKUP($A349,DATOS_CAPACITACIONES!A:E,5,0)</f>
        <v>William Fierro</v>
      </c>
      <c r="F349" s="4" t="str">
        <f>+VLOOKUP($A349,DATOS_CAPACITACIONES!A:F,6,0)</f>
        <v xml:space="preserve">William Fierro </v>
      </c>
      <c r="G349" s="4" t="str">
        <f>+VLOOKUP($A349,DATOS_CAPACITACIONES!A:G,7,0)</f>
        <v xml:space="preserve">Finca El Pilar </v>
      </c>
      <c r="H349" s="5">
        <f>+VLOOKUP($A349,DATOS_CAPACITACIONES!A:H,8,0)</f>
        <v>44326</v>
      </c>
      <c r="I349" s="4">
        <f>+VLOOKUP($A349,DATOS_CAPACITACIONES!A:I,9,0)</f>
        <v>240</v>
      </c>
      <c r="J349" s="2">
        <v>86063392</v>
      </c>
      <c r="K349" s="4" t="str">
        <f>+VLOOKUP($J349,DATOS_PERSONAL!B:C,2,0)</f>
        <v>N/A</v>
      </c>
      <c r="L349" s="4" t="str">
        <f>+VLOOKUP($J349,DATOS_PERSONAL!B:D,3,0)</f>
        <v xml:space="preserve"> WILSON GIOVANNI </v>
      </c>
      <c r="M349" s="4" t="str">
        <f>+VLOOKUP($J349,DATOS_PERSONAL!B:E,4,0)</f>
        <v>VILLEGAS</v>
      </c>
      <c r="N349" s="4" t="str">
        <f>+VLOOKUP($J349,DATOS_PERSONAL!B:F,5,0)</f>
        <v>PALMERAS CARARABO S.A.</v>
      </c>
      <c r="O349" s="4">
        <f>+VLOOKUP($A349,DATOS_CAPACITACIONES!A:N,11,0)</f>
        <v>40</v>
      </c>
      <c r="P349" s="4">
        <f>+VLOOKUP($A349,DATOS_CAPACITACIONES!A:L,12,0)</f>
        <v>40</v>
      </c>
      <c r="Q349" s="3">
        <f t="shared" si="5"/>
        <v>1</v>
      </c>
    </row>
    <row r="350" spans="1:17" ht="34.5" customHeight="1" x14ac:dyDescent="0.25">
      <c r="A350" s="2">
        <v>11</v>
      </c>
      <c r="B350" s="4" t="str">
        <f>+VLOOKUP($A350,DATOS_CAPACITACIONES!A:B,2,0)</f>
        <v>Ambiental</v>
      </c>
      <c r="C350" s="4" t="str">
        <f>+VLOOKUP($A350,DATOS_CAPACITACIONES!A:C,3,0)</f>
        <v>Plan de Gestión Integral de Residuos Sólidos</v>
      </c>
      <c r="D350" s="4" t="str">
        <f>+VLOOKUP($A350,DATOS_CAPACITACIONES!A:D,4,0)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0" s="4" t="str">
        <f>+VLOOKUP($A350,DATOS_CAPACITACIONES!A:E,5,0)</f>
        <v>William Fierro</v>
      </c>
      <c r="F350" s="4" t="str">
        <f>+VLOOKUP($A350,DATOS_CAPACITACIONES!A:F,6,0)</f>
        <v xml:space="preserve">William Fierro </v>
      </c>
      <c r="G350" s="4" t="str">
        <f>+VLOOKUP($A350,DATOS_CAPACITACIONES!A:G,7,0)</f>
        <v xml:space="preserve">Finca El Pilar </v>
      </c>
      <c r="H350" s="5">
        <f>+VLOOKUP($A350,DATOS_CAPACITACIONES!A:H,8,0)</f>
        <v>44326</v>
      </c>
      <c r="I350" s="4">
        <f>+VLOOKUP($A350,DATOS_CAPACITACIONES!A:I,9,0)</f>
        <v>240</v>
      </c>
      <c r="J350" s="2">
        <v>31031744</v>
      </c>
      <c r="K350" s="4">
        <f>+VLOOKUP($J350,DATOS_PERSONAL!B:C,2,0)</f>
        <v>1023</v>
      </c>
      <c r="L350" s="4" t="str">
        <f>+VLOOKUP($J350,DATOS_PERSONAL!B:D,3,0)</f>
        <v xml:space="preserve"> MARIA EUGENIA</v>
      </c>
      <c r="M350" s="4" t="str">
        <f>+VLOOKUP($J350,DATOS_PERSONAL!B:E,4,0)</f>
        <v>VARGAS OVALLE</v>
      </c>
      <c r="N350" s="4" t="str">
        <f>+VLOOKUP($J350,DATOS_PERSONAL!B:F,5,0)</f>
        <v>OROBERLÍN S.A.S.</v>
      </c>
      <c r="O350" s="4">
        <f>+VLOOKUP($A350,DATOS_CAPACITACIONES!A:N,11,0)</f>
        <v>40</v>
      </c>
      <c r="P350" s="4">
        <f>+VLOOKUP($A350,DATOS_CAPACITACIONES!A:L,12,0)</f>
        <v>40</v>
      </c>
      <c r="Q350" s="3">
        <f t="shared" si="5"/>
        <v>1</v>
      </c>
    </row>
    <row r="351" spans="1:17" ht="34.5" customHeight="1" x14ac:dyDescent="0.25">
      <c r="A351" s="2">
        <v>11</v>
      </c>
      <c r="B351" s="4" t="str">
        <f>+VLOOKUP($A351,DATOS_CAPACITACIONES!A:B,2,0)</f>
        <v>Ambiental</v>
      </c>
      <c r="C351" s="4" t="str">
        <f>+VLOOKUP($A351,DATOS_CAPACITACIONES!A:C,3,0)</f>
        <v>Plan de Gestión Integral de Residuos Sólidos</v>
      </c>
      <c r="D351" s="4" t="str">
        <f>+VLOOKUP($A351,DATOS_CAPACITACIONES!A:D,4,0)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1" s="4" t="str">
        <f>+VLOOKUP($A351,DATOS_CAPACITACIONES!A:E,5,0)</f>
        <v>William Fierro</v>
      </c>
      <c r="F351" s="4" t="str">
        <f>+VLOOKUP($A351,DATOS_CAPACITACIONES!A:F,6,0)</f>
        <v xml:space="preserve">William Fierro </v>
      </c>
      <c r="G351" s="4" t="str">
        <f>+VLOOKUP($A351,DATOS_CAPACITACIONES!A:G,7,0)</f>
        <v xml:space="preserve">Finca El Pilar </v>
      </c>
      <c r="H351" s="5">
        <f>+VLOOKUP($A351,DATOS_CAPACITACIONES!A:H,8,0)</f>
        <v>44326</v>
      </c>
      <c r="I351" s="4">
        <f>+VLOOKUP($A351,DATOS_CAPACITACIONES!A:I,9,0)</f>
        <v>240</v>
      </c>
      <c r="J351" s="2">
        <v>40439756</v>
      </c>
      <c r="K351" s="4">
        <f>+VLOOKUP($J351,DATOS_PERSONAL!B:C,2,0)</f>
        <v>1032</v>
      </c>
      <c r="L351" s="4" t="str">
        <f>+VLOOKUP($J351,DATOS_PERSONAL!B:D,3,0)</f>
        <v xml:space="preserve"> MILVA</v>
      </c>
      <c r="M351" s="4" t="str">
        <f>+VLOOKUP($J351,DATOS_PERSONAL!B:E,4,0)</f>
        <v>VANEGAS ZUBIETA</v>
      </c>
      <c r="N351" s="4" t="str">
        <f>+VLOOKUP($J351,DATOS_PERSONAL!B:F,5,0)</f>
        <v>OROBERLÍN S.A.S.</v>
      </c>
      <c r="O351" s="4">
        <f>+VLOOKUP($A351,DATOS_CAPACITACIONES!A:N,11,0)</f>
        <v>40</v>
      </c>
      <c r="P351" s="4">
        <f>+VLOOKUP($A351,DATOS_CAPACITACIONES!A:L,12,0)</f>
        <v>40</v>
      </c>
      <c r="Q351" s="3">
        <f t="shared" si="5"/>
        <v>1</v>
      </c>
    </row>
    <row r="352" spans="1:17" ht="34.5" customHeight="1" x14ac:dyDescent="0.25">
      <c r="A352" s="2">
        <v>11</v>
      </c>
      <c r="B352" s="4" t="str">
        <f>+VLOOKUP($A352,DATOS_CAPACITACIONES!A:B,2,0)</f>
        <v>Ambiental</v>
      </c>
      <c r="C352" s="4" t="str">
        <f>+VLOOKUP($A352,DATOS_CAPACITACIONES!A:C,3,0)</f>
        <v>Plan de Gestión Integral de Residuos Sólidos</v>
      </c>
      <c r="D352" s="4" t="str">
        <f>+VLOOKUP($A352,DATOS_CAPACITACIONES!A:D,4,0)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2" s="4" t="str">
        <f>+VLOOKUP($A352,DATOS_CAPACITACIONES!A:E,5,0)</f>
        <v>William Fierro</v>
      </c>
      <c r="F352" s="4" t="str">
        <f>+VLOOKUP($A352,DATOS_CAPACITACIONES!A:F,6,0)</f>
        <v xml:space="preserve">William Fierro </v>
      </c>
      <c r="G352" s="4" t="str">
        <f>+VLOOKUP($A352,DATOS_CAPACITACIONES!A:G,7,0)</f>
        <v xml:space="preserve">Finca El Pilar </v>
      </c>
      <c r="H352" s="5">
        <f>+VLOOKUP($A352,DATOS_CAPACITACIONES!A:H,8,0)</f>
        <v>44326</v>
      </c>
      <c r="I352" s="4">
        <f>+VLOOKUP($A352,DATOS_CAPACITACIONES!A:I,9,0)</f>
        <v>240</v>
      </c>
      <c r="J352" s="2">
        <v>1123116500</v>
      </c>
      <c r="K352" s="4">
        <f>+VLOOKUP($J352,DATOS_PERSONAL!B:C,2,0)</f>
        <v>1461</v>
      </c>
      <c r="L352" s="4" t="str">
        <f>+VLOOKUP($J352,DATOS_PERSONAL!B:D,3,0)</f>
        <v>ALEXIS JAIR</v>
      </c>
      <c r="M352" s="4" t="str">
        <f>+VLOOKUP($J352,DATOS_PERSONAL!B:E,4,0)</f>
        <v xml:space="preserve">VANEGAS VILLALOBOS </v>
      </c>
      <c r="N352" s="4" t="str">
        <f>+VLOOKUP($J352,DATOS_PERSONAL!B:F,5,0)</f>
        <v>OROBERLÍN S.A.S.</v>
      </c>
      <c r="O352" s="4">
        <f>+VLOOKUP($A352,DATOS_CAPACITACIONES!A:N,11,0)</f>
        <v>40</v>
      </c>
      <c r="P352" s="4">
        <f>+VLOOKUP($A352,DATOS_CAPACITACIONES!A:L,12,0)</f>
        <v>40</v>
      </c>
      <c r="Q352" s="3">
        <f t="shared" si="5"/>
        <v>1</v>
      </c>
    </row>
    <row r="353" spans="1:17" ht="34.5" customHeight="1" x14ac:dyDescent="0.25">
      <c r="A353" s="2">
        <v>11</v>
      </c>
      <c r="B353" s="4" t="str">
        <f>+VLOOKUP($A353,DATOS_CAPACITACIONES!A:B,2,0)</f>
        <v>Ambiental</v>
      </c>
      <c r="C353" s="4" t="str">
        <f>+VLOOKUP($A353,DATOS_CAPACITACIONES!A:C,3,0)</f>
        <v>Plan de Gestión Integral de Residuos Sólidos</v>
      </c>
      <c r="D353" s="4" t="str">
        <f>+VLOOKUP($A353,DATOS_CAPACITACIONES!A:D,4,0)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3" s="4" t="str">
        <f>+VLOOKUP($A353,DATOS_CAPACITACIONES!A:E,5,0)</f>
        <v>William Fierro</v>
      </c>
      <c r="F353" s="4" t="str">
        <f>+VLOOKUP($A353,DATOS_CAPACITACIONES!A:F,6,0)</f>
        <v xml:space="preserve">William Fierro </v>
      </c>
      <c r="G353" s="4" t="str">
        <f>+VLOOKUP($A353,DATOS_CAPACITACIONES!A:G,7,0)</f>
        <v xml:space="preserve">Finca El Pilar </v>
      </c>
      <c r="H353" s="5">
        <f>+VLOOKUP($A353,DATOS_CAPACITACIONES!A:H,8,0)</f>
        <v>44326</v>
      </c>
      <c r="I353" s="4">
        <f>+VLOOKUP($A353,DATOS_CAPACITACIONES!A:I,9,0)</f>
        <v>240</v>
      </c>
      <c r="J353" s="2">
        <v>1116786787</v>
      </c>
      <c r="K353" s="4" t="str">
        <f>+VLOOKUP($J353,DATOS_PERSONAL!B:C,2,0)</f>
        <v>N/A</v>
      </c>
      <c r="L353" s="4" t="str">
        <f>+VLOOKUP($J353,DATOS_PERSONAL!B:D,3,0)</f>
        <v xml:space="preserve"> ANDRES DAVID </v>
      </c>
      <c r="M353" s="4" t="str">
        <f>+VLOOKUP($J353,DATOS_PERSONAL!B:E,4,0)</f>
        <v>VALLEJO CASTAÑEDA</v>
      </c>
      <c r="N353" s="4" t="str">
        <f>+VLOOKUP($J353,DATOS_PERSONAL!B:F,5,0)</f>
        <v>PALMERAS CARARABO S.A.</v>
      </c>
      <c r="O353" s="4">
        <f>+VLOOKUP($A353,DATOS_CAPACITACIONES!A:N,11,0)</f>
        <v>40</v>
      </c>
      <c r="P353" s="4">
        <f>+VLOOKUP($A353,DATOS_CAPACITACIONES!A:L,12,0)</f>
        <v>40</v>
      </c>
      <c r="Q353" s="3">
        <f t="shared" si="5"/>
        <v>1</v>
      </c>
    </row>
    <row r="354" spans="1:17" ht="34.5" customHeight="1" x14ac:dyDescent="0.25">
      <c r="A354" s="2">
        <v>11</v>
      </c>
      <c r="B354" s="4" t="str">
        <f>+VLOOKUP($A354,DATOS_CAPACITACIONES!A:B,2,0)</f>
        <v>Ambiental</v>
      </c>
      <c r="C354" s="4" t="str">
        <f>+VLOOKUP($A354,DATOS_CAPACITACIONES!A:C,3,0)</f>
        <v>Plan de Gestión Integral de Residuos Sólidos</v>
      </c>
      <c r="D354" s="4" t="str">
        <f>+VLOOKUP($A354,DATOS_CAPACITACIONES!A:D,4,0)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4" s="4" t="str">
        <f>+VLOOKUP($A354,DATOS_CAPACITACIONES!A:E,5,0)</f>
        <v>William Fierro</v>
      </c>
      <c r="F354" s="4" t="str">
        <f>+VLOOKUP($A354,DATOS_CAPACITACIONES!A:F,6,0)</f>
        <v xml:space="preserve">William Fierro </v>
      </c>
      <c r="G354" s="4" t="str">
        <f>+VLOOKUP($A354,DATOS_CAPACITACIONES!A:G,7,0)</f>
        <v xml:space="preserve">Finca El Pilar </v>
      </c>
      <c r="H354" s="5">
        <f>+VLOOKUP($A354,DATOS_CAPACITACIONES!A:H,8,0)</f>
        <v>44326</v>
      </c>
      <c r="I354" s="4">
        <f>+VLOOKUP($A354,DATOS_CAPACITACIONES!A:I,9,0)</f>
        <v>240</v>
      </c>
      <c r="J354" s="2">
        <v>1020770884</v>
      </c>
      <c r="K354" s="4" t="str">
        <f>+VLOOKUP($J354,DATOS_PERSONAL!B:C,2,0)</f>
        <v>N/A</v>
      </c>
      <c r="L354" s="4" t="str">
        <f>+VLOOKUP($J354,DATOS_PERSONAL!B:D,3,0)</f>
        <v>EDWIN ALEXANDER</v>
      </c>
      <c r="M354" s="4" t="str">
        <f>+VLOOKUP($J354,DATOS_PERSONAL!B:E,4,0)</f>
        <v>TRIANA VALLEJO</v>
      </c>
      <c r="N354" s="4" t="str">
        <f>+VLOOKUP($J354,DATOS_PERSONAL!B:F,5,0)</f>
        <v>PALMERAS CARARABO S.A.</v>
      </c>
      <c r="O354" s="4">
        <f>+VLOOKUP($A354,DATOS_CAPACITACIONES!A:N,11,0)</f>
        <v>40</v>
      </c>
      <c r="P354" s="4">
        <f>+VLOOKUP($A354,DATOS_CAPACITACIONES!A:L,12,0)</f>
        <v>40</v>
      </c>
      <c r="Q354" s="3">
        <f t="shared" si="5"/>
        <v>1</v>
      </c>
    </row>
    <row r="355" spans="1:17" ht="34.5" customHeight="1" x14ac:dyDescent="0.25">
      <c r="A355" s="2">
        <v>11</v>
      </c>
      <c r="B355" s="4" t="str">
        <f>+VLOOKUP($A355,DATOS_CAPACITACIONES!A:B,2,0)</f>
        <v>Ambiental</v>
      </c>
      <c r="C355" s="4" t="str">
        <f>+VLOOKUP($A355,DATOS_CAPACITACIONES!A:C,3,0)</f>
        <v>Plan de Gestión Integral de Residuos Sólidos</v>
      </c>
      <c r="D355" s="4" t="str">
        <f>+VLOOKUP($A355,DATOS_CAPACITACIONES!A:D,4,0)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5" s="4" t="str">
        <f>+VLOOKUP($A355,DATOS_CAPACITACIONES!A:E,5,0)</f>
        <v>William Fierro</v>
      </c>
      <c r="F355" s="4" t="str">
        <f>+VLOOKUP($A355,DATOS_CAPACITACIONES!A:F,6,0)</f>
        <v xml:space="preserve">William Fierro </v>
      </c>
      <c r="G355" s="4" t="str">
        <f>+VLOOKUP($A355,DATOS_CAPACITACIONES!A:G,7,0)</f>
        <v xml:space="preserve">Finca El Pilar </v>
      </c>
      <c r="H355" s="5">
        <f>+VLOOKUP($A355,DATOS_CAPACITACIONES!A:H,8,0)</f>
        <v>44326</v>
      </c>
      <c r="I355" s="4">
        <f>+VLOOKUP($A355,DATOS_CAPACITACIONES!A:I,9,0)</f>
        <v>240</v>
      </c>
      <c r="J355" s="2">
        <v>40341942</v>
      </c>
      <c r="K355" s="4">
        <f>+VLOOKUP($J355,DATOS_PERSONAL!B:C,2,0)</f>
        <v>1028</v>
      </c>
      <c r="L355" s="4" t="str">
        <f>+VLOOKUP($J355,DATOS_PERSONAL!B:D,3,0)</f>
        <v xml:space="preserve"> MARIA YORLEY</v>
      </c>
      <c r="M355" s="4" t="str">
        <f>+VLOOKUP($J355,DATOS_PERSONAL!B:E,4,0)</f>
        <v>TORRES GARCIA</v>
      </c>
      <c r="N355" s="4" t="str">
        <f>+VLOOKUP($J355,DATOS_PERSONAL!B:F,5,0)</f>
        <v>OROBERLÍN S.A.S.</v>
      </c>
      <c r="O355" s="4">
        <f>+VLOOKUP($A355,DATOS_CAPACITACIONES!A:N,11,0)</f>
        <v>40</v>
      </c>
      <c r="P355" s="4">
        <f>+VLOOKUP($A355,DATOS_CAPACITACIONES!A:L,12,0)</f>
        <v>40</v>
      </c>
      <c r="Q355" s="3">
        <f t="shared" si="5"/>
        <v>1</v>
      </c>
    </row>
    <row r="356" spans="1:17" ht="34.5" customHeight="1" x14ac:dyDescent="0.25">
      <c r="A356" s="2">
        <v>11</v>
      </c>
      <c r="B356" s="4" t="str">
        <f>+VLOOKUP($A356,DATOS_CAPACITACIONES!A:B,2,0)</f>
        <v>Ambiental</v>
      </c>
      <c r="C356" s="4" t="str">
        <f>+VLOOKUP($A356,DATOS_CAPACITACIONES!A:C,3,0)</f>
        <v>Plan de Gestión Integral de Residuos Sólidos</v>
      </c>
      <c r="D356" s="4" t="str">
        <f>+VLOOKUP($A356,DATOS_CAPACITACIONES!A:D,4,0)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6" s="4" t="str">
        <f>+VLOOKUP($A356,DATOS_CAPACITACIONES!A:E,5,0)</f>
        <v>William Fierro</v>
      </c>
      <c r="F356" s="4" t="str">
        <f>+VLOOKUP($A356,DATOS_CAPACITACIONES!A:F,6,0)</f>
        <v xml:space="preserve">William Fierro </v>
      </c>
      <c r="G356" s="4" t="str">
        <f>+VLOOKUP($A356,DATOS_CAPACITACIONES!A:G,7,0)</f>
        <v xml:space="preserve">Finca El Pilar </v>
      </c>
      <c r="H356" s="5">
        <f>+VLOOKUP($A356,DATOS_CAPACITACIONES!A:H,8,0)</f>
        <v>44326</v>
      </c>
      <c r="I356" s="4">
        <f>+VLOOKUP($A356,DATOS_CAPACITACIONES!A:I,9,0)</f>
        <v>240</v>
      </c>
      <c r="J356" s="2">
        <v>1006777925</v>
      </c>
      <c r="K356" s="4">
        <f>+VLOOKUP($J356,DATOS_PERSONAL!B:C,2,0)</f>
        <v>1449</v>
      </c>
      <c r="L356" s="4" t="str">
        <f>+VLOOKUP($J356,DATOS_PERSONAL!B:D,3,0)</f>
        <v>MICHAEL ESTEBAN</v>
      </c>
      <c r="M356" s="4" t="str">
        <f>+VLOOKUP($J356,DATOS_PERSONAL!B:E,4,0)</f>
        <v xml:space="preserve">SAAVEDRA OCHOA </v>
      </c>
      <c r="N356" s="4" t="str">
        <f>+VLOOKUP($J356,DATOS_PERSONAL!B:F,5,0)</f>
        <v>OROBERLÍN S.A.S.</v>
      </c>
      <c r="O356" s="4">
        <f>+VLOOKUP($A356,DATOS_CAPACITACIONES!A:N,11,0)</f>
        <v>40</v>
      </c>
      <c r="P356" s="4">
        <f>+VLOOKUP($A356,DATOS_CAPACITACIONES!A:L,12,0)</f>
        <v>40</v>
      </c>
      <c r="Q356" s="3">
        <f t="shared" si="5"/>
        <v>1</v>
      </c>
    </row>
    <row r="357" spans="1:17" ht="34.5" customHeight="1" x14ac:dyDescent="0.25">
      <c r="A357" s="2">
        <v>11</v>
      </c>
      <c r="B357" s="4" t="str">
        <f>+VLOOKUP($A357,DATOS_CAPACITACIONES!A:B,2,0)</f>
        <v>Ambiental</v>
      </c>
      <c r="C357" s="4" t="str">
        <f>+VLOOKUP($A357,DATOS_CAPACITACIONES!A:C,3,0)</f>
        <v>Plan de Gestión Integral de Residuos Sólidos</v>
      </c>
      <c r="D357" s="4" t="str">
        <f>+VLOOKUP($A357,DATOS_CAPACITACIONES!A:D,4,0)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7" s="4" t="str">
        <f>+VLOOKUP($A357,DATOS_CAPACITACIONES!A:E,5,0)</f>
        <v>William Fierro</v>
      </c>
      <c r="F357" s="4" t="str">
        <f>+VLOOKUP($A357,DATOS_CAPACITACIONES!A:F,6,0)</f>
        <v xml:space="preserve">William Fierro </v>
      </c>
      <c r="G357" s="4" t="str">
        <f>+VLOOKUP($A357,DATOS_CAPACITACIONES!A:G,7,0)</f>
        <v xml:space="preserve">Finca El Pilar </v>
      </c>
      <c r="H357" s="5">
        <f>+VLOOKUP($A357,DATOS_CAPACITACIONES!A:H,8,0)</f>
        <v>44326</v>
      </c>
      <c r="I357" s="4">
        <f>+VLOOKUP($A357,DATOS_CAPACITACIONES!A:I,9,0)</f>
        <v>240</v>
      </c>
      <c r="J357" s="2">
        <v>85261773</v>
      </c>
      <c r="K357" s="4">
        <f>+VLOOKUP($J357,DATOS_PERSONAL!B:C,2,0)</f>
        <v>1540</v>
      </c>
      <c r="L357" s="4" t="str">
        <f>+VLOOKUP($J357,DATOS_PERSONAL!B:D,3,0)</f>
        <v>JORGE LUIS</v>
      </c>
      <c r="M357" s="4" t="str">
        <f>+VLOOKUP($J357,DATOS_PERSONAL!B:E,4,0)</f>
        <v xml:space="preserve">RODRIGUEZ TORRES </v>
      </c>
      <c r="N357" s="4" t="str">
        <f>+VLOOKUP($J357,DATOS_PERSONAL!B:F,5,0)</f>
        <v>OROBERLÍN S.A.S.</v>
      </c>
      <c r="O357" s="4">
        <f>+VLOOKUP($A357,DATOS_CAPACITACIONES!A:N,11,0)</f>
        <v>40</v>
      </c>
      <c r="P357" s="4">
        <f>+VLOOKUP($A357,DATOS_CAPACITACIONES!A:L,12,0)</f>
        <v>40</v>
      </c>
      <c r="Q357" s="3">
        <f t="shared" si="5"/>
        <v>1</v>
      </c>
    </row>
    <row r="358" spans="1:17" ht="34.5" customHeight="1" x14ac:dyDescent="0.25">
      <c r="A358" s="2">
        <v>11</v>
      </c>
      <c r="B358" s="4" t="str">
        <f>+VLOOKUP($A358,DATOS_CAPACITACIONES!A:B,2,0)</f>
        <v>Ambiental</v>
      </c>
      <c r="C358" s="4" t="str">
        <f>+VLOOKUP($A358,DATOS_CAPACITACIONES!A:C,3,0)</f>
        <v>Plan de Gestión Integral de Residuos Sólidos</v>
      </c>
      <c r="D358" s="4" t="str">
        <f>+VLOOKUP($A358,DATOS_CAPACITACIONES!A:D,4,0)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8" s="4" t="str">
        <f>+VLOOKUP($A358,DATOS_CAPACITACIONES!A:E,5,0)</f>
        <v>William Fierro</v>
      </c>
      <c r="F358" s="4" t="str">
        <f>+VLOOKUP($A358,DATOS_CAPACITACIONES!A:F,6,0)</f>
        <v xml:space="preserve">William Fierro </v>
      </c>
      <c r="G358" s="4" t="str">
        <f>+VLOOKUP($A358,DATOS_CAPACITACIONES!A:G,7,0)</f>
        <v xml:space="preserve">Finca El Pilar </v>
      </c>
      <c r="H358" s="5">
        <f>+VLOOKUP($A358,DATOS_CAPACITACIONES!A:H,8,0)</f>
        <v>44326</v>
      </c>
      <c r="I358" s="4">
        <f>+VLOOKUP($A358,DATOS_CAPACITACIONES!A:I,9,0)</f>
        <v>240</v>
      </c>
      <c r="J358" s="2">
        <v>1123114519</v>
      </c>
      <c r="K358" s="4">
        <f>+VLOOKUP($J358,DATOS_PERSONAL!B:C,2,0)</f>
        <v>1016</v>
      </c>
      <c r="L358" s="4" t="str">
        <f>+VLOOKUP($J358,DATOS_PERSONAL!B:D,3,0)</f>
        <v xml:space="preserve"> JUAN CARLOS</v>
      </c>
      <c r="M358" s="4" t="str">
        <f>+VLOOKUP($J358,DATOS_PERSONAL!B:E,4,0)</f>
        <v>ROA CASTILLO</v>
      </c>
      <c r="N358" s="4" t="str">
        <f>+VLOOKUP($J358,DATOS_PERSONAL!B:F,5,0)</f>
        <v>OROBERLÍN S.A.S.</v>
      </c>
      <c r="O358" s="4">
        <f>+VLOOKUP($A358,DATOS_CAPACITACIONES!A:N,11,0)</f>
        <v>40</v>
      </c>
      <c r="P358" s="4">
        <f>+VLOOKUP($A358,DATOS_CAPACITACIONES!A:L,12,0)</f>
        <v>40</v>
      </c>
      <c r="Q358" s="3">
        <f t="shared" si="5"/>
        <v>1</v>
      </c>
    </row>
    <row r="359" spans="1:17" ht="34.5" customHeight="1" x14ac:dyDescent="0.25">
      <c r="A359" s="2">
        <v>11</v>
      </c>
      <c r="B359" s="4" t="str">
        <f>+VLOOKUP($A359,DATOS_CAPACITACIONES!A:B,2,0)</f>
        <v>Ambiental</v>
      </c>
      <c r="C359" s="4" t="str">
        <f>+VLOOKUP($A359,DATOS_CAPACITACIONES!A:C,3,0)</f>
        <v>Plan de Gestión Integral de Residuos Sólidos</v>
      </c>
      <c r="D359" s="4" t="str">
        <f>+VLOOKUP($A359,DATOS_CAPACITACIONES!A:D,4,0)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59" s="4" t="str">
        <f>+VLOOKUP($A359,DATOS_CAPACITACIONES!A:E,5,0)</f>
        <v>William Fierro</v>
      </c>
      <c r="F359" s="4" t="str">
        <f>+VLOOKUP($A359,DATOS_CAPACITACIONES!A:F,6,0)</f>
        <v xml:space="preserve">William Fierro </v>
      </c>
      <c r="G359" s="4" t="str">
        <f>+VLOOKUP($A359,DATOS_CAPACITACIONES!A:G,7,0)</f>
        <v xml:space="preserve">Finca El Pilar </v>
      </c>
      <c r="H359" s="5">
        <f>+VLOOKUP($A359,DATOS_CAPACITACIONES!A:H,8,0)</f>
        <v>44326</v>
      </c>
      <c r="I359" s="4">
        <f>+VLOOKUP($A359,DATOS_CAPACITACIONES!A:I,9,0)</f>
        <v>240</v>
      </c>
      <c r="J359" s="2">
        <v>1123114283</v>
      </c>
      <c r="K359" s="4">
        <f>+VLOOKUP($J359,DATOS_PERSONAL!B:C,2,0)</f>
        <v>1017</v>
      </c>
      <c r="L359" s="4" t="str">
        <f>+VLOOKUP($J359,DATOS_PERSONAL!B:D,3,0)</f>
        <v xml:space="preserve"> RODRIGO JOSE</v>
      </c>
      <c r="M359" s="4" t="str">
        <f>+VLOOKUP($J359,DATOS_PERSONAL!B:E,4,0)</f>
        <v>ROA CASTILLO</v>
      </c>
      <c r="N359" s="4" t="str">
        <f>+VLOOKUP($J359,DATOS_PERSONAL!B:F,5,0)</f>
        <v>OROBERLÍN S.A.S.</v>
      </c>
      <c r="O359" s="4">
        <f>+VLOOKUP($A359,DATOS_CAPACITACIONES!A:N,11,0)</f>
        <v>40</v>
      </c>
      <c r="P359" s="4">
        <f>+VLOOKUP($A359,DATOS_CAPACITACIONES!A:L,12,0)</f>
        <v>40</v>
      </c>
      <c r="Q359" s="3">
        <f t="shared" si="5"/>
        <v>1</v>
      </c>
    </row>
    <row r="360" spans="1:17" ht="34.5" customHeight="1" x14ac:dyDescent="0.25">
      <c r="A360" s="2">
        <v>11</v>
      </c>
      <c r="B360" s="4" t="str">
        <f>+VLOOKUP($A360,DATOS_CAPACITACIONES!A:B,2,0)</f>
        <v>Ambiental</v>
      </c>
      <c r="C360" s="4" t="str">
        <f>+VLOOKUP($A360,DATOS_CAPACITACIONES!A:C,3,0)</f>
        <v>Plan de Gestión Integral de Residuos Sólidos</v>
      </c>
      <c r="D360" s="4" t="str">
        <f>+VLOOKUP($A360,DATOS_CAPACITACIONES!A:D,4,0)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0" s="4" t="str">
        <f>+VLOOKUP($A360,DATOS_CAPACITACIONES!A:E,5,0)</f>
        <v>William Fierro</v>
      </c>
      <c r="F360" s="4" t="str">
        <f>+VLOOKUP($A360,DATOS_CAPACITACIONES!A:F,6,0)</f>
        <v xml:space="preserve">William Fierro </v>
      </c>
      <c r="G360" s="4" t="str">
        <f>+VLOOKUP($A360,DATOS_CAPACITACIONES!A:G,7,0)</f>
        <v xml:space="preserve">Finca El Pilar </v>
      </c>
      <c r="H360" s="5">
        <f>+VLOOKUP($A360,DATOS_CAPACITACIONES!A:H,8,0)</f>
        <v>44326</v>
      </c>
      <c r="I360" s="4">
        <f>+VLOOKUP($A360,DATOS_CAPACITACIONES!A:I,9,0)</f>
        <v>240</v>
      </c>
      <c r="J360" s="2">
        <v>87946959</v>
      </c>
      <c r="K360" s="4">
        <f>+VLOOKUP($J360,DATOS_PERSONAL!B:C,2,0)</f>
        <v>1542</v>
      </c>
      <c r="L360" s="4" t="str">
        <f>+VLOOKUP($J360,DATOS_PERSONAL!B:D,3,0)</f>
        <v>DANNY JAMER</v>
      </c>
      <c r="M360" s="4" t="str">
        <f>+VLOOKUP($J360,DATOS_PERSONAL!B:E,4,0)</f>
        <v xml:space="preserve">PORTILLA PALACIOS </v>
      </c>
      <c r="N360" s="4" t="str">
        <f>+VLOOKUP($J360,DATOS_PERSONAL!B:F,5,0)</f>
        <v>OROBERLÍN S.A.S.</v>
      </c>
      <c r="O360" s="4">
        <f>+VLOOKUP($A360,DATOS_CAPACITACIONES!A:N,11,0)</f>
        <v>40</v>
      </c>
      <c r="P360" s="4">
        <f>+VLOOKUP($A360,DATOS_CAPACITACIONES!A:L,12,0)</f>
        <v>40</v>
      </c>
      <c r="Q360" s="3">
        <f t="shared" si="5"/>
        <v>1</v>
      </c>
    </row>
    <row r="361" spans="1:17" ht="34.5" customHeight="1" x14ac:dyDescent="0.25">
      <c r="A361" s="2">
        <v>11</v>
      </c>
      <c r="B361" s="4" t="str">
        <f>+VLOOKUP($A361,DATOS_CAPACITACIONES!A:B,2,0)</f>
        <v>Ambiental</v>
      </c>
      <c r="C361" s="4" t="str">
        <f>+VLOOKUP($A361,DATOS_CAPACITACIONES!A:C,3,0)</f>
        <v>Plan de Gestión Integral de Residuos Sólidos</v>
      </c>
      <c r="D361" s="4" t="str">
        <f>+VLOOKUP($A361,DATOS_CAPACITACIONES!A:D,4,0)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1" s="4" t="str">
        <f>+VLOOKUP($A361,DATOS_CAPACITACIONES!A:E,5,0)</f>
        <v>William Fierro</v>
      </c>
      <c r="F361" s="4" t="str">
        <f>+VLOOKUP($A361,DATOS_CAPACITACIONES!A:F,6,0)</f>
        <v xml:space="preserve">William Fierro </v>
      </c>
      <c r="G361" s="4" t="str">
        <f>+VLOOKUP($A361,DATOS_CAPACITACIONES!A:G,7,0)</f>
        <v xml:space="preserve">Finca El Pilar </v>
      </c>
      <c r="H361" s="5">
        <f>+VLOOKUP($A361,DATOS_CAPACITACIONES!A:H,8,0)</f>
        <v>44326</v>
      </c>
      <c r="I361" s="4">
        <f>+VLOOKUP($A361,DATOS_CAPACITACIONES!A:I,9,0)</f>
        <v>240</v>
      </c>
      <c r="J361" s="2">
        <v>19561040</v>
      </c>
      <c r="K361" s="4">
        <f>+VLOOKUP($J361,DATOS_PERSONAL!B:C,2,0)</f>
        <v>1166</v>
      </c>
      <c r="L361" s="4" t="str">
        <f>+VLOOKUP($J361,DATOS_PERSONAL!B:D,3,0)</f>
        <v>GILBERTO SEGUNDO</v>
      </c>
      <c r="M361" s="4" t="str">
        <f>+VLOOKUP($J361,DATOS_PERSONAL!B:E,4,0)</f>
        <v xml:space="preserve">PEREZ RIVERA </v>
      </c>
      <c r="N361" s="4" t="str">
        <f>+VLOOKUP($J361,DATOS_PERSONAL!B:F,5,0)</f>
        <v>OROBERLÍN S.A.S.</v>
      </c>
      <c r="O361" s="4">
        <f>+VLOOKUP($A361,DATOS_CAPACITACIONES!A:N,11,0)</f>
        <v>40</v>
      </c>
      <c r="P361" s="4">
        <f>+VLOOKUP($A361,DATOS_CAPACITACIONES!A:L,12,0)</f>
        <v>40</v>
      </c>
      <c r="Q361" s="3">
        <f t="shared" si="5"/>
        <v>1</v>
      </c>
    </row>
    <row r="362" spans="1:17" ht="34.5" customHeight="1" x14ac:dyDescent="0.25">
      <c r="A362" s="2">
        <v>11</v>
      </c>
      <c r="B362" s="4" t="str">
        <f>+VLOOKUP($A362,DATOS_CAPACITACIONES!A:B,2,0)</f>
        <v>Ambiental</v>
      </c>
      <c r="C362" s="4" t="str">
        <f>+VLOOKUP($A362,DATOS_CAPACITACIONES!A:C,3,0)</f>
        <v>Plan de Gestión Integral de Residuos Sólidos</v>
      </c>
      <c r="D362" s="4" t="str">
        <f>+VLOOKUP($A362,DATOS_CAPACITACIONES!A:D,4,0)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2" s="4" t="str">
        <f>+VLOOKUP($A362,DATOS_CAPACITACIONES!A:E,5,0)</f>
        <v>William Fierro</v>
      </c>
      <c r="F362" s="4" t="str">
        <f>+VLOOKUP($A362,DATOS_CAPACITACIONES!A:F,6,0)</f>
        <v xml:space="preserve">William Fierro </v>
      </c>
      <c r="G362" s="4" t="str">
        <f>+VLOOKUP($A362,DATOS_CAPACITACIONES!A:G,7,0)</f>
        <v xml:space="preserve">Finca El Pilar </v>
      </c>
      <c r="H362" s="5">
        <f>+VLOOKUP($A362,DATOS_CAPACITACIONES!A:H,8,0)</f>
        <v>44326</v>
      </c>
      <c r="I362" s="4">
        <f>+VLOOKUP($A362,DATOS_CAPACITACIONES!A:I,9,0)</f>
        <v>240</v>
      </c>
      <c r="J362" s="2">
        <v>18973838</v>
      </c>
      <c r="K362" s="4">
        <f>+VLOOKUP($J362,DATOS_PERSONAL!B:C,2,0)</f>
        <v>1515</v>
      </c>
      <c r="L362" s="4" t="str">
        <f>+VLOOKUP($J362,DATOS_PERSONAL!B:D,3,0)</f>
        <v xml:space="preserve">MARCOS JAVIER </v>
      </c>
      <c r="M362" s="4" t="str">
        <f>+VLOOKUP($J362,DATOS_PERSONAL!B:E,4,0)</f>
        <v>PEREZ BANDERA</v>
      </c>
      <c r="N362" s="4" t="str">
        <f>+VLOOKUP($J362,DATOS_PERSONAL!B:F,5,0)</f>
        <v>OROBERLÍN S.A.S.</v>
      </c>
      <c r="O362" s="4">
        <f>+VLOOKUP($A362,DATOS_CAPACITACIONES!A:N,11,0)</f>
        <v>40</v>
      </c>
      <c r="P362" s="4">
        <f>+VLOOKUP($A362,DATOS_CAPACITACIONES!A:L,12,0)</f>
        <v>40</v>
      </c>
      <c r="Q362" s="3">
        <f t="shared" si="5"/>
        <v>1</v>
      </c>
    </row>
    <row r="363" spans="1:17" ht="34.5" customHeight="1" x14ac:dyDescent="0.25">
      <c r="A363" s="2">
        <v>11</v>
      </c>
      <c r="B363" s="4" t="str">
        <f>+VLOOKUP($A363,DATOS_CAPACITACIONES!A:B,2,0)</f>
        <v>Ambiental</v>
      </c>
      <c r="C363" s="4" t="str">
        <f>+VLOOKUP($A363,DATOS_CAPACITACIONES!A:C,3,0)</f>
        <v>Plan de Gestión Integral de Residuos Sólidos</v>
      </c>
      <c r="D363" s="4" t="str">
        <f>+VLOOKUP($A363,DATOS_CAPACITACIONES!A:D,4,0)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3" s="4" t="str">
        <f>+VLOOKUP($A363,DATOS_CAPACITACIONES!A:E,5,0)</f>
        <v>William Fierro</v>
      </c>
      <c r="F363" s="4" t="str">
        <f>+VLOOKUP($A363,DATOS_CAPACITACIONES!A:F,6,0)</f>
        <v xml:space="preserve">William Fierro </v>
      </c>
      <c r="G363" s="4" t="str">
        <f>+VLOOKUP($A363,DATOS_CAPACITACIONES!A:G,7,0)</f>
        <v xml:space="preserve">Finca El Pilar </v>
      </c>
      <c r="H363" s="5">
        <f>+VLOOKUP($A363,DATOS_CAPACITACIONES!A:H,8,0)</f>
        <v>44326</v>
      </c>
      <c r="I363" s="4">
        <f>+VLOOKUP($A363,DATOS_CAPACITACIONES!A:I,9,0)</f>
        <v>240</v>
      </c>
      <c r="J363" s="2">
        <v>1069755169</v>
      </c>
      <c r="K363" s="4" t="str">
        <f>+VLOOKUP($J363,DATOS_PERSONAL!B:C,2,0)</f>
        <v>N/A</v>
      </c>
      <c r="L363" s="4" t="str">
        <f>+VLOOKUP($J363,DATOS_PERSONAL!B:D,3,0)</f>
        <v xml:space="preserve"> EDUAR MANUEL</v>
      </c>
      <c r="M363" s="4" t="str">
        <f>+VLOOKUP($J363,DATOS_PERSONAL!B:E,4,0)</f>
        <v>PERDOMO SON</v>
      </c>
      <c r="N363" s="4" t="str">
        <f>+VLOOKUP($J363,DATOS_PERSONAL!B:F,5,0)</f>
        <v>PALMERAS CARARABO S.A.</v>
      </c>
      <c r="O363" s="4">
        <f>+VLOOKUP($A363,DATOS_CAPACITACIONES!A:N,11,0)</f>
        <v>40</v>
      </c>
      <c r="P363" s="4">
        <f>+VLOOKUP($A363,DATOS_CAPACITACIONES!A:L,12,0)</f>
        <v>40</v>
      </c>
      <c r="Q363" s="3">
        <f t="shared" si="5"/>
        <v>1</v>
      </c>
    </row>
    <row r="364" spans="1:17" ht="34.5" customHeight="1" x14ac:dyDescent="0.25">
      <c r="A364" s="2">
        <v>11</v>
      </c>
      <c r="B364" s="4" t="str">
        <f>+VLOOKUP($A364,DATOS_CAPACITACIONES!A:B,2,0)</f>
        <v>Ambiental</v>
      </c>
      <c r="C364" s="4" t="str">
        <f>+VLOOKUP($A364,DATOS_CAPACITACIONES!A:C,3,0)</f>
        <v>Plan de Gestión Integral de Residuos Sólidos</v>
      </c>
      <c r="D364" s="4" t="str">
        <f>+VLOOKUP($A364,DATOS_CAPACITACIONES!A:D,4,0)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4" s="4" t="str">
        <f>+VLOOKUP($A364,DATOS_CAPACITACIONES!A:E,5,0)</f>
        <v>William Fierro</v>
      </c>
      <c r="F364" s="4" t="str">
        <f>+VLOOKUP($A364,DATOS_CAPACITACIONES!A:F,6,0)</f>
        <v xml:space="preserve">William Fierro </v>
      </c>
      <c r="G364" s="4" t="str">
        <f>+VLOOKUP($A364,DATOS_CAPACITACIONES!A:G,7,0)</f>
        <v xml:space="preserve">Finca El Pilar </v>
      </c>
      <c r="H364" s="5">
        <f>+VLOOKUP($A364,DATOS_CAPACITACIONES!A:H,8,0)</f>
        <v>44326</v>
      </c>
      <c r="I364" s="4">
        <f>+VLOOKUP($A364,DATOS_CAPACITACIONES!A:I,9,0)</f>
        <v>240</v>
      </c>
      <c r="J364" s="2">
        <v>7807070</v>
      </c>
      <c r="K364" s="4" t="str">
        <f>+VLOOKUP($J364,DATOS_PERSONAL!B:C,2,0)</f>
        <v>N/A</v>
      </c>
      <c r="L364" s="4" t="str">
        <f>+VLOOKUP($J364,DATOS_PERSONAL!B:D,3,0)</f>
        <v xml:space="preserve"> PEDRO ANTONIO </v>
      </c>
      <c r="M364" s="4" t="str">
        <f>+VLOOKUP($J364,DATOS_PERSONAL!B:E,4,0)</f>
        <v>ORTIZ</v>
      </c>
      <c r="N364" s="4" t="str">
        <f>+VLOOKUP($J364,DATOS_PERSONAL!B:F,5,0)</f>
        <v>PALMERAS CARARABO S.A.</v>
      </c>
      <c r="O364" s="4">
        <f>+VLOOKUP($A364,DATOS_CAPACITACIONES!A:N,11,0)</f>
        <v>40</v>
      </c>
      <c r="P364" s="4">
        <f>+VLOOKUP($A364,DATOS_CAPACITACIONES!A:L,12,0)</f>
        <v>40</v>
      </c>
      <c r="Q364" s="3">
        <f t="shared" si="5"/>
        <v>1</v>
      </c>
    </row>
    <row r="365" spans="1:17" ht="34.5" customHeight="1" x14ac:dyDescent="0.25">
      <c r="A365" s="2">
        <v>11</v>
      </c>
      <c r="B365" s="4" t="str">
        <f>+VLOOKUP($A365,DATOS_CAPACITACIONES!A:B,2,0)</f>
        <v>Ambiental</v>
      </c>
      <c r="C365" s="4" t="str">
        <f>+VLOOKUP($A365,DATOS_CAPACITACIONES!A:C,3,0)</f>
        <v>Plan de Gestión Integral de Residuos Sólidos</v>
      </c>
      <c r="D365" s="4" t="str">
        <f>+VLOOKUP($A365,DATOS_CAPACITACIONES!A:D,4,0)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5" s="4" t="str">
        <f>+VLOOKUP($A365,DATOS_CAPACITACIONES!A:E,5,0)</f>
        <v>William Fierro</v>
      </c>
      <c r="F365" s="4" t="str">
        <f>+VLOOKUP($A365,DATOS_CAPACITACIONES!A:F,6,0)</f>
        <v xml:space="preserve">William Fierro </v>
      </c>
      <c r="G365" s="4" t="str">
        <f>+VLOOKUP($A365,DATOS_CAPACITACIONES!A:G,7,0)</f>
        <v xml:space="preserve">Finca El Pilar </v>
      </c>
      <c r="H365" s="5">
        <f>+VLOOKUP($A365,DATOS_CAPACITACIONES!A:H,8,0)</f>
        <v>44326</v>
      </c>
      <c r="I365" s="4">
        <f>+VLOOKUP($A365,DATOS_CAPACITACIONES!A:I,9,0)</f>
        <v>240</v>
      </c>
      <c r="J365" s="2">
        <v>1003274956</v>
      </c>
      <c r="K365" s="4">
        <f>+VLOOKUP($J365,DATOS_PERSONAL!B:C,2,0)</f>
        <v>1463</v>
      </c>
      <c r="L365" s="4" t="str">
        <f>+VLOOKUP($J365,DATOS_PERSONAL!B:D,3,0)</f>
        <v>WILSON ENRRIQUE</v>
      </c>
      <c r="M365" s="4" t="str">
        <f>+VLOOKUP($J365,DATOS_PERSONAL!B:E,4,0)</f>
        <v>MURILLO JIMENEZ</v>
      </c>
      <c r="N365" s="4" t="str">
        <f>+VLOOKUP($J365,DATOS_PERSONAL!B:F,5,0)</f>
        <v>OROBERLÍN S.A.S.</v>
      </c>
      <c r="O365" s="4">
        <f>+VLOOKUP($A365,DATOS_CAPACITACIONES!A:N,11,0)</f>
        <v>40</v>
      </c>
      <c r="P365" s="4">
        <f>+VLOOKUP($A365,DATOS_CAPACITACIONES!A:L,12,0)</f>
        <v>40</v>
      </c>
      <c r="Q365" s="3">
        <f t="shared" si="5"/>
        <v>1</v>
      </c>
    </row>
    <row r="366" spans="1:17" ht="34.5" customHeight="1" x14ac:dyDescent="0.25">
      <c r="A366" s="2">
        <v>11</v>
      </c>
      <c r="B366" s="4" t="str">
        <f>+VLOOKUP($A366,DATOS_CAPACITACIONES!A:B,2,0)</f>
        <v>Ambiental</v>
      </c>
      <c r="C366" s="4" t="str">
        <f>+VLOOKUP($A366,DATOS_CAPACITACIONES!A:C,3,0)</f>
        <v>Plan de Gestión Integral de Residuos Sólidos</v>
      </c>
      <c r="D366" s="4" t="str">
        <f>+VLOOKUP($A366,DATOS_CAPACITACIONES!A:D,4,0)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6" s="4" t="str">
        <f>+VLOOKUP($A366,DATOS_CAPACITACIONES!A:E,5,0)</f>
        <v>William Fierro</v>
      </c>
      <c r="F366" s="4" t="str">
        <f>+VLOOKUP($A366,DATOS_CAPACITACIONES!A:F,6,0)</f>
        <v xml:space="preserve">William Fierro </v>
      </c>
      <c r="G366" s="4" t="str">
        <f>+VLOOKUP($A366,DATOS_CAPACITACIONES!A:G,7,0)</f>
        <v xml:space="preserve">Finca El Pilar </v>
      </c>
      <c r="H366" s="5">
        <f>+VLOOKUP($A366,DATOS_CAPACITACIONES!A:H,8,0)</f>
        <v>44326</v>
      </c>
      <c r="I366" s="4">
        <f>+VLOOKUP($A366,DATOS_CAPACITACIONES!A:I,9,0)</f>
        <v>240</v>
      </c>
      <c r="J366" s="2">
        <v>1121832436</v>
      </c>
      <c r="K366" s="4">
        <f>+VLOOKUP($J366,DATOS_PERSONAL!B:C,2,0)</f>
        <v>1537</v>
      </c>
      <c r="L366" s="4" t="str">
        <f>+VLOOKUP($J366,DATOS_PERSONAL!B:D,3,0)</f>
        <v>DEICY MARIA</v>
      </c>
      <c r="M366" s="4" t="str">
        <f>+VLOOKUP($J366,DATOS_PERSONAL!B:E,4,0)</f>
        <v>MERCHAN HERNANDEZ</v>
      </c>
      <c r="N366" s="4" t="str">
        <f>+VLOOKUP($J366,DATOS_PERSONAL!B:F,5,0)</f>
        <v>OROBERLÍN S.A.S.</v>
      </c>
      <c r="O366" s="4">
        <f>+VLOOKUP($A366,DATOS_CAPACITACIONES!A:N,11,0)</f>
        <v>40</v>
      </c>
      <c r="P366" s="4">
        <f>+VLOOKUP($A366,DATOS_CAPACITACIONES!A:L,12,0)</f>
        <v>40</v>
      </c>
      <c r="Q366" s="3">
        <f t="shared" si="5"/>
        <v>1</v>
      </c>
    </row>
    <row r="367" spans="1:17" ht="34.5" customHeight="1" x14ac:dyDescent="0.25">
      <c r="A367" s="2">
        <v>11</v>
      </c>
      <c r="B367" s="4" t="str">
        <f>+VLOOKUP($A367,DATOS_CAPACITACIONES!A:B,2,0)</f>
        <v>Ambiental</v>
      </c>
      <c r="C367" s="4" t="str">
        <f>+VLOOKUP($A367,DATOS_CAPACITACIONES!A:C,3,0)</f>
        <v>Plan de Gestión Integral de Residuos Sólidos</v>
      </c>
      <c r="D367" s="4" t="str">
        <f>+VLOOKUP($A367,DATOS_CAPACITACIONES!A:D,4,0)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7" s="4" t="str">
        <f>+VLOOKUP($A367,DATOS_CAPACITACIONES!A:E,5,0)</f>
        <v>William Fierro</v>
      </c>
      <c r="F367" s="4" t="str">
        <f>+VLOOKUP($A367,DATOS_CAPACITACIONES!A:F,6,0)</f>
        <v xml:space="preserve">William Fierro </v>
      </c>
      <c r="G367" s="4" t="str">
        <f>+VLOOKUP($A367,DATOS_CAPACITACIONES!A:G,7,0)</f>
        <v xml:space="preserve">Finca El Pilar </v>
      </c>
      <c r="H367" s="5">
        <f>+VLOOKUP($A367,DATOS_CAPACITACIONES!A:H,8,0)</f>
        <v>44326</v>
      </c>
      <c r="I367" s="4">
        <f>+VLOOKUP($A367,DATOS_CAPACITACIONES!A:I,9,0)</f>
        <v>240</v>
      </c>
      <c r="J367" s="2">
        <v>19118159</v>
      </c>
      <c r="K367" s="4">
        <f>+VLOOKUP($J367,DATOS_PERSONAL!B:C,2,0)</f>
        <v>1402</v>
      </c>
      <c r="L367" s="4" t="str">
        <f>+VLOOKUP($J367,DATOS_PERSONAL!B:D,3,0)</f>
        <v xml:space="preserve">NICANOR </v>
      </c>
      <c r="M367" s="4" t="str">
        <f>+VLOOKUP($J367,DATOS_PERSONAL!B:E,4,0)</f>
        <v>MARTINEZ GOMEZ</v>
      </c>
      <c r="N367" s="4" t="str">
        <f>+VLOOKUP($J367,DATOS_PERSONAL!B:F,5,0)</f>
        <v>OROBERLÍN S.A.S.</v>
      </c>
      <c r="O367" s="4">
        <f>+VLOOKUP($A367,DATOS_CAPACITACIONES!A:N,11,0)</f>
        <v>40</v>
      </c>
      <c r="P367" s="4">
        <f>+VLOOKUP($A367,DATOS_CAPACITACIONES!A:L,12,0)</f>
        <v>40</v>
      </c>
      <c r="Q367" s="3">
        <f t="shared" si="5"/>
        <v>1</v>
      </c>
    </row>
    <row r="368" spans="1:17" ht="34.5" customHeight="1" x14ac:dyDescent="0.25">
      <c r="A368" s="2">
        <v>11</v>
      </c>
      <c r="B368" s="4" t="str">
        <f>+VLOOKUP($A368,DATOS_CAPACITACIONES!A:B,2,0)</f>
        <v>Ambiental</v>
      </c>
      <c r="C368" s="4" t="str">
        <f>+VLOOKUP($A368,DATOS_CAPACITACIONES!A:C,3,0)</f>
        <v>Plan de Gestión Integral de Residuos Sólidos</v>
      </c>
      <c r="D368" s="4" t="str">
        <f>+VLOOKUP($A368,DATOS_CAPACITACIONES!A:D,4,0)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8" s="4" t="str">
        <f>+VLOOKUP($A368,DATOS_CAPACITACIONES!A:E,5,0)</f>
        <v>William Fierro</v>
      </c>
      <c r="F368" s="4" t="str">
        <f>+VLOOKUP($A368,DATOS_CAPACITACIONES!A:F,6,0)</f>
        <v xml:space="preserve">William Fierro </v>
      </c>
      <c r="G368" s="4" t="str">
        <f>+VLOOKUP($A368,DATOS_CAPACITACIONES!A:G,7,0)</f>
        <v xml:space="preserve">Finca El Pilar </v>
      </c>
      <c r="H368" s="5">
        <f>+VLOOKUP($A368,DATOS_CAPACITACIONES!A:H,8,0)</f>
        <v>44326</v>
      </c>
      <c r="I368" s="4">
        <f>+VLOOKUP($A368,DATOS_CAPACITACIONES!A:I,9,0)</f>
        <v>240</v>
      </c>
      <c r="J368" s="2">
        <v>85380891</v>
      </c>
      <c r="K368" s="4">
        <f>+VLOOKUP($J368,DATOS_PERSONAL!B:C,2,0)</f>
        <v>1532</v>
      </c>
      <c r="L368" s="4" t="str">
        <f>+VLOOKUP($J368,DATOS_PERSONAL!B:D,3,0)</f>
        <v>JOSE FERNANDO</v>
      </c>
      <c r="M368" s="4" t="str">
        <f>+VLOOKUP($J368,DATOS_PERSONAL!B:E,4,0)</f>
        <v xml:space="preserve">MANGA GUZMAN </v>
      </c>
      <c r="N368" s="4" t="str">
        <f>+VLOOKUP($J368,DATOS_PERSONAL!B:F,5,0)</f>
        <v>OROBERLÍN S.A.S.</v>
      </c>
      <c r="O368" s="4">
        <f>+VLOOKUP($A368,DATOS_CAPACITACIONES!A:N,11,0)</f>
        <v>40</v>
      </c>
      <c r="P368" s="4">
        <f>+VLOOKUP($A368,DATOS_CAPACITACIONES!A:L,12,0)</f>
        <v>40</v>
      </c>
      <c r="Q368" s="3">
        <f t="shared" si="5"/>
        <v>1</v>
      </c>
    </row>
    <row r="369" spans="1:17" ht="34.5" customHeight="1" x14ac:dyDescent="0.25">
      <c r="A369" s="2">
        <v>11</v>
      </c>
      <c r="B369" s="4" t="str">
        <f>+VLOOKUP($A369,DATOS_CAPACITACIONES!A:B,2,0)</f>
        <v>Ambiental</v>
      </c>
      <c r="C369" s="4" t="str">
        <f>+VLOOKUP($A369,DATOS_CAPACITACIONES!A:C,3,0)</f>
        <v>Plan de Gestión Integral de Residuos Sólidos</v>
      </c>
      <c r="D369" s="4" t="str">
        <f>+VLOOKUP($A369,DATOS_CAPACITACIONES!A:D,4,0)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69" s="4" t="str">
        <f>+VLOOKUP($A369,DATOS_CAPACITACIONES!A:E,5,0)</f>
        <v>William Fierro</v>
      </c>
      <c r="F369" s="4" t="str">
        <f>+VLOOKUP($A369,DATOS_CAPACITACIONES!A:F,6,0)</f>
        <v xml:space="preserve">William Fierro </v>
      </c>
      <c r="G369" s="4" t="str">
        <f>+VLOOKUP($A369,DATOS_CAPACITACIONES!A:G,7,0)</f>
        <v xml:space="preserve">Finca El Pilar </v>
      </c>
      <c r="H369" s="5">
        <f>+VLOOKUP($A369,DATOS_CAPACITACIONES!A:H,8,0)</f>
        <v>44326</v>
      </c>
      <c r="I369" s="4">
        <f>+VLOOKUP($A369,DATOS_CAPACITACIONES!A:I,9,0)</f>
        <v>240</v>
      </c>
      <c r="J369" s="2">
        <v>1119888284</v>
      </c>
      <c r="K369" s="4" t="str">
        <f>+VLOOKUP($J369,DATOS_PERSONAL!B:C,2,0)</f>
        <v>N/A</v>
      </c>
      <c r="L369" s="4" t="str">
        <f>+VLOOKUP($J369,DATOS_PERSONAL!B:D,3,0)</f>
        <v>OSCAR</v>
      </c>
      <c r="M369" s="4" t="str">
        <f>+VLOOKUP($J369,DATOS_PERSONAL!B:E,4,0)</f>
        <v>JARAMILLO RODRIGUEZ</v>
      </c>
      <c r="N369" s="4" t="str">
        <f>+VLOOKUP($J369,DATOS_PERSONAL!B:F,5,0)</f>
        <v>PALMERAS CARARABO S.A.</v>
      </c>
      <c r="O369" s="4">
        <f>+VLOOKUP($A369,DATOS_CAPACITACIONES!A:N,11,0)</f>
        <v>40</v>
      </c>
      <c r="P369" s="4">
        <f>+VLOOKUP($A369,DATOS_CAPACITACIONES!A:L,12,0)</f>
        <v>40</v>
      </c>
      <c r="Q369" s="3">
        <f t="shared" si="5"/>
        <v>1</v>
      </c>
    </row>
    <row r="370" spans="1:17" ht="34.5" customHeight="1" x14ac:dyDescent="0.25">
      <c r="A370" s="2">
        <v>11</v>
      </c>
      <c r="B370" s="4" t="str">
        <f>+VLOOKUP($A370,DATOS_CAPACITACIONES!A:B,2,0)</f>
        <v>Ambiental</v>
      </c>
      <c r="C370" s="4" t="str">
        <f>+VLOOKUP($A370,DATOS_CAPACITACIONES!A:C,3,0)</f>
        <v>Plan de Gestión Integral de Residuos Sólidos</v>
      </c>
      <c r="D370" s="4" t="str">
        <f>+VLOOKUP($A370,DATOS_CAPACITACIONES!A:D,4,0)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0" s="4" t="str">
        <f>+VLOOKUP($A370,DATOS_CAPACITACIONES!A:E,5,0)</f>
        <v>William Fierro</v>
      </c>
      <c r="F370" s="4" t="str">
        <f>+VLOOKUP($A370,DATOS_CAPACITACIONES!A:F,6,0)</f>
        <v xml:space="preserve">William Fierro </v>
      </c>
      <c r="G370" s="4" t="str">
        <f>+VLOOKUP($A370,DATOS_CAPACITACIONES!A:G,7,0)</f>
        <v xml:space="preserve">Finca El Pilar </v>
      </c>
      <c r="H370" s="5">
        <f>+VLOOKUP($A370,DATOS_CAPACITACIONES!A:H,8,0)</f>
        <v>44326</v>
      </c>
      <c r="I370" s="4">
        <f>+VLOOKUP($A370,DATOS_CAPACITACIONES!A:I,9,0)</f>
        <v>240</v>
      </c>
      <c r="J370" s="2">
        <v>1121910483</v>
      </c>
      <c r="K370" s="4">
        <f>+VLOOKUP($J370,DATOS_PERSONAL!B:C,2,0)</f>
        <v>1538</v>
      </c>
      <c r="L370" s="4" t="str">
        <f>+VLOOKUP($J370,DATOS_PERSONAL!B:D,3,0)</f>
        <v>ADRIANA</v>
      </c>
      <c r="M370" s="4" t="str">
        <f>+VLOOKUP($J370,DATOS_PERSONAL!B:E,4,0)</f>
        <v xml:space="preserve">JARAMILLO OVALLE </v>
      </c>
      <c r="N370" s="4" t="str">
        <f>+VLOOKUP($J370,DATOS_PERSONAL!B:F,5,0)</f>
        <v>OROBERLÍN S.A.S.</v>
      </c>
      <c r="O370" s="4">
        <f>+VLOOKUP($A370,DATOS_CAPACITACIONES!A:N,11,0)</f>
        <v>40</v>
      </c>
      <c r="P370" s="4">
        <f>+VLOOKUP($A370,DATOS_CAPACITACIONES!A:L,12,0)</f>
        <v>40</v>
      </c>
      <c r="Q370" s="3">
        <f t="shared" si="5"/>
        <v>1</v>
      </c>
    </row>
    <row r="371" spans="1:17" ht="34.5" customHeight="1" x14ac:dyDescent="0.25">
      <c r="A371" s="2">
        <v>11</v>
      </c>
      <c r="B371" s="4" t="str">
        <f>+VLOOKUP($A371,DATOS_CAPACITACIONES!A:B,2,0)</f>
        <v>Ambiental</v>
      </c>
      <c r="C371" s="4" t="str">
        <f>+VLOOKUP($A371,DATOS_CAPACITACIONES!A:C,3,0)</f>
        <v>Plan de Gestión Integral de Residuos Sólidos</v>
      </c>
      <c r="D371" s="4" t="str">
        <f>+VLOOKUP($A371,DATOS_CAPACITACIONES!A:D,4,0)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1" s="4" t="str">
        <f>+VLOOKUP($A371,DATOS_CAPACITACIONES!A:E,5,0)</f>
        <v>William Fierro</v>
      </c>
      <c r="F371" s="4" t="str">
        <f>+VLOOKUP($A371,DATOS_CAPACITACIONES!A:F,6,0)</f>
        <v xml:space="preserve">William Fierro </v>
      </c>
      <c r="G371" s="4" t="str">
        <f>+VLOOKUP($A371,DATOS_CAPACITACIONES!A:G,7,0)</f>
        <v xml:space="preserve">Finca El Pilar </v>
      </c>
      <c r="H371" s="5">
        <f>+VLOOKUP($A371,DATOS_CAPACITACIONES!A:H,8,0)</f>
        <v>44326</v>
      </c>
      <c r="I371" s="4">
        <f>+VLOOKUP($A371,DATOS_CAPACITACIONES!A:I,9,0)</f>
        <v>240</v>
      </c>
      <c r="J371" s="2">
        <v>3271447</v>
      </c>
      <c r="K371" s="4">
        <f>+VLOOKUP($J371,DATOS_PERSONAL!B:C,2,0)</f>
        <v>1346</v>
      </c>
      <c r="L371" s="4" t="str">
        <f>+VLOOKUP($J371,DATOS_PERSONAL!B:D,3,0)</f>
        <v xml:space="preserve"> JOSE ANTONIO</v>
      </c>
      <c r="M371" s="4" t="str">
        <f>+VLOOKUP($J371,DATOS_PERSONAL!B:E,4,0)</f>
        <v>HERRERA MELO</v>
      </c>
      <c r="N371" s="4" t="str">
        <f>+VLOOKUP($J371,DATOS_PERSONAL!B:F,5,0)</f>
        <v>OROBERLÍN S.A.S.</v>
      </c>
      <c r="O371" s="4">
        <f>+VLOOKUP($A371,DATOS_CAPACITACIONES!A:N,11,0)</f>
        <v>40</v>
      </c>
      <c r="P371" s="4">
        <f>+VLOOKUP($A371,DATOS_CAPACITACIONES!A:L,12,0)</f>
        <v>40</v>
      </c>
      <c r="Q371" s="3">
        <f t="shared" si="5"/>
        <v>1</v>
      </c>
    </row>
    <row r="372" spans="1:17" ht="34.5" customHeight="1" x14ac:dyDescent="0.25">
      <c r="A372" s="2">
        <v>11</v>
      </c>
      <c r="B372" s="4" t="str">
        <f>+VLOOKUP($A372,DATOS_CAPACITACIONES!A:B,2,0)</f>
        <v>Ambiental</v>
      </c>
      <c r="C372" s="4" t="str">
        <f>+VLOOKUP($A372,DATOS_CAPACITACIONES!A:C,3,0)</f>
        <v>Plan de Gestión Integral de Residuos Sólidos</v>
      </c>
      <c r="D372" s="4" t="str">
        <f>+VLOOKUP($A372,DATOS_CAPACITACIONES!A:D,4,0)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2" s="4" t="str">
        <f>+VLOOKUP($A372,DATOS_CAPACITACIONES!A:E,5,0)</f>
        <v>William Fierro</v>
      </c>
      <c r="F372" s="4" t="str">
        <f>+VLOOKUP($A372,DATOS_CAPACITACIONES!A:F,6,0)</f>
        <v xml:space="preserve">William Fierro </v>
      </c>
      <c r="G372" s="4" t="str">
        <f>+VLOOKUP($A372,DATOS_CAPACITACIONES!A:G,7,0)</f>
        <v xml:space="preserve">Finca El Pilar </v>
      </c>
      <c r="H372" s="5">
        <f>+VLOOKUP($A372,DATOS_CAPACITACIONES!A:H,8,0)</f>
        <v>44326</v>
      </c>
      <c r="I372" s="4">
        <f>+VLOOKUP($A372,DATOS_CAPACITACIONES!A:I,9,0)</f>
        <v>240</v>
      </c>
      <c r="J372" s="2">
        <v>17490003</v>
      </c>
      <c r="K372" s="4">
        <f>+VLOOKUP($J372,DATOS_PERSONAL!B:C,2,0)</f>
        <v>1007</v>
      </c>
      <c r="L372" s="4" t="str">
        <f>+VLOOKUP($J372,DATOS_PERSONAL!B:D,3,0)</f>
        <v xml:space="preserve">NICANOR </v>
      </c>
      <c r="M372" s="4" t="str">
        <f>+VLOOKUP($J372,DATOS_PERSONAL!B:E,4,0)</f>
        <v xml:space="preserve">HERNANDEZ HERNANDEZ </v>
      </c>
      <c r="N372" s="4" t="str">
        <f>+VLOOKUP($J372,DATOS_PERSONAL!B:F,5,0)</f>
        <v>OROBERLÍN S.A.S.</v>
      </c>
      <c r="O372" s="4">
        <f>+VLOOKUP($A372,DATOS_CAPACITACIONES!A:N,11,0)</f>
        <v>40</v>
      </c>
      <c r="P372" s="4">
        <f>+VLOOKUP($A372,DATOS_CAPACITACIONES!A:L,12,0)</f>
        <v>40</v>
      </c>
      <c r="Q372" s="3">
        <f t="shared" si="5"/>
        <v>1</v>
      </c>
    </row>
    <row r="373" spans="1:17" ht="34.5" customHeight="1" x14ac:dyDescent="0.25">
      <c r="A373" s="2">
        <v>11</v>
      </c>
      <c r="B373" s="4" t="str">
        <f>+VLOOKUP($A373,DATOS_CAPACITACIONES!A:B,2,0)</f>
        <v>Ambiental</v>
      </c>
      <c r="C373" s="4" t="str">
        <f>+VLOOKUP($A373,DATOS_CAPACITACIONES!A:C,3,0)</f>
        <v>Plan de Gestión Integral de Residuos Sólidos</v>
      </c>
      <c r="D373" s="4" t="str">
        <f>+VLOOKUP($A373,DATOS_CAPACITACIONES!A:D,4,0)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3" s="4" t="str">
        <f>+VLOOKUP($A373,DATOS_CAPACITACIONES!A:E,5,0)</f>
        <v>William Fierro</v>
      </c>
      <c r="F373" s="4" t="str">
        <f>+VLOOKUP($A373,DATOS_CAPACITACIONES!A:F,6,0)</f>
        <v xml:space="preserve">William Fierro </v>
      </c>
      <c r="G373" s="4" t="str">
        <f>+VLOOKUP($A373,DATOS_CAPACITACIONES!A:G,7,0)</f>
        <v xml:space="preserve">Finca El Pilar </v>
      </c>
      <c r="H373" s="5">
        <f>+VLOOKUP($A373,DATOS_CAPACITACIONES!A:H,8,0)</f>
        <v>44326</v>
      </c>
      <c r="I373" s="4">
        <f>+VLOOKUP($A373,DATOS_CAPACITACIONES!A:I,9,0)</f>
        <v>240</v>
      </c>
      <c r="J373" s="2">
        <v>1123116171</v>
      </c>
      <c r="K373" s="4">
        <f>+VLOOKUP($J373,DATOS_PERSONAL!B:C,2,0)</f>
        <v>1539</v>
      </c>
      <c r="L373" s="4" t="str">
        <f>+VLOOKUP($J373,DATOS_PERSONAL!B:D,3,0)</f>
        <v>YULIZA ANDREA</v>
      </c>
      <c r="M373" s="4" t="str">
        <f>+VLOOKUP($J373,DATOS_PERSONAL!B:E,4,0)</f>
        <v xml:space="preserve">HERNANDEZ HERNANDEZ </v>
      </c>
      <c r="N373" s="4" t="str">
        <f>+VLOOKUP($J373,DATOS_PERSONAL!B:F,5,0)</f>
        <v>OROBERLÍN S.A.S.</v>
      </c>
      <c r="O373" s="4">
        <f>+VLOOKUP($A373,DATOS_CAPACITACIONES!A:N,11,0)</f>
        <v>40</v>
      </c>
      <c r="P373" s="4">
        <f>+VLOOKUP($A373,DATOS_CAPACITACIONES!A:L,12,0)</f>
        <v>40</v>
      </c>
      <c r="Q373" s="3">
        <f t="shared" si="5"/>
        <v>1</v>
      </c>
    </row>
    <row r="374" spans="1:17" ht="34.5" customHeight="1" x14ac:dyDescent="0.25">
      <c r="A374" s="2">
        <v>11</v>
      </c>
      <c r="B374" s="4" t="str">
        <f>+VLOOKUP($A374,DATOS_CAPACITACIONES!A:B,2,0)</f>
        <v>Ambiental</v>
      </c>
      <c r="C374" s="4" t="str">
        <f>+VLOOKUP($A374,DATOS_CAPACITACIONES!A:C,3,0)</f>
        <v>Plan de Gestión Integral de Residuos Sólidos</v>
      </c>
      <c r="D374" s="4" t="str">
        <f>+VLOOKUP($A374,DATOS_CAPACITACIONES!A:D,4,0)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4" s="4" t="str">
        <f>+VLOOKUP($A374,DATOS_CAPACITACIONES!A:E,5,0)</f>
        <v>William Fierro</v>
      </c>
      <c r="F374" s="4" t="str">
        <f>+VLOOKUP($A374,DATOS_CAPACITACIONES!A:F,6,0)</f>
        <v xml:space="preserve">William Fierro </v>
      </c>
      <c r="G374" s="4" t="str">
        <f>+VLOOKUP($A374,DATOS_CAPACITACIONES!A:G,7,0)</f>
        <v xml:space="preserve">Finca El Pilar </v>
      </c>
      <c r="H374" s="5">
        <f>+VLOOKUP($A374,DATOS_CAPACITACIONES!A:H,8,0)</f>
        <v>44326</v>
      </c>
      <c r="I374" s="4">
        <f>+VLOOKUP($A374,DATOS_CAPACITACIONES!A:I,9,0)</f>
        <v>240</v>
      </c>
      <c r="J374" s="2">
        <v>1010143088</v>
      </c>
      <c r="K374" s="4">
        <f>+VLOOKUP($J374,DATOS_PERSONAL!B:C,2,0)</f>
        <v>1536</v>
      </c>
      <c r="L374" s="4" t="str">
        <f>+VLOOKUP($J374,DATOS_PERSONAL!B:D,3,0)</f>
        <v>MONICA ALEJANDRA</v>
      </c>
      <c r="M374" s="4" t="str">
        <f>+VLOOKUP($J374,DATOS_PERSONAL!B:E,4,0)</f>
        <v xml:space="preserve">HERNANDEZ HERNANDEZ </v>
      </c>
      <c r="N374" s="4" t="str">
        <f>+VLOOKUP($J374,DATOS_PERSONAL!B:F,5,0)</f>
        <v>OROBERLÍN S.A.S.</v>
      </c>
      <c r="O374" s="4">
        <f>+VLOOKUP($A374,DATOS_CAPACITACIONES!A:N,11,0)</f>
        <v>40</v>
      </c>
      <c r="P374" s="4">
        <f>+VLOOKUP($A374,DATOS_CAPACITACIONES!A:L,12,0)</f>
        <v>40</v>
      </c>
      <c r="Q374" s="3">
        <f t="shared" si="5"/>
        <v>1</v>
      </c>
    </row>
    <row r="375" spans="1:17" ht="34.5" customHeight="1" x14ac:dyDescent="0.25">
      <c r="A375" s="2">
        <v>11</v>
      </c>
      <c r="B375" s="4" t="str">
        <f>+VLOOKUP($A375,DATOS_CAPACITACIONES!A:B,2,0)</f>
        <v>Ambiental</v>
      </c>
      <c r="C375" s="4" t="str">
        <f>+VLOOKUP($A375,DATOS_CAPACITACIONES!A:C,3,0)</f>
        <v>Plan de Gestión Integral de Residuos Sólidos</v>
      </c>
      <c r="D375" s="4" t="str">
        <f>+VLOOKUP($A375,DATOS_CAPACITACIONES!A:D,4,0)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5" s="4" t="str">
        <f>+VLOOKUP($A375,DATOS_CAPACITACIONES!A:E,5,0)</f>
        <v>William Fierro</v>
      </c>
      <c r="F375" s="4" t="str">
        <f>+VLOOKUP($A375,DATOS_CAPACITACIONES!A:F,6,0)</f>
        <v xml:space="preserve">William Fierro </v>
      </c>
      <c r="G375" s="4" t="str">
        <f>+VLOOKUP($A375,DATOS_CAPACITACIONES!A:G,7,0)</f>
        <v xml:space="preserve">Finca El Pilar </v>
      </c>
      <c r="H375" s="5">
        <f>+VLOOKUP($A375,DATOS_CAPACITACIONES!A:H,8,0)</f>
        <v>44326</v>
      </c>
      <c r="I375" s="4">
        <f>+VLOOKUP($A375,DATOS_CAPACITACIONES!A:I,9,0)</f>
        <v>240</v>
      </c>
      <c r="J375" s="2">
        <v>1123116186</v>
      </c>
      <c r="K375" s="4" t="str">
        <f>+VLOOKUP($J375,DATOS_PERSONAL!B:C,2,0)</f>
        <v>N/A</v>
      </c>
      <c r="L375" s="4" t="str">
        <f>+VLOOKUP($J375,DATOS_PERSONAL!B:D,3,0)</f>
        <v xml:space="preserve"> JOSE NICODEMUS</v>
      </c>
      <c r="M375" s="4" t="str">
        <f>+VLOOKUP($J375,DATOS_PERSONAL!B:E,4,0)</f>
        <v>GUTIERREZ ARDILA</v>
      </c>
      <c r="N375" s="4" t="str">
        <f>+VLOOKUP($J375,DATOS_PERSONAL!B:F,5,0)</f>
        <v>PALMERAS CARARABO S.A.</v>
      </c>
      <c r="O375" s="4">
        <f>+VLOOKUP($A375,DATOS_CAPACITACIONES!A:N,11,0)</f>
        <v>40</v>
      </c>
      <c r="P375" s="4">
        <f>+VLOOKUP($A375,DATOS_CAPACITACIONES!A:L,12,0)</f>
        <v>40</v>
      </c>
      <c r="Q375" s="3">
        <f t="shared" si="5"/>
        <v>1</v>
      </c>
    </row>
    <row r="376" spans="1:17" ht="34.5" customHeight="1" x14ac:dyDescent="0.25">
      <c r="A376" s="2">
        <v>11</v>
      </c>
      <c r="B376" s="4" t="str">
        <f>+VLOOKUP($A376,DATOS_CAPACITACIONES!A:B,2,0)</f>
        <v>Ambiental</v>
      </c>
      <c r="C376" s="4" t="str">
        <f>+VLOOKUP($A376,DATOS_CAPACITACIONES!A:C,3,0)</f>
        <v>Plan de Gestión Integral de Residuos Sólidos</v>
      </c>
      <c r="D376" s="4" t="str">
        <f>+VLOOKUP($A376,DATOS_CAPACITACIONES!A:D,4,0)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6" s="4" t="str">
        <f>+VLOOKUP($A376,DATOS_CAPACITACIONES!A:E,5,0)</f>
        <v>William Fierro</v>
      </c>
      <c r="F376" s="4" t="str">
        <f>+VLOOKUP($A376,DATOS_CAPACITACIONES!A:F,6,0)</f>
        <v xml:space="preserve">William Fierro </v>
      </c>
      <c r="G376" s="4" t="str">
        <f>+VLOOKUP($A376,DATOS_CAPACITACIONES!A:G,7,0)</f>
        <v xml:space="preserve">Finca El Pilar </v>
      </c>
      <c r="H376" s="5">
        <f>+VLOOKUP($A376,DATOS_CAPACITACIONES!A:H,8,0)</f>
        <v>44326</v>
      </c>
      <c r="I376" s="4">
        <f>+VLOOKUP($A376,DATOS_CAPACITACIONES!A:I,9,0)</f>
        <v>240</v>
      </c>
      <c r="J376" s="2">
        <v>93470745</v>
      </c>
      <c r="K376" s="4" t="str">
        <f>+VLOOKUP($J376,DATOS_PERSONAL!B:C,2,0)</f>
        <v>N/A</v>
      </c>
      <c r="L376" s="4" t="str">
        <f>+VLOOKUP($J376,DATOS_PERSONAL!B:D,3,0)</f>
        <v>FERNANDO</v>
      </c>
      <c r="M376" s="4" t="str">
        <f>+VLOOKUP($J376,DATOS_PERSONAL!B:E,4,0)</f>
        <v>GONZALEZ POVEDA</v>
      </c>
      <c r="N376" s="4" t="str">
        <f>+VLOOKUP($J376,DATOS_PERSONAL!B:F,5,0)</f>
        <v>PALMERAS CARARABO S.A.</v>
      </c>
      <c r="O376" s="4">
        <f>+VLOOKUP($A376,DATOS_CAPACITACIONES!A:N,11,0)</f>
        <v>40</v>
      </c>
      <c r="P376" s="4">
        <f>+VLOOKUP($A376,DATOS_CAPACITACIONES!A:L,12,0)</f>
        <v>40</v>
      </c>
      <c r="Q376" s="3">
        <f t="shared" si="5"/>
        <v>1</v>
      </c>
    </row>
    <row r="377" spans="1:17" ht="34.5" customHeight="1" x14ac:dyDescent="0.25">
      <c r="A377" s="2">
        <v>11</v>
      </c>
      <c r="B377" s="4" t="str">
        <f>+VLOOKUP($A377,DATOS_CAPACITACIONES!A:B,2,0)</f>
        <v>Ambiental</v>
      </c>
      <c r="C377" s="4" t="str">
        <f>+VLOOKUP($A377,DATOS_CAPACITACIONES!A:C,3,0)</f>
        <v>Plan de Gestión Integral de Residuos Sólidos</v>
      </c>
      <c r="D377" s="4" t="str">
        <f>+VLOOKUP($A377,DATOS_CAPACITACIONES!A:D,4,0)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7" s="4" t="str">
        <f>+VLOOKUP($A377,DATOS_CAPACITACIONES!A:E,5,0)</f>
        <v>William Fierro</v>
      </c>
      <c r="F377" s="4" t="str">
        <f>+VLOOKUP($A377,DATOS_CAPACITACIONES!A:F,6,0)</f>
        <v xml:space="preserve">William Fierro </v>
      </c>
      <c r="G377" s="4" t="str">
        <f>+VLOOKUP($A377,DATOS_CAPACITACIONES!A:G,7,0)</f>
        <v xml:space="preserve">Finca El Pilar </v>
      </c>
      <c r="H377" s="5">
        <f>+VLOOKUP($A377,DATOS_CAPACITACIONES!A:H,8,0)</f>
        <v>44326</v>
      </c>
      <c r="I377" s="4">
        <f>+VLOOKUP($A377,DATOS_CAPACITACIONES!A:I,9,0)</f>
        <v>240</v>
      </c>
      <c r="J377" s="2">
        <v>1006838553</v>
      </c>
      <c r="K377" s="4">
        <f>+VLOOKUP($J377,DATOS_PERSONAL!B:C,2,0)</f>
        <v>1547</v>
      </c>
      <c r="L377" s="4" t="str">
        <f>+VLOOKUP($J377,DATOS_PERSONAL!B:D,3,0)</f>
        <v>MIGUEL ANGEL</v>
      </c>
      <c r="M377" s="4" t="str">
        <f>+VLOOKUP($J377,DATOS_PERSONAL!B:E,4,0)</f>
        <v xml:space="preserve">GARCIA MORENO </v>
      </c>
      <c r="N377" s="4" t="str">
        <f>+VLOOKUP($J377,DATOS_PERSONAL!B:F,5,0)</f>
        <v>OROBERLÍN S.A.S.</v>
      </c>
      <c r="O377" s="4">
        <f>+VLOOKUP($A377,DATOS_CAPACITACIONES!A:N,11,0)</f>
        <v>40</v>
      </c>
      <c r="P377" s="4">
        <f>+VLOOKUP($A377,DATOS_CAPACITACIONES!A:L,12,0)</f>
        <v>40</v>
      </c>
      <c r="Q377" s="3">
        <f t="shared" si="5"/>
        <v>1</v>
      </c>
    </row>
    <row r="378" spans="1:17" ht="34.5" customHeight="1" x14ac:dyDescent="0.25">
      <c r="A378" s="2">
        <v>11</v>
      </c>
      <c r="B378" s="4" t="str">
        <f>+VLOOKUP($A378,DATOS_CAPACITACIONES!A:B,2,0)</f>
        <v>Ambiental</v>
      </c>
      <c r="C378" s="4" t="str">
        <f>+VLOOKUP($A378,DATOS_CAPACITACIONES!A:C,3,0)</f>
        <v>Plan de Gestión Integral de Residuos Sólidos</v>
      </c>
      <c r="D378" s="4" t="str">
        <f>+VLOOKUP($A378,DATOS_CAPACITACIONES!A:D,4,0)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8" s="4" t="str">
        <f>+VLOOKUP($A378,DATOS_CAPACITACIONES!A:E,5,0)</f>
        <v>William Fierro</v>
      </c>
      <c r="F378" s="4" t="str">
        <f>+VLOOKUP($A378,DATOS_CAPACITACIONES!A:F,6,0)</f>
        <v xml:space="preserve">William Fierro </v>
      </c>
      <c r="G378" s="4" t="str">
        <f>+VLOOKUP($A378,DATOS_CAPACITACIONES!A:G,7,0)</f>
        <v xml:space="preserve">Finca El Pilar </v>
      </c>
      <c r="H378" s="5">
        <f>+VLOOKUP($A378,DATOS_CAPACITACIONES!A:H,8,0)</f>
        <v>44326</v>
      </c>
      <c r="I378" s="4">
        <f>+VLOOKUP($A378,DATOS_CAPACITACIONES!A:I,9,0)</f>
        <v>240</v>
      </c>
      <c r="J378" s="2">
        <v>1006822040</v>
      </c>
      <c r="K378" s="4" t="str">
        <f>+VLOOKUP($J378,DATOS_PERSONAL!B:C,2,0)</f>
        <v>N/A</v>
      </c>
      <c r="L378" s="4" t="str">
        <f>+VLOOKUP($J378,DATOS_PERSONAL!B:D,3,0)</f>
        <v>EIDER ORLANDO</v>
      </c>
      <c r="M378" s="4" t="str">
        <f>+VLOOKUP($J378,DATOS_PERSONAL!B:E,4,0)</f>
        <v>GARCIA</v>
      </c>
      <c r="N378" s="4" t="str">
        <f>+VLOOKUP($J378,DATOS_PERSONAL!B:F,5,0)</f>
        <v>OROBERLÍN S.A.S.</v>
      </c>
      <c r="O378" s="4">
        <f>+VLOOKUP($A378,DATOS_CAPACITACIONES!A:N,11,0)</f>
        <v>40</v>
      </c>
      <c r="P378" s="4">
        <f>+VLOOKUP($A378,DATOS_CAPACITACIONES!A:L,12,0)</f>
        <v>40</v>
      </c>
      <c r="Q378" s="3">
        <f t="shared" si="5"/>
        <v>1</v>
      </c>
    </row>
    <row r="379" spans="1:17" ht="34.5" customHeight="1" x14ac:dyDescent="0.25">
      <c r="A379" s="2">
        <v>11</v>
      </c>
      <c r="B379" s="4" t="str">
        <f>+VLOOKUP($A379,DATOS_CAPACITACIONES!A:B,2,0)</f>
        <v>Ambiental</v>
      </c>
      <c r="C379" s="4" t="str">
        <f>+VLOOKUP($A379,DATOS_CAPACITACIONES!A:C,3,0)</f>
        <v>Plan de Gestión Integral de Residuos Sólidos</v>
      </c>
      <c r="D379" s="4" t="str">
        <f>+VLOOKUP($A379,DATOS_CAPACITACIONES!A:D,4,0)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79" s="4" t="str">
        <f>+VLOOKUP($A379,DATOS_CAPACITACIONES!A:E,5,0)</f>
        <v>William Fierro</v>
      </c>
      <c r="F379" s="4" t="str">
        <f>+VLOOKUP($A379,DATOS_CAPACITACIONES!A:F,6,0)</f>
        <v xml:space="preserve">William Fierro </v>
      </c>
      <c r="G379" s="4" t="str">
        <f>+VLOOKUP($A379,DATOS_CAPACITACIONES!A:G,7,0)</f>
        <v xml:space="preserve">Finca El Pilar </v>
      </c>
      <c r="H379" s="5">
        <f>+VLOOKUP($A379,DATOS_CAPACITACIONES!A:H,8,0)</f>
        <v>44326</v>
      </c>
      <c r="I379" s="4">
        <f>+VLOOKUP($A379,DATOS_CAPACITACIONES!A:I,9,0)</f>
        <v>240</v>
      </c>
      <c r="J379" s="2">
        <v>79538669</v>
      </c>
      <c r="K379" s="4">
        <f>+VLOOKUP($J379,DATOS_PERSONAL!B:C,2,0)</f>
        <v>1031</v>
      </c>
      <c r="L379" s="4" t="str">
        <f>+VLOOKUP($J379,DATOS_PERSONAL!B:D,3,0)</f>
        <v>OMAR</v>
      </c>
      <c r="M379" s="4" t="str">
        <f>+VLOOKUP($J379,DATOS_PERSONAL!B:E,4,0)</f>
        <v>FONTECHA</v>
      </c>
      <c r="N379" s="4" t="str">
        <f>+VLOOKUP($J379,DATOS_PERSONAL!B:F,5,0)</f>
        <v>OROBERLÍN S.A.S.</v>
      </c>
      <c r="O379" s="4">
        <f>+VLOOKUP($A379,DATOS_CAPACITACIONES!A:N,11,0)</f>
        <v>40</v>
      </c>
      <c r="P379" s="4">
        <f>+VLOOKUP($A379,DATOS_CAPACITACIONES!A:L,12,0)</f>
        <v>40</v>
      </c>
      <c r="Q379" s="3">
        <f t="shared" si="5"/>
        <v>1</v>
      </c>
    </row>
    <row r="380" spans="1:17" ht="34.5" customHeight="1" x14ac:dyDescent="0.25">
      <c r="A380" s="2">
        <v>11</v>
      </c>
      <c r="B380" s="4" t="str">
        <f>+VLOOKUP($A380,DATOS_CAPACITACIONES!A:B,2,0)</f>
        <v>Ambiental</v>
      </c>
      <c r="C380" s="4" t="str">
        <f>+VLOOKUP($A380,DATOS_CAPACITACIONES!A:C,3,0)</f>
        <v>Plan de Gestión Integral de Residuos Sólidos</v>
      </c>
      <c r="D380" s="4" t="str">
        <f>+VLOOKUP($A380,DATOS_CAPACITACIONES!A:D,4,0)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0" s="4" t="str">
        <f>+VLOOKUP($A380,DATOS_CAPACITACIONES!A:E,5,0)</f>
        <v>William Fierro</v>
      </c>
      <c r="F380" s="4" t="str">
        <f>+VLOOKUP($A380,DATOS_CAPACITACIONES!A:F,6,0)</f>
        <v xml:space="preserve">William Fierro </v>
      </c>
      <c r="G380" s="4" t="str">
        <f>+VLOOKUP($A380,DATOS_CAPACITACIONES!A:G,7,0)</f>
        <v xml:space="preserve">Finca El Pilar </v>
      </c>
      <c r="H380" s="5">
        <f>+VLOOKUP($A380,DATOS_CAPACITACIONES!A:H,8,0)</f>
        <v>44326</v>
      </c>
      <c r="I380" s="4">
        <f>+VLOOKUP($A380,DATOS_CAPACITACIONES!A:I,9,0)</f>
        <v>240</v>
      </c>
      <c r="J380" s="2">
        <v>1007057960</v>
      </c>
      <c r="K380" s="4" t="str">
        <f>+VLOOKUP($J380,DATOS_PERSONAL!B:C,2,0)</f>
        <v>N/A</v>
      </c>
      <c r="L380" s="4" t="str">
        <f>+VLOOKUP($J380,DATOS_PERSONAL!B:D,3,0)</f>
        <v>WILSON ANDRES</v>
      </c>
      <c r="M380" s="4" t="str">
        <f>+VLOOKUP($J380,DATOS_PERSONAL!B:E,4,0)</f>
        <v>DIAZ BERNAL</v>
      </c>
      <c r="N380" s="4" t="str">
        <f>+VLOOKUP($J380,DATOS_PERSONAL!B:F,5,0)</f>
        <v>PALMERAS CARARABO S.A.</v>
      </c>
      <c r="O380" s="4">
        <f>+VLOOKUP($A380,DATOS_CAPACITACIONES!A:N,11,0)</f>
        <v>40</v>
      </c>
      <c r="P380" s="4">
        <f>+VLOOKUP($A380,DATOS_CAPACITACIONES!A:L,12,0)</f>
        <v>40</v>
      </c>
      <c r="Q380" s="3">
        <f t="shared" si="5"/>
        <v>1</v>
      </c>
    </row>
    <row r="381" spans="1:17" ht="34.5" customHeight="1" x14ac:dyDescent="0.25">
      <c r="A381" s="2">
        <v>11</v>
      </c>
      <c r="B381" s="4" t="str">
        <f>+VLOOKUP($A381,DATOS_CAPACITACIONES!A:B,2,0)</f>
        <v>Ambiental</v>
      </c>
      <c r="C381" s="4" t="str">
        <f>+VLOOKUP($A381,DATOS_CAPACITACIONES!A:C,3,0)</f>
        <v>Plan de Gestión Integral de Residuos Sólidos</v>
      </c>
      <c r="D381" s="4" t="str">
        <f>+VLOOKUP($A381,DATOS_CAPACITACIONES!A:D,4,0)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1" s="4" t="str">
        <f>+VLOOKUP($A381,DATOS_CAPACITACIONES!A:E,5,0)</f>
        <v>William Fierro</v>
      </c>
      <c r="F381" s="4" t="str">
        <f>+VLOOKUP($A381,DATOS_CAPACITACIONES!A:F,6,0)</f>
        <v xml:space="preserve">William Fierro </v>
      </c>
      <c r="G381" s="4" t="str">
        <f>+VLOOKUP($A381,DATOS_CAPACITACIONES!A:G,7,0)</f>
        <v xml:space="preserve">Finca El Pilar </v>
      </c>
      <c r="H381" s="5">
        <f>+VLOOKUP($A381,DATOS_CAPACITACIONES!A:H,8,0)</f>
        <v>44326</v>
      </c>
      <c r="I381" s="4">
        <f>+VLOOKUP($A381,DATOS_CAPACITACIONES!A:I,9,0)</f>
        <v>240</v>
      </c>
      <c r="J381" s="2">
        <v>1006795353</v>
      </c>
      <c r="K381" s="4">
        <f>+VLOOKUP($J381,DATOS_PERSONAL!B:C,2,0)</f>
        <v>1533</v>
      </c>
      <c r="L381" s="4" t="str">
        <f>+VLOOKUP($J381,DATOS_PERSONAL!B:D,3,0)</f>
        <v xml:space="preserve"> LUIS JEFREY</v>
      </c>
      <c r="M381" s="4" t="str">
        <f>+VLOOKUP($J381,DATOS_PERSONAL!B:E,4,0)</f>
        <v>CASTRO NARVAEZ</v>
      </c>
      <c r="N381" s="4" t="str">
        <f>+VLOOKUP($J381,DATOS_PERSONAL!B:F,5,0)</f>
        <v>OROBERLÍN S.A.S.</v>
      </c>
      <c r="O381" s="4">
        <f>+VLOOKUP($A381,DATOS_CAPACITACIONES!A:N,11,0)</f>
        <v>40</v>
      </c>
      <c r="P381" s="4">
        <f>+VLOOKUP($A381,DATOS_CAPACITACIONES!A:L,12,0)</f>
        <v>40</v>
      </c>
      <c r="Q381" s="3">
        <f t="shared" si="5"/>
        <v>1</v>
      </c>
    </row>
    <row r="382" spans="1:17" ht="34.5" customHeight="1" x14ac:dyDescent="0.25">
      <c r="A382" s="2">
        <v>11</v>
      </c>
      <c r="B382" s="4" t="str">
        <f>+VLOOKUP($A382,DATOS_CAPACITACIONES!A:B,2,0)</f>
        <v>Ambiental</v>
      </c>
      <c r="C382" s="4" t="str">
        <f>+VLOOKUP($A382,DATOS_CAPACITACIONES!A:C,3,0)</f>
        <v>Plan de Gestión Integral de Residuos Sólidos</v>
      </c>
      <c r="D382" s="4" t="str">
        <f>+VLOOKUP($A382,DATOS_CAPACITACIONES!A:D,4,0)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2" s="4" t="str">
        <f>+VLOOKUP($A382,DATOS_CAPACITACIONES!A:E,5,0)</f>
        <v>William Fierro</v>
      </c>
      <c r="F382" s="4" t="str">
        <f>+VLOOKUP($A382,DATOS_CAPACITACIONES!A:F,6,0)</f>
        <v xml:space="preserve">William Fierro </v>
      </c>
      <c r="G382" s="4" t="str">
        <f>+VLOOKUP($A382,DATOS_CAPACITACIONES!A:G,7,0)</f>
        <v xml:space="preserve">Finca El Pilar </v>
      </c>
      <c r="H382" s="5">
        <f>+VLOOKUP($A382,DATOS_CAPACITACIONES!A:H,8,0)</f>
        <v>44326</v>
      </c>
      <c r="I382" s="4">
        <f>+VLOOKUP($A382,DATOS_CAPACITACIONES!A:I,9,0)</f>
        <v>240</v>
      </c>
      <c r="J382" s="2">
        <v>1103219172</v>
      </c>
      <c r="K382" s="4">
        <f>+VLOOKUP($J382,DATOS_PERSONAL!B:C,2,0)</f>
        <v>1230</v>
      </c>
      <c r="L382" s="4" t="str">
        <f>+VLOOKUP($J382,DATOS_PERSONAL!B:D,3,0)</f>
        <v>PABLO SEGUNDO</v>
      </c>
      <c r="M382" s="4" t="str">
        <f>+VLOOKUP($J382,DATOS_PERSONAL!B:E,4,0)</f>
        <v xml:space="preserve">CARDENAS MUÑOZ </v>
      </c>
      <c r="N382" s="4" t="str">
        <f>+VLOOKUP($J382,DATOS_PERSONAL!B:F,5,0)</f>
        <v>OROBERLÍN S.A.S.</v>
      </c>
      <c r="O382" s="4">
        <f>+VLOOKUP($A382,DATOS_CAPACITACIONES!A:N,11,0)</f>
        <v>40</v>
      </c>
      <c r="P382" s="4">
        <f>+VLOOKUP($A382,DATOS_CAPACITACIONES!A:L,12,0)</f>
        <v>40</v>
      </c>
      <c r="Q382" s="3">
        <f t="shared" si="5"/>
        <v>1</v>
      </c>
    </row>
    <row r="383" spans="1:17" ht="34.5" customHeight="1" x14ac:dyDescent="0.25">
      <c r="A383" s="2">
        <v>11</v>
      </c>
      <c r="B383" s="4" t="str">
        <f>+VLOOKUP($A383,DATOS_CAPACITACIONES!A:B,2,0)</f>
        <v>Ambiental</v>
      </c>
      <c r="C383" s="4" t="str">
        <f>+VLOOKUP($A383,DATOS_CAPACITACIONES!A:C,3,0)</f>
        <v>Plan de Gestión Integral de Residuos Sólidos</v>
      </c>
      <c r="D383" s="4" t="str">
        <f>+VLOOKUP($A383,DATOS_CAPACITACIONES!A:D,4,0)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3" s="4" t="str">
        <f>+VLOOKUP($A383,DATOS_CAPACITACIONES!A:E,5,0)</f>
        <v>William Fierro</v>
      </c>
      <c r="F383" s="4" t="str">
        <f>+VLOOKUP($A383,DATOS_CAPACITACIONES!A:F,6,0)</f>
        <v xml:space="preserve">William Fierro </v>
      </c>
      <c r="G383" s="4" t="str">
        <f>+VLOOKUP($A383,DATOS_CAPACITACIONES!A:G,7,0)</f>
        <v xml:space="preserve">Finca El Pilar </v>
      </c>
      <c r="H383" s="5">
        <f>+VLOOKUP($A383,DATOS_CAPACITACIONES!A:H,8,0)</f>
        <v>44326</v>
      </c>
      <c r="I383" s="4">
        <f>+VLOOKUP($A383,DATOS_CAPACITACIONES!A:I,9,0)</f>
        <v>240</v>
      </c>
      <c r="J383" s="2">
        <v>97612623</v>
      </c>
      <c r="K383" s="4" t="str">
        <f>+VLOOKUP($J383,DATOS_PERSONAL!B:C,2,0)</f>
        <v>N/A</v>
      </c>
      <c r="L383" s="4" t="str">
        <f>+VLOOKUP($J383,DATOS_PERSONAL!B:D,3,0)</f>
        <v>EDWIN ALBEIRO</v>
      </c>
      <c r="M383" s="4" t="str">
        <f>+VLOOKUP($J383,DATOS_PERSONAL!B:E,4,0)</f>
        <v>CANO</v>
      </c>
      <c r="N383" s="4" t="str">
        <f>+VLOOKUP($J383,DATOS_PERSONAL!B:F,5,0)</f>
        <v>PALMERAS CARARABO S.A.</v>
      </c>
      <c r="O383" s="4">
        <f>+VLOOKUP($A383,DATOS_CAPACITACIONES!A:N,11,0)</f>
        <v>40</v>
      </c>
      <c r="P383" s="4">
        <f>+VLOOKUP($A383,DATOS_CAPACITACIONES!A:L,12,0)</f>
        <v>40</v>
      </c>
      <c r="Q383" s="3">
        <f t="shared" si="5"/>
        <v>1</v>
      </c>
    </row>
    <row r="384" spans="1:17" ht="34.5" customHeight="1" x14ac:dyDescent="0.25">
      <c r="A384" s="2">
        <v>11</v>
      </c>
      <c r="B384" s="4" t="str">
        <f>+VLOOKUP($A384,DATOS_CAPACITACIONES!A:B,2,0)</f>
        <v>Ambiental</v>
      </c>
      <c r="C384" s="4" t="str">
        <f>+VLOOKUP($A384,DATOS_CAPACITACIONES!A:C,3,0)</f>
        <v>Plan de Gestión Integral de Residuos Sólidos</v>
      </c>
      <c r="D384" s="4" t="str">
        <f>+VLOOKUP($A384,DATOS_CAPACITACIONES!A:D,4,0)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4" s="4" t="str">
        <f>+VLOOKUP($A384,DATOS_CAPACITACIONES!A:E,5,0)</f>
        <v>William Fierro</v>
      </c>
      <c r="F384" s="4" t="str">
        <f>+VLOOKUP($A384,DATOS_CAPACITACIONES!A:F,6,0)</f>
        <v xml:space="preserve">William Fierro </v>
      </c>
      <c r="G384" s="4" t="str">
        <f>+VLOOKUP($A384,DATOS_CAPACITACIONES!A:G,7,0)</f>
        <v xml:space="preserve">Finca El Pilar </v>
      </c>
      <c r="H384" s="5">
        <f>+VLOOKUP($A384,DATOS_CAPACITACIONES!A:H,8,0)</f>
        <v>44326</v>
      </c>
      <c r="I384" s="4">
        <f>+VLOOKUP($A384,DATOS_CAPACITACIONES!A:I,9,0)</f>
        <v>240</v>
      </c>
      <c r="J384" s="2">
        <v>17345837</v>
      </c>
      <c r="K384" s="4">
        <f>+VLOOKUP($J384,DATOS_PERSONAL!B:C,2,0)</f>
        <v>1240</v>
      </c>
      <c r="L384" s="4" t="str">
        <f>+VLOOKUP($J384,DATOS_PERSONAL!B:D,3,0)</f>
        <v>GUILLERMO ANTONIO</v>
      </c>
      <c r="M384" s="4" t="str">
        <f>+VLOOKUP($J384,DATOS_PERSONAL!B:E,4,0)</f>
        <v xml:space="preserve">BRAVO </v>
      </c>
      <c r="N384" s="4" t="str">
        <f>+VLOOKUP($J384,DATOS_PERSONAL!B:F,5,0)</f>
        <v>OROBERLÍN S.A.S.</v>
      </c>
      <c r="O384" s="4">
        <f>+VLOOKUP($A384,DATOS_CAPACITACIONES!A:N,11,0)</f>
        <v>40</v>
      </c>
      <c r="P384" s="4">
        <f>+VLOOKUP($A384,DATOS_CAPACITACIONES!A:L,12,0)</f>
        <v>40</v>
      </c>
      <c r="Q384" s="3">
        <f t="shared" si="5"/>
        <v>1</v>
      </c>
    </row>
    <row r="385" spans="1:17" ht="34.5" customHeight="1" x14ac:dyDescent="0.25">
      <c r="A385" s="2">
        <v>11</v>
      </c>
      <c r="B385" s="4" t="str">
        <f>+VLOOKUP($A385,DATOS_CAPACITACIONES!A:B,2,0)</f>
        <v>Ambiental</v>
      </c>
      <c r="C385" s="4" t="str">
        <f>+VLOOKUP($A385,DATOS_CAPACITACIONES!A:C,3,0)</f>
        <v>Plan de Gestión Integral de Residuos Sólidos</v>
      </c>
      <c r="D385" s="4" t="str">
        <f>+VLOOKUP($A385,DATOS_CAPACITACIONES!A:D,4,0)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5" s="4" t="str">
        <f>+VLOOKUP($A385,DATOS_CAPACITACIONES!A:E,5,0)</f>
        <v>William Fierro</v>
      </c>
      <c r="F385" s="4" t="str">
        <f>+VLOOKUP($A385,DATOS_CAPACITACIONES!A:F,6,0)</f>
        <v xml:space="preserve">William Fierro </v>
      </c>
      <c r="G385" s="4" t="str">
        <f>+VLOOKUP($A385,DATOS_CAPACITACIONES!A:G,7,0)</f>
        <v xml:space="preserve">Finca El Pilar </v>
      </c>
      <c r="H385" s="5">
        <f>+VLOOKUP($A385,DATOS_CAPACITACIONES!A:H,8,0)</f>
        <v>44326</v>
      </c>
      <c r="I385" s="4">
        <f>+VLOOKUP($A385,DATOS_CAPACITACIONES!A:I,9,0)</f>
        <v>240</v>
      </c>
      <c r="J385" s="2">
        <v>1006697383</v>
      </c>
      <c r="K385" s="4">
        <f>+VLOOKUP($J385,DATOS_PERSONAL!B:C,2,0)</f>
        <v>1535</v>
      </c>
      <c r="L385" s="4" t="str">
        <f>+VLOOKUP($J385,DATOS_PERSONAL!B:D,3,0)</f>
        <v>DIANA SOFIA</v>
      </c>
      <c r="M385" s="4" t="str">
        <f>+VLOOKUP($J385,DATOS_PERSONAL!B:E,4,0)</f>
        <v xml:space="preserve">BLANCO ANDRADE </v>
      </c>
      <c r="N385" s="4" t="str">
        <f>+VLOOKUP($J385,DATOS_PERSONAL!B:F,5,0)</f>
        <v>OROBERLÍN S.A.S.</v>
      </c>
      <c r="O385" s="4">
        <f>+VLOOKUP($A385,DATOS_CAPACITACIONES!A:N,11,0)</f>
        <v>40</v>
      </c>
      <c r="P385" s="4">
        <f>+VLOOKUP($A385,DATOS_CAPACITACIONES!A:L,12,0)</f>
        <v>40</v>
      </c>
      <c r="Q385" s="3">
        <f t="shared" si="5"/>
        <v>1</v>
      </c>
    </row>
    <row r="386" spans="1:17" ht="34.5" customHeight="1" x14ac:dyDescent="0.25">
      <c r="A386" s="2">
        <v>11</v>
      </c>
      <c r="B386" s="4" t="str">
        <f>+VLOOKUP($A386,DATOS_CAPACITACIONES!A:B,2,0)</f>
        <v>Ambiental</v>
      </c>
      <c r="C386" s="4" t="str">
        <f>+VLOOKUP($A386,DATOS_CAPACITACIONES!A:C,3,0)</f>
        <v>Plan de Gestión Integral de Residuos Sólidos</v>
      </c>
      <c r="D386" s="4" t="str">
        <f>+VLOOKUP($A386,DATOS_CAPACITACIONES!A:D,4,0)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6" s="4" t="str">
        <f>+VLOOKUP($A386,DATOS_CAPACITACIONES!A:E,5,0)</f>
        <v>William Fierro</v>
      </c>
      <c r="F386" s="4" t="str">
        <f>+VLOOKUP($A386,DATOS_CAPACITACIONES!A:F,6,0)</f>
        <v xml:space="preserve">William Fierro </v>
      </c>
      <c r="G386" s="4" t="str">
        <f>+VLOOKUP($A386,DATOS_CAPACITACIONES!A:G,7,0)</f>
        <v xml:space="preserve">Finca El Pilar </v>
      </c>
      <c r="H386" s="5">
        <f>+VLOOKUP($A386,DATOS_CAPACITACIONES!A:H,8,0)</f>
        <v>44326</v>
      </c>
      <c r="I386" s="4">
        <f>+VLOOKUP($A386,DATOS_CAPACITACIONES!A:I,9,0)</f>
        <v>240</v>
      </c>
      <c r="J386" s="2">
        <v>1193531410</v>
      </c>
      <c r="K386" s="4">
        <f>+VLOOKUP($J386,DATOS_PERSONAL!B:C,2,0)</f>
        <v>1544</v>
      </c>
      <c r="L386" s="4" t="str">
        <f>+VLOOKUP($J386,DATOS_PERSONAL!B:D,3,0)</f>
        <v>SARA DANIELA</v>
      </c>
      <c r="M386" s="4" t="str">
        <f>+VLOOKUP($J386,DATOS_PERSONAL!B:E,4,0)</f>
        <v xml:space="preserve">BELTRAN MORENO </v>
      </c>
      <c r="N386" s="4" t="str">
        <f>+VLOOKUP($J386,DATOS_PERSONAL!B:F,5,0)</f>
        <v>OROBERLÍN S.A.S.</v>
      </c>
      <c r="O386" s="4">
        <f>+VLOOKUP($A386,DATOS_CAPACITACIONES!A:N,11,0)</f>
        <v>40</v>
      </c>
      <c r="P386" s="4">
        <f>+VLOOKUP($A386,DATOS_CAPACITACIONES!A:L,12,0)</f>
        <v>40</v>
      </c>
      <c r="Q386" s="3">
        <f t="shared" ref="Q386:Q449" si="6">(P386/O386)</f>
        <v>1</v>
      </c>
    </row>
    <row r="387" spans="1:17" ht="34.5" customHeight="1" x14ac:dyDescent="0.25">
      <c r="A387" s="2">
        <v>11</v>
      </c>
      <c r="B387" s="4" t="str">
        <f>+VLOOKUP($A387,DATOS_CAPACITACIONES!A:B,2,0)</f>
        <v>Ambiental</v>
      </c>
      <c r="C387" s="4" t="str">
        <f>+VLOOKUP($A387,DATOS_CAPACITACIONES!A:C,3,0)</f>
        <v>Plan de Gestión Integral de Residuos Sólidos</v>
      </c>
      <c r="D387" s="4" t="str">
        <f>+VLOOKUP($A387,DATOS_CAPACITACIONES!A:D,4,0)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7" s="4" t="str">
        <f>+VLOOKUP($A387,DATOS_CAPACITACIONES!A:E,5,0)</f>
        <v>William Fierro</v>
      </c>
      <c r="F387" s="4" t="str">
        <f>+VLOOKUP($A387,DATOS_CAPACITACIONES!A:F,6,0)</f>
        <v xml:space="preserve">William Fierro </v>
      </c>
      <c r="G387" s="4" t="str">
        <f>+VLOOKUP($A387,DATOS_CAPACITACIONES!A:G,7,0)</f>
        <v xml:space="preserve">Finca El Pilar </v>
      </c>
      <c r="H387" s="5">
        <f>+VLOOKUP($A387,DATOS_CAPACITACIONES!A:H,8,0)</f>
        <v>44326</v>
      </c>
      <c r="I387" s="4">
        <f>+VLOOKUP($A387,DATOS_CAPACITACIONES!A:I,9,0)</f>
        <v>240</v>
      </c>
      <c r="J387" s="2">
        <v>1120499197</v>
      </c>
      <c r="K387" s="4">
        <f>+VLOOKUP($J387,DATOS_PERSONAL!B:C,2,0)</f>
        <v>1065</v>
      </c>
      <c r="L387" s="4" t="str">
        <f>+VLOOKUP($J387,DATOS_PERSONAL!B:D,3,0)</f>
        <v>LADY JOHANA</v>
      </c>
      <c r="M387" s="4" t="str">
        <f>+VLOOKUP($J387,DATOS_PERSONAL!B:E,4,0)</f>
        <v xml:space="preserve">ANDRADE SANCHEZ </v>
      </c>
      <c r="N387" s="4" t="str">
        <f>+VLOOKUP($J387,DATOS_PERSONAL!B:F,5,0)</f>
        <v>OROBERLÍN S.A.S.</v>
      </c>
      <c r="O387" s="4">
        <f>+VLOOKUP($A387,DATOS_CAPACITACIONES!A:N,11,0)</f>
        <v>40</v>
      </c>
      <c r="P387" s="4">
        <f>+VLOOKUP($A387,DATOS_CAPACITACIONES!A:L,12,0)</f>
        <v>40</v>
      </c>
      <c r="Q387" s="3">
        <f t="shared" si="6"/>
        <v>1</v>
      </c>
    </row>
    <row r="388" spans="1:17" ht="34.5" customHeight="1" x14ac:dyDescent="0.25">
      <c r="A388" s="2">
        <v>11</v>
      </c>
      <c r="B388" s="4" t="str">
        <f>+VLOOKUP($A388,DATOS_CAPACITACIONES!A:B,2,0)</f>
        <v>Ambiental</v>
      </c>
      <c r="C388" s="4" t="str">
        <f>+VLOOKUP($A388,DATOS_CAPACITACIONES!A:C,3,0)</f>
        <v>Plan de Gestión Integral de Residuos Sólidos</v>
      </c>
      <c r="D388" s="4" t="str">
        <f>+VLOOKUP($A388,DATOS_CAPACITACIONES!A:D,4,0)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388" s="4" t="str">
        <f>+VLOOKUP($A388,DATOS_CAPACITACIONES!A:E,5,0)</f>
        <v>William Fierro</v>
      </c>
      <c r="F388" s="4" t="str">
        <f>+VLOOKUP($A388,DATOS_CAPACITACIONES!A:F,6,0)</f>
        <v xml:space="preserve">William Fierro </v>
      </c>
      <c r="G388" s="4" t="str">
        <f>+VLOOKUP($A388,DATOS_CAPACITACIONES!A:G,7,0)</f>
        <v xml:space="preserve">Finca El Pilar </v>
      </c>
      <c r="H388" s="5">
        <f>+VLOOKUP($A388,DATOS_CAPACITACIONES!A:H,8,0)</f>
        <v>44326</v>
      </c>
      <c r="I388" s="4">
        <f>+VLOOKUP($A388,DATOS_CAPACITACIONES!A:I,9,0)</f>
        <v>240</v>
      </c>
      <c r="J388" s="2">
        <v>1121868814</v>
      </c>
      <c r="K388" s="4">
        <f>+VLOOKUP($J388,DATOS_PERSONAL!B:C,2,0)</f>
        <v>1046</v>
      </c>
      <c r="L388" s="4" t="str">
        <f>+VLOOKUP($J388,DATOS_PERSONAL!B:D,3,0)</f>
        <v>DIANA EDELMIRA</v>
      </c>
      <c r="M388" s="4" t="str">
        <f>+VLOOKUP($J388,DATOS_PERSONAL!B:E,4,0)</f>
        <v xml:space="preserve">AMAYA GONZALEZ </v>
      </c>
      <c r="N388" s="4" t="str">
        <f>+VLOOKUP($J388,DATOS_PERSONAL!B:F,5,0)</f>
        <v>OROBERLÍN S.A.S.</v>
      </c>
      <c r="O388" s="4">
        <f>+VLOOKUP($A388,DATOS_CAPACITACIONES!A:N,11,0)</f>
        <v>40</v>
      </c>
      <c r="P388" s="4">
        <f>+VLOOKUP($A388,DATOS_CAPACITACIONES!A:L,12,0)</f>
        <v>40</v>
      </c>
      <c r="Q388" s="3">
        <f t="shared" si="6"/>
        <v>1</v>
      </c>
    </row>
    <row r="389" spans="1:17" ht="34.5" customHeight="1" x14ac:dyDescent="0.25">
      <c r="A389" s="2">
        <v>12</v>
      </c>
      <c r="B389" s="4" t="str">
        <f>+VLOOKUP($A389,DATOS_CAPACITACIONES!A:B,2,0)</f>
        <v>Sanidad</v>
      </c>
      <c r="C389" s="4" t="str">
        <f>+VLOOKUP($A389,DATOS_CAPACITACIONES!A:C,3,0)</f>
        <v>Aspectos sanitarios</v>
      </c>
      <c r="D389" s="4" t="str">
        <f>+VLOOKUP($A389,DATOS_CAPACITACIONES!A:D,4,0)</f>
        <v xml:space="preserve">Se realiza capacitación con temáticas de todos los disturbios de la palma de aceite. </v>
      </c>
      <c r="E389" s="4" t="str">
        <f>+VLOOKUP($A389,DATOS_CAPACITACIONES!A:E,5,0)</f>
        <v>Nubia Beltran</v>
      </c>
      <c r="F389" s="4" t="str">
        <f>+VLOOKUP($A389,DATOS_CAPACITACIONES!A:F,6,0)</f>
        <v>Omar Rivera</v>
      </c>
      <c r="G389" s="4" t="str">
        <f>+VLOOKUP($A389,DATOS_CAPACITACIONES!A:G,7,0)</f>
        <v xml:space="preserve">Finca el Pilar </v>
      </c>
      <c r="H389" s="5">
        <f>+VLOOKUP($A389,DATOS_CAPACITACIONES!A:H,8,0)</f>
        <v>44326</v>
      </c>
      <c r="I389" s="4">
        <f>+VLOOKUP($A389,DATOS_CAPACITACIONES!A:I,9,0)</f>
        <v>480</v>
      </c>
      <c r="J389" s="2">
        <v>17267214</v>
      </c>
      <c r="K389" s="4">
        <f>+VLOOKUP($J389,DATOS_PERSONAL!B:C,2,0)</f>
        <v>1311</v>
      </c>
      <c r="L389" s="4" t="str">
        <f>+VLOOKUP($J389,DATOS_PERSONAL!B:D,3,0)</f>
        <v>JOSE ALVARO</v>
      </c>
      <c r="M389" s="4" t="str">
        <f>+VLOOKUP($J389,DATOS_PERSONAL!B:E,4,0)</f>
        <v xml:space="preserve">SUAREZ TRIVIÑO </v>
      </c>
      <c r="N389" s="4" t="str">
        <f>+VLOOKUP($J389,DATOS_PERSONAL!B:F,5,0)</f>
        <v>OROBERLÍN S.A.S.</v>
      </c>
      <c r="O389" s="4">
        <f>+VLOOKUP($A389,DATOS_CAPACITACIONES!A:N,11)</f>
        <v>44</v>
      </c>
      <c r="P389" s="4">
        <f>+VLOOKUP($A389,DATOS_CAPACITACIONES!A:L,12)</f>
        <v>44</v>
      </c>
      <c r="Q389" s="3">
        <f t="shared" si="6"/>
        <v>1</v>
      </c>
    </row>
    <row r="390" spans="1:17" ht="34.5" customHeight="1" x14ac:dyDescent="0.25">
      <c r="A390" s="2">
        <v>12</v>
      </c>
      <c r="B390" s="4" t="str">
        <f>+VLOOKUP($A390,DATOS_CAPACITACIONES!A:B,2,0)</f>
        <v>Sanidad</v>
      </c>
      <c r="C390" s="4" t="str">
        <f>+VLOOKUP($A390,DATOS_CAPACITACIONES!A:C,3,0)</f>
        <v>Aspectos sanitarios</v>
      </c>
      <c r="D390" s="4" t="str">
        <f>+VLOOKUP($A390,DATOS_CAPACITACIONES!A:D,4,0)</f>
        <v xml:space="preserve">Se realiza capacitación con temáticas de todos los disturbios de la palma de aceite. </v>
      </c>
      <c r="E390" s="4" t="str">
        <f>+VLOOKUP($A390,DATOS_CAPACITACIONES!A:E,5,0)</f>
        <v>Nubia Beltran</v>
      </c>
      <c r="F390" s="4" t="str">
        <f>+VLOOKUP($A390,DATOS_CAPACITACIONES!A:F,6,0)</f>
        <v>Omar Rivera</v>
      </c>
      <c r="G390" s="4" t="str">
        <f>+VLOOKUP($A390,DATOS_CAPACITACIONES!A:G,7,0)</f>
        <v xml:space="preserve">Finca el Pilar </v>
      </c>
      <c r="H390" s="5">
        <f>+VLOOKUP($A390,DATOS_CAPACITACIONES!A:H,8,0)</f>
        <v>44326</v>
      </c>
      <c r="I390" s="4">
        <f>+VLOOKUP($A390,DATOS_CAPACITACIONES!A:I,9,0)</f>
        <v>480</v>
      </c>
      <c r="J390" s="2">
        <v>1006778024</v>
      </c>
      <c r="K390" s="4">
        <f>+VLOOKUP($J390,DATOS_PERSONAL!B:C,2,0)</f>
        <v>1505</v>
      </c>
      <c r="L390" s="4" t="str">
        <f>+VLOOKUP($J390,DATOS_PERSONAL!B:D,3,0)</f>
        <v>JUAN DAVID</v>
      </c>
      <c r="M390" s="4" t="str">
        <f>+VLOOKUP($J390,DATOS_PERSONAL!B:E,4,0)</f>
        <v xml:space="preserve">SOLORZA ROJAS </v>
      </c>
      <c r="N390" s="4" t="str">
        <f>+VLOOKUP($J390,DATOS_PERSONAL!B:F,5,0)</f>
        <v>OROBERLÍN S.A.S.</v>
      </c>
      <c r="O390" s="4">
        <f>+VLOOKUP($A390,DATOS_CAPACITACIONES!A:N,11)</f>
        <v>44</v>
      </c>
      <c r="P390" s="4">
        <f>+VLOOKUP($A390,DATOS_CAPACITACIONES!A:L,12)</f>
        <v>44</v>
      </c>
      <c r="Q390" s="3">
        <f t="shared" si="6"/>
        <v>1</v>
      </c>
    </row>
    <row r="391" spans="1:17" ht="34.5" customHeight="1" x14ac:dyDescent="0.25">
      <c r="A391" s="2">
        <v>12</v>
      </c>
      <c r="B391" s="4" t="str">
        <f>+VLOOKUP($A391,DATOS_CAPACITACIONES!A:B,2,0)</f>
        <v>Sanidad</v>
      </c>
      <c r="C391" s="4" t="str">
        <f>+VLOOKUP($A391,DATOS_CAPACITACIONES!A:C,3,0)</f>
        <v>Aspectos sanitarios</v>
      </c>
      <c r="D391" s="4" t="str">
        <f>+VLOOKUP($A391,DATOS_CAPACITACIONES!A:D,4,0)</f>
        <v xml:space="preserve">Se realiza capacitación con temáticas de todos los disturbios de la palma de aceite. </v>
      </c>
      <c r="E391" s="4" t="str">
        <f>+VLOOKUP($A391,DATOS_CAPACITACIONES!A:E,5,0)</f>
        <v>Nubia Beltran</v>
      </c>
      <c r="F391" s="4" t="str">
        <f>+VLOOKUP($A391,DATOS_CAPACITACIONES!A:F,6,0)</f>
        <v>Omar Rivera</v>
      </c>
      <c r="G391" s="4" t="str">
        <f>+VLOOKUP($A391,DATOS_CAPACITACIONES!A:G,7,0)</f>
        <v xml:space="preserve">Finca el Pilar </v>
      </c>
      <c r="H391" s="5">
        <f>+VLOOKUP($A391,DATOS_CAPACITACIONES!A:H,8,0)</f>
        <v>44326</v>
      </c>
      <c r="I391" s="4">
        <f>+VLOOKUP($A391,DATOS_CAPACITACIONES!A:I,9,0)</f>
        <v>480</v>
      </c>
      <c r="J391" s="2">
        <v>25331999</v>
      </c>
      <c r="K391" s="4">
        <f>+VLOOKUP($J391,DATOS_PERSONAL!B:C,2,0)</f>
        <v>1121</v>
      </c>
      <c r="L391" s="4" t="str">
        <f>+VLOOKUP($J391,DATOS_PERSONAL!B:D,3,0)</f>
        <v xml:space="preserve">VICKY JIMENA </v>
      </c>
      <c r="M391" s="4" t="str">
        <f>+VLOOKUP($J391,DATOS_PERSONAL!B:E,4,0)</f>
        <v xml:space="preserve">SANDOVAL GOLU </v>
      </c>
      <c r="N391" s="4" t="str">
        <f>+VLOOKUP($J391,DATOS_PERSONAL!B:F,5,0)</f>
        <v>OROBERLÍN S.A.S.</v>
      </c>
      <c r="O391" s="4">
        <f>+VLOOKUP($A391,DATOS_CAPACITACIONES!A:N,11)</f>
        <v>44</v>
      </c>
      <c r="P391" s="4">
        <f>+VLOOKUP($A391,DATOS_CAPACITACIONES!A:L,12)</f>
        <v>44</v>
      </c>
      <c r="Q391" s="3">
        <f t="shared" si="6"/>
        <v>1</v>
      </c>
    </row>
    <row r="392" spans="1:17" ht="34.5" customHeight="1" x14ac:dyDescent="0.25">
      <c r="A392" s="2">
        <v>12</v>
      </c>
      <c r="B392" s="4" t="str">
        <f>+VLOOKUP($A392,DATOS_CAPACITACIONES!A:B,2,0)</f>
        <v>Sanidad</v>
      </c>
      <c r="C392" s="4" t="str">
        <f>+VLOOKUP($A392,DATOS_CAPACITACIONES!A:C,3,0)</f>
        <v>Aspectos sanitarios</v>
      </c>
      <c r="D392" s="4" t="str">
        <f>+VLOOKUP($A392,DATOS_CAPACITACIONES!A:D,4,0)</f>
        <v xml:space="preserve">Se realiza capacitación con temáticas de todos los disturbios de la palma de aceite. </v>
      </c>
      <c r="E392" s="4" t="str">
        <f>+VLOOKUP($A392,DATOS_CAPACITACIONES!A:E,5,0)</f>
        <v>Nubia Beltran</v>
      </c>
      <c r="F392" s="4" t="str">
        <f>+VLOOKUP($A392,DATOS_CAPACITACIONES!A:F,6,0)</f>
        <v>Omar Rivera</v>
      </c>
      <c r="G392" s="4" t="str">
        <f>+VLOOKUP($A392,DATOS_CAPACITACIONES!A:G,7,0)</f>
        <v xml:space="preserve">Finca el Pilar </v>
      </c>
      <c r="H392" s="5">
        <f>+VLOOKUP($A392,DATOS_CAPACITACIONES!A:H,8,0)</f>
        <v>44326</v>
      </c>
      <c r="I392" s="4">
        <f>+VLOOKUP($A392,DATOS_CAPACITACIONES!A:I,9,0)</f>
        <v>480</v>
      </c>
      <c r="J392" s="2">
        <v>1123114419</v>
      </c>
      <c r="K392" s="4">
        <f>+VLOOKUP($J392,DATOS_PERSONAL!B:C,2,0)</f>
        <v>1059</v>
      </c>
      <c r="L392" s="4" t="str">
        <f>+VLOOKUP($J392,DATOS_PERSONAL!B:D,3,0)</f>
        <v>ANA MARIA</v>
      </c>
      <c r="M392" s="4" t="str">
        <f>+VLOOKUP($J392,DATOS_PERSONAL!B:E,4,0)</f>
        <v xml:space="preserve">ROBAYO JIMENEZ </v>
      </c>
      <c r="N392" s="4" t="str">
        <f>+VLOOKUP($J392,DATOS_PERSONAL!B:F,5,0)</f>
        <v>OROBERLÍN S.A.S.</v>
      </c>
      <c r="O392" s="4">
        <f>+VLOOKUP($A392,DATOS_CAPACITACIONES!A:N,11)</f>
        <v>44</v>
      </c>
      <c r="P392" s="4">
        <f>+VLOOKUP($A392,DATOS_CAPACITACIONES!A:L,12)</f>
        <v>44</v>
      </c>
      <c r="Q392" s="3">
        <f t="shared" si="6"/>
        <v>1</v>
      </c>
    </row>
    <row r="393" spans="1:17" ht="34.5" customHeight="1" x14ac:dyDescent="0.25">
      <c r="A393" s="2">
        <v>12</v>
      </c>
      <c r="B393" s="4" t="str">
        <f>+VLOOKUP($A393,DATOS_CAPACITACIONES!A:B,2,0)</f>
        <v>Sanidad</v>
      </c>
      <c r="C393" s="4" t="str">
        <f>+VLOOKUP($A393,DATOS_CAPACITACIONES!A:C,3,0)</f>
        <v>Aspectos sanitarios</v>
      </c>
      <c r="D393" s="4" t="str">
        <f>+VLOOKUP($A393,DATOS_CAPACITACIONES!A:D,4,0)</f>
        <v xml:space="preserve">Se realiza capacitación con temáticas de todos los disturbios de la palma de aceite. </v>
      </c>
      <c r="E393" s="4" t="str">
        <f>+VLOOKUP($A393,DATOS_CAPACITACIONES!A:E,5,0)</f>
        <v>Nubia Beltran</v>
      </c>
      <c r="F393" s="4" t="str">
        <f>+VLOOKUP($A393,DATOS_CAPACITACIONES!A:F,6,0)</f>
        <v>Omar Rivera</v>
      </c>
      <c r="G393" s="4" t="str">
        <f>+VLOOKUP($A393,DATOS_CAPACITACIONES!A:G,7,0)</f>
        <v xml:space="preserve">Finca el Pilar </v>
      </c>
      <c r="H393" s="5">
        <f>+VLOOKUP($A393,DATOS_CAPACITACIONES!A:H,8,0)</f>
        <v>44326</v>
      </c>
      <c r="I393" s="4">
        <f>+VLOOKUP($A393,DATOS_CAPACITACIONES!A:I,9,0)</f>
        <v>480</v>
      </c>
      <c r="J393" s="2">
        <v>1123116129</v>
      </c>
      <c r="K393" s="4">
        <f>+VLOOKUP($J393,DATOS_PERSONAL!B:C,2,0)</f>
        <v>1090</v>
      </c>
      <c r="L393" s="4" t="str">
        <f>+VLOOKUP($J393,DATOS_PERSONAL!B:D,3,0)</f>
        <v>JUAN ESTEBAN</v>
      </c>
      <c r="M393" s="4" t="str">
        <f>+VLOOKUP($J393,DATOS_PERSONAL!B:E,4,0)</f>
        <v xml:space="preserve">ORTIZ </v>
      </c>
      <c r="N393" s="4" t="str">
        <f>+VLOOKUP($J393,DATOS_PERSONAL!B:F,5,0)</f>
        <v>OROBERLÍN S.A.S.</v>
      </c>
      <c r="O393" s="4">
        <f>+VLOOKUP($A393,DATOS_CAPACITACIONES!A:N,11)</f>
        <v>44</v>
      </c>
      <c r="P393" s="4">
        <f>+VLOOKUP($A393,DATOS_CAPACITACIONES!A:L,12)</f>
        <v>44</v>
      </c>
      <c r="Q393" s="3">
        <f t="shared" si="6"/>
        <v>1</v>
      </c>
    </row>
    <row r="394" spans="1:17" ht="34.5" customHeight="1" x14ac:dyDescent="0.25">
      <c r="A394" s="2">
        <v>12</v>
      </c>
      <c r="B394" s="4" t="str">
        <f>+VLOOKUP($A394,DATOS_CAPACITACIONES!A:B,2,0)</f>
        <v>Sanidad</v>
      </c>
      <c r="C394" s="4" t="str">
        <f>+VLOOKUP($A394,DATOS_CAPACITACIONES!A:C,3,0)</f>
        <v>Aspectos sanitarios</v>
      </c>
      <c r="D394" s="4" t="str">
        <f>+VLOOKUP($A394,DATOS_CAPACITACIONES!A:D,4,0)</f>
        <v xml:space="preserve">Se realiza capacitación con temáticas de todos los disturbios de la palma de aceite. </v>
      </c>
      <c r="E394" s="4" t="str">
        <f>+VLOOKUP($A394,DATOS_CAPACITACIONES!A:E,5,0)</f>
        <v>Nubia Beltran</v>
      </c>
      <c r="F394" s="4" t="str">
        <f>+VLOOKUP($A394,DATOS_CAPACITACIONES!A:F,6,0)</f>
        <v>Omar Rivera</v>
      </c>
      <c r="G394" s="4" t="str">
        <f>+VLOOKUP($A394,DATOS_CAPACITACIONES!A:G,7,0)</f>
        <v xml:space="preserve">Finca el Pilar </v>
      </c>
      <c r="H394" s="5">
        <f>+VLOOKUP($A394,DATOS_CAPACITACIONES!A:H,8,0)</f>
        <v>44326</v>
      </c>
      <c r="I394" s="4">
        <f>+VLOOKUP($A394,DATOS_CAPACITACIONES!A:I,9,0)</f>
        <v>480</v>
      </c>
      <c r="J394" s="2">
        <v>31031695</v>
      </c>
      <c r="K394" s="4">
        <f>+VLOOKUP($J394,DATOS_PERSONAL!B:C,2,0)</f>
        <v>1422</v>
      </c>
      <c r="L394" s="4" t="str">
        <f>+VLOOKUP($J394,DATOS_PERSONAL!B:D,3,0)</f>
        <v>ANA ELIZABETH</v>
      </c>
      <c r="M394" s="4" t="str">
        <f>+VLOOKUP($J394,DATOS_PERSONAL!B:E,4,0)</f>
        <v>ORTIZ</v>
      </c>
      <c r="N394" s="4" t="str">
        <f>+VLOOKUP($J394,DATOS_PERSONAL!B:F,5,0)</f>
        <v>OROBERLÍN S.A.S.</v>
      </c>
      <c r="O394" s="4">
        <f>+VLOOKUP($A394,DATOS_CAPACITACIONES!A:N,11)</f>
        <v>44</v>
      </c>
      <c r="P394" s="4">
        <f>+VLOOKUP($A394,DATOS_CAPACITACIONES!A:L,12)</f>
        <v>44</v>
      </c>
      <c r="Q394" s="3">
        <f t="shared" si="6"/>
        <v>1</v>
      </c>
    </row>
    <row r="395" spans="1:17" ht="34.5" customHeight="1" x14ac:dyDescent="0.25">
      <c r="A395" s="2">
        <v>12</v>
      </c>
      <c r="B395" s="4" t="str">
        <f>+VLOOKUP($A395,DATOS_CAPACITACIONES!A:B,2,0)</f>
        <v>Sanidad</v>
      </c>
      <c r="C395" s="4" t="str">
        <f>+VLOOKUP($A395,DATOS_CAPACITACIONES!A:C,3,0)</f>
        <v>Aspectos sanitarios</v>
      </c>
      <c r="D395" s="4" t="str">
        <f>+VLOOKUP($A395,DATOS_CAPACITACIONES!A:D,4,0)</f>
        <v xml:space="preserve">Se realiza capacitación con temáticas de todos los disturbios de la palma de aceite. </v>
      </c>
      <c r="E395" s="4" t="str">
        <f>+VLOOKUP($A395,DATOS_CAPACITACIONES!A:E,5,0)</f>
        <v>Nubia Beltran</v>
      </c>
      <c r="F395" s="4" t="str">
        <f>+VLOOKUP($A395,DATOS_CAPACITACIONES!A:F,6,0)</f>
        <v>Omar Rivera</v>
      </c>
      <c r="G395" s="4" t="str">
        <f>+VLOOKUP($A395,DATOS_CAPACITACIONES!A:G,7,0)</f>
        <v xml:space="preserve">Finca el Pilar </v>
      </c>
      <c r="H395" s="5">
        <f>+VLOOKUP($A395,DATOS_CAPACITACIONES!A:H,8,0)</f>
        <v>44326</v>
      </c>
      <c r="I395" s="4">
        <f>+VLOOKUP($A395,DATOS_CAPACITACIONES!A:I,9,0)</f>
        <v>480</v>
      </c>
      <c r="J395" s="2">
        <v>40404467</v>
      </c>
      <c r="K395" s="4">
        <f>+VLOOKUP($J395,DATOS_PERSONAL!B:C,2,0)</f>
        <v>1029</v>
      </c>
      <c r="L395" s="4" t="str">
        <f>+VLOOKUP($J395,DATOS_PERSONAL!B:D,3,0)</f>
        <v>BLANCA MARINELLA</v>
      </c>
      <c r="M395" s="4" t="str">
        <f>+VLOOKUP($J395,DATOS_PERSONAL!B:E,4,0)</f>
        <v xml:space="preserve">MORENO SANCHEZ </v>
      </c>
      <c r="N395" s="4" t="str">
        <f>+VLOOKUP($J395,DATOS_PERSONAL!B:F,5,0)</f>
        <v>OROBERLÍN S.A.S.</v>
      </c>
      <c r="O395" s="4">
        <f>+VLOOKUP($A395,DATOS_CAPACITACIONES!A:N,11)</f>
        <v>44</v>
      </c>
      <c r="P395" s="4">
        <f>+VLOOKUP($A395,DATOS_CAPACITACIONES!A:L,12)</f>
        <v>44</v>
      </c>
      <c r="Q395" s="3">
        <f t="shared" si="6"/>
        <v>1</v>
      </c>
    </row>
    <row r="396" spans="1:17" ht="34.5" customHeight="1" x14ac:dyDescent="0.25">
      <c r="A396" s="2">
        <v>12</v>
      </c>
      <c r="B396" s="4" t="str">
        <f>+VLOOKUP($A396,DATOS_CAPACITACIONES!A:B,2,0)</f>
        <v>Sanidad</v>
      </c>
      <c r="C396" s="4" t="str">
        <f>+VLOOKUP($A396,DATOS_CAPACITACIONES!A:C,3,0)</f>
        <v>Aspectos sanitarios</v>
      </c>
      <c r="D396" s="4" t="str">
        <f>+VLOOKUP($A396,DATOS_CAPACITACIONES!A:D,4,0)</f>
        <v xml:space="preserve">Se realiza capacitación con temáticas de todos los disturbios de la palma de aceite. </v>
      </c>
      <c r="E396" s="4" t="str">
        <f>+VLOOKUP($A396,DATOS_CAPACITACIONES!A:E,5,0)</f>
        <v>Nubia Beltran</v>
      </c>
      <c r="F396" s="4" t="str">
        <f>+VLOOKUP($A396,DATOS_CAPACITACIONES!A:F,6,0)</f>
        <v>Omar Rivera</v>
      </c>
      <c r="G396" s="4" t="str">
        <f>+VLOOKUP($A396,DATOS_CAPACITACIONES!A:G,7,0)</f>
        <v xml:space="preserve">Finca el Pilar </v>
      </c>
      <c r="H396" s="5">
        <f>+VLOOKUP($A396,DATOS_CAPACITACIONES!A:H,8,0)</f>
        <v>44326</v>
      </c>
      <c r="I396" s="4">
        <f>+VLOOKUP($A396,DATOS_CAPACITACIONES!A:I,9,0)</f>
        <v>480</v>
      </c>
      <c r="J396" s="2">
        <v>40328103</v>
      </c>
      <c r="K396" s="4">
        <f>+VLOOKUP($J396,DATOS_PERSONAL!B:C,2,0)</f>
        <v>1030</v>
      </c>
      <c r="L396" s="4" t="str">
        <f>+VLOOKUP($J396,DATOS_PERSONAL!B:D,3,0)</f>
        <v>DORYS ADRIANA</v>
      </c>
      <c r="M396" s="4" t="str">
        <f>+VLOOKUP($J396,DATOS_PERSONAL!B:E,4,0)</f>
        <v xml:space="preserve">MORENO SANCHEZ </v>
      </c>
      <c r="N396" s="4" t="str">
        <f>+VLOOKUP($J396,DATOS_PERSONAL!B:F,5,0)</f>
        <v>OROBERLÍN S.A.S.</v>
      </c>
      <c r="O396" s="4">
        <f>+VLOOKUP($A396,DATOS_CAPACITACIONES!A:N,11)</f>
        <v>44</v>
      </c>
      <c r="P396" s="4">
        <f>+VLOOKUP($A396,DATOS_CAPACITACIONES!A:L,12)</f>
        <v>44</v>
      </c>
      <c r="Q396" s="3">
        <f t="shared" si="6"/>
        <v>1</v>
      </c>
    </row>
    <row r="397" spans="1:17" ht="34.5" customHeight="1" x14ac:dyDescent="0.25">
      <c r="A397" s="2">
        <v>12</v>
      </c>
      <c r="B397" s="4" t="str">
        <f>+VLOOKUP($A397,DATOS_CAPACITACIONES!A:B,2,0)</f>
        <v>Sanidad</v>
      </c>
      <c r="C397" s="4" t="str">
        <f>+VLOOKUP($A397,DATOS_CAPACITACIONES!A:C,3,0)</f>
        <v>Aspectos sanitarios</v>
      </c>
      <c r="D397" s="4" t="str">
        <f>+VLOOKUP($A397,DATOS_CAPACITACIONES!A:D,4,0)</f>
        <v xml:space="preserve">Se realiza capacitación con temáticas de todos los disturbios de la palma de aceite. </v>
      </c>
      <c r="E397" s="4" t="str">
        <f>+VLOOKUP($A397,DATOS_CAPACITACIONES!A:E,5,0)</f>
        <v>Nubia Beltran</v>
      </c>
      <c r="F397" s="4" t="str">
        <f>+VLOOKUP($A397,DATOS_CAPACITACIONES!A:F,6,0)</f>
        <v>Omar Rivera</v>
      </c>
      <c r="G397" s="4" t="str">
        <f>+VLOOKUP($A397,DATOS_CAPACITACIONES!A:G,7,0)</f>
        <v xml:space="preserve">Finca el Pilar </v>
      </c>
      <c r="H397" s="5">
        <f>+VLOOKUP($A397,DATOS_CAPACITACIONES!A:H,8,0)</f>
        <v>44326</v>
      </c>
      <c r="I397" s="4">
        <f>+VLOOKUP($A397,DATOS_CAPACITACIONES!A:I,9,0)</f>
        <v>480</v>
      </c>
      <c r="J397" s="2">
        <v>1121911429</v>
      </c>
      <c r="K397" s="4">
        <f>+VLOOKUP($J397,DATOS_PERSONAL!B:C,2,0)</f>
        <v>1037</v>
      </c>
      <c r="L397" s="4" t="str">
        <f>+VLOOKUP($J397,DATOS_PERSONAL!B:D,3,0)</f>
        <v>JYMMY ALEXANDER</v>
      </c>
      <c r="M397" s="4" t="str">
        <f>+VLOOKUP($J397,DATOS_PERSONAL!B:E,4,0)</f>
        <v xml:space="preserve">HERNANDEZ MORENO  </v>
      </c>
      <c r="N397" s="4" t="str">
        <f>+VLOOKUP($J397,DATOS_PERSONAL!B:F,5,0)</f>
        <v>OROBERLÍN S.A.S.</v>
      </c>
      <c r="O397" s="4">
        <f>+VLOOKUP($A397,DATOS_CAPACITACIONES!A:N,11)</f>
        <v>44</v>
      </c>
      <c r="P397" s="4">
        <f>+VLOOKUP($A397,DATOS_CAPACITACIONES!A:L,12)</f>
        <v>44</v>
      </c>
      <c r="Q397" s="3">
        <f t="shared" si="6"/>
        <v>1</v>
      </c>
    </row>
    <row r="398" spans="1:17" ht="34.5" customHeight="1" x14ac:dyDescent="0.25">
      <c r="A398" s="2">
        <v>12</v>
      </c>
      <c r="B398" s="4" t="str">
        <f>+VLOOKUP($A398,DATOS_CAPACITACIONES!A:B,2,0)</f>
        <v>Sanidad</v>
      </c>
      <c r="C398" s="4" t="str">
        <f>+VLOOKUP($A398,DATOS_CAPACITACIONES!A:C,3,0)</f>
        <v>Aspectos sanitarios</v>
      </c>
      <c r="D398" s="4" t="str">
        <f>+VLOOKUP($A398,DATOS_CAPACITACIONES!A:D,4,0)</f>
        <v xml:space="preserve">Se realiza capacitación con temáticas de todos los disturbios de la palma de aceite. </v>
      </c>
      <c r="E398" s="4" t="str">
        <f>+VLOOKUP($A398,DATOS_CAPACITACIONES!A:E,5,0)</f>
        <v>Nubia Beltran</v>
      </c>
      <c r="F398" s="4" t="str">
        <f>+VLOOKUP($A398,DATOS_CAPACITACIONES!A:F,6,0)</f>
        <v>Omar Rivera</v>
      </c>
      <c r="G398" s="4" t="str">
        <f>+VLOOKUP($A398,DATOS_CAPACITACIONES!A:G,7,0)</f>
        <v xml:space="preserve">Finca el Pilar </v>
      </c>
      <c r="H398" s="5">
        <f>+VLOOKUP($A398,DATOS_CAPACITACIONES!A:H,8,0)</f>
        <v>44326</v>
      </c>
      <c r="I398" s="4">
        <f>+VLOOKUP($A398,DATOS_CAPACITACIONES!A:I,9,0)</f>
        <v>480</v>
      </c>
      <c r="J398" s="2">
        <v>1007329990</v>
      </c>
      <c r="K398" s="4">
        <f>+VLOOKUP($J398,DATOS_PERSONAL!B:C,2,0)</f>
        <v>1101</v>
      </c>
      <c r="L398" s="4" t="str">
        <f>+VLOOKUP($J398,DATOS_PERSONAL!B:D,3,0)</f>
        <v>ADRIANA</v>
      </c>
      <c r="M398" s="4" t="str">
        <f>+VLOOKUP($J398,DATOS_PERSONAL!B:E,4,0)</f>
        <v xml:space="preserve">HERNANDEZ LONDOÑO </v>
      </c>
      <c r="N398" s="4" t="str">
        <f>+VLOOKUP($J398,DATOS_PERSONAL!B:F,5,0)</f>
        <v>OROBERLÍN S.A.S.</v>
      </c>
      <c r="O398" s="4">
        <f>+VLOOKUP($A398,DATOS_CAPACITACIONES!A:N,11)</f>
        <v>44</v>
      </c>
      <c r="P398" s="4">
        <f>+VLOOKUP($A398,DATOS_CAPACITACIONES!A:L,12)</f>
        <v>44</v>
      </c>
      <c r="Q398" s="3">
        <f t="shared" si="6"/>
        <v>1</v>
      </c>
    </row>
    <row r="399" spans="1:17" ht="34.5" customHeight="1" x14ac:dyDescent="0.25">
      <c r="A399" s="2">
        <v>12</v>
      </c>
      <c r="B399" s="4" t="str">
        <f>+VLOOKUP($A399,DATOS_CAPACITACIONES!A:B,2,0)</f>
        <v>Sanidad</v>
      </c>
      <c r="C399" s="4" t="str">
        <f>+VLOOKUP($A399,DATOS_CAPACITACIONES!A:C,3,0)</f>
        <v>Aspectos sanitarios</v>
      </c>
      <c r="D399" s="4" t="str">
        <f>+VLOOKUP($A399,DATOS_CAPACITACIONES!A:D,4,0)</f>
        <v xml:space="preserve">Se realiza capacitación con temáticas de todos los disturbios de la palma de aceite. </v>
      </c>
      <c r="E399" s="4" t="str">
        <f>+VLOOKUP($A399,DATOS_CAPACITACIONES!A:E,5,0)</f>
        <v>Nubia Beltran</v>
      </c>
      <c r="F399" s="4" t="str">
        <f>+VLOOKUP($A399,DATOS_CAPACITACIONES!A:F,6,0)</f>
        <v>Omar Rivera</v>
      </c>
      <c r="G399" s="4" t="str">
        <f>+VLOOKUP($A399,DATOS_CAPACITACIONES!A:G,7,0)</f>
        <v xml:space="preserve">Finca el Pilar </v>
      </c>
      <c r="H399" s="5">
        <f>+VLOOKUP($A399,DATOS_CAPACITACIONES!A:H,8,0)</f>
        <v>44326</v>
      </c>
      <c r="I399" s="4">
        <f>+VLOOKUP($A399,DATOS_CAPACITACIONES!A:I,9,0)</f>
        <v>480</v>
      </c>
      <c r="J399" s="2">
        <v>1123115110</v>
      </c>
      <c r="K399" s="4">
        <f>+VLOOKUP($J399,DATOS_PERSONAL!B:C,2,0)</f>
        <v>1371</v>
      </c>
      <c r="L399" s="4" t="str">
        <f>+VLOOKUP($J399,DATOS_PERSONAL!B:D,3,0)</f>
        <v>MARINELLY</v>
      </c>
      <c r="M399" s="4" t="str">
        <f>+VLOOKUP($J399,DATOS_PERSONAL!B:E,4,0)</f>
        <v xml:space="preserve">HERNANDEZ JILGUERO </v>
      </c>
      <c r="N399" s="4" t="str">
        <f>+VLOOKUP($J399,DATOS_PERSONAL!B:F,5,0)</f>
        <v>OROBERLÍN S.A.S.</v>
      </c>
      <c r="O399" s="4">
        <f>+VLOOKUP($A399,DATOS_CAPACITACIONES!A:N,11)</f>
        <v>44</v>
      </c>
      <c r="P399" s="4">
        <f>+VLOOKUP($A399,DATOS_CAPACITACIONES!A:L,12)</f>
        <v>44</v>
      </c>
      <c r="Q399" s="3">
        <f t="shared" si="6"/>
        <v>1</v>
      </c>
    </row>
    <row r="400" spans="1:17" ht="34.5" customHeight="1" x14ac:dyDescent="0.25">
      <c r="A400" s="2">
        <v>12</v>
      </c>
      <c r="B400" s="4" t="str">
        <f>+VLOOKUP($A400,DATOS_CAPACITACIONES!A:B,2,0)</f>
        <v>Sanidad</v>
      </c>
      <c r="C400" s="4" t="str">
        <f>+VLOOKUP($A400,DATOS_CAPACITACIONES!A:C,3,0)</f>
        <v>Aspectos sanitarios</v>
      </c>
      <c r="D400" s="4" t="str">
        <f>+VLOOKUP($A400,DATOS_CAPACITACIONES!A:D,4,0)</f>
        <v xml:space="preserve">Se realiza capacitación con temáticas de todos los disturbios de la palma de aceite. </v>
      </c>
      <c r="E400" s="4" t="str">
        <f>+VLOOKUP($A400,DATOS_CAPACITACIONES!A:E,5,0)</f>
        <v>Nubia Beltran</v>
      </c>
      <c r="F400" s="4" t="str">
        <f>+VLOOKUP($A400,DATOS_CAPACITACIONES!A:F,6,0)</f>
        <v>Omar Rivera</v>
      </c>
      <c r="G400" s="4" t="str">
        <f>+VLOOKUP($A400,DATOS_CAPACITACIONES!A:G,7,0)</f>
        <v xml:space="preserve">Finca el Pilar </v>
      </c>
      <c r="H400" s="5">
        <f>+VLOOKUP($A400,DATOS_CAPACITACIONES!A:H,8,0)</f>
        <v>44326</v>
      </c>
      <c r="I400" s="4">
        <f>+VLOOKUP($A400,DATOS_CAPACITACIONES!A:I,9,0)</f>
        <v>480</v>
      </c>
      <c r="J400" s="2">
        <v>31536041</v>
      </c>
      <c r="K400" s="4">
        <f>+VLOOKUP($J400,DATOS_PERSONAL!B:C,2,0)</f>
        <v>1101</v>
      </c>
      <c r="L400" s="4" t="str">
        <f>+VLOOKUP($J400,DATOS_PERSONAL!B:D,3,0)</f>
        <v>ZAMIRNA</v>
      </c>
      <c r="M400" s="4" t="str">
        <f>+VLOOKUP($J400,DATOS_PERSONAL!B:E,4,0)</f>
        <v xml:space="preserve">GUERRERO AGUILAR </v>
      </c>
      <c r="N400" s="4" t="str">
        <f>+VLOOKUP($J400,DATOS_PERSONAL!B:F,5,0)</f>
        <v>OROBERLÍN S.A.S.</v>
      </c>
      <c r="O400" s="4">
        <f>+VLOOKUP($A400,DATOS_CAPACITACIONES!A:N,11)</f>
        <v>44</v>
      </c>
      <c r="P400" s="4">
        <f>+VLOOKUP($A400,DATOS_CAPACITACIONES!A:L,12)</f>
        <v>44</v>
      </c>
      <c r="Q400" s="3">
        <f t="shared" si="6"/>
        <v>1</v>
      </c>
    </row>
    <row r="401" spans="1:17" ht="34.5" customHeight="1" x14ac:dyDescent="0.25">
      <c r="A401" s="2">
        <v>12</v>
      </c>
      <c r="B401" s="4" t="str">
        <f>+VLOOKUP($A401,DATOS_CAPACITACIONES!A:B,2,0)</f>
        <v>Sanidad</v>
      </c>
      <c r="C401" s="4" t="str">
        <f>+VLOOKUP($A401,DATOS_CAPACITACIONES!A:C,3,0)</f>
        <v>Aspectos sanitarios</v>
      </c>
      <c r="D401" s="4" t="str">
        <f>+VLOOKUP($A401,DATOS_CAPACITACIONES!A:D,4,0)</f>
        <v xml:space="preserve">Se realiza capacitación con temáticas de todos los disturbios de la palma de aceite. </v>
      </c>
      <c r="E401" s="4" t="str">
        <f>+VLOOKUP($A401,DATOS_CAPACITACIONES!A:E,5,0)</f>
        <v>Nubia Beltran</v>
      </c>
      <c r="F401" s="4" t="str">
        <f>+VLOOKUP($A401,DATOS_CAPACITACIONES!A:F,6,0)</f>
        <v>Omar Rivera</v>
      </c>
      <c r="G401" s="4" t="str">
        <f>+VLOOKUP($A401,DATOS_CAPACITACIONES!A:G,7,0)</f>
        <v xml:space="preserve">Finca el Pilar </v>
      </c>
      <c r="H401" s="5">
        <f>+VLOOKUP($A401,DATOS_CAPACITACIONES!A:H,8,0)</f>
        <v>44326</v>
      </c>
      <c r="I401" s="4">
        <f>+VLOOKUP($A401,DATOS_CAPACITACIONES!A:I,9,0)</f>
        <v>480</v>
      </c>
      <c r="J401" s="2">
        <v>1121952333</v>
      </c>
      <c r="K401" s="4">
        <f>+VLOOKUP($J401,DATOS_PERSONAL!B:C,2,0)</f>
        <v>1480</v>
      </c>
      <c r="L401" s="4" t="str">
        <f>+VLOOKUP($J401,DATOS_PERSONAL!B:D,3,0)</f>
        <v>DANNY ALEJANDRA</v>
      </c>
      <c r="M401" s="4" t="str">
        <f>+VLOOKUP($J401,DATOS_PERSONAL!B:E,4,0)</f>
        <v xml:space="preserve">GONZALEZ </v>
      </c>
      <c r="N401" s="4" t="str">
        <f>+VLOOKUP($J401,DATOS_PERSONAL!B:F,5,0)</f>
        <v>OROBERLÍN S.A.S.</v>
      </c>
      <c r="O401" s="4">
        <f>+VLOOKUP($A401,DATOS_CAPACITACIONES!A:N,11)</f>
        <v>44</v>
      </c>
      <c r="P401" s="4">
        <f>+VLOOKUP($A401,DATOS_CAPACITACIONES!A:L,12)</f>
        <v>44</v>
      </c>
      <c r="Q401" s="3">
        <f t="shared" si="6"/>
        <v>1</v>
      </c>
    </row>
    <row r="402" spans="1:17" ht="34.5" customHeight="1" x14ac:dyDescent="0.25">
      <c r="A402" s="2">
        <v>12</v>
      </c>
      <c r="B402" s="4" t="str">
        <f>+VLOOKUP($A402,DATOS_CAPACITACIONES!A:B,2,0)</f>
        <v>Sanidad</v>
      </c>
      <c r="C402" s="4" t="str">
        <f>+VLOOKUP($A402,DATOS_CAPACITACIONES!A:C,3,0)</f>
        <v>Aspectos sanitarios</v>
      </c>
      <c r="D402" s="4" t="str">
        <f>+VLOOKUP($A402,DATOS_CAPACITACIONES!A:D,4,0)</f>
        <v xml:space="preserve">Se realiza capacitación con temáticas de todos los disturbios de la palma de aceite. </v>
      </c>
      <c r="E402" s="4" t="str">
        <f>+VLOOKUP($A402,DATOS_CAPACITACIONES!A:E,5,0)</f>
        <v>Nubia Beltran</v>
      </c>
      <c r="F402" s="4" t="str">
        <f>+VLOOKUP($A402,DATOS_CAPACITACIONES!A:F,6,0)</f>
        <v>Omar Rivera</v>
      </c>
      <c r="G402" s="4" t="str">
        <f>+VLOOKUP($A402,DATOS_CAPACITACIONES!A:G,7,0)</f>
        <v xml:space="preserve">Finca el Pilar </v>
      </c>
      <c r="H402" s="5">
        <f>+VLOOKUP($A402,DATOS_CAPACITACIONES!A:H,8,0)</f>
        <v>44326</v>
      </c>
      <c r="I402" s="4">
        <f>+VLOOKUP($A402,DATOS_CAPACITACIONES!A:I,9,0)</f>
        <v>480</v>
      </c>
      <c r="J402" s="2">
        <v>38360656</v>
      </c>
      <c r="K402" s="4">
        <f>+VLOOKUP($J402,DATOS_PERSONAL!B:C,2,0)</f>
        <v>1039</v>
      </c>
      <c r="L402" s="4" t="str">
        <f>+VLOOKUP($J402,DATOS_PERSONAL!B:D,3,0)</f>
        <v>EMILCE</v>
      </c>
      <c r="M402" s="4" t="str">
        <f>+VLOOKUP($J402,DATOS_PERSONAL!B:E,4,0)</f>
        <v xml:space="preserve">CESPEDES CANAS </v>
      </c>
      <c r="N402" s="4" t="str">
        <f>+VLOOKUP($J402,DATOS_PERSONAL!B:F,5,0)</f>
        <v>OROBERLÍN S.A.S.</v>
      </c>
      <c r="O402" s="4">
        <f>+VLOOKUP($A402,DATOS_CAPACITACIONES!A:N,11)</f>
        <v>44</v>
      </c>
      <c r="P402" s="4">
        <f>+VLOOKUP($A402,DATOS_CAPACITACIONES!A:L,12)</f>
        <v>44</v>
      </c>
      <c r="Q402" s="3">
        <f t="shared" si="6"/>
        <v>1</v>
      </c>
    </row>
    <row r="403" spans="1:17" ht="34.5" customHeight="1" x14ac:dyDescent="0.25">
      <c r="A403" s="2">
        <v>12</v>
      </c>
      <c r="B403" s="4" t="str">
        <f>+VLOOKUP($A403,DATOS_CAPACITACIONES!A:B,2,0)</f>
        <v>Sanidad</v>
      </c>
      <c r="C403" s="4" t="str">
        <f>+VLOOKUP($A403,DATOS_CAPACITACIONES!A:C,3,0)</f>
        <v>Aspectos sanitarios</v>
      </c>
      <c r="D403" s="4" t="str">
        <f>+VLOOKUP($A403,DATOS_CAPACITACIONES!A:D,4,0)</f>
        <v xml:space="preserve">Se realiza capacitación con temáticas de todos los disturbios de la palma de aceite. </v>
      </c>
      <c r="E403" s="4" t="str">
        <f>+VLOOKUP($A403,DATOS_CAPACITACIONES!A:E,5,0)</f>
        <v>Nubia Beltran</v>
      </c>
      <c r="F403" s="4" t="str">
        <f>+VLOOKUP($A403,DATOS_CAPACITACIONES!A:F,6,0)</f>
        <v>Omar Rivera</v>
      </c>
      <c r="G403" s="4" t="str">
        <f>+VLOOKUP($A403,DATOS_CAPACITACIONES!A:G,7,0)</f>
        <v xml:space="preserve">Finca el Pilar </v>
      </c>
      <c r="H403" s="5">
        <f>+VLOOKUP($A403,DATOS_CAPACITACIONES!A:H,8,0)</f>
        <v>44326</v>
      </c>
      <c r="I403" s="4">
        <f>+VLOOKUP($A403,DATOS_CAPACITACIONES!A:I,9,0)</f>
        <v>480</v>
      </c>
      <c r="J403" s="2">
        <v>1122142973</v>
      </c>
      <c r="K403" s="4">
        <f>+VLOOKUP($J403,DATOS_PERSONAL!B:C,2,0)</f>
        <v>1415</v>
      </c>
      <c r="L403" s="4" t="str">
        <f>+VLOOKUP($J403,DATOS_PERSONAL!B:D,3,0)</f>
        <v xml:space="preserve"> ERIKA DAYANA</v>
      </c>
      <c r="M403" s="4" t="str">
        <f>+VLOOKUP($J403,DATOS_PERSONAL!B:E,4,0)</f>
        <v>CARO MORA</v>
      </c>
      <c r="N403" s="4" t="str">
        <f>+VLOOKUP($J403,DATOS_PERSONAL!B:F,5,0)</f>
        <v>OROBERLÍN S.A.S.</v>
      </c>
      <c r="O403" s="4">
        <f>+VLOOKUP($A403,DATOS_CAPACITACIONES!A:N,11)</f>
        <v>44</v>
      </c>
      <c r="P403" s="4">
        <f>+VLOOKUP($A403,DATOS_CAPACITACIONES!A:L,12)</f>
        <v>44</v>
      </c>
      <c r="Q403" s="3">
        <f t="shared" si="6"/>
        <v>1</v>
      </c>
    </row>
    <row r="404" spans="1:17" ht="34.5" customHeight="1" x14ac:dyDescent="0.25">
      <c r="A404" s="2">
        <v>12</v>
      </c>
      <c r="B404" s="4" t="str">
        <f>+VLOOKUP($A404,DATOS_CAPACITACIONES!A:B,2,0)</f>
        <v>Sanidad</v>
      </c>
      <c r="C404" s="4" t="str">
        <f>+VLOOKUP($A404,DATOS_CAPACITACIONES!A:C,3,0)</f>
        <v>Aspectos sanitarios</v>
      </c>
      <c r="D404" s="4" t="str">
        <f>+VLOOKUP($A404,DATOS_CAPACITACIONES!A:D,4,0)</f>
        <v xml:space="preserve">Se realiza capacitación con temáticas de todos los disturbios de la palma de aceite. </v>
      </c>
      <c r="E404" s="4" t="str">
        <f>+VLOOKUP($A404,DATOS_CAPACITACIONES!A:E,5,0)</f>
        <v>Nubia Beltran</v>
      </c>
      <c r="F404" s="4" t="str">
        <f>+VLOOKUP($A404,DATOS_CAPACITACIONES!A:F,6,0)</f>
        <v>Omar Rivera</v>
      </c>
      <c r="G404" s="4" t="str">
        <f>+VLOOKUP($A404,DATOS_CAPACITACIONES!A:G,7,0)</f>
        <v xml:space="preserve">Finca el Pilar </v>
      </c>
      <c r="H404" s="5">
        <f>+VLOOKUP($A404,DATOS_CAPACITACIONES!A:H,8,0)</f>
        <v>44326</v>
      </c>
      <c r="I404" s="4">
        <f>+VLOOKUP($A404,DATOS_CAPACITACIONES!A:I,9,0)</f>
        <v>480</v>
      </c>
      <c r="J404" s="2">
        <v>1121917518</v>
      </c>
      <c r="K404" s="4" t="str">
        <f>+VLOOKUP($J404,DATOS_PERSONAL!B:C,2,0)</f>
        <v>N/A</v>
      </c>
      <c r="L404" s="4" t="str">
        <f>+VLOOKUP($J404,DATOS_PERSONAL!B:D,3,0)</f>
        <v xml:space="preserve"> CARLOS ALBEIRO</v>
      </c>
      <c r="M404" s="4" t="str">
        <f>+VLOOKUP($J404,DATOS_PERSONAL!B:E,4,0)</f>
        <v>BECERRA ZAMORA</v>
      </c>
      <c r="N404" s="4" t="str">
        <f>+VLOOKUP($J404,DATOS_PERSONAL!B:F,5,0)</f>
        <v>PALMERAS CARARABO S.A.</v>
      </c>
      <c r="O404" s="4">
        <f>+VLOOKUP($A404,DATOS_CAPACITACIONES!A:N,11)</f>
        <v>44</v>
      </c>
      <c r="P404" s="4">
        <f>+VLOOKUP($A404,DATOS_CAPACITACIONES!A:L,12)</f>
        <v>44</v>
      </c>
      <c r="Q404" s="3">
        <f t="shared" si="6"/>
        <v>1</v>
      </c>
    </row>
    <row r="405" spans="1:17" ht="34.5" customHeight="1" x14ac:dyDescent="0.25">
      <c r="A405" s="2">
        <v>12</v>
      </c>
      <c r="B405" s="4" t="str">
        <f>+VLOOKUP($A405,DATOS_CAPACITACIONES!A:B,2,0)</f>
        <v>Sanidad</v>
      </c>
      <c r="C405" s="4" t="str">
        <f>+VLOOKUP($A405,DATOS_CAPACITACIONES!A:C,3,0)</f>
        <v>Aspectos sanitarios</v>
      </c>
      <c r="D405" s="4" t="str">
        <f>+VLOOKUP($A405,DATOS_CAPACITACIONES!A:D,4,0)</f>
        <v xml:space="preserve">Se realiza capacitación con temáticas de todos los disturbios de la palma de aceite. </v>
      </c>
      <c r="E405" s="4" t="str">
        <f>+VLOOKUP($A405,DATOS_CAPACITACIONES!A:E,5,0)</f>
        <v>Nubia Beltran</v>
      </c>
      <c r="F405" s="4" t="str">
        <f>+VLOOKUP($A405,DATOS_CAPACITACIONES!A:F,6,0)</f>
        <v>Omar Rivera</v>
      </c>
      <c r="G405" s="4" t="str">
        <f>+VLOOKUP($A405,DATOS_CAPACITACIONES!A:G,7,0)</f>
        <v xml:space="preserve">Finca el Pilar </v>
      </c>
      <c r="H405" s="5">
        <f>+VLOOKUP($A405,DATOS_CAPACITACIONES!A:H,8,0)</f>
        <v>44326</v>
      </c>
      <c r="I405" s="4">
        <f>+VLOOKUP($A405,DATOS_CAPACITACIONES!A:I,9,0)</f>
        <v>480</v>
      </c>
      <c r="J405" s="2">
        <v>17328515</v>
      </c>
      <c r="K405" s="4" t="str">
        <f>+VLOOKUP($J405,DATOS_PERSONAL!B:C,2,0)</f>
        <v>N/A</v>
      </c>
      <c r="L405" s="4" t="str">
        <f>+VLOOKUP($J405,DATOS_PERSONAL!B:D,3,0)</f>
        <v>BENJAMIN</v>
      </c>
      <c r="M405" s="4" t="str">
        <f>+VLOOKUP($J405,DATOS_PERSONAL!B:E,4,0)</f>
        <v>ALDANA RINCON</v>
      </c>
      <c r="N405" s="4" t="str">
        <f>+VLOOKUP($J405,DATOS_PERSONAL!B:F,5,0)</f>
        <v>PALMERAS CARARABO S.A.</v>
      </c>
      <c r="O405" s="4">
        <f>+VLOOKUP($A405,DATOS_CAPACITACIONES!A:N,11)</f>
        <v>44</v>
      </c>
      <c r="P405" s="4">
        <f>+VLOOKUP($A405,DATOS_CAPACITACIONES!A:L,12)</f>
        <v>44</v>
      </c>
      <c r="Q405" s="3">
        <f t="shared" si="6"/>
        <v>1</v>
      </c>
    </row>
    <row r="406" spans="1:17" ht="34.5" customHeight="1" x14ac:dyDescent="0.25">
      <c r="A406" s="2">
        <v>13</v>
      </c>
      <c r="B406" s="4" t="str">
        <f>+VLOOKUP($A406,DATOS_CAPACITACIONES!A:B,2,0)</f>
        <v>SST</v>
      </c>
      <c r="C406" s="4" t="str">
        <f>+VLOOKUP($A406,DATOS_CAPACITACIONES!A:C,3,0)</f>
        <v>Factores de riesgo y uso adecuado de EPP´S</v>
      </c>
      <c r="D406" s="4" t="str">
        <f>+VLOOKUP($A406,DATOS_CAPACITACIONES!A:D,4,0)</f>
        <v>promover el uso adecuado y responsable de los EPP, reconocimiento de los riesgos presentes en las labores</v>
      </c>
      <c r="E406" s="4" t="str">
        <f>+VLOOKUP($A406,DATOS_CAPACITACIONES!A:E,5,0)</f>
        <v>Felipe Arias</v>
      </c>
      <c r="F406" s="4" t="str">
        <f>+VLOOKUP($A406,DATOS_CAPACITACIONES!A:F,6,0)</f>
        <v>Felipe Arias</v>
      </c>
      <c r="G406" s="4" t="str">
        <f>+VLOOKUP($A406,DATOS_CAPACITACIONES!A:G,7,0)</f>
        <v xml:space="preserve">Finca El Pilar </v>
      </c>
      <c r="H406" s="5">
        <f>+VLOOKUP($A406,DATOS_CAPACITACIONES!A:H,8,0)</f>
        <v>44326</v>
      </c>
      <c r="I406" s="4">
        <f>+VLOOKUP($A406,DATOS_CAPACITACIONES!A:I,9,0)</f>
        <v>240</v>
      </c>
      <c r="J406" s="2">
        <v>3274917</v>
      </c>
      <c r="K406" s="4">
        <f>+VLOOKUP($J406,DATOS_PERSONAL!B:C,2,0)</f>
        <v>1027</v>
      </c>
      <c r="L406" s="4" t="str">
        <f>+VLOOKUP($J406,DATOS_PERSONAL!B:D,3,0)</f>
        <v xml:space="preserve"> HERNAN ARIEL</v>
      </c>
      <c r="M406" s="4" t="str">
        <f>+VLOOKUP($J406,DATOS_PERSONAL!B:E,4,0)</f>
        <v>VELASQUEZ ROBAYO</v>
      </c>
      <c r="N406" s="4" t="str">
        <f>+VLOOKUP($J406,DATOS_PERSONAL!B:F,5,0)</f>
        <v>OROBERLÍN S.A.S.</v>
      </c>
      <c r="O406" s="4">
        <f>+VLOOKUP($A406,DATOS_CAPACITACIONES!A:N,11,0)</f>
        <v>17</v>
      </c>
      <c r="P406" s="4">
        <f>+VLOOKUP($A406,DATOS_CAPACITACIONES!A:L,12,0)</f>
        <v>17</v>
      </c>
      <c r="Q406" s="3">
        <f t="shared" si="6"/>
        <v>1</v>
      </c>
    </row>
    <row r="407" spans="1:17" ht="34.5" customHeight="1" x14ac:dyDescent="0.25">
      <c r="A407" s="2">
        <v>13</v>
      </c>
      <c r="B407" s="4" t="str">
        <f>+VLOOKUP($A407,DATOS_CAPACITACIONES!A:B,2,0)</f>
        <v>SST</v>
      </c>
      <c r="C407" s="4" t="str">
        <f>+VLOOKUP($A407,DATOS_CAPACITACIONES!A:C,3,0)</f>
        <v>Factores de riesgo y uso adecuado de EPP´S</v>
      </c>
      <c r="D407" s="4" t="str">
        <f>+VLOOKUP($A407,DATOS_CAPACITACIONES!A:D,4,0)</f>
        <v>promover el uso adecuado y responsable de los EPP, reconocimiento de los riesgos presentes en las labores</v>
      </c>
      <c r="E407" s="4" t="str">
        <f>+VLOOKUP($A407,DATOS_CAPACITACIONES!A:E,5,0)</f>
        <v>Felipe Arias</v>
      </c>
      <c r="F407" s="4" t="str">
        <f>+VLOOKUP($A407,DATOS_CAPACITACIONES!A:F,6,0)</f>
        <v>Felipe Arias</v>
      </c>
      <c r="G407" s="4" t="str">
        <f>+VLOOKUP($A407,DATOS_CAPACITACIONES!A:G,7,0)</f>
        <v xml:space="preserve">Finca El Pilar </v>
      </c>
      <c r="H407" s="5">
        <f>+VLOOKUP($A407,DATOS_CAPACITACIONES!A:H,8,0)</f>
        <v>44326</v>
      </c>
      <c r="I407" s="4">
        <f>+VLOOKUP($A407,DATOS_CAPACITACIONES!A:I,9,0)</f>
        <v>240</v>
      </c>
      <c r="J407" s="2">
        <v>31031744</v>
      </c>
      <c r="K407" s="4">
        <f>+VLOOKUP($J407,DATOS_PERSONAL!B:C,2,0)</f>
        <v>1023</v>
      </c>
      <c r="L407" s="4" t="str">
        <f>+VLOOKUP($J407,DATOS_PERSONAL!B:D,3,0)</f>
        <v xml:space="preserve"> MARIA EUGENIA</v>
      </c>
      <c r="M407" s="4" t="str">
        <f>+VLOOKUP($J407,DATOS_PERSONAL!B:E,4,0)</f>
        <v>VARGAS OVALLE</v>
      </c>
      <c r="N407" s="4" t="str">
        <f>+VLOOKUP($J407,DATOS_PERSONAL!B:F,5,0)</f>
        <v>OROBERLÍN S.A.S.</v>
      </c>
      <c r="O407" s="4">
        <f>+VLOOKUP($A407,DATOS_CAPACITACIONES!A:N,11,0)</f>
        <v>17</v>
      </c>
      <c r="P407" s="4">
        <f>+VLOOKUP($A407,DATOS_CAPACITACIONES!A:L,12,0)</f>
        <v>17</v>
      </c>
      <c r="Q407" s="3">
        <f t="shared" si="6"/>
        <v>1</v>
      </c>
    </row>
    <row r="408" spans="1:17" ht="34.5" customHeight="1" x14ac:dyDescent="0.25">
      <c r="A408" s="2">
        <v>13</v>
      </c>
      <c r="B408" s="4" t="str">
        <f>+VLOOKUP($A408,DATOS_CAPACITACIONES!A:B,2,0)</f>
        <v>SST</v>
      </c>
      <c r="C408" s="4" t="str">
        <f>+VLOOKUP($A408,DATOS_CAPACITACIONES!A:C,3,0)</f>
        <v>Factores de riesgo y uso adecuado de EPP´S</v>
      </c>
      <c r="D408" s="4" t="str">
        <f>+VLOOKUP($A408,DATOS_CAPACITACIONES!A:D,4,0)</f>
        <v>promover el uso adecuado y responsable de los EPP, reconocimiento de los riesgos presentes en las labores</v>
      </c>
      <c r="E408" s="4" t="str">
        <f>+VLOOKUP($A408,DATOS_CAPACITACIONES!A:E,5,0)</f>
        <v>Felipe Arias</v>
      </c>
      <c r="F408" s="4" t="str">
        <f>+VLOOKUP($A408,DATOS_CAPACITACIONES!A:F,6,0)</f>
        <v>Felipe Arias</v>
      </c>
      <c r="G408" s="4" t="str">
        <f>+VLOOKUP($A408,DATOS_CAPACITACIONES!A:G,7,0)</f>
        <v xml:space="preserve">Finca El Pilar </v>
      </c>
      <c r="H408" s="5">
        <f>+VLOOKUP($A408,DATOS_CAPACITACIONES!A:H,8,0)</f>
        <v>44326</v>
      </c>
      <c r="I408" s="4">
        <f>+VLOOKUP($A408,DATOS_CAPACITACIONES!A:I,9,0)</f>
        <v>240</v>
      </c>
      <c r="J408" s="2">
        <v>40439756</v>
      </c>
      <c r="K408" s="4">
        <f>+VLOOKUP($J408,DATOS_PERSONAL!B:C,2,0)</f>
        <v>1032</v>
      </c>
      <c r="L408" s="4" t="str">
        <f>+VLOOKUP($J408,DATOS_PERSONAL!B:D,3,0)</f>
        <v xml:space="preserve"> MILVA</v>
      </c>
      <c r="M408" s="4" t="str">
        <f>+VLOOKUP($J408,DATOS_PERSONAL!B:E,4,0)</f>
        <v>VANEGAS ZUBIETA</v>
      </c>
      <c r="N408" s="4" t="str">
        <f>+VLOOKUP($J408,DATOS_PERSONAL!B:F,5,0)</f>
        <v>OROBERLÍN S.A.S.</v>
      </c>
      <c r="O408" s="4">
        <f>+VLOOKUP($A408,DATOS_CAPACITACIONES!A:N,11,0)</f>
        <v>17</v>
      </c>
      <c r="P408" s="4">
        <f>+VLOOKUP($A408,DATOS_CAPACITACIONES!A:L,12,0)</f>
        <v>17</v>
      </c>
      <c r="Q408" s="3">
        <f t="shared" si="6"/>
        <v>1</v>
      </c>
    </row>
    <row r="409" spans="1:17" ht="34.5" customHeight="1" x14ac:dyDescent="0.25">
      <c r="A409" s="2">
        <v>13</v>
      </c>
      <c r="B409" s="4" t="str">
        <f>+VLOOKUP($A409,DATOS_CAPACITACIONES!A:B,2,0)</f>
        <v>SST</v>
      </c>
      <c r="C409" s="4" t="str">
        <f>+VLOOKUP($A409,DATOS_CAPACITACIONES!A:C,3,0)</f>
        <v>Factores de riesgo y uso adecuado de EPP´S</v>
      </c>
      <c r="D409" s="4" t="str">
        <f>+VLOOKUP($A409,DATOS_CAPACITACIONES!A:D,4,0)</f>
        <v>promover el uso adecuado y responsable de los EPP, reconocimiento de los riesgos presentes en las labores</v>
      </c>
      <c r="E409" s="4" t="str">
        <f>+VLOOKUP($A409,DATOS_CAPACITACIONES!A:E,5,0)</f>
        <v>Felipe Arias</v>
      </c>
      <c r="F409" s="4" t="str">
        <f>+VLOOKUP($A409,DATOS_CAPACITACIONES!A:F,6,0)</f>
        <v>Felipe Arias</v>
      </c>
      <c r="G409" s="4" t="str">
        <f>+VLOOKUP($A409,DATOS_CAPACITACIONES!A:G,7,0)</f>
        <v xml:space="preserve">Finca El Pilar </v>
      </c>
      <c r="H409" s="5">
        <f>+VLOOKUP($A409,DATOS_CAPACITACIONES!A:H,8,0)</f>
        <v>44326</v>
      </c>
      <c r="I409" s="4">
        <f>+VLOOKUP($A409,DATOS_CAPACITACIONES!A:I,9,0)</f>
        <v>240</v>
      </c>
      <c r="J409" s="2">
        <v>1123116500</v>
      </c>
      <c r="K409" s="4">
        <f>+VLOOKUP($J409,DATOS_PERSONAL!B:C,2,0)</f>
        <v>1461</v>
      </c>
      <c r="L409" s="4" t="str">
        <f>+VLOOKUP($J409,DATOS_PERSONAL!B:D,3,0)</f>
        <v>ALEXIS JAIR</v>
      </c>
      <c r="M409" s="4" t="str">
        <f>+VLOOKUP($J409,DATOS_PERSONAL!B:E,4,0)</f>
        <v xml:space="preserve">VANEGAS VILLALOBOS </v>
      </c>
      <c r="N409" s="4" t="str">
        <f>+VLOOKUP($J409,DATOS_PERSONAL!B:F,5,0)</f>
        <v>OROBERLÍN S.A.S.</v>
      </c>
      <c r="O409" s="4">
        <f>+VLOOKUP($A409,DATOS_CAPACITACIONES!A:N,11,0)</f>
        <v>17</v>
      </c>
      <c r="P409" s="4">
        <f>+VLOOKUP($A409,DATOS_CAPACITACIONES!A:L,12,0)</f>
        <v>17</v>
      </c>
      <c r="Q409" s="3">
        <f t="shared" si="6"/>
        <v>1</v>
      </c>
    </row>
    <row r="410" spans="1:17" ht="34.5" customHeight="1" x14ac:dyDescent="0.25">
      <c r="A410" s="2">
        <v>13</v>
      </c>
      <c r="B410" s="4" t="str">
        <f>+VLOOKUP($A410,DATOS_CAPACITACIONES!A:B,2,0)</f>
        <v>SST</v>
      </c>
      <c r="C410" s="4" t="str">
        <f>+VLOOKUP($A410,DATOS_CAPACITACIONES!A:C,3,0)</f>
        <v>Factores de riesgo y uso adecuado de EPP´S</v>
      </c>
      <c r="D410" s="4" t="str">
        <f>+VLOOKUP($A410,DATOS_CAPACITACIONES!A:D,4,0)</f>
        <v>promover el uso adecuado y responsable de los EPP, reconocimiento de los riesgos presentes en las labores</v>
      </c>
      <c r="E410" s="4" t="str">
        <f>+VLOOKUP($A410,DATOS_CAPACITACIONES!A:E,5,0)</f>
        <v>Felipe Arias</v>
      </c>
      <c r="F410" s="4" t="str">
        <f>+VLOOKUP($A410,DATOS_CAPACITACIONES!A:F,6,0)</f>
        <v>Felipe Arias</v>
      </c>
      <c r="G410" s="4" t="str">
        <f>+VLOOKUP($A410,DATOS_CAPACITACIONES!A:G,7,0)</f>
        <v xml:space="preserve">Finca El Pilar </v>
      </c>
      <c r="H410" s="5">
        <f>+VLOOKUP($A410,DATOS_CAPACITACIONES!A:H,8,0)</f>
        <v>44326</v>
      </c>
      <c r="I410" s="4">
        <f>+VLOOKUP($A410,DATOS_CAPACITACIONES!A:I,9,0)</f>
        <v>240</v>
      </c>
      <c r="J410" s="2">
        <v>1121906783</v>
      </c>
      <c r="K410" s="4">
        <f>+VLOOKUP($J410,DATOS_PERSONAL!B:C,2,0)</f>
        <v>1022</v>
      </c>
      <c r="L410" s="4" t="str">
        <f>+VLOOKUP($J410,DATOS_PERSONAL!B:D,3,0)</f>
        <v>FRANCISCO</v>
      </c>
      <c r="M410" s="4" t="str">
        <f>+VLOOKUP($J410,DATOS_PERSONAL!B:E,4,0)</f>
        <v xml:space="preserve">VANEGAS SOLANO </v>
      </c>
      <c r="N410" s="4" t="str">
        <f>+VLOOKUP($J410,DATOS_PERSONAL!B:F,5,0)</f>
        <v>OROBERLÍN S.A.S.</v>
      </c>
      <c r="O410" s="4">
        <f>+VLOOKUP($A410,DATOS_CAPACITACIONES!A:N,11,0)</f>
        <v>17</v>
      </c>
      <c r="P410" s="4">
        <f>+VLOOKUP($A410,DATOS_CAPACITACIONES!A:L,12,0)</f>
        <v>17</v>
      </c>
      <c r="Q410" s="3">
        <f t="shared" si="6"/>
        <v>1</v>
      </c>
    </row>
    <row r="411" spans="1:17" ht="34.5" customHeight="1" x14ac:dyDescent="0.25">
      <c r="A411" s="2">
        <v>13</v>
      </c>
      <c r="B411" s="4" t="str">
        <f>+VLOOKUP($A411,DATOS_CAPACITACIONES!A:B,2,0)</f>
        <v>SST</v>
      </c>
      <c r="C411" s="4" t="str">
        <f>+VLOOKUP($A411,DATOS_CAPACITACIONES!A:C,3,0)</f>
        <v>Factores de riesgo y uso adecuado de EPP´S</v>
      </c>
      <c r="D411" s="4" t="str">
        <f>+VLOOKUP($A411,DATOS_CAPACITACIONES!A:D,4,0)</f>
        <v>promover el uso adecuado y responsable de los EPP, reconocimiento de los riesgos presentes en las labores</v>
      </c>
      <c r="E411" s="4" t="str">
        <f>+VLOOKUP($A411,DATOS_CAPACITACIONES!A:E,5,0)</f>
        <v>Felipe Arias</v>
      </c>
      <c r="F411" s="4" t="str">
        <f>+VLOOKUP($A411,DATOS_CAPACITACIONES!A:F,6,0)</f>
        <v>Felipe Arias</v>
      </c>
      <c r="G411" s="4" t="str">
        <f>+VLOOKUP($A411,DATOS_CAPACITACIONES!A:G,7,0)</f>
        <v xml:space="preserve">Finca El Pilar </v>
      </c>
      <c r="H411" s="5">
        <f>+VLOOKUP($A411,DATOS_CAPACITACIONES!A:H,8,0)</f>
        <v>44326</v>
      </c>
      <c r="I411" s="4">
        <f>+VLOOKUP($A411,DATOS_CAPACITACIONES!A:I,9,0)</f>
        <v>240</v>
      </c>
      <c r="J411" s="2">
        <v>40341942</v>
      </c>
      <c r="K411" s="4">
        <f>+VLOOKUP($J411,DATOS_PERSONAL!B:C,2,0)</f>
        <v>1028</v>
      </c>
      <c r="L411" s="4" t="str">
        <f>+VLOOKUP($J411,DATOS_PERSONAL!B:D,3,0)</f>
        <v xml:space="preserve"> MARIA YORLEY</v>
      </c>
      <c r="M411" s="4" t="str">
        <f>+VLOOKUP($J411,DATOS_PERSONAL!B:E,4,0)</f>
        <v>TORRES GARCIA</v>
      </c>
      <c r="N411" s="4" t="str">
        <f>+VLOOKUP($J411,DATOS_PERSONAL!B:F,5,0)</f>
        <v>OROBERLÍN S.A.S.</v>
      </c>
      <c r="O411" s="4">
        <f>+VLOOKUP($A411,DATOS_CAPACITACIONES!A:N,11,0)</f>
        <v>17</v>
      </c>
      <c r="P411" s="4">
        <f>+VLOOKUP($A411,DATOS_CAPACITACIONES!A:L,12,0)</f>
        <v>17</v>
      </c>
      <c r="Q411" s="3">
        <f t="shared" si="6"/>
        <v>1</v>
      </c>
    </row>
    <row r="412" spans="1:17" ht="34.5" customHeight="1" x14ac:dyDescent="0.25">
      <c r="A412" s="2">
        <v>13</v>
      </c>
      <c r="B412" s="4" t="str">
        <f>+VLOOKUP($A412,DATOS_CAPACITACIONES!A:B,2,0)</f>
        <v>SST</v>
      </c>
      <c r="C412" s="4" t="str">
        <f>+VLOOKUP($A412,DATOS_CAPACITACIONES!A:C,3,0)</f>
        <v>Factores de riesgo y uso adecuado de EPP´S</v>
      </c>
      <c r="D412" s="4" t="str">
        <f>+VLOOKUP($A412,DATOS_CAPACITACIONES!A:D,4,0)</f>
        <v>promover el uso adecuado y responsable de los EPP, reconocimiento de los riesgos presentes en las labores</v>
      </c>
      <c r="E412" s="4" t="str">
        <f>+VLOOKUP($A412,DATOS_CAPACITACIONES!A:E,5,0)</f>
        <v>Felipe Arias</v>
      </c>
      <c r="F412" s="4" t="str">
        <f>+VLOOKUP($A412,DATOS_CAPACITACIONES!A:F,6,0)</f>
        <v>Felipe Arias</v>
      </c>
      <c r="G412" s="4" t="str">
        <f>+VLOOKUP($A412,DATOS_CAPACITACIONES!A:G,7,0)</f>
        <v xml:space="preserve">Finca El Pilar </v>
      </c>
      <c r="H412" s="5">
        <f>+VLOOKUP($A412,DATOS_CAPACITACIONES!A:H,8,0)</f>
        <v>44326</v>
      </c>
      <c r="I412" s="4">
        <f>+VLOOKUP($A412,DATOS_CAPACITACIONES!A:I,9,0)</f>
        <v>240</v>
      </c>
      <c r="J412" s="2">
        <v>1006777925</v>
      </c>
      <c r="K412" s="4">
        <f>+VLOOKUP($J412,DATOS_PERSONAL!B:C,2,0)</f>
        <v>1449</v>
      </c>
      <c r="L412" s="4" t="str">
        <f>+VLOOKUP($J412,DATOS_PERSONAL!B:D,3,0)</f>
        <v>MICHAEL ESTEBAN</v>
      </c>
      <c r="M412" s="4" t="str">
        <f>+VLOOKUP($J412,DATOS_PERSONAL!B:E,4,0)</f>
        <v xml:space="preserve">SAAVEDRA OCHOA </v>
      </c>
      <c r="N412" s="4" t="str">
        <f>+VLOOKUP($J412,DATOS_PERSONAL!B:F,5,0)</f>
        <v>OROBERLÍN S.A.S.</v>
      </c>
      <c r="O412" s="4">
        <f>+VLOOKUP($A412,DATOS_CAPACITACIONES!A:N,11,0)</f>
        <v>17</v>
      </c>
      <c r="P412" s="4">
        <f>+VLOOKUP($A412,DATOS_CAPACITACIONES!A:L,12,0)</f>
        <v>17</v>
      </c>
      <c r="Q412" s="3">
        <f t="shared" si="6"/>
        <v>1</v>
      </c>
    </row>
    <row r="413" spans="1:17" ht="34.5" customHeight="1" x14ac:dyDescent="0.25">
      <c r="A413" s="2">
        <v>13</v>
      </c>
      <c r="B413" s="4" t="str">
        <f>+VLOOKUP($A413,DATOS_CAPACITACIONES!A:B,2,0)</f>
        <v>SST</v>
      </c>
      <c r="C413" s="4" t="str">
        <f>+VLOOKUP($A413,DATOS_CAPACITACIONES!A:C,3,0)</f>
        <v>Factores de riesgo y uso adecuado de EPP´S</v>
      </c>
      <c r="D413" s="4" t="str">
        <f>+VLOOKUP($A413,DATOS_CAPACITACIONES!A:D,4,0)</f>
        <v>promover el uso adecuado y responsable de los EPP, reconocimiento de los riesgos presentes en las labores</v>
      </c>
      <c r="E413" s="4" t="str">
        <f>+VLOOKUP($A413,DATOS_CAPACITACIONES!A:E,5,0)</f>
        <v>Felipe Arias</v>
      </c>
      <c r="F413" s="4" t="str">
        <f>+VLOOKUP($A413,DATOS_CAPACITACIONES!A:F,6,0)</f>
        <v>Felipe Arias</v>
      </c>
      <c r="G413" s="4" t="str">
        <f>+VLOOKUP($A413,DATOS_CAPACITACIONES!A:G,7,0)</f>
        <v xml:space="preserve">Finca El Pilar </v>
      </c>
      <c r="H413" s="5">
        <f>+VLOOKUP($A413,DATOS_CAPACITACIONES!A:H,8,0)</f>
        <v>44326</v>
      </c>
      <c r="I413" s="4">
        <f>+VLOOKUP($A413,DATOS_CAPACITACIONES!A:I,9,0)</f>
        <v>240</v>
      </c>
      <c r="J413" s="2">
        <v>1123116797</v>
      </c>
      <c r="K413" s="4">
        <f>+VLOOKUP($J413,DATOS_PERSONAL!B:C,2,0)</f>
        <v>1404</v>
      </c>
      <c r="L413" s="4" t="str">
        <f>+VLOOKUP($J413,DATOS_PERSONAL!B:D,3,0)</f>
        <v xml:space="preserve"> ELKIN STEVEN</v>
      </c>
      <c r="M413" s="4" t="str">
        <f>+VLOOKUP($J413,DATOS_PERSONAL!B:E,4,0)</f>
        <v>ROJAS ORTIZ</v>
      </c>
      <c r="N413" s="4" t="str">
        <f>+VLOOKUP($J413,DATOS_PERSONAL!B:F,5,0)</f>
        <v>OROBERLÍN S.A.S.</v>
      </c>
      <c r="O413" s="4">
        <f>+VLOOKUP($A413,DATOS_CAPACITACIONES!A:N,11,0)</f>
        <v>17</v>
      </c>
      <c r="P413" s="4">
        <f>+VLOOKUP($A413,DATOS_CAPACITACIONES!A:L,12,0)</f>
        <v>17</v>
      </c>
      <c r="Q413" s="3">
        <f t="shared" si="6"/>
        <v>1</v>
      </c>
    </row>
    <row r="414" spans="1:17" ht="34.5" customHeight="1" x14ac:dyDescent="0.25">
      <c r="A414" s="2">
        <v>13</v>
      </c>
      <c r="B414" s="4" t="str">
        <f>+VLOOKUP($A414,DATOS_CAPACITACIONES!A:B,2,0)</f>
        <v>SST</v>
      </c>
      <c r="C414" s="4" t="str">
        <f>+VLOOKUP($A414,DATOS_CAPACITACIONES!A:C,3,0)</f>
        <v>Factores de riesgo y uso adecuado de EPP´S</v>
      </c>
      <c r="D414" s="4" t="str">
        <f>+VLOOKUP($A414,DATOS_CAPACITACIONES!A:D,4,0)</f>
        <v>promover el uso adecuado y responsable de los EPP, reconocimiento de los riesgos presentes en las labores</v>
      </c>
      <c r="E414" s="4" t="str">
        <f>+VLOOKUP($A414,DATOS_CAPACITACIONES!A:E,5,0)</f>
        <v>Felipe Arias</v>
      </c>
      <c r="F414" s="4" t="str">
        <f>+VLOOKUP($A414,DATOS_CAPACITACIONES!A:F,6,0)</f>
        <v>Felipe Arias</v>
      </c>
      <c r="G414" s="4" t="str">
        <f>+VLOOKUP($A414,DATOS_CAPACITACIONES!A:G,7,0)</f>
        <v xml:space="preserve">Finca El Pilar </v>
      </c>
      <c r="H414" s="5">
        <f>+VLOOKUP($A414,DATOS_CAPACITACIONES!A:H,8,0)</f>
        <v>44326</v>
      </c>
      <c r="I414" s="4">
        <f>+VLOOKUP($A414,DATOS_CAPACITACIONES!A:I,9,0)</f>
        <v>240</v>
      </c>
      <c r="J414" s="2">
        <v>85261773</v>
      </c>
      <c r="K414" s="4">
        <f>+VLOOKUP($J414,DATOS_PERSONAL!B:C,2,0)</f>
        <v>1540</v>
      </c>
      <c r="L414" s="4" t="str">
        <f>+VLOOKUP($J414,DATOS_PERSONAL!B:D,3,0)</f>
        <v>JORGE LUIS</v>
      </c>
      <c r="M414" s="4" t="str">
        <f>+VLOOKUP($J414,DATOS_PERSONAL!B:E,4,0)</f>
        <v xml:space="preserve">RODRIGUEZ TORRES </v>
      </c>
      <c r="N414" s="4" t="str">
        <f>+VLOOKUP($J414,DATOS_PERSONAL!B:F,5,0)</f>
        <v>OROBERLÍN S.A.S.</v>
      </c>
      <c r="O414" s="4">
        <f>+VLOOKUP($A414,DATOS_CAPACITACIONES!A:N,11,0)</f>
        <v>17</v>
      </c>
      <c r="P414" s="4">
        <f>+VLOOKUP($A414,DATOS_CAPACITACIONES!A:L,12,0)</f>
        <v>17</v>
      </c>
      <c r="Q414" s="3">
        <f t="shared" si="6"/>
        <v>1</v>
      </c>
    </row>
    <row r="415" spans="1:17" ht="34.5" customHeight="1" x14ac:dyDescent="0.25">
      <c r="A415" s="2">
        <v>13</v>
      </c>
      <c r="B415" s="4" t="str">
        <f>+VLOOKUP($A415,DATOS_CAPACITACIONES!A:B,2,0)</f>
        <v>SST</v>
      </c>
      <c r="C415" s="4" t="str">
        <f>+VLOOKUP($A415,DATOS_CAPACITACIONES!A:C,3,0)</f>
        <v>Factores de riesgo y uso adecuado de EPP´S</v>
      </c>
      <c r="D415" s="4" t="str">
        <f>+VLOOKUP($A415,DATOS_CAPACITACIONES!A:D,4,0)</f>
        <v>promover el uso adecuado y responsable de los EPP, reconocimiento de los riesgos presentes en las labores</v>
      </c>
      <c r="E415" s="4" t="str">
        <f>+VLOOKUP($A415,DATOS_CAPACITACIONES!A:E,5,0)</f>
        <v>Felipe Arias</v>
      </c>
      <c r="F415" s="4" t="str">
        <f>+VLOOKUP($A415,DATOS_CAPACITACIONES!A:F,6,0)</f>
        <v>Felipe Arias</v>
      </c>
      <c r="G415" s="4" t="str">
        <f>+VLOOKUP($A415,DATOS_CAPACITACIONES!A:G,7,0)</f>
        <v xml:space="preserve">Finca El Pilar </v>
      </c>
      <c r="H415" s="5">
        <f>+VLOOKUP($A415,DATOS_CAPACITACIONES!A:H,8,0)</f>
        <v>44326</v>
      </c>
      <c r="I415" s="4">
        <f>+VLOOKUP($A415,DATOS_CAPACITACIONES!A:I,9,0)</f>
        <v>240</v>
      </c>
      <c r="J415" s="2">
        <v>1122646567</v>
      </c>
      <c r="K415" s="4">
        <f>+VLOOKUP($J415,DATOS_PERSONAL!B:C,2,0)</f>
        <v>1232</v>
      </c>
      <c r="L415" s="4" t="str">
        <f>+VLOOKUP($J415,DATOS_PERSONAL!B:D,3,0)</f>
        <v xml:space="preserve"> ISRAEL</v>
      </c>
      <c r="M415" s="4" t="str">
        <f>+VLOOKUP($J415,DATOS_PERSONAL!B:E,4,0)</f>
        <v>ROBAYO JIMENEZ</v>
      </c>
      <c r="N415" s="4" t="str">
        <f>+VLOOKUP($J415,DATOS_PERSONAL!B:F,5,0)</f>
        <v>OROBERLÍN S.A.S.</v>
      </c>
      <c r="O415" s="4">
        <f>+VLOOKUP($A415,DATOS_CAPACITACIONES!A:N,11,0)</f>
        <v>17</v>
      </c>
      <c r="P415" s="4">
        <f>+VLOOKUP($A415,DATOS_CAPACITACIONES!A:L,12,0)</f>
        <v>17</v>
      </c>
      <c r="Q415" s="3">
        <f t="shared" si="6"/>
        <v>1</v>
      </c>
    </row>
    <row r="416" spans="1:17" ht="34.5" customHeight="1" x14ac:dyDescent="0.25">
      <c r="A416" s="2">
        <v>13</v>
      </c>
      <c r="B416" s="4" t="str">
        <f>+VLOOKUP($A416,DATOS_CAPACITACIONES!A:B,2,0)</f>
        <v>SST</v>
      </c>
      <c r="C416" s="4" t="str">
        <f>+VLOOKUP($A416,DATOS_CAPACITACIONES!A:C,3,0)</f>
        <v>Factores de riesgo y uso adecuado de EPP´S</v>
      </c>
      <c r="D416" s="4" t="str">
        <f>+VLOOKUP($A416,DATOS_CAPACITACIONES!A:D,4,0)</f>
        <v>promover el uso adecuado y responsable de los EPP, reconocimiento de los riesgos presentes en las labores</v>
      </c>
      <c r="E416" s="4" t="str">
        <f>+VLOOKUP($A416,DATOS_CAPACITACIONES!A:E,5,0)</f>
        <v>Felipe Arias</v>
      </c>
      <c r="F416" s="4" t="str">
        <f>+VLOOKUP($A416,DATOS_CAPACITACIONES!A:F,6,0)</f>
        <v>Felipe Arias</v>
      </c>
      <c r="G416" s="4" t="str">
        <f>+VLOOKUP($A416,DATOS_CAPACITACIONES!A:G,7,0)</f>
        <v xml:space="preserve">Finca El Pilar </v>
      </c>
      <c r="H416" s="5">
        <f>+VLOOKUP($A416,DATOS_CAPACITACIONES!A:H,8,0)</f>
        <v>44326</v>
      </c>
      <c r="I416" s="4">
        <f>+VLOOKUP($A416,DATOS_CAPACITACIONES!A:I,9,0)</f>
        <v>240</v>
      </c>
      <c r="J416" s="2">
        <v>1006658683</v>
      </c>
      <c r="K416" s="4">
        <f>+VLOOKUP($J416,DATOS_PERSONAL!B:C,2,0)</f>
        <v>1509</v>
      </c>
      <c r="L416" s="4" t="str">
        <f>+VLOOKUP($J416,DATOS_PERSONAL!B:D,3,0)</f>
        <v>BRAYAN DAVID</v>
      </c>
      <c r="M416" s="4" t="str">
        <f>+VLOOKUP($J416,DATOS_PERSONAL!B:E,4,0)</f>
        <v xml:space="preserve">ROA OCHOA </v>
      </c>
      <c r="N416" s="4" t="str">
        <f>+VLOOKUP($J416,DATOS_PERSONAL!B:F,5,0)</f>
        <v>OROBERLÍN S.A.S.</v>
      </c>
      <c r="O416" s="4">
        <f>+VLOOKUP($A416,DATOS_CAPACITACIONES!A:N,11,0)</f>
        <v>17</v>
      </c>
      <c r="P416" s="4">
        <f>+VLOOKUP($A416,DATOS_CAPACITACIONES!A:L,12,0)</f>
        <v>17</v>
      </c>
      <c r="Q416" s="3">
        <f t="shared" si="6"/>
        <v>1</v>
      </c>
    </row>
    <row r="417" spans="1:17" ht="34.5" customHeight="1" x14ac:dyDescent="0.25">
      <c r="A417" s="2">
        <v>13</v>
      </c>
      <c r="B417" s="4" t="str">
        <f>+VLOOKUP($A417,DATOS_CAPACITACIONES!A:B,2,0)</f>
        <v>SST</v>
      </c>
      <c r="C417" s="4" t="str">
        <f>+VLOOKUP($A417,DATOS_CAPACITACIONES!A:C,3,0)</f>
        <v>Factores de riesgo y uso adecuado de EPP´S</v>
      </c>
      <c r="D417" s="4" t="str">
        <f>+VLOOKUP($A417,DATOS_CAPACITACIONES!A:D,4,0)</f>
        <v>promover el uso adecuado y responsable de los EPP, reconocimiento de los riesgos presentes en las labores</v>
      </c>
      <c r="E417" s="4" t="str">
        <f>+VLOOKUP($A417,DATOS_CAPACITACIONES!A:E,5,0)</f>
        <v>Felipe Arias</v>
      </c>
      <c r="F417" s="4" t="str">
        <f>+VLOOKUP($A417,DATOS_CAPACITACIONES!A:F,6,0)</f>
        <v>Felipe Arias</v>
      </c>
      <c r="G417" s="4" t="str">
        <f>+VLOOKUP($A417,DATOS_CAPACITACIONES!A:G,7,0)</f>
        <v xml:space="preserve">Finca El Pilar </v>
      </c>
      <c r="H417" s="5">
        <f>+VLOOKUP($A417,DATOS_CAPACITACIONES!A:H,8,0)</f>
        <v>44326</v>
      </c>
      <c r="I417" s="4">
        <f>+VLOOKUP($A417,DATOS_CAPACITACIONES!A:I,9,0)</f>
        <v>240</v>
      </c>
      <c r="J417" s="2">
        <v>1123114519</v>
      </c>
      <c r="K417" s="4">
        <f>+VLOOKUP($J417,DATOS_PERSONAL!B:C,2,0)</f>
        <v>1016</v>
      </c>
      <c r="L417" s="4" t="str">
        <f>+VLOOKUP($J417,DATOS_PERSONAL!B:D,3,0)</f>
        <v xml:space="preserve"> JUAN CARLOS</v>
      </c>
      <c r="M417" s="4" t="str">
        <f>+VLOOKUP($J417,DATOS_PERSONAL!B:E,4,0)</f>
        <v>ROA CASTILLO</v>
      </c>
      <c r="N417" s="4" t="str">
        <f>+VLOOKUP($J417,DATOS_PERSONAL!B:F,5,0)</f>
        <v>OROBERLÍN S.A.S.</v>
      </c>
      <c r="O417" s="4">
        <f>+VLOOKUP($A417,DATOS_CAPACITACIONES!A:N,11,0)</f>
        <v>17</v>
      </c>
      <c r="P417" s="4">
        <f>+VLOOKUP($A417,DATOS_CAPACITACIONES!A:L,12,0)</f>
        <v>17</v>
      </c>
      <c r="Q417" s="3">
        <f t="shared" si="6"/>
        <v>1</v>
      </c>
    </row>
    <row r="418" spans="1:17" ht="34.5" customHeight="1" x14ac:dyDescent="0.25">
      <c r="A418" s="2">
        <v>13</v>
      </c>
      <c r="B418" s="4" t="str">
        <f>+VLOOKUP($A418,DATOS_CAPACITACIONES!A:B,2,0)</f>
        <v>SST</v>
      </c>
      <c r="C418" s="4" t="str">
        <f>+VLOOKUP($A418,DATOS_CAPACITACIONES!A:C,3,0)</f>
        <v>Factores de riesgo y uso adecuado de EPP´S</v>
      </c>
      <c r="D418" s="4" t="str">
        <f>+VLOOKUP($A418,DATOS_CAPACITACIONES!A:D,4,0)</f>
        <v>promover el uso adecuado y responsable de los EPP, reconocimiento de los riesgos presentes en las labores</v>
      </c>
      <c r="E418" s="4" t="str">
        <f>+VLOOKUP($A418,DATOS_CAPACITACIONES!A:E,5,0)</f>
        <v>Felipe Arias</v>
      </c>
      <c r="F418" s="4" t="str">
        <f>+VLOOKUP($A418,DATOS_CAPACITACIONES!A:F,6,0)</f>
        <v>Felipe Arias</v>
      </c>
      <c r="G418" s="4" t="str">
        <f>+VLOOKUP($A418,DATOS_CAPACITACIONES!A:G,7,0)</f>
        <v xml:space="preserve">Finca El Pilar </v>
      </c>
      <c r="H418" s="5">
        <f>+VLOOKUP($A418,DATOS_CAPACITACIONES!A:H,8,0)</f>
        <v>44326</v>
      </c>
      <c r="I418" s="4">
        <f>+VLOOKUP($A418,DATOS_CAPACITACIONES!A:I,9,0)</f>
        <v>240</v>
      </c>
      <c r="J418" s="2">
        <v>1123114283</v>
      </c>
      <c r="K418" s="4">
        <f>+VLOOKUP($J418,DATOS_PERSONAL!B:C,2,0)</f>
        <v>1017</v>
      </c>
      <c r="L418" s="4" t="str">
        <f>+VLOOKUP($J418,DATOS_PERSONAL!B:D,3,0)</f>
        <v xml:space="preserve"> RODRIGO JOSE</v>
      </c>
      <c r="M418" s="4" t="str">
        <f>+VLOOKUP($J418,DATOS_PERSONAL!B:E,4,0)</f>
        <v>ROA CASTILLO</v>
      </c>
      <c r="N418" s="4" t="str">
        <f>+VLOOKUP($J418,DATOS_PERSONAL!B:F,5,0)</f>
        <v>OROBERLÍN S.A.S.</v>
      </c>
      <c r="O418" s="4">
        <f>+VLOOKUP($A418,DATOS_CAPACITACIONES!A:N,11,0)</f>
        <v>17</v>
      </c>
      <c r="P418" s="4">
        <f>+VLOOKUP($A418,DATOS_CAPACITACIONES!A:L,12,0)</f>
        <v>17</v>
      </c>
      <c r="Q418" s="3">
        <f t="shared" si="6"/>
        <v>1</v>
      </c>
    </row>
    <row r="419" spans="1:17" ht="34.5" customHeight="1" x14ac:dyDescent="0.25">
      <c r="A419" s="2">
        <v>13</v>
      </c>
      <c r="B419" s="4" t="str">
        <f>+VLOOKUP($A419,DATOS_CAPACITACIONES!A:B,2,0)</f>
        <v>SST</v>
      </c>
      <c r="C419" s="4" t="str">
        <f>+VLOOKUP($A419,DATOS_CAPACITACIONES!A:C,3,0)</f>
        <v>Factores de riesgo y uso adecuado de EPP´S</v>
      </c>
      <c r="D419" s="4" t="str">
        <f>+VLOOKUP($A419,DATOS_CAPACITACIONES!A:D,4,0)</f>
        <v>promover el uso adecuado y responsable de los EPP, reconocimiento de los riesgos presentes en las labores</v>
      </c>
      <c r="E419" s="4" t="str">
        <f>+VLOOKUP($A419,DATOS_CAPACITACIONES!A:E,5,0)</f>
        <v>Felipe Arias</v>
      </c>
      <c r="F419" s="4" t="str">
        <f>+VLOOKUP($A419,DATOS_CAPACITACIONES!A:F,6,0)</f>
        <v>Felipe Arias</v>
      </c>
      <c r="G419" s="4" t="str">
        <f>+VLOOKUP($A419,DATOS_CAPACITACIONES!A:G,7,0)</f>
        <v xml:space="preserve">Finca El Pilar </v>
      </c>
      <c r="H419" s="5">
        <f>+VLOOKUP($A419,DATOS_CAPACITACIONES!A:H,8,0)</f>
        <v>44326</v>
      </c>
      <c r="I419" s="4">
        <f>+VLOOKUP($A419,DATOS_CAPACITACIONES!A:I,9,0)</f>
        <v>240</v>
      </c>
      <c r="J419" s="2">
        <v>87946959</v>
      </c>
      <c r="K419" s="4">
        <f>+VLOOKUP($J419,DATOS_PERSONAL!B:C,2,0)</f>
        <v>1542</v>
      </c>
      <c r="L419" s="4" t="str">
        <f>+VLOOKUP($J419,DATOS_PERSONAL!B:D,3,0)</f>
        <v>DANNY JAMER</v>
      </c>
      <c r="M419" s="4" t="str">
        <f>+VLOOKUP($J419,DATOS_PERSONAL!B:E,4,0)</f>
        <v xml:space="preserve">PORTILLA PALACIOS </v>
      </c>
      <c r="N419" s="4" t="str">
        <f>+VLOOKUP($J419,DATOS_PERSONAL!B:F,5,0)</f>
        <v>OROBERLÍN S.A.S.</v>
      </c>
      <c r="O419" s="4">
        <f>+VLOOKUP($A419,DATOS_CAPACITACIONES!A:N,11,0)</f>
        <v>17</v>
      </c>
      <c r="P419" s="4">
        <f>+VLOOKUP($A419,DATOS_CAPACITACIONES!A:L,12,0)</f>
        <v>17</v>
      </c>
      <c r="Q419" s="3">
        <f t="shared" si="6"/>
        <v>1</v>
      </c>
    </row>
    <row r="420" spans="1:17" ht="34.5" customHeight="1" x14ac:dyDescent="0.25">
      <c r="A420" s="2">
        <v>13</v>
      </c>
      <c r="B420" s="4" t="str">
        <f>+VLOOKUP($A420,DATOS_CAPACITACIONES!A:B,2,0)</f>
        <v>SST</v>
      </c>
      <c r="C420" s="4" t="str">
        <f>+VLOOKUP($A420,DATOS_CAPACITACIONES!A:C,3,0)</f>
        <v>Factores de riesgo y uso adecuado de EPP´S</v>
      </c>
      <c r="D420" s="4" t="str">
        <f>+VLOOKUP($A420,DATOS_CAPACITACIONES!A:D,4,0)</f>
        <v>promover el uso adecuado y responsable de los EPP, reconocimiento de los riesgos presentes en las labores</v>
      </c>
      <c r="E420" s="4" t="str">
        <f>+VLOOKUP($A420,DATOS_CAPACITACIONES!A:E,5,0)</f>
        <v>Felipe Arias</v>
      </c>
      <c r="F420" s="4" t="str">
        <f>+VLOOKUP($A420,DATOS_CAPACITACIONES!A:F,6,0)</f>
        <v>Felipe Arias</v>
      </c>
      <c r="G420" s="4" t="str">
        <f>+VLOOKUP($A420,DATOS_CAPACITACIONES!A:G,7,0)</f>
        <v xml:space="preserve">Finca El Pilar </v>
      </c>
      <c r="H420" s="5">
        <f>+VLOOKUP($A420,DATOS_CAPACITACIONES!A:H,8,0)</f>
        <v>44326</v>
      </c>
      <c r="I420" s="4">
        <f>+VLOOKUP($A420,DATOS_CAPACITACIONES!A:I,9,0)</f>
        <v>240</v>
      </c>
      <c r="J420" s="2">
        <v>19561040</v>
      </c>
      <c r="K420" s="4">
        <f>+VLOOKUP($J420,DATOS_PERSONAL!B:C,2,0)</f>
        <v>1166</v>
      </c>
      <c r="L420" s="4" t="str">
        <f>+VLOOKUP($J420,DATOS_PERSONAL!B:D,3,0)</f>
        <v>GILBERTO SEGUNDO</v>
      </c>
      <c r="M420" s="4" t="str">
        <f>+VLOOKUP($J420,DATOS_PERSONAL!B:E,4,0)</f>
        <v xml:space="preserve">PEREZ RIVERA </v>
      </c>
      <c r="N420" s="4" t="str">
        <f>+VLOOKUP($J420,DATOS_PERSONAL!B:F,5,0)</f>
        <v>OROBERLÍN S.A.S.</v>
      </c>
      <c r="O420" s="4">
        <f>+VLOOKUP($A420,DATOS_CAPACITACIONES!A:N,11,0)</f>
        <v>17</v>
      </c>
      <c r="P420" s="4">
        <f>+VLOOKUP($A420,DATOS_CAPACITACIONES!A:L,12,0)</f>
        <v>17</v>
      </c>
      <c r="Q420" s="3">
        <f t="shared" si="6"/>
        <v>1</v>
      </c>
    </row>
    <row r="421" spans="1:17" ht="34.5" customHeight="1" x14ac:dyDescent="0.25">
      <c r="A421" s="2">
        <v>13</v>
      </c>
      <c r="B421" s="4" t="str">
        <f>+VLOOKUP($A421,DATOS_CAPACITACIONES!A:B,2,0)</f>
        <v>SST</v>
      </c>
      <c r="C421" s="4" t="str">
        <f>+VLOOKUP($A421,DATOS_CAPACITACIONES!A:C,3,0)</f>
        <v>Factores de riesgo y uso adecuado de EPP´S</v>
      </c>
      <c r="D421" s="4" t="str">
        <f>+VLOOKUP($A421,DATOS_CAPACITACIONES!A:D,4,0)</f>
        <v>promover el uso adecuado y responsable de los EPP, reconocimiento de los riesgos presentes en las labores</v>
      </c>
      <c r="E421" s="4" t="str">
        <f>+VLOOKUP($A421,DATOS_CAPACITACIONES!A:E,5,0)</f>
        <v>Felipe Arias</v>
      </c>
      <c r="F421" s="4" t="str">
        <f>+VLOOKUP($A421,DATOS_CAPACITACIONES!A:F,6,0)</f>
        <v>Felipe Arias</v>
      </c>
      <c r="G421" s="4" t="str">
        <f>+VLOOKUP($A421,DATOS_CAPACITACIONES!A:G,7,0)</f>
        <v xml:space="preserve">Finca El Pilar </v>
      </c>
      <c r="H421" s="5">
        <f>+VLOOKUP($A421,DATOS_CAPACITACIONES!A:H,8,0)</f>
        <v>44326</v>
      </c>
      <c r="I421" s="4">
        <f>+VLOOKUP($A421,DATOS_CAPACITACIONES!A:I,9,0)</f>
        <v>240</v>
      </c>
      <c r="J421" s="2">
        <v>18973838</v>
      </c>
      <c r="K421" s="4">
        <f>+VLOOKUP($J421,DATOS_PERSONAL!B:C,2,0)</f>
        <v>1515</v>
      </c>
      <c r="L421" s="4" t="str">
        <f>+VLOOKUP($J421,DATOS_PERSONAL!B:D,3,0)</f>
        <v xml:space="preserve">MARCOS JAVIER </v>
      </c>
      <c r="M421" s="4" t="str">
        <f>+VLOOKUP($J421,DATOS_PERSONAL!B:E,4,0)</f>
        <v>PEREZ BANDERA</v>
      </c>
      <c r="N421" s="4" t="str">
        <f>+VLOOKUP($J421,DATOS_PERSONAL!B:F,5,0)</f>
        <v>OROBERLÍN S.A.S.</v>
      </c>
      <c r="O421" s="4">
        <f>+VLOOKUP($A421,DATOS_CAPACITACIONES!A:N,11,0)</f>
        <v>17</v>
      </c>
      <c r="P421" s="4">
        <f>+VLOOKUP($A421,DATOS_CAPACITACIONES!A:L,12,0)</f>
        <v>17</v>
      </c>
      <c r="Q421" s="3">
        <f t="shared" si="6"/>
        <v>1</v>
      </c>
    </row>
    <row r="422" spans="1:17" ht="34.5" customHeight="1" x14ac:dyDescent="0.25">
      <c r="A422" s="2">
        <v>13</v>
      </c>
      <c r="B422" s="4" t="str">
        <f>+VLOOKUP($A422,DATOS_CAPACITACIONES!A:B,2,0)</f>
        <v>SST</v>
      </c>
      <c r="C422" s="4" t="str">
        <f>+VLOOKUP($A422,DATOS_CAPACITACIONES!A:C,3,0)</f>
        <v>Factores de riesgo y uso adecuado de EPP´S</v>
      </c>
      <c r="D422" s="4" t="str">
        <f>+VLOOKUP($A422,DATOS_CAPACITACIONES!A:D,4,0)</f>
        <v>promover el uso adecuado y responsable de los EPP, reconocimiento de los riesgos presentes en las labores</v>
      </c>
      <c r="E422" s="4" t="str">
        <f>+VLOOKUP($A422,DATOS_CAPACITACIONES!A:E,5,0)</f>
        <v>Felipe Arias</v>
      </c>
      <c r="F422" s="4" t="str">
        <f>+VLOOKUP($A422,DATOS_CAPACITACIONES!A:F,6,0)</f>
        <v>Felipe Arias</v>
      </c>
      <c r="G422" s="4" t="str">
        <f>+VLOOKUP($A422,DATOS_CAPACITACIONES!A:G,7,0)</f>
        <v xml:space="preserve">Finca El Pilar </v>
      </c>
      <c r="H422" s="5">
        <f>+VLOOKUP($A422,DATOS_CAPACITACIONES!A:H,8,0)</f>
        <v>44326</v>
      </c>
      <c r="I422" s="4">
        <f>+VLOOKUP($A422,DATOS_CAPACITACIONES!A:I,9,0)</f>
        <v>240</v>
      </c>
      <c r="J422" s="2">
        <v>17972048</v>
      </c>
      <c r="K422" s="4">
        <f>+VLOOKUP($J422,DATOS_PERSONAL!B:C,2,0)</f>
        <v>1450</v>
      </c>
      <c r="L422" s="4" t="str">
        <f>+VLOOKUP($J422,DATOS_PERSONAL!B:D,3,0)</f>
        <v>MANUEL FRANCISCO</v>
      </c>
      <c r="M422" s="4" t="str">
        <f>+VLOOKUP($J422,DATOS_PERSONAL!B:E,4,0)</f>
        <v xml:space="preserve">PALLARES ANAYA </v>
      </c>
      <c r="N422" s="4" t="str">
        <f>+VLOOKUP($J422,DATOS_PERSONAL!B:F,5,0)</f>
        <v>OROBERLÍN S.A.S.</v>
      </c>
      <c r="O422" s="4">
        <f>+VLOOKUP($A422,DATOS_CAPACITACIONES!A:N,11,0)</f>
        <v>17</v>
      </c>
      <c r="P422" s="4">
        <f>+VLOOKUP($A422,DATOS_CAPACITACIONES!A:L,12,0)</f>
        <v>17</v>
      </c>
      <c r="Q422" s="3">
        <f t="shared" si="6"/>
        <v>1</v>
      </c>
    </row>
    <row r="423" spans="1:17" ht="34.5" customHeight="1" x14ac:dyDescent="0.25">
      <c r="A423" s="2">
        <v>13</v>
      </c>
      <c r="B423" s="4" t="str">
        <f>+VLOOKUP($A423,DATOS_CAPACITACIONES!A:B,2,0)</f>
        <v>SST</v>
      </c>
      <c r="C423" s="4" t="str">
        <f>+VLOOKUP($A423,DATOS_CAPACITACIONES!A:C,3,0)</f>
        <v>Factores de riesgo y uso adecuado de EPP´S</v>
      </c>
      <c r="D423" s="4" t="str">
        <f>+VLOOKUP($A423,DATOS_CAPACITACIONES!A:D,4,0)</f>
        <v>promover el uso adecuado y responsable de los EPP, reconocimiento de los riesgos presentes en las labores</v>
      </c>
      <c r="E423" s="4" t="str">
        <f>+VLOOKUP($A423,DATOS_CAPACITACIONES!A:E,5,0)</f>
        <v>Felipe Arias</v>
      </c>
      <c r="F423" s="4" t="str">
        <f>+VLOOKUP($A423,DATOS_CAPACITACIONES!A:F,6,0)</f>
        <v>Felipe Arias</v>
      </c>
      <c r="G423" s="4" t="str">
        <f>+VLOOKUP($A423,DATOS_CAPACITACIONES!A:G,7,0)</f>
        <v xml:space="preserve">Finca El Pilar </v>
      </c>
      <c r="H423" s="5">
        <f>+VLOOKUP($A423,DATOS_CAPACITACIONES!A:H,8,0)</f>
        <v>44326</v>
      </c>
      <c r="I423" s="4">
        <f>+VLOOKUP($A423,DATOS_CAPACITACIONES!A:I,9,0)</f>
        <v>240</v>
      </c>
      <c r="J423" s="2">
        <v>1120571325</v>
      </c>
      <c r="K423" s="4">
        <f>+VLOOKUP($J423,DATOS_PERSONAL!B:C,2,0)</f>
        <v>1145</v>
      </c>
      <c r="L423" s="4" t="str">
        <f>+VLOOKUP($J423,DATOS_PERSONAL!B:D,3,0)</f>
        <v>WILINTON DAVID</v>
      </c>
      <c r="M423" s="4" t="str">
        <f>+VLOOKUP($J423,DATOS_PERSONAL!B:E,4,0)</f>
        <v xml:space="preserve">PADILLA MORALES </v>
      </c>
      <c r="N423" s="4" t="str">
        <f>+VLOOKUP($J423,DATOS_PERSONAL!B:F,5,0)</f>
        <v>OROBERLÍN S.A.S.</v>
      </c>
      <c r="O423" s="4">
        <f>+VLOOKUP($A423,DATOS_CAPACITACIONES!A:N,11,0)</f>
        <v>17</v>
      </c>
      <c r="P423" s="4">
        <f>+VLOOKUP($A423,DATOS_CAPACITACIONES!A:L,12,0)</f>
        <v>17</v>
      </c>
      <c r="Q423" s="3">
        <f t="shared" si="6"/>
        <v>1</v>
      </c>
    </row>
    <row r="424" spans="1:17" ht="34.5" customHeight="1" x14ac:dyDescent="0.25">
      <c r="A424" s="2">
        <v>13</v>
      </c>
      <c r="B424" s="4" t="str">
        <f>+VLOOKUP($A424,DATOS_CAPACITACIONES!A:B,2,0)</f>
        <v>SST</v>
      </c>
      <c r="C424" s="4" t="str">
        <f>+VLOOKUP($A424,DATOS_CAPACITACIONES!A:C,3,0)</f>
        <v>Factores de riesgo y uso adecuado de EPP´S</v>
      </c>
      <c r="D424" s="4" t="str">
        <f>+VLOOKUP($A424,DATOS_CAPACITACIONES!A:D,4,0)</f>
        <v>promover el uso adecuado y responsable de los EPP, reconocimiento de los riesgos presentes en las labores</v>
      </c>
      <c r="E424" s="4" t="str">
        <f>+VLOOKUP($A424,DATOS_CAPACITACIONES!A:E,5,0)</f>
        <v>Felipe Arias</v>
      </c>
      <c r="F424" s="4" t="str">
        <f>+VLOOKUP($A424,DATOS_CAPACITACIONES!A:F,6,0)</f>
        <v>Felipe Arias</v>
      </c>
      <c r="G424" s="4" t="str">
        <f>+VLOOKUP($A424,DATOS_CAPACITACIONES!A:G,7,0)</f>
        <v xml:space="preserve">Finca El Pilar </v>
      </c>
      <c r="H424" s="5">
        <f>+VLOOKUP($A424,DATOS_CAPACITACIONES!A:H,8,0)</f>
        <v>44326</v>
      </c>
      <c r="I424" s="4">
        <f>+VLOOKUP($A424,DATOS_CAPACITACIONES!A:I,9,0)</f>
        <v>240</v>
      </c>
      <c r="J424" s="2">
        <v>1003274956</v>
      </c>
      <c r="K424" s="4">
        <f>+VLOOKUP($J424,DATOS_PERSONAL!B:C,2,0)</f>
        <v>1463</v>
      </c>
      <c r="L424" s="4" t="str">
        <f>+VLOOKUP($J424,DATOS_PERSONAL!B:D,3,0)</f>
        <v>WILSON ENRRIQUE</v>
      </c>
      <c r="M424" s="4" t="str">
        <f>+VLOOKUP($J424,DATOS_PERSONAL!B:E,4,0)</f>
        <v>MURILLO JIMENEZ</v>
      </c>
      <c r="N424" s="4" t="str">
        <f>+VLOOKUP($J424,DATOS_PERSONAL!B:F,5,0)</f>
        <v>OROBERLÍN S.A.S.</v>
      </c>
      <c r="O424" s="4">
        <f>+VLOOKUP($A424,DATOS_CAPACITACIONES!A:N,11,0)</f>
        <v>17</v>
      </c>
      <c r="P424" s="4">
        <f>+VLOOKUP($A424,DATOS_CAPACITACIONES!A:L,12,0)</f>
        <v>17</v>
      </c>
      <c r="Q424" s="3">
        <f t="shared" si="6"/>
        <v>1</v>
      </c>
    </row>
    <row r="425" spans="1:17" ht="34.5" customHeight="1" x14ac:dyDescent="0.25">
      <c r="A425" s="2">
        <v>13</v>
      </c>
      <c r="B425" s="4" t="str">
        <f>+VLOOKUP($A425,DATOS_CAPACITACIONES!A:B,2,0)</f>
        <v>SST</v>
      </c>
      <c r="C425" s="4" t="str">
        <f>+VLOOKUP($A425,DATOS_CAPACITACIONES!A:C,3,0)</f>
        <v>Factores de riesgo y uso adecuado de EPP´S</v>
      </c>
      <c r="D425" s="4" t="str">
        <f>+VLOOKUP($A425,DATOS_CAPACITACIONES!A:D,4,0)</f>
        <v>promover el uso adecuado y responsable de los EPP, reconocimiento de los riesgos presentes en las labores</v>
      </c>
      <c r="E425" s="4" t="str">
        <f>+VLOOKUP($A425,DATOS_CAPACITACIONES!A:E,5,0)</f>
        <v>Felipe Arias</v>
      </c>
      <c r="F425" s="4" t="str">
        <f>+VLOOKUP($A425,DATOS_CAPACITACIONES!A:F,6,0)</f>
        <v>Felipe Arias</v>
      </c>
      <c r="G425" s="4" t="str">
        <f>+VLOOKUP($A425,DATOS_CAPACITACIONES!A:G,7,0)</f>
        <v xml:space="preserve">Finca El Pilar </v>
      </c>
      <c r="H425" s="5">
        <f>+VLOOKUP($A425,DATOS_CAPACITACIONES!A:H,8,0)</f>
        <v>44326</v>
      </c>
      <c r="I425" s="4">
        <f>+VLOOKUP($A425,DATOS_CAPACITACIONES!A:I,9,0)</f>
        <v>240</v>
      </c>
      <c r="J425" s="2">
        <v>1121873605</v>
      </c>
      <c r="K425" s="4">
        <f>+VLOOKUP($J425,DATOS_PERSONAL!B:C,2,0)</f>
        <v>1376</v>
      </c>
      <c r="L425" s="4" t="str">
        <f>+VLOOKUP($J425,DATOS_PERSONAL!B:D,3,0)</f>
        <v>ANDRES</v>
      </c>
      <c r="M425" s="4" t="str">
        <f>+VLOOKUP($J425,DATOS_PERSONAL!B:E,4,0)</f>
        <v xml:space="preserve">MONTEJO PLAZAS </v>
      </c>
      <c r="N425" s="4" t="str">
        <f>+VLOOKUP($J425,DATOS_PERSONAL!B:F,5,0)</f>
        <v>OROBERLÍN S.A.S.</v>
      </c>
      <c r="O425" s="4">
        <f>+VLOOKUP($A425,DATOS_CAPACITACIONES!A:N,11,0)</f>
        <v>17</v>
      </c>
      <c r="P425" s="4">
        <f>+VLOOKUP($A425,DATOS_CAPACITACIONES!A:L,12,0)</f>
        <v>17</v>
      </c>
      <c r="Q425" s="3">
        <f t="shared" si="6"/>
        <v>1</v>
      </c>
    </row>
    <row r="426" spans="1:17" ht="34.5" customHeight="1" x14ac:dyDescent="0.25">
      <c r="A426" s="2">
        <v>13</v>
      </c>
      <c r="B426" s="4" t="str">
        <f>+VLOOKUP($A426,DATOS_CAPACITACIONES!A:B,2,0)</f>
        <v>SST</v>
      </c>
      <c r="C426" s="4" t="str">
        <f>+VLOOKUP($A426,DATOS_CAPACITACIONES!A:C,3,0)</f>
        <v>Factores de riesgo y uso adecuado de EPP´S</v>
      </c>
      <c r="D426" s="4" t="str">
        <f>+VLOOKUP($A426,DATOS_CAPACITACIONES!A:D,4,0)</f>
        <v>promover el uso adecuado y responsable de los EPP, reconocimiento de los riesgos presentes en las labores</v>
      </c>
      <c r="E426" s="4" t="str">
        <f>+VLOOKUP($A426,DATOS_CAPACITACIONES!A:E,5,0)</f>
        <v>Felipe Arias</v>
      </c>
      <c r="F426" s="4" t="str">
        <f>+VLOOKUP($A426,DATOS_CAPACITACIONES!A:F,6,0)</f>
        <v>Felipe Arias</v>
      </c>
      <c r="G426" s="4" t="str">
        <f>+VLOOKUP($A426,DATOS_CAPACITACIONES!A:G,7,0)</f>
        <v xml:space="preserve">Finca El Pilar </v>
      </c>
      <c r="H426" s="5">
        <f>+VLOOKUP($A426,DATOS_CAPACITACIONES!A:H,8,0)</f>
        <v>44326</v>
      </c>
      <c r="I426" s="4">
        <f>+VLOOKUP($A426,DATOS_CAPACITACIONES!A:I,9,0)</f>
        <v>240</v>
      </c>
      <c r="J426" s="2">
        <v>1121832436</v>
      </c>
      <c r="K426" s="4">
        <f>+VLOOKUP($J426,DATOS_PERSONAL!B:C,2,0)</f>
        <v>1537</v>
      </c>
      <c r="L426" s="4" t="str">
        <f>+VLOOKUP($J426,DATOS_PERSONAL!B:D,3,0)</f>
        <v>DEICY MARIA</v>
      </c>
      <c r="M426" s="4" t="str">
        <f>+VLOOKUP($J426,DATOS_PERSONAL!B:E,4,0)</f>
        <v>MERCHAN HERNANDEZ</v>
      </c>
      <c r="N426" s="4" t="str">
        <f>+VLOOKUP($J426,DATOS_PERSONAL!B:F,5,0)</f>
        <v>OROBERLÍN S.A.S.</v>
      </c>
      <c r="O426" s="4">
        <f>+VLOOKUP($A426,DATOS_CAPACITACIONES!A:N,11,0)</f>
        <v>17</v>
      </c>
      <c r="P426" s="4">
        <f>+VLOOKUP($A426,DATOS_CAPACITACIONES!A:L,12,0)</f>
        <v>17</v>
      </c>
      <c r="Q426" s="3">
        <f t="shared" si="6"/>
        <v>1</v>
      </c>
    </row>
    <row r="427" spans="1:17" ht="34.5" customHeight="1" x14ac:dyDescent="0.25">
      <c r="A427" s="2">
        <v>13</v>
      </c>
      <c r="B427" s="4" t="str">
        <f>+VLOOKUP($A427,DATOS_CAPACITACIONES!A:B,2,0)</f>
        <v>SST</v>
      </c>
      <c r="C427" s="4" t="str">
        <f>+VLOOKUP($A427,DATOS_CAPACITACIONES!A:C,3,0)</f>
        <v>Factores de riesgo y uso adecuado de EPP´S</v>
      </c>
      <c r="D427" s="4" t="str">
        <f>+VLOOKUP($A427,DATOS_CAPACITACIONES!A:D,4,0)</f>
        <v>promover el uso adecuado y responsable de los EPP, reconocimiento de los riesgos presentes en las labores</v>
      </c>
      <c r="E427" s="4" t="str">
        <f>+VLOOKUP($A427,DATOS_CAPACITACIONES!A:E,5,0)</f>
        <v>Felipe Arias</v>
      </c>
      <c r="F427" s="4" t="str">
        <f>+VLOOKUP($A427,DATOS_CAPACITACIONES!A:F,6,0)</f>
        <v>Felipe Arias</v>
      </c>
      <c r="G427" s="4" t="str">
        <f>+VLOOKUP($A427,DATOS_CAPACITACIONES!A:G,7,0)</f>
        <v xml:space="preserve">Finca El Pilar </v>
      </c>
      <c r="H427" s="5">
        <f>+VLOOKUP($A427,DATOS_CAPACITACIONES!A:H,8,0)</f>
        <v>44326</v>
      </c>
      <c r="I427" s="4">
        <f>+VLOOKUP($A427,DATOS_CAPACITACIONES!A:I,9,0)</f>
        <v>240</v>
      </c>
      <c r="J427" s="2">
        <v>19118159</v>
      </c>
      <c r="K427" s="4">
        <f>+VLOOKUP($J427,DATOS_PERSONAL!B:C,2,0)</f>
        <v>1402</v>
      </c>
      <c r="L427" s="4" t="str">
        <f>+VLOOKUP($J427,DATOS_PERSONAL!B:D,3,0)</f>
        <v xml:space="preserve">NICANOR </v>
      </c>
      <c r="M427" s="4" t="str">
        <f>+VLOOKUP($J427,DATOS_PERSONAL!B:E,4,0)</f>
        <v>MARTINEZ GOMEZ</v>
      </c>
      <c r="N427" s="4" t="str">
        <f>+VLOOKUP($J427,DATOS_PERSONAL!B:F,5,0)</f>
        <v>OROBERLÍN S.A.S.</v>
      </c>
      <c r="O427" s="4">
        <f>+VLOOKUP($A427,DATOS_CAPACITACIONES!A:N,11,0)</f>
        <v>17</v>
      </c>
      <c r="P427" s="4">
        <f>+VLOOKUP($A427,DATOS_CAPACITACIONES!A:L,12,0)</f>
        <v>17</v>
      </c>
      <c r="Q427" s="3">
        <f t="shared" si="6"/>
        <v>1</v>
      </c>
    </row>
    <row r="428" spans="1:17" ht="34.5" customHeight="1" x14ac:dyDescent="0.25">
      <c r="A428" s="2">
        <v>13</v>
      </c>
      <c r="B428" s="4" t="str">
        <f>+VLOOKUP($A428,DATOS_CAPACITACIONES!A:B,2,0)</f>
        <v>SST</v>
      </c>
      <c r="C428" s="4" t="str">
        <f>+VLOOKUP($A428,DATOS_CAPACITACIONES!A:C,3,0)</f>
        <v>Factores de riesgo y uso adecuado de EPP´S</v>
      </c>
      <c r="D428" s="4" t="str">
        <f>+VLOOKUP($A428,DATOS_CAPACITACIONES!A:D,4,0)</f>
        <v>promover el uso adecuado y responsable de los EPP, reconocimiento de los riesgos presentes en las labores</v>
      </c>
      <c r="E428" s="4" t="str">
        <f>+VLOOKUP($A428,DATOS_CAPACITACIONES!A:E,5,0)</f>
        <v>Felipe Arias</v>
      </c>
      <c r="F428" s="4" t="str">
        <f>+VLOOKUP($A428,DATOS_CAPACITACIONES!A:F,6,0)</f>
        <v>Felipe Arias</v>
      </c>
      <c r="G428" s="4" t="str">
        <f>+VLOOKUP($A428,DATOS_CAPACITACIONES!A:G,7,0)</f>
        <v xml:space="preserve">Finca El Pilar </v>
      </c>
      <c r="H428" s="5">
        <f>+VLOOKUP($A428,DATOS_CAPACITACIONES!A:H,8,0)</f>
        <v>44326</v>
      </c>
      <c r="I428" s="4">
        <f>+VLOOKUP($A428,DATOS_CAPACITACIONES!A:I,9,0)</f>
        <v>240</v>
      </c>
      <c r="J428" s="2">
        <v>85380891</v>
      </c>
      <c r="K428" s="4">
        <f>+VLOOKUP($J428,DATOS_PERSONAL!B:C,2,0)</f>
        <v>1532</v>
      </c>
      <c r="L428" s="4" t="str">
        <f>+VLOOKUP($J428,DATOS_PERSONAL!B:D,3,0)</f>
        <v>JOSE FERNANDO</v>
      </c>
      <c r="M428" s="4" t="str">
        <f>+VLOOKUP($J428,DATOS_PERSONAL!B:E,4,0)</f>
        <v xml:space="preserve">MANGA GUZMAN </v>
      </c>
      <c r="N428" s="4" t="str">
        <f>+VLOOKUP($J428,DATOS_PERSONAL!B:F,5,0)</f>
        <v>OROBERLÍN S.A.S.</v>
      </c>
      <c r="O428" s="4">
        <f>+VLOOKUP($A428,DATOS_CAPACITACIONES!A:N,11,0)</f>
        <v>17</v>
      </c>
      <c r="P428" s="4">
        <f>+VLOOKUP($A428,DATOS_CAPACITACIONES!A:L,12,0)</f>
        <v>17</v>
      </c>
      <c r="Q428" s="3">
        <f t="shared" si="6"/>
        <v>1</v>
      </c>
    </row>
    <row r="429" spans="1:17" ht="34.5" customHeight="1" x14ac:dyDescent="0.25">
      <c r="A429" s="2">
        <v>13</v>
      </c>
      <c r="B429" s="4" t="str">
        <f>+VLOOKUP($A429,DATOS_CAPACITACIONES!A:B,2,0)</f>
        <v>SST</v>
      </c>
      <c r="C429" s="4" t="str">
        <f>+VLOOKUP($A429,DATOS_CAPACITACIONES!A:C,3,0)</f>
        <v>Factores de riesgo y uso adecuado de EPP´S</v>
      </c>
      <c r="D429" s="4" t="str">
        <f>+VLOOKUP($A429,DATOS_CAPACITACIONES!A:D,4,0)</f>
        <v>promover el uso adecuado y responsable de los EPP, reconocimiento de los riesgos presentes en las labores</v>
      </c>
      <c r="E429" s="4" t="str">
        <f>+VLOOKUP($A429,DATOS_CAPACITACIONES!A:E,5,0)</f>
        <v>Felipe Arias</v>
      </c>
      <c r="F429" s="4" t="str">
        <f>+VLOOKUP($A429,DATOS_CAPACITACIONES!A:F,6,0)</f>
        <v>Felipe Arias</v>
      </c>
      <c r="G429" s="4" t="str">
        <f>+VLOOKUP($A429,DATOS_CAPACITACIONES!A:G,7,0)</f>
        <v xml:space="preserve">Finca El Pilar </v>
      </c>
      <c r="H429" s="5">
        <f>+VLOOKUP($A429,DATOS_CAPACITACIONES!A:H,8,0)</f>
        <v>44326</v>
      </c>
      <c r="I429" s="4">
        <f>+VLOOKUP($A429,DATOS_CAPACITACIONES!A:I,9,0)</f>
        <v>240</v>
      </c>
      <c r="J429" s="2">
        <v>7837936</v>
      </c>
      <c r="K429" s="4">
        <f>+VLOOKUP($J429,DATOS_PERSONAL!B:C,2,0)</f>
        <v>1011</v>
      </c>
      <c r="L429" s="4" t="str">
        <f>+VLOOKUP($J429,DATOS_PERSONAL!B:D,3,0)</f>
        <v xml:space="preserve"> WILSON</v>
      </c>
      <c r="M429" s="4" t="str">
        <f>+VLOOKUP($J429,DATOS_PERSONAL!B:E,4,0)</f>
        <v>LOPEZ RINCON</v>
      </c>
      <c r="N429" s="4" t="str">
        <f>+VLOOKUP($J429,DATOS_PERSONAL!B:F,5,0)</f>
        <v>OROBERLÍN S.A.S.</v>
      </c>
      <c r="O429" s="4">
        <f>+VLOOKUP($A429,DATOS_CAPACITACIONES!A:N,11,0)</f>
        <v>17</v>
      </c>
      <c r="P429" s="4">
        <f>+VLOOKUP($A429,DATOS_CAPACITACIONES!A:L,12,0)</f>
        <v>17</v>
      </c>
      <c r="Q429" s="3">
        <f t="shared" si="6"/>
        <v>1</v>
      </c>
    </row>
    <row r="430" spans="1:17" ht="34.5" customHeight="1" x14ac:dyDescent="0.25">
      <c r="A430" s="2">
        <v>13</v>
      </c>
      <c r="B430" s="4" t="str">
        <f>+VLOOKUP($A430,DATOS_CAPACITACIONES!A:B,2,0)</f>
        <v>SST</v>
      </c>
      <c r="C430" s="4" t="str">
        <f>+VLOOKUP($A430,DATOS_CAPACITACIONES!A:C,3,0)</f>
        <v>Factores de riesgo y uso adecuado de EPP´S</v>
      </c>
      <c r="D430" s="4" t="str">
        <f>+VLOOKUP($A430,DATOS_CAPACITACIONES!A:D,4,0)</f>
        <v>promover el uso adecuado y responsable de los EPP, reconocimiento de los riesgos presentes en las labores</v>
      </c>
      <c r="E430" s="4" t="str">
        <f>+VLOOKUP($A430,DATOS_CAPACITACIONES!A:E,5,0)</f>
        <v>Felipe Arias</v>
      </c>
      <c r="F430" s="4" t="str">
        <f>+VLOOKUP($A430,DATOS_CAPACITACIONES!A:F,6,0)</f>
        <v>Felipe Arias</v>
      </c>
      <c r="G430" s="4" t="str">
        <f>+VLOOKUP($A430,DATOS_CAPACITACIONES!A:G,7,0)</f>
        <v xml:space="preserve">Finca El Pilar </v>
      </c>
      <c r="H430" s="5">
        <f>+VLOOKUP($A430,DATOS_CAPACITACIONES!A:H,8,0)</f>
        <v>44326</v>
      </c>
      <c r="I430" s="4">
        <f>+VLOOKUP($A430,DATOS_CAPACITACIONES!A:I,9,0)</f>
        <v>240</v>
      </c>
      <c r="J430" s="2">
        <v>1063724340</v>
      </c>
      <c r="K430" s="4">
        <f>+VLOOKUP($J430,DATOS_PERSONAL!B:C,2,0)</f>
        <v>1345</v>
      </c>
      <c r="L430" s="4" t="str">
        <f>+VLOOKUP($J430,DATOS_PERSONAL!B:D,3,0)</f>
        <v xml:space="preserve"> LUIS ALBERTO</v>
      </c>
      <c r="M430" s="4" t="str">
        <f>+VLOOKUP($J430,DATOS_PERSONAL!B:E,4,0)</f>
        <v>JULIO ANAYA</v>
      </c>
      <c r="N430" s="4" t="str">
        <f>+VLOOKUP($J430,DATOS_PERSONAL!B:F,5,0)</f>
        <v>OROBERLÍN S.A.S.</v>
      </c>
      <c r="O430" s="4">
        <f>+VLOOKUP($A430,DATOS_CAPACITACIONES!A:N,11,0)</f>
        <v>17</v>
      </c>
      <c r="P430" s="4">
        <f>+VLOOKUP($A430,DATOS_CAPACITACIONES!A:L,12,0)</f>
        <v>17</v>
      </c>
      <c r="Q430" s="3">
        <f t="shared" si="6"/>
        <v>1</v>
      </c>
    </row>
    <row r="431" spans="1:17" ht="34.5" customHeight="1" x14ac:dyDescent="0.25">
      <c r="A431" s="2">
        <v>13</v>
      </c>
      <c r="B431" s="4" t="str">
        <f>+VLOOKUP($A431,DATOS_CAPACITACIONES!A:B,2,0)</f>
        <v>SST</v>
      </c>
      <c r="C431" s="4" t="str">
        <f>+VLOOKUP($A431,DATOS_CAPACITACIONES!A:C,3,0)</f>
        <v>Factores de riesgo y uso adecuado de EPP´S</v>
      </c>
      <c r="D431" s="4" t="str">
        <f>+VLOOKUP($A431,DATOS_CAPACITACIONES!A:D,4,0)</f>
        <v>promover el uso adecuado y responsable de los EPP, reconocimiento de los riesgos presentes en las labores</v>
      </c>
      <c r="E431" s="4" t="str">
        <f>+VLOOKUP($A431,DATOS_CAPACITACIONES!A:E,5,0)</f>
        <v>Felipe Arias</v>
      </c>
      <c r="F431" s="4" t="str">
        <f>+VLOOKUP($A431,DATOS_CAPACITACIONES!A:F,6,0)</f>
        <v>Felipe Arias</v>
      </c>
      <c r="G431" s="4" t="str">
        <f>+VLOOKUP($A431,DATOS_CAPACITACIONES!A:G,7,0)</f>
        <v xml:space="preserve">Finca El Pilar </v>
      </c>
      <c r="H431" s="5">
        <f>+VLOOKUP($A431,DATOS_CAPACITACIONES!A:H,8,0)</f>
        <v>44326</v>
      </c>
      <c r="I431" s="4">
        <f>+VLOOKUP($A431,DATOS_CAPACITACIONES!A:I,9,0)</f>
        <v>240</v>
      </c>
      <c r="J431" s="2">
        <v>1121910483</v>
      </c>
      <c r="K431" s="4">
        <f>+VLOOKUP($J431,DATOS_PERSONAL!B:C,2,0)</f>
        <v>1538</v>
      </c>
      <c r="L431" s="4" t="str">
        <f>+VLOOKUP($J431,DATOS_PERSONAL!B:D,3,0)</f>
        <v>ADRIANA</v>
      </c>
      <c r="M431" s="4" t="str">
        <f>+VLOOKUP($J431,DATOS_PERSONAL!B:E,4,0)</f>
        <v xml:space="preserve">JARAMILLO OVALLE </v>
      </c>
      <c r="N431" s="4" t="str">
        <f>+VLOOKUP($J431,DATOS_PERSONAL!B:F,5,0)</f>
        <v>OROBERLÍN S.A.S.</v>
      </c>
      <c r="O431" s="4">
        <f>+VLOOKUP($A431,DATOS_CAPACITACIONES!A:N,11,0)</f>
        <v>17</v>
      </c>
      <c r="P431" s="4">
        <f>+VLOOKUP($A431,DATOS_CAPACITACIONES!A:L,12,0)</f>
        <v>17</v>
      </c>
      <c r="Q431" s="3">
        <f t="shared" si="6"/>
        <v>1</v>
      </c>
    </row>
    <row r="432" spans="1:17" ht="34.5" customHeight="1" x14ac:dyDescent="0.25">
      <c r="A432" s="2">
        <v>13</v>
      </c>
      <c r="B432" s="4" t="str">
        <f>+VLOOKUP($A432,DATOS_CAPACITACIONES!A:B,2,0)</f>
        <v>SST</v>
      </c>
      <c r="C432" s="4" t="str">
        <f>+VLOOKUP($A432,DATOS_CAPACITACIONES!A:C,3,0)</f>
        <v>Factores de riesgo y uso adecuado de EPP´S</v>
      </c>
      <c r="D432" s="4" t="str">
        <f>+VLOOKUP($A432,DATOS_CAPACITACIONES!A:D,4,0)</f>
        <v>promover el uso adecuado y responsable de los EPP, reconocimiento de los riesgos presentes en las labores</v>
      </c>
      <c r="E432" s="4" t="str">
        <f>+VLOOKUP($A432,DATOS_CAPACITACIONES!A:E,5,0)</f>
        <v>Felipe Arias</v>
      </c>
      <c r="F432" s="4" t="str">
        <f>+VLOOKUP($A432,DATOS_CAPACITACIONES!A:F,6,0)</f>
        <v>Felipe Arias</v>
      </c>
      <c r="G432" s="4" t="str">
        <f>+VLOOKUP($A432,DATOS_CAPACITACIONES!A:G,7,0)</f>
        <v xml:space="preserve">Finca El Pilar </v>
      </c>
      <c r="H432" s="5">
        <f>+VLOOKUP($A432,DATOS_CAPACITACIONES!A:H,8,0)</f>
        <v>44326</v>
      </c>
      <c r="I432" s="4">
        <f>+VLOOKUP($A432,DATOS_CAPACITACIONES!A:I,9,0)</f>
        <v>240</v>
      </c>
      <c r="J432" s="2">
        <v>3271447</v>
      </c>
      <c r="K432" s="4">
        <f>+VLOOKUP($J432,DATOS_PERSONAL!B:C,2,0)</f>
        <v>1346</v>
      </c>
      <c r="L432" s="4" t="str">
        <f>+VLOOKUP($J432,DATOS_PERSONAL!B:D,3,0)</f>
        <v xml:space="preserve"> JOSE ANTONIO</v>
      </c>
      <c r="M432" s="4" t="str">
        <f>+VLOOKUP($J432,DATOS_PERSONAL!B:E,4,0)</f>
        <v>HERRERA MELO</v>
      </c>
      <c r="N432" s="4" t="str">
        <f>+VLOOKUP($J432,DATOS_PERSONAL!B:F,5,0)</f>
        <v>OROBERLÍN S.A.S.</v>
      </c>
      <c r="O432" s="4">
        <f>+VLOOKUP($A432,DATOS_CAPACITACIONES!A:N,11,0)</f>
        <v>17</v>
      </c>
      <c r="P432" s="4">
        <f>+VLOOKUP($A432,DATOS_CAPACITACIONES!A:L,12,0)</f>
        <v>17</v>
      </c>
      <c r="Q432" s="3">
        <f t="shared" si="6"/>
        <v>1</v>
      </c>
    </row>
    <row r="433" spans="1:17" ht="34.5" customHeight="1" x14ac:dyDescent="0.25">
      <c r="A433" s="2">
        <v>13</v>
      </c>
      <c r="B433" s="4" t="str">
        <f>+VLOOKUP($A433,DATOS_CAPACITACIONES!A:B,2,0)</f>
        <v>SST</v>
      </c>
      <c r="C433" s="4" t="str">
        <f>+VLOOKUP($A433,DATOS_CAPACITACIONES!A:C,3,0)</f>
        <v>Factores de riesgo y uso adecuado de EPP´S</v>
      </c>
      <c r="D433" s="4" t="str">
        <f>+VLOOKUP($A433,DATOS_CAPACITACIONES!A:D,4,0)</f>
        <v>promover el uso adecuado y responsable de los EPP, reconocimiento de los riesgos presentes en las labores</v>
      </c>
      <c r="E433" s="4" t="str">
        <f>+VLOOKUP($A433,DATOS_CAPACITACIONES!A:E,5,0)</f>
        <v>Felipe Arias</v>
      </c>
      <c r="F433" s="4" t="str">
        <f>+VLOOKUP($A433,DATOS_CAPACITACIONES!A:F,6,0)</f>
        <v>Felipe Arias</v>
      </c>
      <c r="G433" s="4" t="str">
        <f>+VLOOKUP($A433,DATOS_CAPACITACIONES!A:G,7,0)</f>
        <v xml:space="preserve">Finca El Pilar </v>
      </c>
      <c r="H433" s="5">
        <f>+VLOOKUP($A433,DATOS_CAPACITACIONES!A:H,8,0)</f>
        <v>44326</v>
      </c>
      <c r="I433" s="4">
        <f>+VLOOKUP($A433,DATOS_CAPACITACIONES!A:I,9,0)</f>
        <v>240</v>
      </c>
      <c r="J433" s="2">
        <v>1120506666</v>
      </c>
      <c r="K433" s="4">
        <f>+VLOOKUP($J433,DATOS_PERSONAL!B:C,2,0)</f>
        <v>1523</v>
      </c>
      <c r="L433" s="4" t="str">
        <f>+VLOOKUP($J433,DATOS_PERSONAL!B:D,3,0)</f>
        <v>WAGNER STEVEN</v>
      </c>
      <c r="M433" s="4" t="str">
        <f>+VLOOKUP($J433,DATOS_PERSONAL!B:E,4,0)</f>
        <v xml:space="preserve">HERNANDEZ SUPELANO </v>
      </c>
      <c r="N433" s="4" t="str">
        <f>+VLOOKUP($J433,DATOS_PERSONAL!B:F,5,0)</f>
        <v>OROBERLÍN S.A.S.</v>
      </c>
      <c r="O433" s="4">
        <f>+VLOOKUP($A433,DATOS_CAPACITACIONES!A:N,11,0)</f>
        <v>17</v>
      </c>
      <c r="P433" s="4">
        <f>+VLOOKUP($A433,DATOS_CAPACITACIONES!A:L,12,0)</f>
        <v>17</v>
      </c>
      <c r="Q433" s="3">
        <f t="shared" si="6"/>
        <v>1</v>
      </c>
    </row>
    <row r="434" spans="1:17" ht="34.5" customHeight="1" x14ac:dyDescent="0.25">
      <c r="A434" s="2">
        <v>13</v>
      </c>
      <c r="B434" s="4" t="str">
        <f>+VLOOKUP($A434,DATOS_CAPACITACIONES!A:B,2,0)</f>
        <v>SST</v>
      </c>
      <c r="C434" s="4" t="str">
        <f>+VLOOKUP($A434,DATOS_CAPACITACIONES!A:C,3,0)</f>
        <v>Factores de riesgo y uso adecuado de EPP´S</v>
      </c>
      <c r="D434" s="4" t="str">
        <f>+VLOOKUP($A434,DATOS_CAPACITACIONES!A:D,4,0)</f>
        <v>promover el uso adecuado y responsable de los EPP, reconocimiento de los riesgos presentes en las labores</v>
      </c>
      <c r="E434" s="4" t="str">
        <f>+VLOOKUP($A434,DATOS_CAPACITACIONES!A:E,5,0)</f>
        <v>Felipe Arias</v>
      </c>
      <c r="F434" s="4" t="str">
        <f>+VLOOKUP($A434,DATOS_CAPACITACIONES!A:F,6,0)</f>
        <v>Felipe Arias</v>
      </c>
      <c r="G434" s="4" t="str">
        <f>+VLOOKUP($A434,DATOS_CAPACITACIONES!A:G,7,0)</f>
        <v xml:space="preserve">Finca El Pilar </v>
      </c>
      <c r="H434" s="5">
        <f>+VLOOKUP($A434,DATOS_CAPACITACIONES!A:H,8,0)</f>
        <v>44326</v>
      </c>
      <c r="I434" s="4">
        <f>+VLOOKUP($A434,DATOS_CAPACITACIONES!A:I,9,0)</f>
        <v>240</v>
      </c>
      <c r="J434" s="2">
        <v>1121819496</v>
      </c>
      <c r="K434" s="4">
        <f>+VLOOKUP($J434,DATOS_PERSONAL!B:C,2,0)</f>
        <v>1008</v>
      </c>
      <c r="L434" s="4" t="str">
        <f>+VLOOKUP($J434,DATOS_PERSONAL!B:D,3,0)</f>
        <v xml:space="preserve"> OMAR JOSE</v>
      </c>
      <c r="M434" s="4" t="str">
        <f>+VLOOKUP($J434,DATOS_PERSONAL!B:E,4,0)</f>
        <v>HERNANDEZ RUIZ</v>
      </c>
      <c r="N434" s="4" t="str">
        <f>+VLOOKUP($J434,DATOS_PERSONAL!B:F,5,0)</f>
        <v>OROBERLÍN S.A.S.</v>
      </c>
      <c r="O434" s="4">
        <f>+VLOOKUP($A434,DATOS_CAPACITACIONES!A:N,11,0)</f>
        <v>17</v>
      </c>
      <c r="P434" s="4">
        <f>+VLOOKUP($A434,DATOS_CAPACITACIONES!A:L,12,0)</f>
        <v>17</v>
      </c>
      <c r="Q434" s="3">
        <f t="shared" si="6"/>
        <v>1</v>
      </c>
    </row>
    <row r="435" spans="1:17" ht="34.5" customHeight="1" x14ac:dyDescent="0.25">
      <c r="A435" s="2">
        <v>13</v>
      </c>
      <c r="B435" s="4" t="str">
        <f>+VLOOKUP($A435,DATOS_CAPACITACIONES!A:B,2,0)</f>
        <v>SST</v>
      </c>
      <c r="C435" s="4" t="str">
        <f>+VLOOKUP($A435,DATOS_CAPACITACIONES!A:C,3,0)</f>
        <v>Factores de riesgo y uso adecuado de EPP´S</v>
      </c>
      <c r="D435" s="4" t="str">
        <f>+VLOOKUP($A435,DATOS_CAPACITACIONES!A:D,4,0)</f>
        <v>promover el uso adecuado y responsable de los EPP, reconocimiento de los riesgos presentes en las labores</v>
      </c>
      <c r="E435" s="4" t="str">
        <f>+VLOOKUP($A435,DATOS_CAPACITACIONES!A:E,5,0)</f>
        <v>Felipe Arias</v>
      </c>
      <c r="F435" s="4" t="str">
        <f>+VLOOKUP($A435,DATOS_CAPACITACIONES!A:F,6,0)</f>
        <v>Felipe Arias</v>
      </c>
      <c r="G435" s="4" t="str">
        <f>+VLOOKUP($A435,DATOS_CAPACITACIONES!A:G,7,0)</f>
        <v xml:space="preserve">Finca El Pilar </v>
      </c>
      <c r="H435" s="5">
        <f>+VLOOKUP($A435,DATOS_CAPACITACIONES!A:H,8,0)</f>
        <v>44326</v>
      </c>
      <c r="I435" s="4">
        <f>+VLOOKUP($A435,DATOS_CAPACITACIONES!A:I,9,0)</f>
        <v>240</v>
      </c>
      <c r="J435" s="2">
        <v>1121934150</v>
      </c>
      <c r="K435" s="4">
        <f>+VLOOKUP($J435,DATOS_PERSONAL!B:C,2,0)</f>
        <v>1058</v>
      </c>
      <c r="L435" s="4" t="str">
        <f>+VLOOKUP($J435,DATOS_PERSONAL!B:D,3,0)</f>
        <v xml:space="preserve"> YULIAN ANDRES</v>
      </c>
      <c r="M435" s="4" t="str">
        <f>+VLOOKUP($J435,DATOS_PERSONAL!B:E,4,0)</f>
        <v>HERNANDEZ MORENO</v>
      </c>
      <c r="N435" s="4" t="str">
        <f>+VLOOKUP($J435,DATOS_PERSONAL!B:F,5,0)</f>
        <v>OROBERLÍN S.A.S.</v>
      </c>
      <c r="O435" s="4">
        <f>+VLOOKUP($A435,DATOS_CAPACITACIONES!A:N,11,0)</f>
        <v>17</v>
      </c>
      <c r="P435" s="4">
        <f>+VLOOKUP($A435,DATOS_CAPACITACIONES!A:L,12,0)</f>
        <v>17</v>
      </c>
      <c r="Q435" s="3">
        <f t="shared" si="6"/>
        <v>1</v>
      </c>
    </row>
    <row r="436" spans="1:17" ht="34.5" customHeight="1" x14ac:dyDescent="0.25">
      <c r="A436" s="2">
        <v>13</v>
      </c>
      <c r="B436" s="4" t="str">
        <f>+VLOOKUP($A436,DATOS_CAPACITACIONES!A:B,2,0)</f>
        <v>SST</v>
      </c>
      <c r="C436" s="4" t="str">
        <f>+VLOOKUP($A436,DATOS_CAPACITACIONES!A:C,3,0)</f>
        <v>Factores de riesgo y uso adecuado de EPP´S</v>
      </c>
      <c r="D436" s="4" t="str">
        <f>+VLOOKUP($A436,DATOS_CAPACITACIONES!A:D,4,0)</f>
        <v>promover el uso adecuado y responsable de los EPP, reconocimiento de los riesgos presentes en las labores</v>
      </c>
      <c r="E436" s="4" t="str">
        <f>+VLOOKUP($A436,DATOS_CAPACITACIONES!A:E,5,0)</f>
        <v>Felipe Arias</v>
      </c>
      <c r="F436" s="4" t="str">
        <f>+VLOOKUP($A436,DATOS_CAPACITACIONES!A:F,6,0)</f>
        <v>Felipe Arias</v>
      </c>
      <c r="G436" s="4" t="str">
        <f>+VLOOKUP($A436,DATOS_CAPACITACIONES!A:G,7,0)</f>
        <v xml:space="preserve">Finca El Pilar </v>
      </c>
      <c r="H436" s="5">
        <f>+VLOOKUP($A436,DATOS_CAPACITACIONES!A:H,8,0)</f>
        <v>44326</v>
      </c>
      <c r="I436" s="4">
        <f>+VLOOKUP($A436,DATOS_CAPACITACIONES!A:I,9,0)</f>
        <v>240</v>
      </c>
      <c r="J436" s="2">
        <v>1123116171</v>
      </c>
      <c r="K436" s="4">
        <f>+VLOOKUP($J436,DATOS_PERSONAL!B:C,2,0)</f>
        <v>1539</v>
      </c>
      <c r="L436" s="4" t="str">
        <f>+VLOOKUP($J436,DATOS_PERSONAL!B:D,3,0)</f>
        <v>YULIZA ANDREA</v>
      </c>
      <c r="M436" s="4" t="str">
        <f>+VLOOKUP($J436,DATOS_PERSONAL!B:E,4,0)</f>
        <v xml:space="preserve">HERNANDEZ HERNANDEZ </v>
      </c>
      <c r="N436" s="4" t="str">
        <f>+VLOOKUP($J436,DATOS_PERSONAL!B:F,5,0)</f>
        <v>OROBERLÍN S.A.S.</v>
      </c>
      <c r="O436" s="4">
        <f>+VLOOKUP($A436,DATOS_CAPACITACIONES!A:N,11,0)</f>
        <v>17</v>
      </c>
      <c r="P436" s="4">
        <f>+VLOOKUP($A436,DATOS_CAPACITACIONES!A:L,12,0)</f>
        <v>17</v>
      </c>
      <c r="Q436" s="3">
        <f t="shared" si="6"/>
        <v>1</v>
      </c>
    </row>
    <row r="437" spans="1:17" ht="34.5" customHeight="1" x14ac:dyDescent="0.25">
      <c r="A437" s="2">
        <v>13</v>
      </c>
      <c r="B437" s="4" t="str">
        <f>+VLOOKUP($A437,DATOS_CAPACITACIONES!A:B,2,0)</f>
        <v>SST</v>
      </c>
      <c r="C437" s="4" t="str">
        <f>+VLOOKUP($A437,DATOS_CAPACITACIONES!A:C,3,0)</f>
        <v>Factores de riesgo y uso adecuado de EPP´S</v>
      </c>
      <c r="D437" s="4" t="str">
        <f>+VLOOKUP($A437,DATOS_CAPACITACIONES!A:D,4,0)</f>
        <v>promover el uso adecuado y responsable de los EPP, reconocimiento de los riesgos presentes en las labores</v>
      </c>
      <c r="E437" s="4" t="str">
        <f>+VLOOKUP($A437,DATOS_CAPACITACIONES!A:E,5,0)</f>
        <v>Felipe Arias</v>
      </c>
      <c r="F437" s="4" t="str">
        <f>+VLOOKUP($A437,DATOS_CAPACITACIONES!A:F,6,0)</f>
        <v>Felipe Arias</v>
      </c>
      <c r="G437" s="4" t="str">
        <f>+VLOOKUP($A437,DATOS_CAPACITACIONES!A:G,7,0)</f>
        <v xml:space="preserve">Finca El Pilar </v>
      </c>
      <c r="H437" s="5">
        <f>+VLOOKUP($A437,DATOS_CAPACITACIONES!A:H,8,0)</f>
        <v>44326</v>
      </c>
      <c r="I437" s="4">
        <f>+VLOOKUP($A437,DATOS_CAPACITACIONES!A:I,9,0)</f>
        <v>240</v>
      </c>
      <c r="J437" s="2">
        <v>1010143088</v>
      </c>
      <c r="K437" s="4">
        <f>+VLOOKUP($J437,DATOS_PERSONAL!B:C,2,0)</f>
        <v>1536</v>
      </c>
      <c r="L437" s="4" t="str">
        <f>+VLOOKUP($J437,DATOS_PERSONAL!B:D,3,0)</f>
        <v>MONICA ALEJANDRA</v>
      </c>
      <c r="M437" s="4" t="str">
        <f>+VLOOKUP($J437,DATOS_PERSONAL!B:E,4,0)</f>
        <v xml:space="preserve">HERNANDEZ HERNANDEZ </v>
      </c>
      <c r="N437" s="4" t="str">
        <f>+VLOOKUP($J437,DATOS_PERSONAL!B:F,5,0)</f>
        <v>OROBERLÍN S.A.S.</v>
      </c>
      <c r="O437" s="4">
        <f>+VLOOKUP($A437,DATOS_CAPACITACIONES!A:N,11,0)</f>
        <v>17</v>
      </c>
      <c r="P437" s="4">
        <f>+VLOOKUP($A437,DATOS_CAPACITACIONES!A:L,12,0)</f>
        <v>17</v>
      </c>
      <c r="Q437" s="3">
        <f t="shared" si="6"/>
        <v>1</v>
      </c>
    </row>
    <row r="438" spans="1:17" ht="34.5" customHeight="1" x14ac:dyDescent="0.25">
      <c r="A438" s="2">
        <v>13</v>
      </c>
      <c r="B438" s="4" t="str">
        <f>+VLOOKUP($A438,DATOS_CAPACITACIONES!A:B,2,0)</f>
        <v>SST</v>
      </c>
      <c r="C438" s="4" t="str">
        <f>+VLOOKUP($A438,DATOS_CAPACITACIONES!A:C,3,0)</f>
        <v>Factores de riesgo y uso adecuado de EPP´S</v>
      </c>
      <c r="D438" s="4" t="str">
        <f>+VLOOKUP($A438,DATOS_CAPACITACIONES!A:D,4,0)</f>
        <v>promover el uso adecuado y responsable de los EPP, reconocimiento de los riesgos presentes en las labores</v>
      </c>
      <c r="E438" s="4" t="str">
        <f>+VLOOKUP($A438,DATOS_CAPACITACIONES!A:E,5,0)</f>
        <v>Felipe Arias</v>
      </c>
      <c r="F438" s="4" t="str">
        <f>+VLOOKUP($A438,DATOS_CAPACITACIONES!A:F,6,0)</f>
        <v>Felipe Arias</v>
      </c>
      <c r="G438" s="4" t="str">
        <f>+VLOOKUP($A438,DATOS_CAPACITACIONES!A:G,7,0)</f>
        <v xml:space="preserve">Finca El Pilar </v>
      </c>
      <c r="H438" s="5">
        <f>+VLOOKUP($A438,DATOS_CAPACITACIONES!A:H,8,0)</f>
        <v>44326</v>
      </c>
      <c r="I438" s="4">
        <f>+VLOOKUP($A438,DATOS_CAPACITACIONES!A:I,9,0)</f>
        <v>240</v>
      </c>
      <c r="J438" s="2">
        <v>1083556844</v>
      </c>
      <c r="K438" s="4">
        <f>+VLOOKUP($J438,DATOS_PERSONAL!B:C,2,0)</f>
        <v>1548</v>
      </c>
      <c r="L438" s="4" t="str">
        <f>+VLOOKUP($J438,DATOS_PERSONAL!B:D,3,0)</f>
        <v>GEINER ANTONIO</v>
      </c>
      <c r="M438" s="4" t="str">
        <f>+VLOOKUP($J438,DATOS_PERSONAL!B:E,4,0)</f>
        <v xml:space="preserve">GIL LARA </v>
      </c>
      <c r="N438" s="4" t="str">
        <f>+VLOOKUP($J438,DATOS_PERSONAL!B:F,5,0)</f>
        <v>OROBERLÍN S.A.S.</v>
      </c>
      <c r="O438" s="4">
        <f>+VLOOKUP($A438,DATOS_CAPACITACIONES!A:N,11,0)</f>
        <v>17</v>
      </c>
      <c r="P438" s="4">
        <f>+VLOOKUP($A438,DATOS_CAPACITACIONES!A:L,12,0)</f>
        <v>17</v>
      </c>
      <c r="Q438" s="3">
        <f t="shared" si="6"/>
        <v>1</v>
      </c>
    </row>
    <row r="439" spans="1:17" ht="34.5" customHeight="1" x14ac:dyDescent="0.25">
      <c r="A439" s="2">
        <v>13</v>
      </c>
      <c r="B439" s="4" t="str">
        <f>+VLOOKUP($A439,DATOS_CAPACITACIONES!A:B,2,0)</f>
        <v>SST</v>
      </c>
      <c r="C439" s="4" t="str">
        <f>+VLOOKUP($A439,DATOS_CAPACITACIONES!A:C,3,0)</f>
        <v>Factores de riesgo y uso adecuado de EPP´S</v>
      </c>
      <c r="D439" s="4" t="str">
        <f>+VLOOKUP($A439,DATOS_CAPACITACIONES!A:D,4,0)</f>
        <v>promover el uso adecuado y responsable de los EPP, reconocimiento de los riesgos presentes en las labores</v>
      </c>
      <c r="E439" s="4" t="str">
        <f>+VLOOKUP($A439,DATOS_CAPACITACIONES!A:E,5,0)</f>
        <v>Felipe Arias</v>
      </c>
      <c r="F439" s="4" t="str">
        <f>+VLOOKUP($A439,DATOS_CAPACITACIONES!A:F,6,0)</f>
        <v>Felipe Arias</v>
      </c>
      <c r="G439" s="4" t="str">
        <f>+VLOOKUP($A439,DATOS_CAPACITACIONES!A:G,7,0)</f>
        <v xml:space="preserve">Finca El Pilar </v>
      </c>
      <c r="H439" s="5">
        <f>+VLOOKUP($A439,DATOS_CAPACITACIONES!A:H,8,0)</f>
        <v>44326</v>
      </c>
      <c r="I439" s="4">
        <f>+VLOOKUP($A439,DATOS_CAPACITACIONES!A:I,9,0)</f>
        <v>240</v>
      </c>
      <c r="J439" s="2">
        <v>1006838553</v>
      </c>
      <c r="K439" s="4">
        <f>+VLOOKUP($J439,DATOS_PERSONAL!B:C,2,0)</f>
        <v>1547</v>
      </c>
      <c r="L439" s="4" t="str">
        <f>+VLOOKUP($J439,DATOS_PERSONAL!B:D,3,0)</f>
        <v>MIGUEL ANGEL</v>
      </c>
      <c r="M439" s="4" t="str">
        <f>+VLOOKUP($J439,DATOS_PERSONAL!B:E,4,0)</f>
        <v xml:space="preserve">GARCIA MORENO </v>
      </c>
      <c r="N439" s="4" t="str">
        <f>+VLOOKUP($J439,DATOS_PERSONAL!B:F,5,0)</f>
        <v>OROBERLÍN S.A.S.</v>
      </c>
      <c r="O439" s="4">
        <f>+VLOOKUP($A439,DATOS_CAPACITACIONES!A:N,11,0)</f>
        <v>17</v>
      </c>
      <c r="P439" s="4">
        <f>+VLOOKUP($A439,DATOS_CAPACITACIONES!A:L,12,0)</f>
        <v>17</v>
      </c>
      <c r="Q439" s="3">
        <f t="shared" si="6"/>
        <v>1</v>
      </c>
    </row>
    <row r="440" spans="1:17" ht="34.5" customHeight="1" x14ac:dyDescent="0.25">
      <c r="A440" s="2">
        <v>13</v>
      </c>
      <c r="B440" s="4" t="str">
        <f>+VLOOKUP($A440,DATOS_CAPACITACIONES!A:B,2,0)</f>
        <v>SST</v>
      </c>
      <c r="C440" s="4" t="str">
        <f>+VLOOKUP($A440,DATOS_CAPACITACIONES!A:C,3,0)</f>
        <v>Factores de riesgo y uso adecuado de EPP´S</v>
      </c>
      <c r="D440" s="4" t="str">
        <f>+VLOOKUP($A440,DATOS_CAPACITACIONES!A:D,4,0)</f>
        <v>promover el uso adecuado y responsable de los EPP, reconocimiento de los riesgos presentes en las labores</v>
      </c>
      <c r="E440" s="4" t="str">
        <f>+VLOOKUP($A440,DATOS_CAPACITACIONES!A:E,5,0)</f>
        <v>Felipe Arias</v>
      </c>
      <c r="F440" s="4" t="str">
        <f>+VLOOKUP($A440,DATOS_CAPACITACIONES!A:F,6,0)</f>
        <v>Felipe Arias</v>
      </c>
      <c r="G440" s="4" t="str">
        <f>+VLOOKUP($A440,DATOS_CAPACITACIONES!A:G,7,0)</f>
        <v xml:space="preserve">Finca El Pilar </v>
      </c>
      <c r="H440" s="5">
        <f>+VLOOKUP($A440,DATOS_CAPACITACIONES!A:H,8,0)</f>
        <v>44326</v>
      </c>
      <c r="I440" s="4">
        <f>+VLOOKUP($A440,DATOS_CAPACITACIONES!A:I,9,0)</f>
        <v>240</v>
      </c>
      <c r="J440" s="2">
        <v>79538669</v>
      </c>
      <c r="K440" s="4">
        <f>+VLOOKUP($J440,DATOS_PERSONAL!B:C,2,0)</f>
        <v>1031</v>
      </c>
      <c r="L440" s="4" t="str">
        <f>+VLOOKUP($J440,DATOS_PERSONAL!B:D,3,0)</f>
        <v>OMAR</v>
      </c>
      <c r="M440" s="4" t="str">
        <f>+VLOOKUP($J440,DATOS_PERSONAL!B:E,4,0)</f>
        <v>FONTECHA</v>
      </c>
      <c r="N440" s="4" t="str">
        <f>+VLOOKUP($J440,DATOS_PERSONAL!B:F,5,0)</f>
        <v>OROBERLÍN S.A.S.</v>
      </c>
      <c r="O440" s="4">
        <f>+VLOOKUP($A440,DATOS_CAPACITACIONES!A:N,11,0)</f>
        <v>17</v>
      </c>
      <c r="P440" s="4">
        <f>+VLOOKUP($A440,DATOS_CAPACITACIONES!A:L,12,0)</f>
        <v>17</v>
      </c>
      <c r="Q440" s="3">
        <f t="shared" si="6"/>
        <v>1</v>
      </c>
    </row>
    <row r="441" spans="1:17" ht="34.5" customHeight="1" x14ac:dyDescent="0.25">
      <c r="A441" s="2">
        <v>13</v>
      </c>
      <c r="B441" s="4" t="str">
        <f>+VLOOKUP($A441,DATOS_CAPACITACIONES!A:B,2,0)</f>
        <v>SST</v>
      </c>
      <c r="C441" s="4" t="str">
        <f>+VLOOKUP($A441,DATOS_CAPACITACIONES!A:C,3,0)</f>
        <v>Factores de riesgo y uso adecuado de EPP´S</v>
      </c>
      <c r="D441" s="4" t="str">
        <f>+VLOOKUP($A441,DATOS_CAPACITACIONES!A:D,4,0)</f>
        <v>promover el uso adecuado y responsable de los EPP, reconocimiento de los riesgos presentes en las labores</v>
      </c>
      <c r="E441" s="4" t="str">
        <f>+VLOOKUP($A441,DATOS_CAPACITACIONES!A:E,5,0)</f>
        <v>Felipe Arias</v>
      </c>
      <c r="F441" s="4" t="str">
        <f>+VLOOKUP($A441,DATOS_CAPACITACIONES!A:F,6,0)</f>
        <v>Felipe Arias</v>
      </c>
      <c r="G441" s="4" t="str">
        <f>+VLOOKUP($A441,DATOS_CAPACITACIONES!A:G,7,0)</f>
        <v xml:space="preserve">Finca El Pilar </v>
      </c>
      <c r="H441" s="5">
        <f>+VLOOKUP($A441,DATOS_CAPACITACIONES!A:H,8,0)</f>
        <v>44326</v>
      </c>
      <c r="I441" s="4">
        <f>+VLOOKUP($A441,DATOS_CAPACITACIONES!A:I,9,0)</f>
        <v>240</v>
      </c>
      <c r="J441" s="2">
        <v>1006795353</v>
      </c>
      <c r="K441" s="4">
        <f>+VLOOKUP($J441,DATOS_PERSONAL!B:C,2,0)</f>
        <v>1533</v>
      </c>
      <c r="L441" s="4" t="str">
        <f>+VLOOKUP($J441,DATOS_PERSONAL!B:D,3,0)</f>
        <v xml:space="preserve"> LUIS JEFREY</v>
      </c>
      <c r="M441" s="4" t="str">
        <f>+VLOOKUP($J441,DATOS_PERSONAL!B:E,4,0)</f>
        <v>CASTRO NARVAEZ</v>
      </c>
      <c r="N441" s="4" t="str">
        <f>+VLOOKUP($J441,DATOS_PERSONAL!B:F,5,0)</f>
        <v>OROBERLÍN S.A.S.</v>
      </c>
      <c r="O441" s="4">
        <f>+VLOOKUP($A441,DATOS_CAPACITACIONES!A:N,11,0)</f>
        <v>17</v>
      </c>
      <c r="P441" s="4">
        <f>+VLOOKUP($A441,DATOS_CAPACITACIONES!A:L,12,0)</f>
        <v>17</v>
      </c>
      <c r="Q441" s="3">
        <f t="shared" si="6"/>
        <v>1</v>
      </c>
    </row>
    <row r="442" spans="1:17" ht="34.5" customHeight="1" x14ac:dyDescent="0.25">
      <c r="A442" s="2">
        <v>13</v>
      </c>
      <c r="B442" s="4" t="str">
        <f>+VLOOKUP($A442,DATOS_CAPACITACIONES!A:B,2,0)</f>
        <v>SST</v>
      </c>
      <c r="C442" s="4" t="str">
        <f>+VLOOKUP($A442,DATOS_CAPACITACIONES!A:C,3,0)</f>
        <v>Factores de riesgo y uso adecuado de EPP´S</v>
      </c>
      <c r="D442" s="4" t="str">
        <f>+VLOOKUP($A442,DATOS_CAPACITACIONES!A:D,4,0)</f>
        <v>promover el uso adecuado y responsable de los EPP, reconocimiento de los riesgos presentes en las labores</v>
      </c>
      <c r="E442" s="4" t="str">
        <f>+VLOOKUP($A442,DATOS_CAPACITACIONES!A:E,5,0)</f>
        <v>Felipe Arias</v>
      </c>
      <c r="F442" s="4" t="str">
        <f>+VLOOKUP($A442,DATOS_CAPACITACIONES!A:F,6,0)</f>
        <v>Felipe Arias</v>
      </c>
      <c r="G442" s="4" t="str">
        <f>+VLOOKUP($A442,DATOS_CAPACITACIONES!A:G,7,0)</f>
        <v xml:space="preserve">Finca El Pilar </v>
      </c>
      <c r="H442" s="5">
        <f>+VLOOKUP($A442,DATOS_CAPACITACIONES!A:H,8,0)</f>
        <v>44326</v>
      </c>
      <c r="I442" s="4">
        <f>+VLOOKUP($A442,DATOS_CAPACITACIONES!A:I,9,0)</f>
        <v>240</v>
      </c>
      <c r="J442" s="2">
        <v>1103219172</v>
      </c>
      <c r="K442" s="4">
        <f>+VLOOKUP($J442,DATOS_PERSONAL!B:C,2,0)</f>
        <v>1230</v>
      </c>
      <c r="L442" s="4" t="str">
        <f>+VLOOKUP($J442,DATOS_PERSONAL!B:D,3,0)</f>
        <v>PABLO SEGUNDO</v>
      </c>
      <c r="M442" s="4" t="str">
        <f>+VLOOKUP($J442,DATOS_PERSONAL!B:E,4,0)</f>
        <v xml:space="preserve">CARDENAS MUÑOZ </v>
      </c>
      <c r="N442" s="4" t="str">
        <f>+VLOOKUP($J442,DATOS_PERSONAL!B:F,5,0)</f>
        <v>OROBERLÍN S.A.S.</v>
      </c>
      <c r="O442" s="4">
        <f>+VLOOKUP($A442,DATOS_CAPACITACIONES!A:N,11,0)</f>
        <v>17</v>
      </c>
      <c r="P442" s="4">
        <f>+VLOOKUP($A442,DATOS_CAPACITACIONES!A:L,12,0)</f>
        <v>17</v>
      </c>
      <c r="Q442" s="3">
        <f t="shared" si="6"/>
        <v>1</v>
      </c>
    </row>
    <row r="443" spans="1:17" ht="34.5" customHeight="1" x14ac:dyDescent="0.25">
      <c r="A443" s="2">
        <v>13</v>
      </c>
      <c r="B443" s="4" t="str">
        <f>+VLOOKUP($A443,DATOS_CAPACITACIONES!A:B,2,0)</f>
        <v>SST</v>
      </c>
      <c r="C443" s="4" t="str">
        <f>+VLOOKUP($A443,DATOS_CAPACITACIONES!A:C,3,0)</f>
        <v>Factores de riesgo y uso adecuado de EPP´S</v>
      </c>
      <c r="D443" s="4" t="str">
        <f>+VLOOKUP($A443,DATOS_CAPACITACIONES!A:D,4,0)</f>
        <v>promover el uso adecuado y responsable de los EPP, reconocimiento de los riesgos presentes en las labores</v>
      </c>
      <c r="E443" s="4" t="str">
        <f>+VLOOKUP($A443,DATOS_CAPACITACIONES!A:E,5,0)</f>
        <v>Felipe Arias</v>
      </c>
      <c r="F443" s="4" t="str">
        <f>+VLOOKUP($A443,DATOS_CAPACITACIONES!A:F,6,0)</f>
        <v>Felipe Arias</v>
      </c>
      <c r="G443" s="4" t="str">
        <f>+VLOOKUP($A443,DATOS_CAPACITACIONES!A:G,7,0)</f>
        <v xml:space="preserve">Finca El Pilar </v>
      </c>
      <c r="H443" s="5">
        <f>+VLOOKUP($A443,DATOS_CAPACITACIONES!A:H,8,0)</f>
        <v>44326</v>
      </c>
      <c r="I443" s="4">
        <f>+VLOOKUP($A443,DATOS_CAPACITACIONES!A:I,9,0)</f>
        <v>240</v>
      </c>
      <c r="J443" s="2">
        <v>1065667090</v>
      </c>
      <c r="K443" s="4">
        <f>+VLOOKUP($J443,DATOS_PERSONAL!B:C,2,0)</f>
        <v>1513</v>
      </c>
      <c r="L443" s="4" t="str">
        <f>+VLOOKUP($J443,DATOS_PERSONAL!B:D,3,0)</f>
        <v>CESAR ANTONIO</v>
      </c>
      <c r="M443" s="4" t="str">
        <f>+VLOOKUP($J443,DATOS_PERSONAL!B:E,4,0)</f>
        <v xml:space="preserve">CALDERON TRENS </v>
      </c>
      <c r="N443" s="4" t="str">
        <f>+VLOOKUP($J443,DATOS_PERSONAL!B:F,5,0)</f>
        <v>OROBERLÍN S.A.S.</v>
      </c>
      <c r="O443" s="4">
        <f>+VLOOKUP($A443,DATOS_CAPACITACIONES!A:N,11,0)</f>
        <v>17</v>
      </c>
      <c r="P443" s="4">
        <f>+VLOOKUP($A443,DATOS_CAPACITACIONES!A:L,12,0)</f>
        <v>17</v>
      </c>
      <c r="Q443" s="3">
        <f t="shared" si="6"/>
        <v>1</v>
      </c>
    </row>
    <row r="444" spans="1:17" ht="34.5" customHeight="1" x14ac:dyDescent="0.25">
      <c r="A444" s="2">
        <v>13</v>
      </c>
      <c r="B444" s="4" t="str">
        <f>+VLOOKUP($A444,DATOS_CAPACITACIONES!A:B,2,0)</f>
        <v>SST</v>
      </c>
      <c r="C444" s="4" t="str">
        <f>+VLOOKUP($A444,DATOS_CAPACITACIONES!A:C,3,0)</f>
        <v>Factores de riesgo y uso adecuado de EPP´S</v>
      </c>
      <c r="D444" s="4" t="str">
        <f>+VLOOKUP($A444,DATOS_CAPACITACIONES!A:D,4,0)</f>
        <v>promover el uso adecuado y responsable de los EPP, reconocimiento de los riesgos presentes en las labores</v>
      </c>
      <c r="E444" s="4" t="str">
        <f>+VLOOKUP($A444,DATOS_CAPACITACIONES!A:E,5,0)</f>
        <v>Felipe Arias</v>
      </c>
      <c r="F444" s="4" t="str">
        <f>+VLOOKUP($A444,DATOS_CAPACITACIONES!A:F,6,0)</f>
        <v>Felipe Arias</v>
      </c>
      <c r="G444" s="4" t="str">
        <f>+VLOOKUP($A444,DATOS_CAPACITACIONES!A:G,7,0)</f>
        <v xml:space="preserve">Finca El Pilar </v>
      </c>
      <c r="H444" s="5">
        <f>+VLOOKUP($A444,DATOS_CAPACITACIONES!A:H,8,0)</f>
        <v>44326</v>
      </c>
      <c r="I444" s="4">
        <f>+VLOOKUP($A444,DATOS_CAPACITACIONES!A:I,9,0)</f>
        <v>240</v>
      </c>
      <c r="J444" s="2">
        <v>1006697383</v>
      </c>
      <c r="K444" s="4">
        <f>+VLOOKUP($J444,DATOS_PERSONAL!B:C,2,0)</f>
        <v>1535</v>
      </c>
      <c r="L444" s="4" t="str">
        <f>+VLOOKUP($J444,DATOS_PERSONAL!B:D,3,0)</f>
        <v>DIANA SOFIA</v>
      </c>
      <c r="M444" s="4" t="str">
        <f>+VLOOKUP($J444,DATOS_PERSONAL!B:E,4,0)</f>
        <v xml:space="preserve">BLANCO ANDRADE </v>
      </c>
      <c r="N444" s="4" t="str">
        <f>+VLOOKUP($J444,DATOS_PERSONAL!B:F,5,0)</f>
        <v>OROBERLÍN S.A.S.</v>
      </c>
      <c r="O444" s="4">
        <f>+VLOOKUP($A444,DATOS_CAPACITACIONES!A:N,11,0)</f>
        <v>17</v>
      </c>
      <c r="P444" s="4">
        <f>+VLOOKUP($A444,DATOS_CAPACITACIONES!A:L,12,0)</f>
        <v>17</v>
      </c>
      <c r="Q444" s="3">
        <f t="shared" si="6"/>
        <v>1</v>
      </c>
    </row>
    <row r="445" spans="1:17" ht="34.5" customHeight="1" x14ac:dyDescent="0.25">
      <c r="A445" s="2">
        <v>13</v>
      </c>
      <c r="B445" s="4" t="str">
        <f>+VLOOKUP($A445,DATOS_CAPACITACIONES!A:B,2,0)</f>
        <v>SST</v>
      </c>
      <c r="C445" s="4" t="str">
        <f>+VLOOKUP($A445,DATOS_CAPACITACIONES!A:C,3,0)</f>
        <v>Factores de riesgo y uso adecuado de EPP´S</v>
      </c>
      <c r="D445" s="4" t="str">
        <f>+VLOOKUP($A445,DATOS_CAPACITACIONES!A:D,4,0)</f>
        <v>promover el uso adecuado y responsable de los EPP, reconocimiento de los riesgos presentes en las labores</v>
      </c>
      <c r="E445" s="4" t="str">
        <f>+VLOOKUP($A445,DATOS_CAPACITACIONES!A:E,5,0)</f>
        <v>Felipe Arias</v>
      </c>
      <c r="F445" s="4" t="str">
        <f>+VLOOKUP($A445,DATOS_CAPACITACIONES!A:F,6,0)</f>
        <v>Felipe Arias</v>
      </c>
      <c r="G445" s="4" t="str">
        <f>+VLOOKUP($A445,DATOS_CAPACITACIONES!A:G,7,0)</f>
        <v xml:space="preserve">Finca El Pilar </v>
      </c>
      <c r="H445" s="5">
        <f>+VLOOKUP($A445,DATOS_CAPACITACIONES!A:H,8,0)</f>
        <v>44326</v>
      </c>
      <c r="I445" s="4">
        <f>+VLOOKUP($A445,DATOS_CAPACITACIONES!A:I,9,0)</f>
        <v>240</v>
      </c>
      <c r="J445" s="2">
        <v>1193531410</v>
      </c>
      <c r="K445" s="4">
        <f>+VLOOKUP($J445,DATOS_PERSONAL!B:C,2,0)</f>
        <v>1544</v>
      </c>
      <c r="L445" s="4" t="str">
        <f>+VLOOKUP($J445,DATOS_PERSONAL!B:D,3,0)</f>
        <v>SARA DANIELA</v>
      </c>
      <c r="M445" s="4" t="str">
        <f>+VLOOKUP($J445,DATOS_PERSONAL!B:E,4,0)</f>
        <v xml:space="preserve">BELTRAN MORENO </v>
      </c>
      <c r="N445" s="4" t="str">
        <f>+VLOOKUP($J445,DATOS_PERSONAL!B:F,5,0)</f>
        <v>OROBERLÍN S.A.S.</v>
      </c>
      <c r="O445" s="4">
        <f>+VLOOKUP($A445,DATOS_CAPACITACIONES!A:N,11,0)</f>
        <v>17</v>
      </c>
      <c r="P445" s="4">
        <f>+VLOOKUP($A445,DATOS_CAPACITACIONES!A:L,12,0)</f>
        <v>17</v>
      </c>
      <c r="Q445" s="3">
        <f t="shared" si="6"/>
        <v>1</v>
      </c>
    </row>
    <row r="446" spans="1:17" ht="34.5" customHeight="1" x14ac:dyDescent="0.25">
      <c r="A446" s="2">
        <v>13</v>
      </c>
      <c r="B446" s="4" t="str">
        <f>+VLOOKUP($A446,DATOS_CAPACITACIONES!A:B,2,0)</f>
        <v>SST</v>
      </c>
      <c r="C446" s="4" t="str">
        <f>+VLOOKUP($A446,DATOS_CAPACITACIONES!A:C,3,0)</f>
        <v>Factores de riesgo y uso adecuado de EPP´S</v>
      </c>
      <c r="D446" s="4" t="str">
        <f>+VLOOKUP($A446,DATOS_CAPACITACIONES!A:D,4,0)</f>
        <v>promover el uso adecuado y responsable de los EPP, reconocimiento de los riesgos presentes en las labores</v>
      </c>
      <c r="E446" s="4" t="str">
        <f>+VLOOKUP($A446,DATOS_CAPACITACIONES!A:E,5,0)</f>
        <v>Felipe Arias</v>
      </c>
      <c r="F446" s="4" t="str">
        <f>+VLOOKUP($A446,DATOS_CAPACITACIONES!A:F,6,0)</f>
        <v>Felipe Arias</v>
      </c>
      <c r="G446" s="4" t="str">
        <f>+VLOOKUP($A446,DATOS_CAPACITACIONES!A:G,7,0)</f>
        <v xml:space="preserve">Finca El Pilar </v>
      </c>
      <c r="H446" s="5">
        <f>+VLOOKUP($A446,DATOS_CAPACITACIONES!A:H,8,0)</f>
        <v>44326</v>
      </c>
      <c r="I446" s="4">
        <f>+VLOOKUP($A446,DATOS_CAPACITACIONES!A:I,9,0)</f>
        <v>240</v>
      </c>
      <c r="J446" s="2">
        <v>1052702515</v>
      </c>
      <c r="K446" s="4">
        <f>+VLOOKUP($J446,DATOS_PERSONAL!B:C,2,0)</f>
        <v>1517</v>
      </c>
      <c r="L446" s="4" t="str">
        <f>+VLOOKUP($J446,DATOS_PERSONAL!B:D,3,0)</f>
        <v xml:space="preserve"> ALEXANDER</v>
      </c>
      <c r="M446" s="4" t="str">
        <f>+VLOOKUP($J446,DATOS_PERSONAL!B:E,4,0)</f>
        <v>ANGULO CANTILLO</v>
      </c>
      <c r="N446" s="4" t="str">
        <f>+VLOOKUP($J446,DATOS_PERSONAL!B:F,5,0)</f>
        <v>OROBERLÍN S.A.S.</v>
      </c>
      <c r="O446" s="4">
        <f>+VLOOKUP($A446,DATOS_CAPACITACIONES!A:N,11,0)</f>
        <v>17</v>
      </c>
      <c r="P446" s="4">
        <f>+VLOOKUP($A446,DATOS_CAPACITACIONES!A:L,12,0)</f>
        <v>17</v>
      </c>
      <c r="Q446" s="3">
        <f t="shared" si="6"/>
        <v>1</v>
      </c>
    </row>
    <row r="447" spans="1:17" ht="34.5" customHeight="1" x14ac:dyDescent="0.25">
      <c r="A447" s="2">
        <v>13</v>
      </c>
      <c r="B447" s="4" t="str">
        <f>+VLOOKUP($A447,DATOS_CAPACITACIONES!A:B,2,0)</f>
        <v>SST</v>
      </c>
      <c r="C447" s="4" t="str">
        <f>+VLOOKUP($A447,DATOS_CAPACITACIONES!A:C,3,0)</f>
        <v>Factores de riesgo y uso adecuado de EPP´S</v>
      </c>
      <c r="D447" s="4" t="str">
        <f>+VLOOKUP($A447,DATOS_CAPACITACIONES!A:D,4,0)</f>
        <v>promover el uso adecuado y responsable de los EPP, reconocimiento de los riesgos presentes en las labores</v>
      </c>
      <c r="E447" s="4" t="str">
        <f>+VLOOKUP($A447,DATOS_CAPACITACIONES!A:E,5,0)</f>
        <v>Felipe Arias</v>
      </c>
      <c r="F447" s="4" t="str">
        <f>+VLOOKUP($A447,DATOS_CAPACITACIONES!A:F,6,0)</f>
        <v>Felipe Arias</v>
      </c>
      <c r="G447" s="4" t="str">
        <f>+VLOOKUP($A447,DATOS_CAPACITACIONES!A:G,7,0)</f>
        <v xml:space="preserve">Finca El Pilar </v>
      </c>
      <c r="H447" s="5">
        <f>+VLOOKUP($A447,DATOS_CAPACITACIONES!A:H,8,0)</f>
        <v>44326</v>
      </c>
      <c r="I447" s="4">
        <f>+VLOOKUP($A447,DATOS_CAPACITACIONES!A:I,9,0)</f>
        <v>240</v>
      </c>
      <c r="J447" s="2">
        <v>1120499197</v>
      </c>
      <c r="K447" s="4">
        <f>+VLOOKUP($J447,DATOS_PERSONAL!B:C,2,0)</f>
        <v>1065</v>
      </c>
      <c r="L447" s="4" t="str">
        <f>+VLOOKUP($J447,DATOS_PERSONAL!B:D,3,0)</f>
        <v>LADY JOHANA</v>
      </c>
      <c r="M447" s="4" t="str">
        <f>+VLOOKUP($J447,DATOS_PERSONAL!B:E,4,0)</f>
        <v xml:space="preserve">ANDRADE SANCHEZ </v>
      </c>
      <c r="N447" s="4" t="str">
        <f>+VLOOKUP($J447,DATOS_PERSONAL!B:F,5,0)</f>
        <v>OROBERLÍN S.A.S.</v>
      </c>
      <c r="O447" s="4">
        <f>+VLOOKUP($A447,DATOS_CAPACITACIONES!A:N,11,0)</f>
        <v>17</v>
      </c>
      <c r="P447" s="4">
        <f>+VLOOKUP($A447,DATOS_CAPACITACIONES!A:L,12,0)</f>
        <v>17</v>
      </c>
      <c r="Q447" s="3">
        <f t="shared" si="6"/>
        <v>1</v>
      </c>
    </row>
    <row r="448" spans="1:17" ht="34.5" customHeight="1" x14ac:dyDescent="0.25">
      <c r="A448" s="2">
        <v>13</v>
      </c>
      <c r="B448" s="4" t="str">
        <f>+VLOOKUP($A448,DATOS_CAPACITACIONES!A:B,2,0)</f>
        <v>SST</v>
      </c>
      <c r="C448" s="4" t="str">
        <f>+VLOOKUP($A448,DATOS_CAPACITACIONES!A:C,3,0)</f>
        <v>Factores de riesgo y uso adecuado de EPP´S</v>
      </c>
      <c r="D448" s="4" t="str">
        <f>+VLOOKUP($A448,DATOS_CAPACITACIONES!A:D,4,0)</f>
        <v>promover el uso adecuado y responsable de los EPP, reconocimiento de los riesgos presentes en las labores</v>
      </c>
      <c r="E448" s="4" t="str">
        <f>+VLOOKUP($A448,DATOS_CAPACITACIONES!A:E,5,0)</f>
        <v>Felipe Arias</v>
      </c>
      <c r="F448" s="4" t="str">
        <f>+VLOOKUP($A448,DATOS_CAPACITACIONES!A:F,6,0)</f>
        <v>Felipe Arias</v>
      </c>
      <c r="G448" s="4" t="str">
        <f>+VLOOKUP($A448,DATOS_CAPACITACIONES!A:G,7,0)</f>
        <v xml:space="preserve">Finca El Pilar </v>
      </c>
      <c r="H448" s="5">
        <f>+VLOOKUP($A448,DATOS_CAPACITACIONES!A:H,8,0)</f>
        <v>44326</v>
      </c>
      <c r="I448" s="4">
        <f>+VLOOKUP($A448,DATOS_CAPACITACIONES!A:I,9,0)</f>
        <v>240</v>
      </c>
      <c r="J448" s="2">
        <v>1121844449</v>
      </c>
      <c r="K448" s="4">
        <f>+VLOOKUP($J448,DATOS_PERSONAL!B:C,2,0)</f>
        <v>1097</v>
      </c>
      <c r="L448" s="4" t="str">
        <f>+VLOOKUP($J448,DATOS_PERSONAL!B:D,3,0)</f>
        <v>JOSE MANUEL</v>
      </c>
      <c r="M448" s="4" t="str">
        <f>+VLOOKUP($J448,DATOS_PERSONAL!B:E,4,0)</f>
        <v xml:space="preserve">AMAYA GONZALEZ </v>
      </c>
      <c r="N448" s="4" t="str">
        <f>+VLOOKUP($J448,DATOS_PERSONAL!B:F,5,0)</f>
        <v>OROBERLÍN S.A.S.</v>
      </c>
      <c r="O448" s="4">
        <f>+VLOOKUP($A448,DATOS_CAPACITACIONES!A:N,11,0)</f>
        <v>17</v>
      </c>
      <c r="P448" s="4">
        <f>+VLOOKUP($A448,DATOS_CAPACITACIONES!A:L,12,0)</f>
        <v>17</v>
      </c>
      <c r="Q448" s="3">
        <f t="shared" si="6"/>
        <v>1</v>
      </c>
    </row>
    <row r="449" spans="1:17" ht="34.5" customHeight="1" x14ac:dyDescent="0.25">
      <c r="A449" s="2">
        <v>13</v>
      </c>
      <c r="B449" s="4" t="str">
        <f>+VLOOKUP($A449,DATOS_CAPACITACIONES!A:B,2,0)</f>
        <v>SST</v>
      </c>
      <c r="C449" s="4" t="str">
        <f>+VLOOKUP($A449,DATOS_CAPACITACIONES!A:C,3,0)</f>
        <v>Factores de riesgo y uso adecuado de EPP´S</v>
      </c>
      <c r="D449" s="4" t="str">
        <f>+VLOOKUP($A449,DATOS_CAPACITACIONES!A:D,4,0)</f>
        <v>promover el uso adecuado y responsable de los EPP, reconocimiento de los riesgos presentes en las labores</v>
      </c>
      <c r="E449" s="4" t="str">
        <f>+VLOOKUP($A449,DATOS_CAPACITACIONES!A:E,5,0)</f>
        <v>Felipe Arias</v>
      </c>
      <c r="F449" s="4" t="str">
        <f>+VLOOKUP($A449,DATOS_CAPACITACIONES!A:F,6,0)</f>
        <v>Felipe Arias</v>
      </c>
      <c r="G449" s="4" t="str">
        <f>+VLOOKUP($A449,DATOS_CAPACITACIONES!A:G,7,0)</f>
        <v xml:space="preserve">Finca El Pilar </v>
      </c>
      <c r="H449" s="5">
        <f>+VLOOKUP($A449,DATOS_CAPACITACIONES!A:H,8,0)</f>
        <v>44326</v>
      </c>
      <c r="I449" s="4">
        <f>+VLOOKUP($A449,DATOS_CAPACITACIONES!A:I,9,0)</f>
        <v>240</v>
      </c>
      <c r="J449" s="2">
        <v>1121868814</v>
      </c>
      <c r="K449" s="4">
        <f>+VLOOKUP($J449,DATOS_PERSONAL!B:C,2,0)</f>
        <v>1046</v>
      </c>
      <c r="L449" s="4" t="str">
        <f>+VLOOKUP($J449,DATOS_PERSONAL!B:D,3,0)</f>
        <v>DIANA EDELMIRA</v>
      </c>
      <c r="M449" s="4" t="str">
        <f>+VLOOKUP($J449,DATOS_PERSONAL!B:E,4,0)</f>
        <v xml:space="preserve">AMAYA GONZALEZ </v>
      </c>
      <c r="N449" s="4" t="str">
        <f>+VLOOKUP($J449,DATOS_PERSONAL!B:F,5,0)</f>
        <v>OROBERLÍN S.A.S.</v>
      </c>
      <c r="O449" s="4">
        <f>+VLOOKUP($A449,DATOS_CAPACITACIONES!A:N,11,0)</f>
        <v>17</v>
      </c>
      <c r="P449" s="4">
        <f>+VLOOKUP($A449,DATOS_CAPACITACIONES!A:L,12,0)</f>
        <v>17</v>
      </c>
      <c r="Q449" s="3">
        <f t="shared" si="6"/>
        <v>1</v>
      </c>
    </row>
    <row r="450" spans="1:17" ht="34.5" customHeight="1" x14ac:dyDescent="0.25">
      <c r="A450" s="2">
        <v>14</v>
      </c>
      <c r="B450" s="4" t="str">
        <f>+VLOOKUP($A450,DATOS_CAPACITACIONES!A:B,2,0)</f>
        <v>SST</v>
      </c>
      <c r="C450" s="4" t="str">
        <f>+VLOOKUP($A450,DATOS_CAPACITACIONES!A:C,3,0)</f>
        <v>Proceso de reporte de accidentes e incidentes de trabajo</v>
      </c>
      <c r="D450" s="4" t="str">
        <f>+VLOOKUP($A450,DATOS_CAPACITACIONES!A:D,4,0)</f>
        <v>Dar a conocer el debido proceso a la hora de reportar una accidente o incidente de trabajo.</v>
      </c>
      <c r="E450" s="4" t="str">
        <f>+VLOOKUP($A450,DATOS_CAPACITACIONES!A:E,5,0)</f>
        <v>Felipe Arias</v>
      </c>
      <c r="F450" s="4" t="str">
        <f>+VLOOKUP($A450,DATOS_CAPACITACIONES!A:F,6,0)</f>
        <v>Felipe Arias</v>
      </c>
      <c r="G450" s="4" t="str">
        <f>+VLOOKUP($A450,DATOS_CAPACITACIONES!A:G,7,0)</f>
        <v xml:space="preserve">Finca El Pilar </v>
      </c>
      <c r="H450" s="5">
        <f>+VLOOKUP($A450,DATOS_CAPACITACIONES!A:H,8,0)</f>
        <v>44331</v>
      </c>
      <c r="I450" s="4">
        <f>+VLOOKUP($A450,DATOS_CAPACITACIONES!A:I,9,0)</f>
        <v>60</v>
      </c>
      <c r="J450" s="2">
        <v>40411350</v>
      </c>
      <c r="K450" s="4" t="str">
        <f>+VLOOKUP($J450,DATOS_PERSONAL!B:C,2,0)</f>
        <v>N/A</v>
      </c>
      <c r="L450" s="4" t="str">
        <f>+VLOOKUP($J450,DATOS_PERSONAL!B:D,3,0)</f>
        <v xml:space="preserve"> BEATRIZ</v>
      </c>
      <c r="M450" s="4" t="str">
        <f>+VLOOKUP($J450,DATOS_PERSONAL!B:E,4,0)</f>
        <v>YAGAMA GAONA</v>
      </c>
      <c r="N450" s="4" t="str">
        <f>+VLOOKUP($J450,DATOS_PERSONAL!B:F,5,0)</f>
        <v>PALMERAS CARARABO S.A.</v>
      </c>
      <c r="O450" s="4">
        <f>+VLOOKUP($A450,DATOS_CAPACITACIONES!A:N,11,0)</f>
        <v>26</v>
      </c>
      <c r="P450" s="4">
        <f>+VLOOKUP($A450,DATOS_CAPACITACIONES!A:L,12,0)</f>
        <v>26</v>
      </c>
      <c r="Q450" s="3">
        <f t="shared" ref="Q450:Q513" si="7">(P450/O450)</f>
        <v>1</v>
      </c>
    </row>
    <row r="451" spans="1:17" ht="34.5" customHeight="1" x14ac:dyDescent="0.25">
      <c r="A451" s="2">
        <v>14</v>
      </c>
      <c r="B451" s="4" t="str">
        <f>+VLOOKUP($A451,DATOS_CAPACITACIONES!A:B,2,0)</f>
        <v>SST</v>
      </c>
      <c r="C451" s="4" t="str">
        <f>+VLOOKUP($A451,DATOS_CAPACITACIONES!A:C,3,0)</f>
        <v>Proceso de reporte de accidentes e incidentes de trabajo</v>
      </c>
      <c r="D451" s="4" t="str">
        <f>+VLOOKUP($A451,DATOS_CAPACITACIONES!A:D,4,0)</f>
        <v>Dar a conocer el debido proceso a la hora de reportar una accidente o incidente de trabajo.</v>
      </c>
      <c r="E451" s="4" t="str">
        <f>+VLOOKUP($A451,DATOS_CAPACITACIONES!A:E,5,0)</f>
        <v>Felipe Arias</v>
      </c>
      <c r="F451" s="4" t="str">
        <f>+VLOOKUP($A451,DATOS_CAPACITACIONES!A:F,6,0)</f>
        <v>Felipe Arias</v>
      </c>
      <c r="G451" s="4" t="str">
        <f>+VLOOKUP($A451,DATOS_CAPACITACIONES!A:G,7,0)</f>
        <v xml:space="preserve">Finca El Pilar </v>
      </c>
      <c r="H451" s="5">
        <f>+VLOOKUP($A451,DATOS_CAPACITACIONES!A:H,8,0)</f>
        <v>44331</v>
      </c>
      <c r="I451" s="4">
        <f>+VLOOKUP($A451,DATOS_CAPACITACIONES!A:I,9,0)</f>
        <v>60</v>
      </c>
      <c r="J451" s="2">
        <v>86063392</v>
      </c>
      <c r="K451" s="4" t="str">
        <f>+VLOOKUP($J451,DATOS_PERSONAL!B:C,2,0)</f>
        <v>N/A</v>
      </c>
      <c r="L451" s="4" t="str">
        <f>+VLOOKUP($J451,DATOS_PERSONAL!B:D,3,0)</f>
        <v xml:space="preserve"> WILSON GIOVANNI </v>
      </c>
      <c r="M451" s="4" t="str">
        <f>+VLOOKUP($J451,DATOS_PERSONAL!B:E,4,0)</f>
        <v>VILLEGAS</v>
      </c>
      <c r="N451" s="4" t="str">
        <f>+VLOOKUP($J451,DATOS_PERSONAL!B:F,5,0)</f>
        <v>PALMERAS CARARABO S.A.</v>
      </c>
      <c r="O451" s="4">
        <f>+VLOOKUP($A451,DATOS_CAPACITACIONES!A:N,11,0)</f>
        <v>26</v>
      </c>
      <c r="P451" s="4">
        <f>+VLOOKUP($A451,DATOS_CAPACITACIONES!A:L,12,0)</f>
        <v>26</v>
      </c>
      <c r="Q451" s="3">
        <f t="shared" si="7"/>
        <v>1</v>
      </c>
    </row>
    <row r="452" spans="1:17" ht="34.5" customHeight="1" x14ac:dyDescent="0.25">
      <c r="A452" s="2">
        <v>14</v>
      </c>
      <c r="B452" s="4" t="str">
        <f>+VLOOKUP($A452,DATOS_CAPACITACIONES!A:B,2,0)</f>
        <v>SST</v>
      </c>
      <c r="C452" s="4" t="str">
        <f>+VLOOKUP($A452,DATOS_CAPACITACIONES!A:C,3,0)</f>
        <v>Proceso de reporte de accidentes e incidentes de trabajo</v>
      </c>
      <c r="D452" s="4" t="str">
        <f>+VLOOKUP($A452,DATOS_CAPACITACIONES!A:D,4,0)</f>
        <v>Dar a conocer el debido proceso a la hora de reportar una accidente o incidente de trabajo.</v>
      </c>
      <c r="E452" s="4" t="str">
        <f>+VLOOKUP($A452,DATOS_CAPACITACIONES!A:E,5,0)</f>
        <v>Felipe Arias</v>
      </c>
      <c r="F452" s="4" t="str">
        <f>+VLOOKUP($A452,DATOS_CAPACITACIONES!A:F,6,0)</f>
        <v>Felipe Arias</v>
      </c>
      <c r="G452" s="4" t="str">
        <f>+VLOOKUP($A452,DATOS_CAPACITACIONES!A:G,7,0)</f>
        <v xml:space="preserve">Finca El Pilar </v>
      </c>
      <c r="H452" s="5">
        <f>+VLOOKUP($A452,DATOS_CAPACITACIONES!A:H,8,0)</f>
        <v>44331</v>
      </c>
      <c r="I452" s="4">
        <f>+VLOOKUP($A452,DATOS_CAPACITACIONES!A:I,9,0)</f>
        <v>60</v>
      </c>
      <c r="J452" s="2">
        <v>1020770884</v>
      </c>
      <c r="K452" s="4" t="str">
        <f>+VLOOKUP($J452,DATOS_PERSONAL!B:C,2,0)</f>
        <v>N/A</v>
      </c>
      <c r="L452" s="4" t="str">
        <f>+VLOOKUP($J452,DATOS_PERSONAL!B:D,3,0)</f>
        <v>EDWIN ALEXANDER</v>
      </c>
      <c r="M452" s="4" t="str">
        <f>+VLOOKUP($J452,DATOS_PERSONAL!B:E,4,0)</f>
        <v>TRIANA VALLEJO</v>
      </c>
      <c r="N452" s="4" t="str">
        <f>+VLOOKUP($J452,DATOS_PERSONAL!B:F,5,0)</f>
        <v>PALMERAS CARARABO S.A.</v>
      </c>
      <c r="O452" s="4">
        <f>+VLOOKUP($A452,DATOS_CAPACITACIONES!A:N,11,0)</f>
        <v>26</v>
      </c>
      <c r="P452" s="4">
        <f>+VLOOKUP($A452,DATOS_CAPACITACIONES!A:L,12,0)</f>
        <v>26</v>
      </c>
      <c r="Q452" s="3">
        <f t="shared" si="7"/>
        <v>1</v>
      </c>
    </row>
    <row r="453" spans="1:17" ht="34.5" customHeight="1" x14ac:dyDescent="0.25">
      <c r="A453" s="2">
        <v>14</v>
      </c>
      <c r="B453" s="4" t="str">
        <f>+VLOOKUP($A453,DATOS_CAPACITACIONES!A:B,2,0)</f>
        <v>SST</v>
      </c>
      <c r="C453" s="4" t="str">
        <f>+VLOOKUP($A453,DATOS_CAPACITACIONES!A:C,3,0)</f>
        <v>Proceso de reporte de accidentes e incidentes de trabajo</v>
      </c>
      <c r="D453" s="4" t="str">
        <f>+VLOOKUP($A453,DATOS_CAPACITACIONES!A:D,4,0)</f>
        <v>Dar a conocer el debido proceso a la hora de reportar una accidente o incidente de trabajo.</v>
      </c>
      <c r="E453" s="4" t="str">
        <f>+VLOOKUP($A453,DATOS_CAPACITACIONES!A:E,5,0)</f>
        <v>Felipe Arias</v>
      </c>
      <c r="F453" s="4" t="str">
        <f>+VLOOKUP($A453,DATOS_CAPACITACIONES!A:F,6,0)</f>
        <v>Felipe Arias</v>
      </c>
      <c r="G453" s="4" t="str">
        <f>+VLOOKUP($A453,DATOS_CAPACITACIONES!A:G,7,0)</f>
        <v xml:space="preserve">Finca El Pilar </v>
      </c>
      <c r="H453" s="5">
        <f>+VLOOKUP($A453,DATOS_CAPACITACIONES!A:H,8,0)</f>
        <v>44331</v>
      </c>
      <c r="I453" s="4">
        <f>+VLOOKUP($A453,DATOS_CAPACITACIONES!A:I,9,0)</f>
        <v>60</v>
      </c>
      <c r="J453" s="2">
        <v>86053117</v>
      </c>
      <c r="K453" s="4" t="str">
        <f>+VLOOKUP($J453,DATOS_PERSONAL!B:C,2,0)</f>
        <v>N/A</v>
      </c>
      <c r="L453" s="4" t="str">
        <f>+VLOOKUP($J453,DATOS_PERSONAL!B:D,3,0)</f>
        <v xml:space="preserve"> OMAR </v>
      </c>
      <c r="M453" s="4" t="str">
        <f>+VLOOKUP($J453,DATOS_PERSONAL!B:E,4,0)</f>
        <v>RIVERA ESPINOSA</v>
      </c>
      <c r="N453" s="4" t="str">
        <f>+VLOOKUP($J453,DATOS_PERSONAL!B:F,5,0)</f>
        <v>PALMERAS CARARABO S.A.</v>
      </c>
      <c r="O453" s="4">
        <f>+VLOOKUP($A453,DATOS_CAPACITACIONES!A:N,11,0)</f>
        <v>26</v>
      </c>
      <c r="P453" s="4">
        <f>+VLOOKUP($A453,DATOS_CAPACITACIONES!A:L,12,0)</f>
        <v>26</v>
      </c>
      <c r="Q453" s="3">
        <f t="shared" si="7"/>
        <v>1</v>
      </c>
    </row>
    <row r="454" spans="1:17" ht="34.5" customHeight="1" x14ac:dyDescent="0.25">
      <c r="A454" s="2">
        <v>14</v>
      </c>
      <c r="B454" s="4" t="str">
        <f>+VLOOKUP($A454,DATOS_CAPACITACIONES!A:B,2,0)</f>
        <v>SST</v>
      </c>
      <c r="C454" s="4" t="str">
        <f>+VLOOKUP($A454,DATOS_CAPACITACIONES!A:C,3,0)</f>
        <v>Proceso de reporte de accidentes e incidentes de trabajo</v>
      </c>
      <c r="D454" s="4" t="str">
        <f>+VLOOKUP($A454,DATOS_CAPACITACIONES!A:D,4,0)</f>
        <v>Dar a conocer el debido proceso a la hora de reportar una accidente o incidente de trabajo.</v>
      </c>
      <c r="E454" s="4" t="str">
        <f>+VLOOKUP($A454,DATOS_CAPACITACIONES!A:E,5,0)</f>
        <v>Felipe Arias</v>
      </c>
      <c r="F454" s="4" t="str">
        <f>+VLOOKUP($A454,DATOS_CAPACITACIONES!A:F,6,0)</f>
        <v>Felipe Arias</v>
      </c>
      <c r="G454" s="4" t="str">
        <f>+VLOOKUP($A454,DATOS_CAPACITACIONES!A:G,7,0)</f>
        <v xml:space="preserve">Finca El Pilar </v>
      </c>
      <c r="H454" s="5">
        <f>+VLOOKUP($A454,DATOS_CAPACITACIONES!A:H,8,0)</f>
        <v>44331</v>
      </c>
      <c r="I454" s="4">
        <f>+VLOOKUP($A454,DATOS_CAPACITACIONES!A:I,9,0)</f>
        <v>60</v>
      </c>
      <c r="J454" s="2">
        <v>1121953514</v>
      </c>
      <c r="K454" s="4" t="str">
        <f>+VLOOKUP($J454,DATOS_PERSONAL!B:C,2,0)</f>
        <v>N/A</v>
      </c>
      <c r="L454" s="4" t="str">
        <f>+VLOOKUP($J454,DATOS_PERSONAL!B:D,3,0)</f>
        <v>MARIA LORENA</v>
      </c>
      <c r="M454" s="4" t="str">
        <f>+VLOOKUP($J454,DATOS_PERSONAL!B:E,4,0)</f>
        <v xml:space="preserve">PULIDO RESTREPO </v>
      </c>
      <c r="N454" s="4" t="str">
        <f>+VLOOKUP($J454,DATOS_PERSONAL!B:F,5,0)</f>
        <v>PALMERAS CARARABO S.A.</v>
      </c>
      <c r="O454" s="4">
        <f>+VLOOKUP($A454,DATOS_CAPACITACIONES!A:N,11,0)</f>
        <v>26</v>
      </c>
      <c r="P454" s="4">
        <f>+VLOOKUP($A454,DATOS_CAPACITACIONES!A:L,12,0)</f>
        <v>26</v>
      </c>
      <c r="Q454" s="3">
        <f t="shared" si="7"/>
        <v>1</v>
      </c>
    </row>
    <row r="455" spans="1:17" ht="34.5" customHeight="1" x14ac:dyDescent="0.25">
      <c r="A455" s="2">
        <v>14</v>
      </c>
      <c r="B455" s="4" t="str">
        <f>+VLOOKUP($A455,DATOS_CAPACITACIONES!A:B,2,0)</f>
        <v>SST</v>
      </c>
      <c r="C455" s="4" t="str">
        <f>+VLOOKUP($A455,DATOS_CAPACITACIONES!A:C,3,0)</f>
        <v>Proceso de reporte de accidentes e incidentes de trabajo</v>
      </c>
      <c r="D455" s="4" t="str">
        <f>+VLOOKUP($A455,DATOS_CAPACITACIONES!A:D,4,0)</f>
        <v>Dar a conocer el debido proceso a la hora de reportar una accidente o incidente de trabajo.</v>
      </c>
      <c r="E455" s="4" t="str">
        <f>+VLOOKUP($A455,DATOS_CAPACITACIONES!A:E,5,0)</f>
        <v>Felipe Arias</v>
      </c>
      <c r="F455" s="4" t="str">
        <f>+VLOOKUP($A455,DATOS_CAPACITACIONES!A:F,6,0)</f>
        <v>Felipe Arias</v>
      </c>
      <c r="G455" s="4" t="str">
        <f>+VLOOKUP($A455,DATOS_CAPACITACIONES!A:G,7,0)</f>
        <v xml:space="preserve">Finca El Pilar </v>
      </c>
      <c r="H455" s="5">
        <f>+VLOOKUP($A455,DATOS_CAPACITACIONES!A:H,8,0)</f>
        <v>44331</v>
      </c>
      <c r="I455" s="4">
        <f>+VLOOKUP($A455,DATOS_CAPACITACIONES!A:I,9,0)</f>
        <v>60</v>
      </c>
      <c r="J455" s="2">
        <v>1069755169</v>
      </c>
      <c r="K455" s="4" t="str">
        <f>+VLOOKUP($J455,DATOS_PERSONAL!B:C,2,0)</f>
        <v>N/A</v>
      </c>
      <c r="L455" s="4" t="str">
        <f>+VLOOKUP($J455,DATOS_PERSONAL!B:D,3,0)</f>
        <v xml:space="preserve"> EDUAR MANUEL</v>
      </c>
      <c r="M455" s="4" t="str">
        <f>+VLOOKUP($J455,DATOS_PERSONAL!B:E,4,0)</f>
        <v>PERDOMO SON</v>
      </c>
      <c r="N455" s="4" t="str">
        <f>+VLOOKUP($J455,DATOS_PERSONAL!B:F,5,0)</f>
        <v>PALMERAS CARARABO S.A.</v>
      </c>
      <c r="O455" s="4">
        <f>+VLOOKUP($A455,DATOS_CAPACITACIONES!A:N,11,0)</f>
        <v>26</v>
      </c>
      <c r="P455" s="4">
        <f>+VLOOKUP($A455,DATOS_CAPACITACIONES!A:L,12,0)</f>
        <v>26</v>
      </c>
      <c r="Q455" s="3">
        <f t="shared" si="7"/>
        <v>1</v>
      </c>
    </row>
    <row r="456" spans="1:17" ht="34.5" customHeight="1" x14ac:dyDescent="0.25">
      <c r="A456" s="2">
        <v>14</v>
      </c>
      <c r="B456" s="4" t="str">
        <f>+VLOOKUP($A456,DATOS_CAPACITACIONES!A:B,2,0)</f>
        <v>SST</v>
      </c>
      <c r="C456" s="4" t="str">
        <f>+VLOOKUP($A456,DATOS_CAPACITACIONES!A:C,3,0)</f>
        <v>Proceso de reporte de accidentes e incidentes de trabajo</v>
      </c>
      <c r="D456" s="4" t="str">
        <f>+VLOOKUP($A456,DATOS_CAPACITACIONES!A:D,4,0)</f>
        <v>Dar a conocer el debido proceso a la hora de reportar una accidente o incidente de trabajo.</v>
      </c>
      <c r="E456" s="4" t="str">
        <f>+VLOOKUP($A456,DATOS_CAPACITACIONES!A:E,5,0)</f>
        <v>Felipe Arias</v>
      </c>
      <c r="F456" s="4" t="str">
        <f>+VLOOKUP($A456,DATOS_CAPACITACIONES!A:F,6,0)</f>
        <v>Felipe Arias</v>
      </c>
      <c r="G456" s="4" t="str">
        <f>+VLOOKUP($A456,DATOS_CAPACITACIONES!A:G,7,0)</f>
        <v xml:space="preserve">Finca El Pilar </v>
      </c>
      <c r="H456" s="5">
        <f>+VLOOKUP($A456,DATOS_CAPACITACIONES!A:H,8,0)</f>
        <v>44331</v>
      </c>
      <c r="I456" s="4">
        <f>+VLOOKUP($A456,DATOS_CAPACITACIONES!A:I,9,0)</f>
        <v>60</v>
      </c>
      <c r="J456" s="2">
        <v>16882469</v>
      </c>
      <c r="K456" s="4" t="str">
        <f>+VLOOKUP($J456,DATOS_PERSONAL!B:C,2,0)</f>
        <v>N/A</v>
      </c>
      <c r="L456" s="4" t="str">
        <f>+VLOOKUP($J456,DATOS_PERSONAL!B:D,3,0)</f>
        <v xml:space="preserve"> WEIMAR</v>
      </c>
      <c r="M456" s="4" t="str">
        <f>+VLOOKUP($J456,DATOS_PERSONAL!B:E,4,0)</f>
        <v>PEÑA MOSQUERA</v>
      </c>
      <c r="N456" s="4" t="str">
        <f>+VLOOKUP($J456,DATOS_PERSONAL!B:F,5,0)</f>
        <v>PALMERAS CARARABO S.A.</v>
      </c>
      <c r="O456" s="4">
        <f>+VLOOKUP($A456,DATOS_CAPACITACIONES!A:N,11,0)</f>
        <v>26</v>
      </c>
      <c r="P456" s="4">
        <f>+VLOOKUP($A456,DATOS_CAPACITACIONES!A:L,12,0)</f>
        <v>26</v>
      </c>
      <c r="Q456" s="3">
        <f t="shared" si="7"/>
        <v>1</v>
      </c>
    </row>
    <row r="457" spans="1:17" ht="34.5" customHeight="1" x14ac:dyDescent="0.25">
      <c r="A457" s="2">
        <v>14</v>
      </c>
      <c r="B457" s="4" t="str">
        <f>+VLOOKUP($A457,DATOS_CAPACITACIONES!A:B,2,0)</f>
        <v>SST</v>
      </c>
      <c r="C457" s="4" t="str">
        <f>+VLOOKUP($A457,DATOS_CAPACITACIONES!A:C,3,0)</f>
        <v>Proceso de reporte de accidentes e incidentes de trabajo</v>
      </c>
      <c r="D457" s="4" t="str">
        <f>+VLOOKUP($A457,DATOS_CAPACITACIONES!A:D,4,0)</f>
        <v>Dar a conocer el debido proceso a la hora de reportar una accidente o incidente de trabajo.</v>
      </c>
      <c r="E457" s="4" t="str">
        <f>+VLOOKUP($A457,DATOS_CAPACITACIONES!A:E,5,0)</f>
        <v>Felipe Arias</v>
      </c>
      <c r="F457" s="4" t="str">
        <f>+VLOOKUP($A457,DATOS_CAPACITACIONES!A:F,6,0)</f>
        <v>Felipe Arias</v>
      </c>
      <c r="G457" s="4" t="str">
        <f>+VLOOKUP($A457,DATOS_CAPACITACIONES!A:G,7,0)</f>
        <v xml:space="preserve">Finca El Pilar </v>
      </c>
      <c r="H457" s="5">
        <f>+VLOOKUP($A457,DATOS_CAPACITACIONES!A:H,8,0)</f>
        <v>44331</v>
      </c>
      <c r="I457" s="4">
        <f>+VLOOKUP($A457,DATOS_CAPACITACIONES!A:I,9,0)</f>
        <v>60</v>
      </c>
      <c r="J457" s="2">
        <v>1122131510</v>
      </c>
      <c r="K457" s="4" t="str">
        <f>+VLOOKUP($J457,DATOS_PERSONAL!B:C,2,0)</f>
        <v>N/A</v>
      </c>
      <c r="L457" s="4" t="str">
        <f>+VLOOKUP($J457,DATOS_PERSONAL!B:D,3,0)</f>
        <v xml:space="preserve"> DIEGO FERNANDO </v>
      </c>
      <c r="M457" s="4" t="str">
        <f>+VLOOKUP($J457,DATOS_PERSONAL!B:E,4,0)</f>
        <v>ORTIZ OSPINA</v>
      </c>
      <c r="N457" s="4" t="str">
        <f>+VLOOKUP($J457,DATOS_PERSONAL!B:F,5,0)</f>
        <v>PALMERAS CARARABO S.A.</v>
      </c>
      <c r="O457" s="4">
        <f>+VLOOKUP($A457,DATOS_CAPACITACIONES!A:N,11,0)</f>
        <v>26</v>
      </c>
      <c r="P457" s="4">
        <f>+VLOOKUP($A457,DATOS_CAPACITACIONES!A:L,12,0)</f>
        <v>26</v>
      </c>
      <c r="Q457" s="3">
        <f t="shared" si="7"/>
        <v>1</v>
      </c>
    </row>
    <row r="458" spans="1:17" ht="34.5" customHeight="1" x14ac:dyDescent="0.25">
      <c r="A458" s="2">
        <v>14</v>
      </c>
      <c r="B458" s="4" t="str">
        <f>+VLOOKUP($A458,DATOS_CAPACITACIONES!A:B,2,0)</f>
        <v>SST</v>
      </c>
      <c r="C458" s="4" t="str">
        <f>+VLOOKUP($A458,DATOS_CAPACITACIONES!A:C,3,0)</f>
        <v>Proceso de reporte de accidentes e incidentes de trabajo</v>
      </c>
      <c r="D458" s="4" t="str">
        <f>+VLOOKUP($A458,DATOS_CAPACITACIONES!A:D,4,0)</f>
        <v>Dar a conocer el debido proceso a la hora de reportar una accidente o incidente de trabajo.</v>
      </c>
      <c r="E458" s="4" t="str">
        <f>+VLOOKUP($A458,DATOS_CAPACITACIONES!A:E,5,0)</f>
        <v>Felipe Arias</v>
      </c>
      <c r="F458" s="4" t="str">
        <f>+VLOOKUP($A458,DATOS_CAPACITACIONES!A:F,6,0)</f>
        <v>Felipe Arias</v>
      </c>
      <c r="G458" s="4" t="str">
        <f>+VLOOKUP($A458,DATOS_CAPACITACIONES!A:G,7,0)</f>
        <v xml:space="preserve">Finca El Pilar </v>
      </c>
      <c r="H458" s="5">
        <f>+VLOOKUP($A458,DATOS_CAPACITACIONES!A:H,8,0)</f>
        <v>44331</v>
      </c>
      <c r="I458" s="4">
        <f>+VLOOKUP($A458,DATOS_CAPACITACIONES!A:I,9,0)</f>
        <v>60</v>
      </c>
      <c r="J458" s="2">
        <v>7807070</v>
      </c>
      <c r="K458" s="4" t="str">
        <f>+VLOOKUP($J458,DATOS_PERSONAL!B:C,2,0)</f>
        <v>N/A</v>
      </c>
      <c r="L458" s="4" t="str">
        <f>+VLOOKUP($J458,DATOS_PERSONAL!B:D,3,0)</f>
        <v xml:space="preserve"> PEDRO ANTONIO </v>
      </c>
      <c r="M458" s="4" t="str">
        <f>+VLOOKUP($J458,DATOS_PERSONAL!B:E,4,0)</f>
        <v>ORTIZ</v>
      </c>
      <c r="N458" s="4" t="str">
        <f>+VLOOKUP($J458,DATOS_PERSONAL!B:F,5,0)</f>
        <v>PALMERAS CARARABO S.A.</v>
      </c>
      <c r="O458" s="4">
        <f>+VLOOKUP($A458,DATOS_CAPACITACIONES!A:N,11,0)</f>
        <v>26</v>
      </c>
      <c r="P458" s="4">
        <f>+VLOOKUP($A458,DATOS_CAPACITACIONES!A:L,12,0)</f>
        <v>26</v>
      </c>
      <c r="Q458" s="3">
        <f t="shared" si="7"/>
        <v>1</v>
      </c>
    </row>
    <row r="459" spans="1:17" ht="34.5" customHeight="1" x14ac:dyDescent="0.25">
      <c r="A459" s="2">
        <v>14</v>
      </c>
      <c r="B459" s="4" t="str">
        <f>+VLOOKUP($A459,DATOS_CAPACITACIONES!A:B,2,0)</f>
        <v>SST</v>
      </c>
      <c r="C459" s="4" t="str">
        <f>+VLOOKUP($A459,DATOS_CAPACITACIONES!A:C,3,0)</f>
        <v>Proceso de reporte de accidentes e incidentes de trabajo</v>
      </c>
      <c r="D459" s="4" t="str">
        <f>+VLOOKUP($A459,DATOS_CAPACITACIONES!A:D,4,0)</f>
        <v>Dar a conocer el debido proceso a la hora de reportar una accidente o incidente de trabajo.</v>
      </c>
      <c r="E459" s="4" t="str">
        <f>+VLOOKUP($A459,DATOS_CAPACITACIONES!A:E,5,0)</f>
        <v>Felipe Arias</v>
      </c>
      <c r="F459" s="4" t="str">
        <f>+VLOOKUP($A459,DATOS_CAPACITACIONES!A:F,6,0)</f>
        <v>Felipe Arias</v>
      </c>
      <c r="G459" s="4" t="str">
        <f>+VLOOKUP($A459,DATOS_CAPACITACIONES!A:G,7,0)</f>
        <v xml:space="preserve">Finca El Pilar </v>
      </c>
      <c r="H459" s="5">
        <f>+VLOOKUP($A459,DATOS_CAPACITACIONES!A:H,8,0)</f>
        <v>44331</v>
      </c>
      <c r="I459" s="4">
        <f>+VLOOKUP($A459,DATOS_CAPACITACIONES!A:I,9,0)</f>
        <v>60</v>
      </c>
      <c r="J459" s="2">
        <v>1123116078</v>
      </c>
      <c r="K459" s="4" t="str">
        <f>+VLOOKUP($J459,DATOS_PERSONAL!B:C,2,0)</f>
        <v>N/A</v>
      </c>
      <c r="L459" s="4" t="str">
        <f>+VLOOKUP($J459,DATOS_PERSONAL!B:D,3,0)</f>
        <v xml:space="preserve"> JHON ALEXIS</v>
      </c>
      <c r="M459" s="4" t="str">
        <f>+VLOOKUP($J459,DATOS_PERSONAL!B:E,4,0)</f>
        <v>LOPEZ PEREZ</v>
      </c>
      <c r="N459" s="4" t="str">
        <f>+VLOOKUP($J459,DATOS_PERSONAL!B:F,5,0)</f>
        <v>PALMERAS CARARABO S.A.</v>
      </c>
      <c r="O459" s="4">
        <f>+VLOOKUP($A459,DATOS_CAPACITACIONES!A:N,11,0)</f>
        <v>26</v>
      </c>
      <c r="P459" s="4">
        <f>+VLOOKUP($A459,DATOS_CAPACITACIONES!A:L,12,0)</f>
        <v>26</v>
      </c>
      <c r="Q459" s="3">
        <f t="shared" si="7"/>
        <v>1</v>
      </c>
    </row>
    <row r="460" spans="1:17" ht="34.5" customHeight="1" x14ac:dyDescent="0.25">
      <c r="A460" s="2">
        <v>14</v>
      </c>
      <c r="B460" s="4" t="str">
        <f>+VLOOKUP($A460,DATOS_CAPACITACIONES!A:B,2,0)</f>
        <v>SST</v>
      </c>
      <c r="C460" s="4" t="str">
        <f>+VLOOKUP($A460,DATOS_CAPACITACIONES!A:C,3,0)</f>
        <v>Proceso de reporte de accidentes e incidentes de trabajo</v>
      </c>
      <c r="D460" s="4" t="str">
        <f>+VLOOKUP($A460,DATOS_CAPACITACIONES!A:D,4,0)</f>
        <v>Dar a conocer el debido proceso a la hora de reportar una accidente o incidente de trabajo.</v>
      </c>
      <c r="E460" s="4" t="str">
        <f>+VLOOKUP($A460,DATOS_CAPACITACIONES!A:E,5,0)</f>
        <v>Felipe Arias</v>
      </c>
      <c r="F460" s="4" t="str">
        <f>+VLOOKUP($A460,DATOS_CAPACITACIONES!A:F,6,0)</f>
        <v>Felipe Arias</v>
      </c>
      <c r="G460" s="4" t="str">
        <f>+VLOOKUP($A460,DATOS_CAPACITACIONES!A:G,7,0)</f>
        <v xml:space="preserve">Finca El Pilar </v>
      </c>
      <c r="H460" s="5">
        <f>+VLOOKUP($A460,DATOS_CAPACITACIONES!A:H,8,0)</f>
        <v>44331</v>
      </c>
      <c r="I460" s="4">
        <f>+VLOOKUP($A460,DATOS_CAPACITACIONES!A:I,9,0)</f>
        <v>60</v>
      </c>
      <c r="J460" s="2">
        <v>1501103</v>
      </c>
      <c r="K460" s="4" t="str">
        <f>+VLOOKUP($J460,DATOS_PERSONAL!B:C,2,0)</f>
        <v>N/A</v>
      </c>
      <c r="L460" s="4" t="str">
        <f>+VLOOKUP($J460,DATOS_PERSONAL!B:D,3,0)</f>
        <v>PANTALEON</v>
      </c>
      <c r="M460" s="4" t="str">
        <f>+VLOOKUP($J460,DATOS_PERSONAL!B:E,4,0)</f>
        <v>LARRAHONDO SANDOVAL</v>
      </c>
      <c r="N460" s="4" t="str">
        <f>+VLOOKUP($J460,DATOS_PERSONAL!B:F,5,0)</f>
        <v>PALMERAS CARARABO S.A.</v>
      </c>
      <c r="O460" s="4">
        <f>+VLOOKUP($A460,DATOS_CAPACITACIONES!A:N,11,0)</f>
        <v>26</v>
      </c>
      <c r="P460" s="4">
        <f>+VLOOKUP($A460,DATOS_CAPACITACIONES!A:L,12,0)</f>
        <v>26</v>
      </c>
      <c r="Q460" s="3">
        <f t="shared" si="7"/>
        <v>1</v>
      </c>
    </row>
    <row r="461" spans="1:17" ht="34.5" customHeight="1" x14ac:dyDescent="0.25">
      <c r="A461" s="2">
        <v>14</v>
      </c>
      <c r="B461" s="4" t="str">
        <f>+VLOOKUP($A461,DATOS_CAPACITACIONES!A:B,2,0)</f>
        <v>SST</v>
      </c>
      <c r="C461" s="4" t="str">
        <f>+VLOOKUP($A461,DATOS_CAPACITACIONES!A:C,3,0)</f>
        <v>Proceso de reporte de accidentes e incidentes de trabajo</v>
      </c>
      <c r="D461" s="4" t="str">
        <f>+VLOOKUP($A461,DATOS_CAPACITACIONES!A:D,4,0)</f>
        <v>Dar a conocer el debido proceso a la hora de reportar una accidente o incidente de trabajo.</v>
      </c>
      <c r="E461" s="4" t="str">
        <f>+VLOOKUP($A461,DATOS_CAPACITACIONES!A:E,5,0)</f>
        <v>Felipe Arias</v>
      </c>
      <c r="F461" s="4" t="str">
        <f>+VLOOKUP($A461,DATOS_CAPACITACIONES!A:F,6,0)</f>
        <v>Felipe Arias</v>
      </c>
      <c r="G461" s="4" t="str">
        <f>+VLOOKUP($A461,DATOS_CAPACITACIONES!A:G,7,0)</f>
        <v xml:space="preserve">Finca El Pilar </v>
      </c>
      <c r="H461" s="5">
        <f>+VLOOKUP($A461,DATOS_CAPACITACIONES!A:H,8,0)</f>
        <v>44331</v>
      </c>
      <c r="I461" s="4">
        <f>+VLOOKUP($A461,DATOS_CAPACITACIONES!A:I,9,0)</f>
        <v>60</v>
      </c>
      <c r="J461" s="2">
        <v>1143826359</v>
      </c>
      <c r="K461" s="4" t="str">
        <f>+VLOOKUP($J461,DATOS_PERSONAL!B:C,2,0)</f>
        <v>N/A</v>
      </c>
      <c r="L461" s="4" t="str">
        <f>+VLOOKUP($J461,DATOS_PERSONAL!B:D,3,0)</f>
        <v>ANDERSON</v>
      </c>
      <c r="M461" s="4" t="str">
        <f>+VLOOKUP($J461,DATOS_PERSONAL!B:E,4,0)</f>
        <v xml:space="preserve">LARRAHONDO MARTINEZ </v>
      </c>
      <c r="N461" s="4" t="str">
        <f>+VLOOKUP($J461,DATOS_PERSONAL!B:F,5,0)</f>
        <v>PALMERAS CARARABO S.A.</v>
      </c>
      <c r="O461" s="4">
        <f>+VLOOKUP($A461,DATOS_CAPACITACIONES!A:N,11,0)</f>
        <v>26</v>
      </c>
      <c r="P461" s="4">
        <f>+VLOOKUP($A461,DATOS_CAPACITACIONES!A:L,12,0)</f>
        <v>26</v>
      </c>
      <c r="Q461" s="3">
        <f t="shared" si="7"/>
        <v>1</v>
      </c>
    </row>
    <row r="462" spans="1:17" ht="34.5" customHeight="1" x14ac:dyDescent="0.25">
      <c r="A462" s="2">
        <v>14</v>
      </c>
      <c r="B462" s="4" t="str">
        <f>+VLOOKUP($A462,DATOS_CAPACITACIONES!A:B,2,0)</f>
        <v>SST</v>
      </c>
      <c r="C462" s="4" t="str">
        <f>+VLOOKUP($A462,DATOS_CAPACITACIONES!A:C,3,0)</f>
        <v>Proceso de reporte de accidentes e incidentes de trabajo</v>
      </c>
      <c r="D462" s="4" t="str">
        <f>+VLOOKUP($A462,DATOS_CAPACITACIONES!A:D,4,0)</f>
        <v>Dar a conocer el debido proceso a la hora de reportar una accidente o incidente de trabajo.</v>
      </c>
      <c r="E462" s="4" t="str">
        <f>+VLOOKUP($A462,DATOS_CAPACITACIONES!A:E,5,0)</f>
        <v>Felipe Arias</v>
      </c>
      <c r="F462" s="4" t="str">
        <f>+VLOOKUP($A462,DATOS_CAPACITACIONES!A:F,6,0)</f>
        <v>Felipe Arias</v>
      </c>
      <c r="G462" s="4" t="str">
        <f>+VLOOKUP($A462,DATOS_CAPACITACIONES!A:G,7,0)</f>
        <v xml:space="preserve">Finca El Pilar </v>
      </c>
      <c r="H462" s="5">
        <f>+VLOOKUP($A462,DATOS_CAPACITACIONES!A:H,8,0)</f>
        <v>44331</v>
      </c>
      <c r="I462" s="4">
        <f>+VLOOKUP($A462,DATOS_CAPACITACIONES!A:I,9,0)</f>
        <v>60</v>
      </c>
      <c r="J462" s="2">
        <v>86059628</v>
      </c>
      <c r="K462" s="4" t="str">
        <f>+VLOOKUP($J462,DATOS_PERSONAL!B:C,2,0)</f>
        <v>N/A</v>
      </c>
      <c r="L462" s="4" t="str">
        <f>+VLOOKUP($J462,DATOS_PERSONAL!B:D,3,0)</f>
        <v xml:space="preserve"> GEDMAN</v>
      </c>
      <c r="M462" s="4" t="str">
        <f>+VLOOKUP($J462,DATOS_PERSONAL!B:E,4,0)</f>
        <v>HERNANDEZ ALVARADO</v>
      </c>
      <c r="N462" s="4" t="str">
        <f>+VLOOKUP($J462,DATOS_PERSONAL!B:F,5,0)</f>
        <v>PALMERAS CARARABO S.A.</v>
      </c>
      <c r="O462" s="4">
        <f>+VLOOKUP($A462,DATOS_CAPACITACIONES!A:N,11,0)</f>
        <v>26</v>
      </c>
      <c r="P462" s="4">
        <f>+VLOOKUP($A462,DATOS_CAPACITACIONES!A:L,12,0)</f>
        <v>26</v>
      </c>
      <c r="Q462" s="3">
        <f t="shared" si="7"/>
        <v>1</v>
      </c>
    </row>
    <row r="463" spans="1:17" ht="34.5" customHeight="1" x14ac:dyDescent="0.25">
      <c r="A463" s="2">
        <v>14</v>
      </c>
      <c r="B463" s="4" t="str">
        <f>+VLOOKUP($A463,DATOS_CAPACITACIONES!A:B,2,0)</f>
        <v>SST</v>
      </c>
      <c r="C463" s="4" t="str">
        <f>+VLOOKUP($A463,DATOS_CAPACITACIONES!A:C,3,0)</f>
        <v>Proceso de reporte de accidentes e incidentes de trabajo</v>
      </c>
      <c r="D463" s="4" t="str">
        <f>+VLOOKUP($A463,DATOS_CAPACITACIONES!A:D,4,0)</f>
        <v>Dar a conocer el debido proceso a la hora de reportar una accidente o incidente de trabajo.</v>
      </c>
      <c r="E463" s="4" t="str">
        <f>+VLOOKUP($A463,DATOS_CAPACITACIONES!A:E,5,0)</f>
        <v>Felipe Arias</v>
      </c>
      <c r="F463" s="4" t="str">
        <f>+VLOOKUP($A463,DATOS_CAPACITACIONES!A:F,6,0)</f>
        <v>Felipe Arias</v>
      </c>
      <c r="G463" s="4" t="str">
        <f>+VLOOKUP($A463,DATOS_CAPACITACIONES!A:G,7,0)</f>
        <v xml:space="preserve">Finca El Pilar </v>
      </c>
      <c r="H463" s="5">
        <f>+VLOOKUP($A463,DATOS_CAPACITACIONES!A:H,8,0)</f>
        <v>44331</v>
      </c>
      <c r="I463" s="4">
        <f>+VLOOKUP($A463,DATOS_CAPACITACIONES!A:I,9,0)</f>
        <v>60</v>
      </c>
      <c r="J463" s="2">
        <v>1123116186</v>
      </c>
      <c r="K463" s="4" t="str">
        <f>+VLOOKUP($J463,DATOS_PERSONAL!B:C,2,0)</f>
        <v>N/A</v>
      </c>
      <c r="L463" s="4" t="str">
        <f>+VLOOKUP($J463,DATOS_PERSONAL!B:D,3,0)</f>
        <v xml:space="preserve"> JOSE NICODEMUS</v>
      </c>
      <c r="M463" s="4" t="str">
        <f>+VLOOKUP($J463,DATOS_PERSONAL!B:E,4,0)</f>
        <v>GUTIERREZ ARDILA</v>
      </c>
      <c r="N463" s="4" t="str">
        <f>+VLOOKUP($J463,DATOS_PERSONAL!B:F,5,0)</f>
        <v>PALMERAS CARARABO S.A.</v>
      </c>
      <c r="O463" s="4">
        <f>+VLOOKUP($A463,DATOS_CAPACITACIONES!A:N,11,0)</f>
        <v>26</v>
      </c>
      <c r="P463" s="4">
        <f>+VLOOKUP($A463,DATOS_CAPACITACIONES!A:L,12,0)</f>
        <v>26</v>
      </c>
      <c r="Q463" s="3">
        <f t="shared" si="7"/>
        <v>1</v>
      </c>
    </row>
    <row r="464" spans="1:17" ht="34.5" customHeight="1" x14ac:dyDescent="0.25">
      <c r="A464" s="2">
        <v>14</v>
      </c>
      <c r="B464" s="4" t="str">
        <f>+VLOOKUP($A464,DATOS_CAPACITACIONES!A:B,2,0)</f>
        <v>SST</v>
      </c>
      <c r="C464" s="4" t="str">
        <f>+VLOOKUP($A464,DATOS_CAPACITACIONES!A:C,3,0)</f>
        <v>Proceso de reporte de accidentes e incidentes de trabajo</v>
      </c>
      <c r="D464" s="4" t="str">
        <f>+VLOOKUP($A464,DATOS_CAPACITACIONES!A:D,4,0)</f>
        <v>Dar a conocer el debido proceso a la hora de reportar una accidente o incidente de trabajo.</v>
      </c>
      <c r="E464" s="4" t="str">
        <f>+VLOOKUP($A464,DATOS_CAPACITACIONES!A:E,5,0)</f>
        <v>Felipe Arias</v>
      </c>
      <c r="F464" s="4" t="str">
        <f>+VLOOKUP($A464,DATOS_CAPACITACIONES!A:F,6,0)</f>
        <v>Felipe Arias</v>
      </c>
      <c r="G464" s="4" t="str">
        <f>+VLOOKUP($A464,DATOS_CAPACITACIONES!A:G,7,0)</f>
        <v xml:space="preserve">Finca El Pilar </v>
      </c>
      <c r="H464" s="5">
        <f>+VLOOKUP($A464,DATOS_CAPACITACIONES!A:H,8,0)</f>
        <v>44331</v>
      </c>
      <c r="I464" s="4">
        <f>+VLOOKUP($A464,DATOS_CAPACITACIONES!A:I,9,0)</f>
        <v>60</v>
      </c>
      <c r="J464" s="2">
        <v>1006858664</v>
      </c>
      <c r="K464" s="4" t="str">
        <f>+VLOOKUP($J464,DATOS_PERSONAL!B:C,2,0)</f>
        <v>N/A</v>
      </c>
      <c r="L464" s="4" t="str">
        <f>+VLOOKUP($J464,DATOS_PERSONAL!B:D,3,0)</f>
        <v>JERSON</v>
      </c>
      <c r="M464" s="4" t="str">
        <f>+VLOOKUP($J464,DATOS_PERSONAL!B:E,4,0)</f>
        <v>GUEVARA</v>
      </c>
      <c r="N464" s="4" t="str">
        <f>+VLOOKUP($J464,DATOS_PERSONAL!B:F,5,0)</f>
        <v>PALMERAS CARARABO S.A.</v>
      </c>
      <c r="O464" s="4">
        <f>+VLOOKUP($A464,DATOS_CAPACITACIONES!A:N,11,0)</f>
        <v>26</v>
      </c>
      <c r="P464" s="4">
        <f>+VLOOKUP($A464,DATOS_CAPACITACIONES!A:L,12,0)</f>
        <v>26</v>
      </c>
      <c r="Q464" s="3">
        <f t="shared" si="7"/>
        <v>1</v>
      </c>
    </row>
    <row r="465" spans="1:17" ht="34.5" customHeight="1" x14ac:dyDescent="0.25">
      <c r="A465" s="2">
        <v>14</v>
      </c>
      <c r="B465" s="4" t="str">
        <f>+VLOOKUP($A465,DATOS_CAPACITACIONES!A:B,2,0)</f>
        <v>SST</v>
      </c>
      <c r="C465" s="4" t="str">
        <f>+VLOOKUP($A465,DATOS_CAPACITACIONES!A:C,3,0)</f>
        <v>Proceso de reporte de accidentes e incidentes de trabajo</v>
      </c>
      <c r="D465" s="4" t="str">
        <f>+VLOOKUP($A465,DATOS_CAPACITACIONES!A:D,4,0)</f>
        <v>Dar a conocer el debido proceso a la hora de reportar una accidente o incidente de trabajo.</v>
      </c>
      <c r="E465" s="4" t="str">
        <f>+VLOOKUP($A465,DATOS_CAPACITACIONES!A:E,5,0)</f>
        <v>Felipe Arias</v>
      </c>
      <c r="F465" s="4" t="str">
        <f>+VLOOKUP($A465,DATOS_CAPACITACIONES!A:F,6,0)</f>
        <v>Felipe Arias</v>
      </c>
      <c r="G465" s="4" t="str">
        <f>+VLOOKUP($A465,DATOS_CAPACITACIONES!A:G,7,0)</f>
        <v xml:space="preserve">Finca El Pilar </v>
      </c>
      <c r="H465" s="5">
        <f>+VLOOKUP($A465,DATOS_CAPACITACIONES!A:H,8,0)</f>
        <v>44331</v>
      </c>
      <c r="I465" s="4">
        <f>+VLOOKUP($A465,DATOS_CAPACITACIONES!A:I,9,0)</f>
        <v>60</v>
      </c>
      <c r="J465" s="2">
        <v>40441358</v>
      </c>
      <c r="K465" s="4" t="str">
        <f>+VLOOKUP($J465,DATOS_PERSONAL!B:C,2,0)</f>
        <v>N/A</v>
      </c>
      <c r="L465" s="4" t="str">
        <f>+VLOOKUP($J465,DATOS_PERSONAL!B:D,3,0)</f>
        <v xml:space="preserve"> SARA </v>
      </c>
      <c r="M465" s="4" t="str">
        <f>+VLOOKUP($J465,DATOS_PERSONAL!B:E,4,0)</f>
        <v>GARCIA GONZALEZ</v>
      </c>
      <c r="N465" s="4" t="str">
        <f>+VLOOKUP($J465,DATOS_PERSONAL!B:F,5,0)</f>
        <v>PALMERAS CARARABO S.A.</v>
      </c>
      <c r="O465" s="4">
        <f>+VLOOKUP($A465,DATOS_CAPACITACIONES!A:N,11,0)</f>
        <v>26</v>
      </c>
      <c r="P465" s="4">
        <f>+VLOOKUP($A465,DATOS_CAPACITACIONES!A:L,12,0)</f>
        <v>26</v>
      </c>
      <c r="Q465" s="3">
        <f t="shared" si="7"/>
        <v>1</v>
      </c>
    </row>
    <row r="466" spans="1:17" ht="34.5" customHeight="1" x14ac:dyDescent="0.25">
      <c r="A466" s="2">
        <v>14</v>
      </c>
      <c r="B466" s="4" t="str">
        <f>+VLOOKUP($A466,DATOS_CAPACITACIONES!A:B,2,0)</f>
        <v>SST</v>
      </c>
      <c r="C466" s="4" t="str">
        <f>+VLOOKUP($A466,DATOS_CAPACITACIONES!A:C,3,0)</f>
        <v>Proceso de reporte de accidentes e incidentes de trabajo</v>
      </c>
      <c r="D466" s="4" t="str">
        <f>+VLOOKUP($A466,DATOS_CAPACITACIONES!A:D,4,0)</f>
        <v>Dar a conocer el debido proceso a la hora de reportar una accidente o incidente de trabajo.</v>
      </c>
      <c r="E466" s="4" t="str">
        <f>+VLOOKUP($A466,DATOS_CAPACITACIONES!A:E,5,0)</f>
        <v>Felipe Arias</v>
      </c>
      <c r="F466" s="4" t="str">
        <f>+VLOOKUP($A466,DATOS_CAPACITACIONES!A:F,6,0)</f>
        <v>Felipe Arias</v>
      </c>
      <c r="G466" s="4" t="str">
        <f>+VLOOKUP($A466,DATOS_CAPACITACIONES!A:G,7,0)</f>
        <v xml:space="preserve">Finca El Pilar </v>
      </c>
      <c r="H466" s="5">
        <f>+VLOOKUP($A466,DATOS_CAPACITACIONES!A:H,8,0)</f>
        <v>44331</v>
      </c>
      <c r="I466" s="4">
        <f>+VLOOKUP($A466,DATOS_CAPACITACIONES!A:I,9,0)</f>
        <v>60</v>
      </c>
      <c r="J466" s="2">
        <v>1121951678</v>
      </c>
      <c r="K466" s="4" t="str">
        <f>+VLOOKUP($J466,DATOS_PERSONAL!B:C,2,0)</f>
        <v>N/A</v>
      </c>
      <c r="L466" s="4" t="str">
        <f>+VLOOKUP($J466,DATOS_PERSONAL!B:D,3,0)</f>
        <v>WILLIAM ALEJANDRO</v>
      </c>
      <c r="M466" s="4" t="str">
        <f>+VLOOKUP($J466,DATOS_PERSONAL!B:E,4,0)</f>
        <v>FIERRO RIVEROS</v>
      </c>
      <c r="N466" s="4" t="str">
        <f>+VLOOKUP($J466,DATOS_PERSONAL!B:F,5,0)</f>
        <v>PALMERAS CARARABO S.A.</v>
      </c>
      <c r="O466" s="4">
        <f>+VLOOKUP($A466,DATOS_CAPACITACIONES!A:N,11,0)</f>
        <v>26</v>
      </c>
      <c r="P466" s="4">
        <f>+VLOOKUP($A466,DATOS_CAPACITACIONES!A:L,12,0)</f>
        <v>26</v>
      </c>
      <c r="Q466" s="3">
        <f t="shared" si="7"/>
        <v>1</v>
      </c>
    </row>
    <row r="467" spans="1:17" ht="34.5" customHeight="1" x14ac:dyDescent="0.25">
      <c r="A467" s="2">
        <v>14</v>
      </c>
      <c r="B467" s="4" t="str">
        <f>+VLOOKUP($A467,DATOS_CAPACITACIONES!A:B,2,0)</f>
        <v>SST</v>
      </c>
      <c r="C467" s="4" t="str">
        <f>+VLOOKUP($A467,DATOS_CAPACITACIONES!A:C,3,0)</f>
        <v>Proceso de reporte de accidentes e incidentes de trabajo</v>
      </c>
      <c r="D467" s="4" t="str">
        <f>+VLOOKUP($A467,DATOS_CAPACITACIONES!A:D,4,0)</f>
        <v>Dar a conocer el debido proceso a la hora de reportar una accidente o incidente de trabajo.</v>
      </c>
      <c r="E467" s="4" t="str">
        <f>+VLOOKUP($A467,DATOS_CAPACITACIONES!A:E,5,0)</f>
        <v>Felipe Arias</v>
      </c>
      <c r="F467" s="4" t="str">
        <f>+VLOOKUP($A467,DATOS_CAPACITACIONES!A:F,6,0)</f>
        <v>Felipe Arias</v>
      </c>
      <c r="G467" s="4" t="str">
        <f>+VLOOKUP($A467,DATOS_CAPACITACIONES!A:G,7,0)</f>
        <v xml:space="preserve">Finca El Pilar </v>
      </c>
      <c r="H467" s="5">
        <f>+VLOOKUP($A467,DATOS_CAPACITACIONES!A:H,8,0)</f>
        <v>44331</v>
      </c>
      <c r="I467" s="4">
        <f>+VLOOKUP($A467,DATOS_CAPACITACIONES!A:I,9,0)</f>
        <v>60</v>
      </c>
      <c r="J467" s="2">
        <v>1121910048</v>
      </c>
      <c r="K467" s="4" t="str">
        <f>+VLOOKUP($J467,DATOS_PERSONAL!B:C,2,0)</f>
        <v>N/A</v>
      </c>
      <c r="L467" s="4" t="str">
        <f>+VLOOKUP($J467,DATOS_PERSONAL!B:D,3,0)</f>
        <v xml:space="preserve"> DEISY TATIANA</v>
      </c>
      <c r="M467" s="4" t="str">
        <f>+VLOOKUP($J467,DATOS_PERSONAL!B:E,4,0)</f>
        <v>DUARTE MORENO</v>
      </c>
      <c r="N467" s="4" t="str">
        <f>+VLOOKUP($J467,DATOS_PERSONAL!B:F,5,0)</f>
        <v>PALMERAS CARARABO S.A.</v>
      </c>
      <c r="O467" s="4">
        <f>+VLOOKUP($A467,DATOS_CAPACITACIONES!A:N,11,0)</f>
        <v>26</v>
      </c>
      <c r="P467" s="4">
        <f>+VLOOKUP($A467,DATOS_CAPACITACIONES!A:L,12,0)</f>
        <v>26</v>
      </c>
      <c r="Q467" s="3">
        <f t="shared" si="7"/>
        <v>1</v>
      </c>
    </row>
    <row r="468" spans="1:17" ht="34.5" customHeight="1" x14ac:dyDescent="0.25">
      <c r="A468" s="2">
        <v>14</v>
      </c>
      <c r="B468" s="4" t="str">
        <f>+VLOOKUP($A468,DATOS_CAPACITACIONES!A:B,2,0)</f>
        <v>SST</v>
      </c>
      <c r="C468" s="4" t="str">
        <f>+VLOOKUP($A468,DATOS_CAPACITACIONES!A:C,3,0)</f>
        <v>Proceso de reporte de accidentes e incidentes de trabajo</v>
      </c>
      <c r="D468" s="4" t="str">
        <f>+VLOOKUP($A468,DATOS_CAPACITACIONES!A:D,4,0)</f>
        <v>Dar a conocer el debido proceso a la hora de reportar una accidente o incidente de trabajo.</v>
      </c>
      <c r="E468" s="4" t="str">
        <f>+VLOOKUP($A468,DATOS_CAPACITACIONES!A:E,5,0)</f>
        <v>Felipe Arias</v>
      </c>
      <c r="F468" s="4" t="str">
        <f>+VLOOKUP($A468,DATOS_CAPACITACIONES!A:F,6,0)</f>
        <v>Felipe Arias</v>
      </c>
      <c r="G468" s="4" t="str">
        <f>+VLOOKUP($A468,DATOS_CAPACITACIONES!A:G,7,0)</f>
        <v xml:space="preserve">Finca El Pilar </v>
      </c>
      <c r="H468" s="5">
        <f>+VLOOKUP($A468,DATOS_CAPACITACIONES!A:H,8,0)</f>
        <v>44331</v>
      </c>
      <c r="I468" s="4">
        <f>+VLOOKUP($A468,DATOS_CAPACITACIONES!A:I,9,0)</f>
        <v>60</v>
      </c>
      <c r="J468" s="2">
        <v>10187350</v>
      </c>
      <c r="K468" s="4" t="str">
        <f>+VLOOKUP($J468,DATOS_PERSONAL!B:C,2,0)</f>
        <v>N/A</v>
      </c>
      <c r="L468" s="4" t="str">
        <f>+VLOOKUP($J468,DATOS_PERSONAL!B:D,3,0)</f>
        <v>WILSON</v>
      </c>
      <c r="M468" s="4" t="str">
        <f>+VLOOKUP($J468,DATOS_PERSONAL!B:E,4,0)</f>
        <v>DIAZ BERNAL</v>
      </c>
      <c r="N468" s="4" t="str">
        <f>+VLOOKUP($J468,DATOS_PERSONAL!B:F,5,0)</f>
        <v>PALMERAS CARARABO S.A.</v>
      </c>
      <c r="O468" s="4">
        <f>+VLOOKUP($A468,DATOS_CAPACITACIONES!A:N,11,0)</f>
        <v>26</v>
      </c>
      <c r="P468" s="4">
        <f>+VLOOKUP($A468,DATOS_CAPACITACIONES!A:L,12,0)</f>
        <v>26</v>
      </c>
      <c r="Q468" s="3">
        <f t="shared" si="7"/>
        <v>1</v>
      </c>
    </row>
    <row r="469" spans="1:17" ht="34.5" customHeight="1" x14ac:dyDescent="0.25">
      <c r="A469" s="2">
        <v>14</v>
      </c>
      <c r="B469" s="4" t="str">
        <f>+VLOOKUP($A469,DATOS_CAPACITACIONES!A:B,2,0)</f>
        <v>SST</v>
      </c>
      <c r="C469" s="4" t="str">
        <f>+VLOOKUP($A469,DATOS_CAPACITACIONES!A:C,3,0)</f>
        <v>Proceso de reporte de accidentes e incidentes de trabajo</v>
      </c>
      <c r="D469" s="4" t="str">
        <f>+VLOOKUP($A469,DATOS_CAPACITACIONES!A:D,4,0)</f>
        <v>Dar a conocer el debido proceso a la hora de reportar una accidente o incidente de trabajo.</v>
      </c>
      <c r="E469" s="4" t="str">
        <f>+VLOOKUP($A469,DATOS_CAPACITACIONES!A:E,5,0)</f>
        <v>Felipe Arias</v>
      </c>
      <c r="F469" s="4" t="str">
        <f>+VLOOKUP($A469,DATOS_CAPACITACIONES!A:F,6,0)</f>
        <v>Felipe Arias</v>
      </c>
      <c r="G469" s="4" t="str">
        <f>+VLOOKUP($A469,DATOS_CAPACITACIONES!A:G,7,0)</f>
        <v xml:space="preserve">Finca El Pilar </v>
      </c>
      <c r="H469" s="5">
        <f>+VLOOKUP($A469,DATOS_CAPACITACIONES!A:H,8,0)</f>
        <v>44331</v>
      </c>
      <c r="I469" s="4">
        <f>+VLOOKUP($A469,DATOS_CAPACITACIONES!A:I,9,0)</f>
        <v>60</v>
      </c>
      <c r="J469" s="2">
        <v>1007057960</v>
      </c>
      <c r="K469" s="4" t="str">
        <f>+VLOOKUP($J469,DATOS_PERSONAL!B:C,2,0)</f>
        <v>N/A</v>
      </c>
      <c r="L469" s="4" t="str">
        <f>+VLOOKUP($J469,DATOS_PERSONAL!B:D,3,0)</f>
        <v>WILSON ANDRES</v>
      </c>
      <c r="M469" s="4" t="str">
        <f>+VLOOKUP($J469,DATOS_PERSONAL!B:E,4,0)</f>
        <v>DIAZ BERNAL</v>
      </c>
      <c r="N469" s="4" t="str">
        <f>+VLOOKUP($J469,DATOS_PERSONAL!B:F,5,0)</f>
        <v>PALMERAS CARARABO S.A.</v>
      </c>
      <c r="O469" s="4">
        <f>+VLOOKUP($A469,DATOS_CAPACITACIONES!A:N,11,0)</f>
        <v>26</v>
      </c>
      <c r="P469" s="4">
        <f>+VLOOKUP($A469,DATOS_CAPACITACIONES!A:L,12,0)</f>
        <v>26</v>
      </c>
      <c r="Q469" s="3">
        <f t="shared" si="7"/>
        <v>1</v>
      </c>
    </row>
    <row r="470" spans="1:17" ht="34.5" customHeight="1" x14ac:dyDescent="0.25">
      <c r="A470" s="2">
        <v>14</v>
      </c>
      <c r="B470" s="4" t="str">
        <f>+VLOOKUP($A470,DATOS_CAPACITACIONES!A:B,2,0)</f>
        <v>SST</v>
      </c>
      <c r="C470" s="4" t="str">
        <f>+VLOOKUP($A470,DATOS_CAPACITACIONES!A:C,3,0)</f>
        <v>Proceso de reporte de accidentes e incidentes de trabajo</v>
      </c>
      <c r="D470" s="4" t="str">
        <f>+VLOOKUP($A470,DATOS_CAPACITACIONES!A:D,4,0)</f>
        <v>Dar a conocer el debido proceso a la hora de reportar una accidente o incidente de trabajo.</v>
      </c>
      <c r="E470" s="4" t="str">
        <f>+VLOOKUP($A470,DATOS_CAPACITACIONES!A:E,5,0)</f>
        <v>Felipe Arias</v>
      </c>
      <c r="F470" s="4" t="str">
        <f>+VLOOKUP($A470,DATOS_CAPACITACIONES!A:F,6,0)</f>
        <v>Felipe Arias</v>
      </c>
      <c r="G470" s="4" t="str">
        <f>+VLOOKUP($A470,DATOS_CAPACITACIONES!A:G,7,0)</f>
        <v xml:space="preserve">Finca El Pilar </v>
      </c>
      <c r="H470" s="5">
        <f>+VLOOKUP($A470,DATOS_CAPACITACIONES!A:H,8,0)</f>
        <v>44331</v>
      </c>
      <c r="I470" s="4">
        <f>+VLOOKUP($A470,DATOS_CAPACITACIONES!A:I,9,0)</f>
        <v>60</v>
      </c>
      <c r="J470" s="2">
        <v>1122123512</v>
      </c>
      <c r="K470" s="4" t="str">
        <f>+VLOOKUP($J470,DATOS_PERSONAL!B:C,2,0)</f>
        <v>N/A</v>
      </c>
      <c r="L470" s="4" t="str">
        <f>+VLOOKUP($J470,DATOS_PERSONAL!B:D,3,0)</f>
        <v xml:space="preserve"> SANDRA MARCELA </v>
      </c>
      <c r="M470" s="4" t="str">
        <f>+VLOOKUP($J470,DATOS_PERSONAL!B:E,4,0)</f>
        <v>CARO MORA</v>
      </c>
      <c r="N470" s="4" t="str">
        <f>+VLOOKUP($J470,DATOS_PERSONAL!B:F,5,0)</f>
        <v>PALMERAS CARARABO S.A.</v>
      </c>
      <c r="O470" s="4">
        <f>+VLOOKUP($A470,DATOS_CAPACITACIONES!A:N,11,0)</f>
        <v>26</v>
      </c>
      <c r="P470" s="4">
        <f>+VLOOKUP($A470,DATOS_CAPACITACIONES!A:L,12,0)</f>
        <v>26</v>
      </c>
      <c r="Q470" s="3">
        <f t="shared" si="7"/>
        <v>1</v>
      </c>
    </row>
    <row r="471" spans="1:17" ht="34.5" customHeight="1" x14ac:dyDescent="0.25">
      <c r="A471" s="2">
        <v>14</v>
      </c>
      <c r="B471" s="4" t="str">
        <f>+VLOOKUP($A471,DATOS_CAPACITACIONES!A:B,2,0)</f>
        <v>SST</v>
      </c>
      <c r="C471" s="4" t="str">
        <f>+VLOOKUP($A471,DATOS_CAPACITACIONES!A:C,3,0)</f>
        <v>Proceso de reporte de accidentes e incidentes de trabajo</v>
      </c>
      <c r="D471" s="4" t="str">
        <f>+VLOOKUP($A471,DATOS_CAPACITACIONES!A:D,4,0)</f>
        <v>Dar a conocer el debido proceso a la hora de reportar una accidente o incidente de trabajo.</v>
      </c>
      <c r="E471" s="4" t="str">
        <f>+VLOOKUP($A471,DATOS_CAPACITACIONES!A:E,5,0)</f>
        <v>Felipe Arias</v>
      </c>
      <c r="F471" s="4" t="str">
        <f>+VLOOKUP($A471,DATOS_CAPACITACIONES!A:F,6,0)</f>
        <v>Felipe Arias</v>
      </c>
      <c r="G471" s="4" t="str">
        <f>+VLOOKUP($A471,DATOS_CAPACITACIONES!A:G,7,0)</f>
        <v xml:space="preserve">Finca El Pilar </v>
      </c>
      <c r="H471" s="5">
        <f>+VLOOKUP($A471,DATOS_CAPACITACIONES!A:H,8,0)</f>
        <v>44331</v>
      </c>
      <c r="I471" s="4">
        <f>+VLOOKUP($A471,DATOS_CAPACITACIONES!A:I,9,0)</f>
        <v>60</v>
      </c>
      <c r="J471" s="2">
        <v>1106333245</v>
      </c>
      <c r="K471" s="4" t="str">
        <f>+VLOOKUP($J471,DATOS_PERSONAL!B:C,2,0)</f>
        <v>N/A</v>
      </c>
      <c r="L471" s="4" t="str">
        <f>+VLOOKUP($J471,DATOS_PERSONAL!B:D,3,0)</f>
        <v xml:space="preserve">NUBIA ESPERANZA </v>
      </c>
      <c r="M471" s="4" t="str">
        <f>+VLOOKUP($J471,DATOS_PERSONAL!B:E,4,0)</f>
        <v>BELTRAN ECHEVERRY</v>
      </c>
      <c r="N471" s="4" t="str">
        <f>+VLOOKUP($J471,DATOS_PERSONAL!B:F,5,0)</f>
        <v>PALMERAS CARARABO S.A.</v>
      </c>
      <c r="O471" s="4">
        <f>+VLOOKUP($A471,DATOS_CAPACITACIONES!A:N,11,0)</f>
        <v>26</v>
      </c>
      <c r="P471" s="4">
        <f>+VLOOKUP($A471,DATOS_CAPACITACIONES!A:L,12,0)</f>
        <v>26</v>
      </c>
      <c r="Q471" s="3">
        <f t="shared" si="7"/>
        <v>1</v>
      </c>
    </row>
    <row r="472" spans="1:17" ht="34.5" customHeight="1" x14ac:dyDescent="0.25">
      <c r="A472" s="2">
        <v>14</v>
      </c>
      <c r="B472" s="4" t="str">
        <f>+VLOOKUP($A472,DATOS_CAPACITACIONES!A:B,2,0)</f>
        <v>SST</v>
      </c>
      <c r="C472" s="4" t="str">
        <f>+VLOOKUP($A472,DATOS_CAPACITACIONES!A:C,3,0)</f>
        <v>Proceso de reporte de accidentes e incidentes de trabajo</v>
      </c>
      <c r="D472" s="4" t="str">
        <f>+VLOOKUP($A472,DATOS_CAPACITACIONES!A:D,4,0)</f>
        <v>Dar a conocer el debido proceso a la hora de reportar una accidente o incidente de trabajo.</v>
      </c>
      <c r="E472" s="4" t="str">
        <f>+VLOOKUP($A472,DATOS_CAPACITACIONES!A:E,5,0)</f>
        <v>Felipe Arias</v>
      </c>
      <c r="F472" s="4" t="str">
        <f>+VLOOKUP($A472,DATOS_CAPACITACIONES!A:F,6,0)</f>
        <v>Felipe Arias</v>
      </c>
      <c r="G472" s="4" t="str">
        <f>+VLOOKUP($A472,DATOS_CAPACITACIONES!A:G,7,0)</f>
        <v xml:space="preserve">Finca El Pilar </v>
      </c>
      <c r="H472" s="5">
        <f>+VLOOKUP($A472,DATOS_CAPACITACIONES!A:H,8,0)</f>
        <v>44331</v>
      </c>
      <c r="I472" s="4">
        <f>+VLOOKUP($A472,DATOS_CAPACITACIONES!A:I,9,0)</f>
        <v>60</v>
      </c>
      <c r="J472" s="2">
        <v>1121917518</v>
      </c>
      <c r="K472" s="4" t="str">
        <f>+VLOOKUP($J472,DATOS_PERSONAL!B:C,2,0)</f>
        <v>N/A</v>
      </c>
      <c r="L472" s="4" t="str">
        <f>+VLOOKUP($J472,DATOS_PERSONAL!B:D,3,0)</f>
        <v xml:space="preserve"> CARLOS ALBEIRO</v>
      </c>
      <c r="M472" s="4" t="str">
        <f>+VLOOKUP($J472,DATOS_PERSONAL!B:E,4,0)</f>
        <v>BECERRA ZAMORA</v>
      </c>
      <c r="N472" s="4" t="str">
        <f>+VLOOKUP($J472,DATOS_PERSONAL!B:F,5,0)</f>
        <v>PALMERAS CARARABO S.A.</v>
      </c>
      <c r="O472" s="4">
        <f>+VLOOKUP($A472,DATOS_CAPACITACIONES!A:N,11,0)</f>
        <v>26</v>
      </c>
      <c r="P472" s="4">
        <f>+VLOOKUP($A472,DATOS_CAPACITACIONES!A:L,12,0)</f>
        <v>26</v>
      </c>
      <c r="Q472" s="3">
        <f t="shared" si="7"/>
        <v>1</v>
      </c>
    </row>
    <row r="473" spans="1:17" ht="34.5" customHeight="1" x14ac:dyDescent="0.25">
      <c r="A473" s="2">
        <v>14</v>
      </c>
      <c r="B473" s="4" t="str">
        <f>+VLOOKUP($A473,DATOS_CAPACITACIONES!A:B,2,0)</f>
        <v>SST</v>
      </c>
      <c r="C473" s="4" t="str">
        <f>+VLOOKUP($A473,DATOS_CAPACITACIONES!A:C,3,0)</f>
        <v>Proceso de reporte de accidentes e incidentes de trabajo</v>
      </c>
      <c r="D473" s="4" t="str">
        <f>+VLOOKUP($A473,DATOS_CAPACITACIONES!A:D,4,0)</f>
        <v>Dar a conocer el debido proceso a la hora de reportar una accidente o incidente de trabajo.</v>
      </c>
      <c r="E473" s="4" t="str">
        <f>+VLOOKUP($A473,DATOS_CAPACITACIONES!A:E,5,0)</f>
        <v>Felipe Arias</v>
      </c>
      <c r="F473" s="4" t="str">
        <f>+VLOOKUP($A473,DATOS_CAPACITACIONES!A:F,6,0)</f>
        <v>Felipe Arias</v>
      </c>
      <c r="G473" s="4" t="str">
        <f>+VLOOKUP($A473,DATOS_CAPACITACIONES!A:G,7,0)</f>
        <v xml:space="preserve">Finca El Pilar </v>
      </c>
      <c r="H473" s="5">
        <f>+VLOOKUP($A473,DATOS_CAPACITACIONES!A:H,8,0)</f>
        <v>44331</v>
      </c>
      <c r="I473" s="4">
        <f>+VLOOKUP($A473,DATOS_CAPACITACIONES!A:I,9,0)</f>
        <v>60</v>
      </c>
      <c r="J473" s="2">
        <v>1121941203</v>
      </c>
      <c r="K473" s="4" t="str">
        <f>+VLOOKUP($J473,DATOS_PERSONAL!B:C,2,0)</f>
        <v>N/A</v>
      </c>
      <c r="L473" s="4" t="str">
        <f>+VLOOKUP($J473,DATOS_PERSONAL!B:D,3,0)</f>
        <v xml:space="preserve"> YADY JASBLEIDY</v>
      </c>
      <c r="M473" s="4" t="str">
        <f>+VLOOKUP($J473,DATOS_PERSONAL!B:E,4,0)</f>
        <v>BAYONA GONZALEZ</v>
      </c>
      <c r="N473" s="4" t="str">
        <f>+VLOOKUP($J473,DATOS_PERSONAL!B:F,5,0)</f>
        <v>PALMERAS CARARABO S.A.</v>
      </c>
      <c r="O473" s="4">
        <f>+VLOOKUP($A473,DATOS_CAPACITACIONES!A:N,11,0)</f>
        <v>26</v>
      </c>
      <c r="P473" s="4">
        <f>+VLOOKUP($A473,DATOS_CAPACITACIONES!A:L,12,0)</f>
        <v>26</v>
      </c>
      <c r="Q473" s="3">
        <f t="shared" si="7"/>
        <v>1</v>
      </c>
    </row>
    <row r="474" spans="1:17" ht="34.5" customHeight="1" x14ac:dyDescent="0.25">
      <c r="A474" s="2">
        <v>14</v>
      </c>
      <c r="B474" s="4" t="str">
        <f>+VLOOKUP($A474,DATOS_CAPACITACIONES!A:B,2,0)</f>
        <v>SST</v>
      </c>
      <c r="C474" s="4" t="str">
        <f>+VLOOKUP($A474,DATOS_CAPACITACIONES!A:C,3,0)</f>
        <v>Proceso de reporte de accidentes e incidentes de trabajo</v>
      </c>
      <c r="D474" s="4" t="str">
        <f>+VLOOKUP($A474,DATOS_CAPACITACIONES!A:D,4,0)</f>
        <v>Dar a conocer el debido proceso a la hora de reportar una accidente o incidente de trabajo.</v>
      </c>
      <c r="E474" s="4" t="str">
        <f>+VLOOKUP($A474,DATOS_CAPACITACIONES!A:E,5,0)</f>
        <v>Felipe Arias</v>
      </c>
      <c r="F474" s="4" t="str">
        <f>+VLOOKUP($A474,DATOS_CAPACITACIONES!A:F,6,0)</f>
        <v>Felipe Arias</v>
      </c>
      <c r="G474" s="4" t="str">
        <f>+VLOOKUP($A474,DATOS_CAPACITACIONES!A:G,7,0)</f>
        <v xml:space="preserve">Finca El Pilar </v>
      </c>
      <c r="H474" s="5">
        <f>+VLOOKUP($A474,DATOS_CAPACITACIONES!A:H,8,0)</f>
        <v>44331</v>
      </c>
      <c r="I474" s="4">
        <f>+VLOOKUP($A474,DATOS_CAPACITACIONES!A:I,9,0)</f>
        <v>60</v>
      </c>
      <c r="J474" s="2">
        <v>1121903978</v>
      </c>
      <c r="K474" s="4" t="str">
        <f>+VLOOKUP($J474,DATOS_PERSONAL!B:C,2,0)</f>
        <v>N/A</v>
      </c>
      <c r="L474" s="4" t="str">
        <f>+VLOOKUP($J474,DATOS_PERSONAL!B:D,3,0)</f>
        <v xml:space="preserve"> CARLOS FELIPE</v>
      </c>
      <c r="M474" s="4" t="str">
        <f>+VLOOKUP($J474,DATOS_PERSONAL!B:E,4,0)</f>
        <v>ARIAS RODRIGUEZ</v>
      </c>
      <c r="N474" s="4" t="str">
        <f>+VLOOKUP($J474,DATOS_PERSONAL!B:F,5,0)</f>
        <v>PALMERAS CARARABO S.A.</v>
      </c>
      <c r="O474" s="4">
        <f>+VLOOKUP($A474,DATOS_CAPACITACIONES!A:N,11,0)</f>
        <v>26</v>
      </c>
      <c r="P474" s="4">
        <f>+VLOOKUP($A474,DATOS_CAPACITACIONES!A:L,12,0)</f>
        <v>26</v>
      </c>
      <c r="Q474" s="3">
        <f t="shared" si="7"/>
        <v>1</v>
      </c>
    </row>
    <row r="475" spans="1:17" ht="34.5" customHeight="1" x14ac:dyDescent="0.25">
      <c r="A475" s="2">
        <v>14</v>
      </c>
      <c r="B475" s="4" t="str">
        <f>+VLOOKUP($A475,DATOS_CAPACITACIONES!A:B,2,0)</f>
        <v>SST</v>
      </c>
      <c r="C475" s="4" t="str">
        <f>+VLOOKUP($A475,DATOS_CAPACITACIONES!A:C,3,0)</f>
        <v>Proceso de reporte de accidentes e incidentes de trabajo</v>
      </c>
      <c r="D475" s="4" t="str">
        <f>+VLOOKUP($A475,DATOS_CAPACITACIONES!A:D,4,0)</f>
        <v>Dar a conocer el debido proceso a la hora de reportar una accidente o incidente de trabajo.</v>
      </c>
      <c r="E475" s="4" t="str">
        <f>+VLOOKUP($A475,DATOS_CAPACITACIONES!A:E,5,0)</f>
        <v>Felipe Arias</v>
      </c>
      <c r="F475" s="4" t="str">
        <f>+VLOOKUP($A475,DATOS_CAPACITACIONES!A:F,6,0)</f>
        <v>Felipe Arias</v>
      </c>
      <c r="G475" s="4" t="str">
        <f>+VLOOKUP($A475,DATOS_CAPACITACIONES!A:G,7,0)</f>
        <v xml:space="preserve">Finca El Pilar </v>
      </c>
      <c r="H475" s="5">
        <f>+VLOOKUP($A475,DATOS_CAPACITACIONES!A:H,8,0)</f>
        <v>44331</v>
      </c>
      <c r="I475" s="4">
        <f>+VLOOKUP($A475,DATOS_CAPACITACIONES!A:I,9,0)</f>
        <v>60</v>
      </c>
      <c r="J475" s="2">
        <v>17328515</v>
      </c>
      <c r="K475" s="4" t="str">
        <f>+VLOOKUP($J475,DATOS_PERSONAL!B:C,2,0)</f>
        <v>N/A</v>
      </c>
      <c r="L475" s="4" t="str">
        <f>+VLOOKUP($J475,DATOS_PERSONAL!B:D,3,0)</f>
        <v>BENJAMIN</v>
      </c>
      <c r="M475" s="4" t="str">
        <f>+VLOOKUP($J475,DATOS_PERSONAL!B:E,4,0)</f>
        <v>ALDANA RINCON</v>
      </c>
      <c r="N475" s="4" t="str">
        <f>+VLOOKUP($J475,DATOS_PERSONAL!B:F,5,0)</f>
        <v>PALMERAS CARARABO S.A.</v>
      </c>
      <c r="O475" s="4">
        <f>+VLOOKUP($A475,DATOS_CAPACITACIONES!A:N,11,0)</f>
        <v>26</v>
      </c>
      <c r="P475" s="4">
        <f>+VLOOKUP($A475,DATOS_CAPACITACIONES!A:L,12,0)</f>
        <v>26</v>
      </c>
      <c r="Q475" s="3">
        <f t="shared" si="7"/>
        <v>1</v>
      </c>
    </row>
    <row r="476" spans="1:17" ht="34.5" customHeight="1" x14ac:dyDescent="0.25">
      <c r="A476" s="2">
        <v>15</v>
      </c>
      <c r="B476" s="4" t="str">
        <f>+VLOOKUP($A476,DATOS_CAPACITACIONES!A:B,2,0)</f>
        <v>Agronómica</v>
      </c>
      <c r="C476" s="4" t="str">
        <f>+VLOOKUP($A476,DATOS_CAPACITACIONES!A:C,3,0)</f>
        <v>Cargos y perfiles</v>
      </c>
      <c r="D476" s="4" t="str">
        <f>+VLOOKUP($A476,DATOS_CAPACITACIONES!A:D,4,0)</f>
        <v>Capacitación sobre los cargos y perfiles del personal en las áreas de la empresa.</v>
      </c>
      <c r="E476" s="4" t="str">
        <f>+VLOOKUP($A476,DATOS_CAPACITACIONES!A:E,5,0)</f>
        <v>Victor Buitrago</v>
      </c>
      <c r="F476" s="4" t="str">
        <f>+VLOOKUP($A476,DATOS_CAPACITACIONES!A:F,6,0)</f>
        <v>William Diaz</v>
      </c>
      <c r="G476" s="4" t="str">
        <f>+VLOOKUP($A476,DATOS_CAPACITACIONES!A:G,7,0)</f>
        <v xml:space="preserve">Finca El Pilar </v>
      </c>
      <c r="H476" s="5">
        <f>+VLOOKUP($A476,DATOS_CAPACITACIONES!A:H,8,0)</f>
        <v>44335</v>
      </c>
      <c r="I476" s="4">
        <f>+VLOOKUP($A476,DATOS_CAPACITACIONES!A:I,9,0)</f>
        <v>120</v>
      </c>
      <c r="J476" s="2">
        <v>1020770884</v>
      </c>
      <c r="K476" s="4" t="str">
        <f>+VLOOKUP($J476,DATOS_PERSONAL!B:C,2,0)</f>
        <v>N/A</v>
      </c>
      <c r="L476" s="4" t="str">
        <f>+VLOOKUP($J476,DATOS_PERSONAL!B:D,3,0)</f>
        <v>EDWIN ALEXANDER</v>
      </c>
      <c r="M476" s="4" t="str">
        <f>+VLOOKUP($J476,DATOS_PERSONAL!B:E,4,0)</f>
        <v>TRIANA VALLEJO</v>
      </c>
      <c r="N476" s="4" t="str">
        <f>+VLOOKUP($J476,DATOS_PERSONAL!B:F,5,0)</f>
        <v>PALMERAS CARARABO S.A.</v>
      </c>
      <c r="O476" s="4">
        <f>+VLOOKUP($A476,DATOS_CAPACITACIONES!A:N,11)</f>
        <v>11</v>
      </c>
      <c r="P476" s="4">
        <f>+VLOOKUP($A476,DATOS_CAPACITACIONES!A:L,12)</f>
        <v>11</v>
      </c>
      <c r="Q476" s="3">
        <f t="shared" si="7"/>
        <v>1</v>
      </c>
    </row>
    <row r="477" spans="1:17" ht="34.5" customHeight="1" x14ac:dyDescent="0.25">
      <c r="A477" s="2">
        <v>15</v>
      </c>
      <c r="B477" s="4" t="str">
        <f>+VLOOKUP($A477,DATOS_CAPACITACIONES!A:B,2,0)</f>
        <v>Agronómica</v>
      </c>
      <c r="C477" s="4" t="str">
        <f>+VLOOKUP($A477,DATOS_CAPACITACIONES!A:C,3,0)</f>
        <v>Cargos y perfiles</v>
      </c>
      <c r="D477" s="4" t="str">
        <f>+VLOOKUP($A477,DATOS_CAPACITACIONES!A:D,4,0)</f>
        <v>Capacitación sobre los cargos y perfiles del personal en las áreas de la empresa.</v>
      </c>
      <c r="E477" s="4" t="str">
        <f>+VLOOKUP($A477,DATOS_CAPACITACIONES!A:E,5,0)</f>
        <v>Victor Buitrago</v>
      </c>
      <c r="F477" s="4" t="str">
        <f>+VLOOKUP($A477,DATOS_CAPACITACIONES!A:F,6,0)</f>
        <v>William Diaz</v>
      </c>
      <c r="G477" s="4" t="str">
        <f>+VLOOKUP($A477,DATOS_CAPACITACIONES!A:G,7,0)</f>
        <v xml:space="preserve">Finca El Pilar </v>
      </c>
      <c r="H477" s="5">
        <f>+VLOOKUP($A477,DATOS_CAPACITACIONES!A:H,8,0)</f>
        <v>44335</v>
      </c>
      <c r="I477" s="4">
        <f>+VLOOKUP($A477,DATOS_CAPACITACIONES!A:I,9,0)</f>
        <v>120</v>
      </c>
      <c r="J477" s="2">
        <v>86053117</v>
      </c>
      <c r="K477" s="4" t="str">
        <f>+VLOOKUP($J477,DATOS_PERSONAL!B:C,2,0)</f>
        <v>N/A</v>
      </c>
      <c r="L477" s="4" t="str">
        <f>+VLOOKUP($J477,DATOS_PERSONAL!B:D,3,0)</f>
        <v xml:space="preserve"> OMAR </v>
      </c>
      <c r="M477" s="4" t="str">
        <f>+VLOOKUP($J477,DATOS_PERSONAL!B:E,4,0)</f>
        <v>RIVERA ESPINOSA</v>
      </c>
      <c r="N477" s="4" t="str">
        <f>+VLOOKUP($J477,DATOS_PERSONAL!B:F,5,0)</f>
        <v>PALMERAS CARARABO S.A.</v>
      </c>
      <c r="O477" s="4">
        <f>+VLOOKUP($A477,DATOS_CAPACITACIONES!A:N,11)</f>
        <v>11</v>
      </c>
      <c r="P477" s="4">
        <f>+VLOOKUP($A477,DATOS_CAPACITACIONES!A:L,12)</f>
        <v>11</v>
      </c>
      <c r="Q477" s="3">
        <f t="shared" si="7"/>
        <v>1</v>
      </c>
    </row>
    <row r="478" spans="1:17" ht="34.5" customHeight="1" x14ac:dyDescent="0.25">
      <c r="A478" s="2">
        <v>15</v>
      </c>
      <c r="B478" s="4" t="str">
        <f>+VLOOKUP($A478,DATOS_CAPACITACIONES!A:B,2,0)</f>
        <v>Agronómica</v>
      </c>
      <c r="C478" s="4" t="str">
        <f>+VLOOKUP($A478,DATOS_CAPACITACIONES!A:C,3,0)</f>
        <v>Cargos y perfiles</v>
      </c>
      <c r="D478" s="4" t="str">
        <f>+VLOOKUP($A478,DATOS_CAPACITACIONES!A:D,4,0)</f>
        <v>Capacitación sobre los cargos y perfiles del personal en las áreas de la empresa.</v>
      </c>
      <c r="E478" s="4" t="str">
        <f>+VLOOKUP($A478,DATOS_CAPACITACIONES!A:E,5,0)</f>
        <v>Victor Buitrago</v>
      </c>
      <c r="F478" s="4" t="str">
        <f>+VLOOKUP($A478,DATOS_CAPACITACIONES!A:F,6,0)</f>
        <v>William Diaz</v>
      </c>
      <c r="G478" s="4" t="str">
        <f>+VLOOKUP($A478,DATOS_CAPACITACIONES!A:G,7,0)</f>
        <v xml:space="preserve">Finca El Pilar </v>
      </c>
      <c r="H478" s="5">
        <f>+VLOOKUP($A478,DATOS_CAPACITACIONES!A:H,8,0)</f>
        <v>44335</v>
      </c>
      <c r="I478" s="4">
        <f>+VLOOKUP($A478,DATOS_CAPACITACIONES!A:I,9,0)</f>
        <v>120</v>
      </c>
      <c r="J478" s="2">
        <v>1121953514</v>
      </c>
      <c r="K478" s="4" t="str">
        <f>+VLOOKUP($J478,DATOS_PERSONAL!B:C,2,0)</f>
        <v>N/A</v>
      </c>
      <c r="L478" s="4" t="str">
        <f>+VLOOKUP($J478,DATOS_PERSONAL!B:D,3,0)</f>
        <v>MARIA LORENA</v>
      </c>
      <c r="M478" s="4" t="str">
        <f>+VLOOKUP($J478,DATOS_PERSONAL!B:E,4,0)</f>
        <v xml:space="preserve">PULIDO RESTREPO </v>
      </c>
      <c r="N478" s="4" t="str">
        <f>+VLOOKUP($J478,DATOS_PERSONAL!B:F,5,0)</f>
        <v>PALMERAS CARARABO S.A.</v>
      </c>
      <c r="O478" s="4">
        <f>+VLOOKUP($A478,DATOS_CAPACITACIONES!A:N,11)</f>
        <v>11</v>
      </c>
      <c r="P478" s="4">
        <f>+VLOOKUP($A478,DATOS_CAPACITACIONES!A:L,12)</f>
        <v>11</v>
      </c>
      <c r="Q478" s="3">
        <f t="shared" si="7"/>
        <v>1</v>
      </c>
    </row>
    <row r="479" spans="1:17" ht="34.5" customHeight="1" x14ac:dyDescent="0.25">
      <c r="A479" s="2">
        <v>15</v>
      </c>
      <c r="B479" s="4" t="str">
        <f>+VLOOKUP($A479,DATOS_CAPACITACIONES!A:B,2,0)</f>
        <v>Agronómica</v>
      </c>
      <c r="C479" s="4" t="str">
        <f>+VLOOKUP($A479,DATOS_CAPACITACIONES!A:C,3,0)</f>
        <v>Cargos y perfiles</v>
      </c>
      <c r="D479" s="4" t="str">
        <f>+VLOOKUP($A479,DATOS_CAPACITACIONES!A:D,4,0)</f>
        <v>Capacitación sobre los cargos y perfiles del personal en las áreas de la empresa.</v>
      </c>
      <c r="E479" s="4" t="str">
        <f>+VLOOKUP($A479,DATOS_CAPACITACIONES!A:E,5,0)</f>
        <v>Victor Buitrago</v>
      </c>
      <c r="F479" s="4" t="str">
        <f>+VLOOKUP($A479,DATOS_CAPACITACIONES!A:F,6,0)</f>
        <v>William Diaz</v>
      </c>
      <c r="G479" s="4" t="str">
        <f>+VLOOKUP($A479,DATOS_CAPACITACIONES!A:G,7,0)</f>
        <v xml:space="preserve">Finca El Pilar </v>
      </c>
      <c r="H479" s="5">
        <f>+VLOOKUP($A479,DATOS_CAPACITACIONES!A:H,8,0)</f>
        <v>44335</v>
      </c>
      <c r="I479" s="4">
        <f>+VLOOKUP($A479,DATOS_CAPACITACIONES!A:I,9,0)</f>
        <v>120</v>
      </c>
      <c r="J479" s="2">
        <v>40441358</v>
      </c>
      <c r="K479" s="4" t="str">
        <f>+VLOOKUP($J479,DATOS_PERSONAL!B:C,2,0)</f>
        <v>N/A</v>
      </c>
      <c r="L479" s="4" t="str">
        <f>+VLOOKUP($J479,DATOS_PERSONAL!B:D,3,0)</f>
        <v xml:space="preserve"> SARA </v>
      </c>
      <c r="M479" s="4" t="str">
        <f>+VLOOKUP($J479,DATOS_PERSONAL!B:E,4,0)</f>
        <v>GARCIA GONZALEZ</v>
      </c>
      <c r="N479" s="4" t="str">
        <f>+VLOOKUP($J479,DATOS_PERSONAL!B:F,5,0)</f>
        <v>PALMERAS CARARABO S.A.</v>
      </c>
      <c r="O479" s="4">
        <f>+VLOOKUP($A479,DATOS_CAPACITACIONES!A:N,11)</f>
        <v>11</v>
      </c>
      <c r="P479" s="4">
        <f>+VLOOKUP($A479,DATOS_CAPACITACIONES!A:L,12)</f>
        <v>11</v>
      </c>
      <c r="Q479" s="3">
        <f t="shared" si="7"/>
        <v>1</v>
      </c>
    </row>
    <row r="480" spans="1:17" ht="34.5" customHeight="1" x14ac:dyDescent="0.25">
      <c r="A480" s="2">
        <v>15</v>
      </c>
      <c r="B480" s="4" t="str">
        <f>+VLOOKUP($A480,DATOS_CAPACITACIONES!A:B,2,0)</f>
        <v>Agronómica</v>
      </c>
      <c r="C480" s="4" t="str">
        <f>+VLOOKUP($A480,DATOS_CAPACITACIONES!A:C,3,0)</f>
        <v>Cargos y perfiles</v>
      </c>
      <c r="D480" s="4" t="str">
        <f>+VLOOKUP($A480,DATOS_CAPACITACIONES!A:D,4,0)</f>
        <v>Capacitación sobre los cargos y perfiles del personal en las áreas de la empresa.</v>
      </c>
      <c r="E480" s="4" t="str">
        <f>+VLOOKUP($A480,DATOS_CAPACITACIONES!A:E,5,0)</f>
        <v>Victor Buitrago</v>
      </c>
      <c r="F480" s="4" t="str">
        <f>+VLOOKUP($A480,DATOS_CAPACITACIONES!A:F,6,0)</f>
        <v>William Diaz</v>
      </c>
      <c r="G480" s="4" t="str">
        <f>+VLOOKUP($A480,DATOS_CAPACITACIONES!A:G,7,0)</f>
        <v xml:space="preserve">Finca El Pilar </v>
      </c>
      <c r="H480" s="5">
        <f>+VLOOKUP($A480,DATOS_CAPACITACIONES!A:H,8,0)</f>
        <v>44335</v>
      </c>
      <c r="I480" s="4">
        <f>+VLOOKUP($A480,DATOS_CAPACITACIONES!A:I,9,0)</f>
        <v>120</v>
      </c>
      <c r="J480" s="2">
        <v>1121951678</v>
      </c>
      <c r="K480" s="4" t="str">
        <f>+VLOOKUP($J480,DATOS_PERSONAL!B:C,2,0)</f>
        <v>N/A</v>
      </c>
      <c r="L480" s="4" t="str">
        <f>+VLOOKUP($J480,DATOS_PERSONAL!B:D,3,0)</f>
        <v>WILLIAM ALEJANDRO</v>
      </c>
      <c r="M480" s="4" t="str">
        <f>+VLOOKUP($J480,DATOS_PERSONAL!B:E,4,0)</f>
        <v>FIERRO RIVEROS</v>
      </c>
      <c r="N480" s="4" t="str">
        <f>+VLOOKUP($J480,DATOS_PERSONAL!B:F,5,0)</f>
        <v>PALMERAS CARARABO S.A.</v>
      </c>
      <c r="O480" s="4">
        <f>+VLOOKUP($A480,DATOS_CAPACITACIONES!A:N,11)</f>
        <v>11</v>
      </c>
      <c r="P480" s="4">
        <f>+VLOOKUP($A480,DATOS_CAPACITACIONES!A:L,12)</f>
        <v>11</v>
      </c>
      <c r="Q480" s="3">
        <f t="shared" si="7"/>
        <v>1</v>
      </c>
    </row>
    <row r="481" spans="1:17" ht="34.5" customHeight="1" x14ac:dyDescent="0.25">
      <c r="A481" s="2">
        <v>15</v>
      </c>
      <c r="B481" s="4" t="str">
        <f>+VLOOKUP($A481,DATOS_CAPACITACIONES!A:B,2,0)</f>
        <v>Agronómica</v>
      </c>
      <c r="C481" s="4" t="str">
        <f>+VLOOKUP($A481,DATOS_CAPACITACIONES!A:C,3,0)</f>
        <v>Cargos y perfiles</v>
      </c>
      <c r="D481" s="4" t="str">
        <f>+VLOOKUP($A481,DATOS_CAPACITACIONES!A:D,4,0)</f>
        <v>Capacitación sobre los cargos y perfiles del personal en las áreas de la empresa.</v>
      </c>
      <c r="E481" s="4" t="str">
        <f>+VLOOKUP($A481,DATOS_CAPACITACIONES!A:E,5,0)</f>
        <v>Victor Buitrago</v>
      </c>
      <c r="F481" s="4" t="str">
        <f>+VLOOKUP($A481,DATOS_CAPACITACIONES!A:F,6,0)</f>
        <v>William Diaz</v>
      </c>
      <c r="G481" s="4" t="str">
        <f>+VLOOKUP($A481,DATOS_CAPACITACIONES!A:G,7,0)</f>
        <v xml:space="preserve">Finca El Pilar </v>
      </c>
      <c r="H481" s="5">
        <f>+VLOOKUP($A481,DATOS_CAPACITACIONES!A:H,8,0)</f>
        <v>44335</v>
      </c>
      <c r="I481" s="4">
        <f>+VLOOKUP($A481,DATOS_CAPACITACIONES!A:I,9,0)</f>
        <v>120</v>
      </c>
      <c r="J481" s="2">
        <v>1121910048</v>
      </c>
      <c r="K481" s="4" t="str">
        <f>+VLOOKUP($J481,DATOS_PERSONAL!B:C,2,0)</f>
        <v>N/A</v>
      </c>
      <c r="L481" s="4" t="str">
        <f>+VLOOKUP($J481,DATOS_PERSONAL!B:D,3,0)</f>
        <v xml:space="preserve"> DEISY TATIANA</v>
      </c>
      <c r="M481" s="4" t="str">
        <f>+VLOOKUP($J481,DATOS_PERSONAL!B:E,4,0)</f>
        <v>DUARTE MORENO</v>
      </c>
      <c r="N481" s="4" t="str">
        <f>+VLOOKUP($J481,DATOS_PERSONAL!B:F,5,0)</f>
        <v>PALMERAS CARARABO S.A.</v>
      </c>
      <c r="O481" s="4">
        <f>+VLOOKUP($A481,DATOS_CAPACITACIONES!A:N,11)</f>
        <v>11</v>
      </c>
      <c r="P481" s="4">
        <f>+VLOOKUP($A481,DATOS_CAPACITACIONES!A:L,12)</f>
        <v>11</v>
      </c>
      <c r="Q481" s="3">
        <f t="shared" si="7"/>
        <v>1</v>
      </c>
    </row>
    <row r="482" spans="1:17" ht="34.5" customHeight="1" x14ac:dyDescent="0.25">
      <c r="A482" s="2">
        <v>15</v>
      </c>
      <c r="B482" s="4" t="str">
        <f>+VLOOKUP($A482,DATOS_CAPACITACIONES!A:B,2,0)</f>
        <v>Agronómica</v>
      </c>
      <c r="C482" s="4" t="str">
        <f>+VLOOKUP($A482,DATOS_CAPACITACIONES!A:C,3,0)</f>
        <v>Cargos y perfiles</v>
      </c>
      <c r="D482" s="4" t="str">
        <f>+VLOOKUP($A482,DATOS_CAPACITACIONES!A:D,4,0)</f>
        <v>Capacitación sobre los cargos y perfiles del personal en las áreas de la empresa.</v>
      </c>
      <c r="E482" s="4" t="str">
        <f>+VLOOKUP($A482,DATOS_CAPACITACIONES!A:E,5,0)</f>
        <v>Victor Buitrago</v>
      </c>
      <c r="F482" s="4" t="str">
        <f>+VLOOKUP($A482,DATOS_CAPACITACIONES!A:F,6,0)</f>
        <v>William Diaz</v>
      </c>
      <c r="G482" s="4" t="str">
        <f>+VLOOKUP($A482,DATOS_CAPACITACIONES!A:G,7,0)</f>
        <v xml:space="preserve">Finca El Pilar </v>
      </c>
      <c r="H482" s="5">
        <f>+VLOOKUP($A482,DATOS_CAPACITACIONES!A:H,8,0)</f>
        <v>44335</v>
      </c>
      <c r="I482" s="4">
        <f>+VLOOKUP($A482,DATOS_CAPACITACIONES!A:I,9,0)</f>
        <v>120</v>
      </c>
      <c r="J482" s="2">
        <v>17412291</v>
      </c>
      <c r="K482" s="4" t="str">
        <f>+VLOOKUP($J482,DATOS_PERSONAL!B:C,2,0)</f>
        <v>N/A</v>
      </c>
      <c r="L482" s="4" t="str">
        <f>+VLOOKUP($J482,DATOS_PERSONAL!B:D,3,0)</f>
        <v>MISAEL</v>
      </c>
      <c r="M482" s="4" t="str">
        <f>+VLOOKUP($J482,DATOS_PERSONAL!B:E,4,0)</f>
        <v>CARO PEDRAZA</v>
      </c>
      <c r="N482" s="4" t="str">
        <f>+VLOOKUP($J482,DATOS_PERSONAL!B:F,5,0)</f>
        <v>OROBERLÍN S.A.S.</v>
      </c>
      <c r="O482" s="4">
        <f>+VLOOKUP($A482,DATOS_CAPACITACIONES!A:N,11)</f>
        <v>11</v>
      </c>
      <c r="P482" s="4">
        <f>+VLOOKUP($A482,DATOS_CAPACITACIONES!A:L,12)</f>
        <v>11</v>
      </c>
      <c r="Q482" s="3">
        <f t="shared" si="7"/>
        <v>1</v>
      </c>
    </row>
    <row r="483" spans="1:17" ht="34.5" customHeight="1" x14ac:dyDescent="0.25">
      <c r="A483" s="2">
        <v>15</v>
      </c>
      <c r="B483" s="4" t="str">
        <f>+VLOOKUP($A483,DATOS_CAPACITACIONES!A:B,2,0)</f>
        <v>Agronómica</v>
      </c>
      <c r="C483" s="4" t="str">
        <f>+VLOOKUP($A483,DATOS_CAPACITACIONES!A:C,3,0)</f>
        <v>Cargos y perfiles</v>
      </c>
      <c r="D483" s="4" t="str">
        <f>+VLOOKUP($A483,DATOS_CAPACITACIONES!A:D,4,0)</f>
        <v>Capacitación sobre los cargos y perfiles del personal en las áreas de la empresa.</v>
      </c>
      <c r="E483" s="4" t="str">
        <f>+VLOOKUP($A483,DATOS_CAPACITACIONES!A:E,5,0)</f>
        <v>Victor Buitrago</v>
      </c>
      <c r="F483" s="4" t="str">
        <f>+VLOOKUP($A483,DATOS_CAPACITACIONES!A:F,6,0)</f>
        <v>William Diaz</v>
      </c>
      <c r="G483" s="4" t="str">
        <f>+VLOOKUP($A483,DATOS_CAPACITACIONES!A:G,7,0)</f>
        <v xml:space="preserve">Finca El Pilar </v>
      </c>
      <c r="H483" s="5">
        <f>+VLOOKUP($A483,DATOS_CAPACITACIONES!A:H,8,0)</f>
        <v>44335</v>
      </c>
      <c r="I483" s="4">
        <f>+VLOOKUP($A483,DATOS_CAPACITACIONES!A:I,9,0)</f>
        <v>120</v>
      </c>
      <c r="J483" s="2">
        <v>1106333245</v>
      </c>
      <c r="K483" s="4" t="str">
        <f>+VLOOKUP($J483,DATOS_PERSONAL!B:C,2,0)</f>
        <v>N/A</v>
      </c>
      <c r="L483" s="4" t="str">
        <f>+VLOOKUP($J483,DATOS_PERSONAL!B:D,3,0)</f>
        <v xml:space="preserve">NUBIA ESPERANZA </v>
      </c>
      <c r="M483" s="4" t="str">
        <f>+VLOOKUP($J483,DATOS_PERSONAL!B:E,4,0)</f>
        <v>BELTRAN ECHEVERRY</v>
      </c>
      <c r="N483" s="4" t="str">
        <f>+VLOOKUP($J483,DATOS_PERSONAL!B:F,5,0)</f>
        <v>PALMERAS CARARABO S.A.</v>
      </c>
      <c r="O483" s="4">
        <f>+VLOOKUP($A483,DATOS_CAPACITACIONES!A:N,11)</f>
        <v>11</v>
      </c>
      <c r="P483" s="4">
        <f>+VLOOKUP($A483,DATOS_CAPACITACIONES!A:L,12)</f>
        <v>11</v>
      </c>
      <c r="Q483" s="3">
        <f t="shared" si="7"/>
        <v>1</v>
      </c>
    </row>
    <row r="484" spans="1:17" ht="34.5" customHeight="1" x14ac:dyDescent="0.25">
      <c r="A484" s="2">
        <v>15</v>
      </c>
      <c r="B484" s="4" t="str">
        <f>+VLOOKUP($A484,DATOS_CAPACITACIONES!A:B,2,0)</f>
        <v>Agronómica</v>
      </c>
      <c r="C484" s="4" t="str">
        <f>+VLOOKUP($A484,DATOS_CAPACITACIONES!A:C,3,0)</f>
        <v>Cargos y perfiles</v>
      </c>
      <c r="D484" s="4" t="str">
        <f>+VLOOKUP($A484,DATOS_CAPACITACIONES!A:D,4,0)</f>
        <v>Capacitación sobre los cargos y perfiles del personal en las áreas de la empresa.</v>
      </c>
      <c r="E484" s="4" t="str">
        <f>+VLOOKUP($A484,DATOS_CAPACITACIONES!A:E,5,0)</f>
        <v>Victor Buitrago</v>
      </c>
      <c r="F484" s="4" t="str">
        <f>+VLOOKUP($A484,DATOS_CAPACITACIONES!A:F,6,0)</f>
        <v>William Diaz</v>
      </c>
      <c r="G484" s="4" t="str">
        <f>+VLOOKUP($A484,DATOS_CAPACITACIONES!A:G,7,0)</f>
        <v xml:space="preserve">Finca El Pilar </v>
      </c>
      <c r="H484" s="5">
        <f>+VLOOKUP($A484,DATOS_CAPACITACIONES!A:H,8,0)</f>
        <v>44335</v>
      </c>
      <c r="I484" s="4">
        <f>+VLOOKUP($A484,DATOS_CAPACITACIONES!A:I,9,0)</f>
        <v>120</v>
      </c>
      <c r="J484" s="2">
        <v>1121941203</v>
      </c>
      <c r="K484" s="4" t="str">
        <f>+VLOOKUP($J484,DATOS_PERSONAL!B:C,2,0)</f>
        <v>N/A</v>
      </c>
      <c r="L484" s="4" t="str">
        <f>+VLOOKUP($J484,DATOS_PERSONAL!B:D,3,0)</f>
        <v xml:space="preserve"> YADY JASBLEIDY</v>
      </c>
      <c r="M484" s="4" t="str">
        <f>+VLOOKUP($J484,DATOS_PERSONAL!B:E,4,0)</f>
        <v>BAYONA GONZALEZ</v>
      </c>
      <c r="N484" s="4" t="str">
        <f>+VLOOKUP($J484,DATOS_PERSONAL!B:F,5,0)</f>
        <v>PALMERAS CARARABO S.A.</v>
      </c>
      <c r="O484" s="4">
        <f>+VLOOKUP($A484,DATOS_CAPACITACIONES!A:N,11)</f>
        <v>11</v>
      </c>
      <c r="P484" s="4">
        <f>+VLOOKUP($A484,DATOS_CAPACITACIONES!A:L,12)</f>
        <v>11</v>
      </c>
      <c r="Q484" s="3">
        <f t="shared" si="7"/>
        <v>1</v>
      </c>
    </row>
    <row r="485" spans="1:17" ht="34.5" customHeight="1" x14ac:dyDescent="0.25">
      <c r="A485" s="2">
        <v>15</v>
      </c>
      <c r="B485" s="4" t="str">
        <f>+VLOOKUP($A485,DATOS_CAPACITACIONES!A:B,2,0)</f>
        <v>Agronómica</v>
      </c>
      <c r="C485" s="4" t="str">
        <f>+VLOOKUP($A485,DATOS_CAPACITACIONES!A:C,3,0)</f>
        <v>Cargos y perfiles</v>
      </c>
      <c r="D485" s="4" t="str">
        <f>+VLOOKUP($A485,DATOS_CAPACITACIONES!A:D,4,0)</f>
        <v>Capacitación sobre los cargos y perfiles del personal en las áreas de la empresa.</v>
      </c>
      <c r="E485" s="4" t="str">
        <f>+VLOOKUP($A485,DATOS_CAPACITACIONES!A:E,5,0)</f>
        <v>Victor Buitrago</v>
      </c>
      <c r="F485" s="4" t="str">
        <f>+VLOOKUP($A485,DATOS_CAPACITACIONES!A:F,6,0)</f>
        <v>William Diaz</v>
      </c>
      <c r="G485" s="4" t="str">
        <f>+VLOOKUP($A485,DATOS_CAPACITACIONES!A:G,7,0)</f>
        <v xml:space="preserve">Finca El Pilar </v>
      </c>
      <c r="H485" s="5">
        <f>+VLOOKUP($A485,DATOS_CAPACITACIONES!A:H,8,0)</f>
        <v>44335</v>
      </c>
      <c r="I485" s="4">
        <f>+VLOOKUP($A485,DATOS_CAPACITACIONES!A:I,9,0)</f>
        <v>120</v>
      </c>
      <c r="J485" s="2">
        <v>1121935929</v>
      </c>
      <c r="K485" s="4" t="str">
        <f>+VLOOKUP($J485,DATOS_PERSONAL!B:C,2,0)</f>
        <v>N/A</v>
      </c>
      <c r="L485" s="4" t="str">
        <f>+VLOOKUP($J485,DATOS_PERSONAL!B:D,3,0)</f>
        <v>MILTON ANDRÉS</v>
      </c>
      <c r="M485" s="4" t="str">
        <f>+VLOOKUP($J485,DATOS_PERSONAL!B:E,4,0)</f>
        <v>AVILA LEGUIZAMO</v>
      </c>
      <c r="N485" s="4" t="str">
        <f>+VLOOKUP($J485,DATOS_PERSONAL!B:F,5,0)</f>
        <v>OROBERLÍN S.A.S.</v>
      </c>
      <c r="O485" s="4">
        <f>+VLOOKUP($A485,DATOS_CAPACITACIONES!A:N,11)</f>
        <v>11</v>
      </c>
      <c r="P485" s="4">
        <f>+VLOOKUP($A485,DATOS_CAPACITACIONES!A:L,12)</f>
        <v>11</v>
      </c>
      <c r="Q485" s="3">
        <f t="shared" si="7"/>
        <v>1</v>
      </c>
    </row>
    <row r="486" spans="1:17" ht="34.5" customHeight="1" x14ac:dyDescent="0.25">
      <c r="A486" s="2">
        <v>15</v>
      </c>
      <c r="B486" s="4" t="str">
        <f>+VLOOKUP($A486,DATOS_CAPACITACIONES!A:B,2,0)</f>
        <v>Agronómica</v>
      </c>
      <c r="C486" s="4" t="str">
        <f>+VLOOKUP($A486,DATOS_CAPACITACIONES!A:C,3,0)</f>
        <v>Cargos y perfiles</v>
      </c>
      <c r="D486" s="4" t="str">
        <f>+VLOOKUP($A486,DATOS_CAPACITACIONES!A:D,4,0)</f>
        <v>Capacitación sobre los cargos y perfiles del personal en las áreas de la empresa.</v>
      </c>
      <c r="E486" s="4" t="str">
        <f>+VLOOKUP($A486,DATOS_CAPACITACIONES!A:E,5,0)</f>
        <v>Victor Buitrago</v>
      </c>
      <c r="F486" s="4" t="str">
        <f>+VLOOKUP($A486,DATOS_CAPACITACIONES!A:F,6,0)</f>
        <v>William Diaz</v>
      </c>
      <c r="G486" s="4" t="str">
        <f>+VLOOKUP($A486,DATOS_CAPACITACIONES!A:G,7,0)</f>
        <v xml:space="preserve">Finca El Pilar </v>
      </c>
      <c r="H486" s="5">
        <f>+VLOOKUP($A486,DATOS_CAPACITACIONES!A:H,8,0)</f>
        <v>44335</v>
      </c>
      <c r="I486" s="4">
        <f>+VLOOKUP($A486,DATOS_CAPACITACIONES!A:I,9,0)</f>
        <v>120</v>
      </c>
      <c r="J486" s="2">
        <v>1121903978</v>
      </c>
      <c r="K486" s="4" t="str">
        <f>+VLOOKUP($J486,DATOS_PERSONAL!B:C,2,0)</f>
        <v>N/A</v>
      </c>
      <c r="L486" s="4" t="str">
        <f>+VLOOKUP($J486,DATOS_PERSONAL!B:D,3,0)</f>
        <v xml:space="preserve"> CARLOS FELIPE</v>
      </c>
      <c r="M486" s="4" t="str">
        <f>+VLOOKUP($J486,DATOS_PERSONAL!B:E,4,0)</f>
        <v>ARIAS RODRIGUEZ</v>
      </c>
      <c r="N486" s="4" t="str">
        <f>+VLOOKUP($J486,DATOS_PERSONAL!B:F,5,0)</f>
        <v>PALMERAS CARARABO S.A.</v>
      </c>
      <c r="O486" s="4">
        <f>+VLOOKUP($A486,DATOS_CAPACITACIONES!A:N,11)</f>
        <v>11</v>
      </c>
      <c r="P486" s="4">
        <f>+VLOOKUP($A486,DATOS_CAPACITACIONES!A:L,12)</f>
        <v>11</v>
      </c>
      <c r="Q486" s="3">
        <f t="shared" si="7"/>
        <v>1</v>
      </c>
    </row>
    <row r="487" spans="1:17" ht="34.5" customHeight="1" x14ac:dyDescent="0.25">
      <c r="A487" s="2">
        <v>16</v>
      </c>
      <c r="B487" s="4" t="str">
        <f>+VLOOKUP($A487,DATOS_CAPACITACIONES!A:B,2,0)</f>
        <v>Ambiental</v>
      </c>
      <c r="C487" s="4" t="str">
        <f>+VLOOKUP($A487,DATOS_CAPACITACIONES!A:C,3,0)</f>
        <v>RSPO</v>
      </c>
      <c r="D487" s="4" t="str">
        <f>+VLOOKUP($A487,DATOS_CAPACITACIONES!A:D,4,0)</f>
        <v xml:space="preserve">Capacitación sobre el estándar RSPO de certificación de la cadena de suministro (principios y criterios). </v>
      </c>
      <c r="E487" s="4" t="str">
        <f>+VLOOKUP($A487,DATOS_CAPACITACIONES!A:E,5,0)</f>
        <v>Carlos Ivan Rondón</v>
      </c>
      <c r="F487" s="4" t="str">
        <f>+VLOOKUP($A487,DATOS_CAPACITACIONES!A:F,6,0)</f>
        <v>William Fierro</v>
      </c>
      <c r="G487" s="4" t="str">
        <f>+VLOOKUP($A487,DATOS_CAPACITACIONES!A:G,7,0)</f>
        <v xml:space="preserve">Finca El Pilar </v>
      </c>
      <c r="H487" s="5">
        <f>+VLOOKUP($A487,DATOS_CAPACITACIONES!A:H,8,0)</f>
        <v>44340</v>
      </c>
      <c r="I487" s="4">
        <f>+VLOOKUP($A487,DATOS_CAPACITACIONES!A:I,9,0)</f>
        <v>120</v>
      </c>
      <c r="J487" s="2">
        <v>1121953514</v>
      </c>
      <c r="K487" s="4" t="str">
        <f>+VLOOKUP($J487,DATOS_PERSONAL!B:C,2,0)</f>
        <v>N/A</v>
      </c>
      <c r="L487" s="4" t="str">
        <f>+VLOOKUP($J487,DATOS_PERSONAL!B:D,3,0)</f>
        <v>MARIA LORENA</v>
      </c>
      <c r="M487" s="4" t="str">
        <f>+VLOOKUP($J487,DATOS_PERSONAL!B:E,4,0)</f>
        <v xml:space="preserve">PULIDO RESTREPO </v>
      </c>
      <c r="N487" s="4" t="str">
        <f>+VLOOKUP($J487,DATOS_PERSONAL!B:F,5,0)</f>
        <v>PALMERAS CARARABO S.A.</v>
      </c>
      <c r="O487" s="4">
        <f>+VLOOKUP($A487,DATOS_CAPACITACIONES!A:N,11)</f>
        <v>3</v>
      </c>
      <c r="P487" s="4">
        <f>+VLOOKUP($A487,DATOS_CAPACITACIONES!A:L,12)</f>
        <v>3</v>
      </c>
      <c r="Q487" s="3">
        <f t="shared" si="7"/>
        <v>1</v>
      </c>
    </row>
    <row r="488" spans="1:17" ht="34.5" customHeight="1" x14ac:dyDescent="0.25">
      <c r="A488" s="2">
        <v>16</v>
      </c>
      <c r="B488" s="4" t="str">
        <f>+VLOOKUP($A488,DATOS_CAPACITACIONES!A:B,2,0)</f>
        <v>Ambiental</v>
      </c>
      <c r="C488" s="4" t="str">
        <f>+VLOOKUP($A488,DATOS_CAPACITACIONES!A:C,3,0)</f>
        <v>RSPO</v>
      </c>
      <c r="D488" s="4" t="str">
        <f>+VLOOKUP($A488,DATOS_CAPACITACIONES!A:D,4,0)</f>
        <v xml:space="preserve">Capacitación sobre el estándar RSPO de certificación de la cadena de suministro (principios y criterios). </v>
      </c>
      <c r="E488" s="4" t="str">
        <f>+VLOOKUP($A488,DATOS_CAPACITACIONES!A:E,5,0)</f>
        <v>Carlos Ivan Rondón</v>
      </c>
      <c r="F488" s="4" t="str">
        <f>+VLOOKUP($A488,DATOS_CAPACITACIONES!A:F,6,0)</f>
        <v>William Fierro</v>
      </c>
      <c r="G488" s="4" t="str">
        <f>+VLOOKUP($A488,DATOS_CAPACITACIONES!A:G,7,0)</f>
        <v xml:space="preserve">Finca El Pilar </v>
      </c>
      <c r="H488" s="5">
        <f>+VLOOKUP($A488,DATOS_CAPACITACIONES!A:H,8,0)</f>
        <v>44340</v>
      </c>
      <c r="I488" s="4">
        <f>+VLOOKUP($A488,DATOS_CAPACITACIONES!A:I,9,0)</f>
        <v>120</v>
      </c>
      <c r="J488" s="2">
        <v>1121951678</v>
      </c>
      <c r="K488" s="4" t="str">
        <f>+VLOOKUP($J488,DATOS_PERSONAL!B:C,2,0)</f>
        <v>N/A</v>
      </c>
      <c r="L488" s="4" t="str">
        <f>+VLOOKUP($J488,DATOS_PERSONAL!B:D,3,0)</f>
        <v>WILLIAM ALEJANDRO</v>
      </c>
      <c r="M488" s="4" t="str">
        <f>+VLOOKUP($J488,DATOS_PERSONAL!B:E,4,0)</f>
        <v>FIERRO RIVEROS</v>
      </c>
      <c r="N488" s="4" t="str">
        <f>+VLOOKUP($J488,DATOS_PERSONAL!B:F,5,0)</f>
        <v>PALMERAS CARARABO S.A.</v>
      </c>
      <c r="O488" s="4">
        <f>+VLOOKUP($A488,DATOS_CAPACITACIONES!A:N,11)</f>
        <v>3</v>
      </c>
      <c r="P488" s="4">
        <f>+VLOOKUP($A488,DATOS_CAPACITACIONES!A:L,12)</f>
        <v>3</v>
      </c>
      <c r="Q488" s="3">
        <f t="shared" si="7"/>
        <v>1</v>
      </c>
    </row>
    <row r="489" spans="1:17" ht="34.5" customHeight="1" x14ac:dyDescent="0.25">
      <c r="A489" s="2">
        <v>16</v>
      </c>
      <c r="B489" s="4" t="str">
        <f>+VLOOKUP($A489,DATOS_CAPACITACIONES!A:B,2,0)</f>
        <v>Ambiental</v>
      </c>
      <c r="C489" s="4" t="str">
        <f>+VLOOKUP($A489,DATOS_CAPACITACIONES!A:C,3,0)</f>
        <v>RSPO</v>
      </c>
      <c r="D489" s="4" t="str">
        <f>+VLOOKUP($A489,DATOS_CAPACITACIONES!A:D,4,0)</f>
        <v xml:space="preserve">Capacitación sobre el estándar RSPO de certificación de la cadena de suministro (principios y criterios). </v>
      </c>
      <c r="E489" s="4" t="str">
        <f>+VLOOKUP($A489,DATOS_CAPACITACIONES!A:E,5,0)</f>
        <v>Carlos Ivan Rondón</v>
      </c>
      <c r="F489" s="4" t="str">
        <f>+VLOOKUP($A489,DATOS_CAPACITACIONES!A:F,6,0)</f>
        <v>William Fierro</v>
      </c>
      <c r="G489" s="4" t="str">
        <f>+VLOOKUP($A489,DATOS_CAPACITACIONES!A:G,7,0)</f>
        <v xml:space="preserve">Finca El Pilar </v>
      </c>
      <c r="H489" s="5">
        <f>+VLOOKUP($A489,DATOS_CAPACITACIONES!A:H,8,0)</f>
        <v>44340</v>
      </c>
      <c r="I489" s="4">
        <f>+VLOOKUP($A489,DATOS_CAPACITACIONES!A:I,9,0)</f>
        <v>120</v>
      </c>
      <c r="J489" s="2">
        <v>1121903978</v>
      </c>
      <c r="K489" s="4" t="str">
        <f>+VLOOKUP($J489,DATOS_PERSONAL!B:C,2,0)</f>
        <v>N/A</v>
      </c>
      <c r="L489" s="4" t="str">
        <f>+VLOOKUP($J489,DATOS_PERSONAL!B:D,3,0)</f>
        <v xml:space="preserve"> CARLOS FELIPE</v>
      </c>
      <c r="M489" s="4" t="str">
        <f>+VLOOKUP($J489,DATOS_PERSONAL!B:E,4,0)</f>
        <v>ARIAS RODRIGUEZ</v>
      </c>
      <c r="N489" s="4" t="str">
        <f>+VLOOKUP($J489,DATOS_PERSONAL!B:F,5,0)</f>
        <v>PALMERAS CARARABO S.A.</v>
      </c>
      <c r="O489" s="4">
        <f>+VLOOKUP($A489,DATOS_CAPACITACIONES!A:N,11)</f>
        <v>3</v>
      </c>
      <c r="P489" s="4">
        <f>+VLOOKUP($A489,DATOS_CAPACITACIONES!A:L,12)</f>
        <v>3</v>
      </c>
      <c r="Q489" s="3">
        <f t="shared" si="7"/>
        <v>1</v>
      </c>
    </row>
    <row r="490" spans="1:17" ht="34.5" customHeight="1" x14ac:dyDescent="0.25">
      <c r="A490" s="2">
        <v>17</v>
      </c>
      <c r="B490" s="4" t="str">
        <f>+VLOOKUP($A490,DATOS_CAPACITACIONES!A:B,2,0)</f>
        <v>Ambiental</v>
      </c>
      <c r="C490" s="4" t="str">
        <f>+VLOOKUP($A490,DATOS_CAPACITACIONES!A:C,3,0)</f>
        <v xml:space="preserve"> AVC - Política de prohibición de caza, pesca, quema y deforestación</v>
      </c>
      <c r="D490" s="4" t="str">
        <f>+VLOOKUP($A490,DATOS_CAPACITACIONES!A:D,4,0)</f>
        <v xml:space="preserve">Socialización de la Política de prohibición de caza, pesca, quema y deforestación considerándose como una falta grave si se realizan dichas actividades dentro de las áreas de la empresa y se menciona los AVC. </v>
      </c>
      <c r="E490" s="4" t="str">
        <f>+VLOOKUP($A490,DATOS_CAPACITACIONES!A:E,5,0)</f>
        <v>William Fierro</v>
      </c>
      <c r="F490" s="4" t="str">
        <f>+VLOOKUP($A490,DATOS_CAPACITACIONES!A:F,6,0)</f>
        <v xml:space="preserve">William Fierro </v>
      </c>
      <c r="G490" s="4" t="str">
        <f>+VLOOKUP($A490,DATOS_CAPACITACIONES!A:G,7,0)</f>
        <v xml:space="preserve">Finca El Pilar </v>
      </c>
      <c r="H490" s="5">
        <f>+VLOOKUP($A490,DATOS_CAPACITACIONES!A:H,8,0)</f>
        <v>44343</v>
      </c>
      <c r="I490" s="4">
        <f>+VLOOKUP($A490,DATOS_CAPACITACIONES!A:I,9,0)</f>
        <v>120</v>
      </c>
      <c r="J490" s="2">
        <v>17267214</v>
      </c>
      <c r="K490" s="4">
        <f>+VLOOKUP($J490,DATOS_PERSONAL!B:C,2,0)</f>
        <v>1311</v>
      </c>
      <c r="L490" s="4" t="str">
        <f>+VLOOKUP($J490,DATOS_PERSONAL!B:D,3,0)</f>
        <v>JOSE ALVARO</v>
      </c>
      <c r="M490" s="4" t="str">
        <f>+VLOOKUP($J490,DATOS_PERSONAL!B:E,4,0)</f>
        <v xml:space="preserve">SUAREZ TRIVIÑO </v>
      </c>
      <c r="N490" s="4" t="str">
        <f>+VLOOKUP($J490,DATOS_PERSONAL!B:F,5,0)</f>
        <v>OROBERLÍN S.A.S.</v>
      </c>
      <c r="O490" s="4">
        <f>+VLOOKUP($A490,DATOS_CAPACITACIONES!A:N,11,0)</f>
        <v>20</v>
      </c>
      <c r="P490" s="4">
        <f>+VLOOKUP($A490,DATOS_CAPACITACIONES!A:L,12,0)</f>
        <v>20</v>
      </c>
      <c r="Q490" s="3">
        <f t="shared" si="7"/>
        <v>1</v>
      </c>
    </row>
    <row r="491" spans="1:17" ht="34.5" customHeight="1" x14ac:dyDescent="0.25">
      <c r="A491" s="2">
        <v>17</v>
      </c>
      <c r="B491" s="4" t="str">
        <f>+VLOOKUP($A491,DATOS_CAPACITACIONES!A:B,2,0)</f>
        <v>Ambiental</v>
      </c>
      <c r="C491" s="4" t="str">
        <f>+VLOOKUP($A491,DATOS_CAPACITACIONES!A:C,3,0)</f>
        <v xml:space="preserve"> AVC - Política de prohibición de caza, pesca, quema y deforestación</v>
      </c>
      <c r="D491" s="4" t="str">
        <f>+VLOOKUP($A491,DATOS_CAPACITACIONES!A:D,4,0)</f>
        <v xml:space="preserve">Socialización de la Política de prohibición de caza, pesca, quema y deforestación considerándose como una falta grave si se realizan dichas actividades dentro de las áreas de la empresa y se menciona los AVC. </v>
      </c>
      <c r="E491" s="4" t="str">
        <f>+VLOOKUP($A491,DATOS_CAPACITACIONES!A:E,5,0)</f>
        <v>William Fierro</v>
      </c>
      <c r="F491" s="4" t="str">
        <f>+VLOOKUP($A491,DATOS_CAPACITACIONES!A:F,6,0)</f>
        <v xml:space="preserve">William Fierro </v>
      </c>
      <c r="G491" s="4" t="str">
        <f>+VLOOKUP($A491,DATOS_CAPACITACIONES!A:G,7,0)</f>
        <v xml:space="preserve">Finca El Pilar </v>
      </c>
      <c r="H491" s="5">
        <f>+VLOOKUP($A491,DATOS_CAPACITACIONES!A:H,8,0)</f>
        <v>44343</v>
      </c>
      <c r="I491" s="4">
        <f>+VLOOKUP($A491,DATOS_CAPACITACIONES!A:I,9,0)</f>
        <v>120</v>
      </c>
      <c r="J491" s="2">
        <v>1006778024</v>
      </c>
      <c r="K491" s="4">
        <f>+VLOOKUP($J491,DATOS_PERSONAL!B:C,2,0)</f>
        <v>1505</v>
      </c>
      <c r="L491" s="4" t="str">
        <f>+VLOOKUP($J491,DATOS_PERSONAL!B:D,3,0)</f>
        <v>JUAN DAVID</v>
      </c>
      <c r="M491" s="4" t="str">
        <f>+VLOOKUP($J491,DATOS_PERSONAL!B:E,4,0)</f>
        <v xml:space="preserve">SOLORZA ROJAS </v>
      </c>
      <c r="N491" s="4" t="str">
        <f>+VLOOKUP($J491,DATOS_PERSONAL!B:F,5,0)</f>
        <v>OROBERLÍN S.A.S.</v>
      </c>
      <c r="O491" s="4">
        <f>+VLOOKUP($A491,DATOS_CAPACITACIONES!A:N,11,0)</f>
        <v>20</v>
      </c>
      <c r="P491" s="4">
        <f>+VLOOKUP($A491,DATOS_CAPACITACIONES!A:L,12,0)</f>
        <v>20</v>
      </c>
      <c r="Q491" s="3">
        <f t="shared" si="7"/>
        <v>1</v>
      </c>
    </row>
    <row r="492" spans="1:17" ht="34.5" customHeight="1" x14ac:dyDescent="0.25">
      <c r="A492" s="2">
        <v>17</v>
      </c>
      <c r="B492" s="4" t="str">
        <f>+VLOOKUP($A492,DATOS_CAPACITACIONES!A:B,2,0)</f>
        <v>Ambiental</v>
      </c>
      <c r="C492" s="4" t="str">
        <f>+VLOOKUP($A492,DATOS_CAPACITACIONES!A:C,3,0)</f>
        <v xml:space="preserve"> AVC - Política de prohibición de caza, pesca, quema y deforestación</v>
      </c>
      <c r="D492" s="4" t="str">
        <f>+VLOOKUP($A492,DATOS_CAPACITACIONES!A:D,4,0)</f>
        <v xml:space="preserve">Socialización de la Política de prohibición de caza, pesca, quema y deforestación considerándose como una falta grave si se realizan dichas actividades dentro de las áreas de la empresa y se menciona los AVC. </v>
      </c>
      <c r="E492" s="4" t="str">
        <f>+VLOOKUP($A492,DATOS_CAPACITACIONES!A:E,5,0)</f>
        <v>William Fierro</v>
      </c>
      <c r="F492" s="4" t="str">
        <f>+VLOOKUP($A492,DATOS_CAPACITACIONES!A:F,6,0)</f>
        <v xml:space="preserve">William Fierro </v>
      </c>
      <c r="G492" s="4" t="str">
        <f>+VLOOKUP($A492,DATOS_CAPACITACIONES!A:G,7,0)</f>
        <v xml:space="preserve">Finca El Pilar </v>
      </c>
      <c r="H492" s="5">
        <f>+VLOOKUP($A492,DATOS_CAPACITACIONES!A:H,8,0)</f>
        <v>44343</v>
      </c>
      <c r="I492" s="4">
        <f>+VLOOKUP($A492,DATOS_CAPACITACIONES!A:I,9,0)</f>
        <v>120</v>
      </c>
      <c r="J492" s="2">
        <v>25331999</v>
      </c>
      <c r="K492" s="4">
        <f>+VLOOKUP($J492,DATOS_PERSONAL!B:C,2,0)</f>
        <v>1121</v>
      </c>
      <c r="L492" s="4" t="str">
        <f>+VLOOKUP($J492,DATOS_PERSONAL!B:D,3,0)</f>
        <v xml:space="preserve">VICKY JIMENA </v>
      </c>
      <c r="M492" s="4" t="str">
        <f>+VLOOKUP($J492,DATOS_PERSONAL!B:E,4,0)</f>
        <v xml:space="preserve">SANDOVAL GOLU </v>
      </c>
      <c r="N492" s="4" t="str">
        <f>+VLOOKUP($J492,DATOS_PERSONAL!B:F,5,0)</f>
        <v>OROBERLÍN S.A.S.</v>
      </c>
      <c r="O492" s="4">
        <f>+VLOOKUP($A492,DATOS_CAPACITACIONES!A:N,11,0)</f>
        <v>20</v>
      </c>
      <c r="P492" s="4">
        <f>+VLOOKUP($A492,DATOS_CAPACITACIONES!A:L,12,0)</f>
        <v>20</v>
      </c>
      <c r="Q492" s="3">
        <f t="shared" si="7"/>
        <v>1</v>
      </c>
    </row>
    <row r="493" spans="1:17" ht="34.5" customHeight="1" x14ac:dyDescent="0.25">
      <c r="A493" s="2">
        <v>17</v>
      </c>
      <c r="B493" s="4" t="str">
        <f>+VLOOKUP($A493,DATOS_CAPACITACIONES!A:B,2,0)</f>
        <v>Ambiental</v>
      </c>
      <c r="C493" s="4" t="str">
        <f>+VLOOKUP($A493,DATOS_CAPACITACIONES!A:C,3,0)</f>
        <v xml:space="preserve"> AVC - Política de prohibición de caza, pesca, quema y deforestación</v>
      </c>
      <c r="D493" s="4" t="str">
        <f>+VLOOKUP($A493,DATOS_CAPACITACIONES!A:D,4,0)</f>
        <v xml:space="preserve">Socialización de la Política de prohibición de caza, pesca, quema y deforestación considerándose como una falta grave si se realizan dichas actividades dentro de las áreas de la empresa y se menciona los AVC. </v>
      </c>
      <c r="E493" s="4" t="str">
        <f>+VLOOKUP($A493,DATOS_CAPACITACIONES!A:E,5,0)</f>
        <v>William Fierro</v>
      </c>
      <c r="F493" s="4" t="str">
        <f>+VLOOKUP($A493,DATOS_CAPACITACIONES!A:F,6,0)</f>
        <v xml:space="preserve">William Fierro </v>
      </c>
      <c r="G493" s="4" t="str">
        <f>+VLOOKUP($A493,DATOS_CAPACITACIONES!A:G,7,0)</f>
        <v xml:space="preserve">Finca El Pilar </v>
      </c>
      <c r="H493" s="5">
        <f>+VLOOKUP($A493,DATOS_CAPACITACIONES!A:H,8,0)</f>
        <v>44343</v>
      </c>
      <c r="I493" s="4">
        <f>+VLOOKUP($A493,DATOS_CAPACITACIONES!A:I,9,0)</f>
        <v>120</v>
      </c>
      <c r="J493" s="2">
        <v>40401255</v>
      </c>
      <c r="K493" s="4">
        <f>+VLOOKUP($J493,DATOS_PERSONAL!B:C,2,0)</f>
        <v>1034</v>
      </c>
      <c r="L493" s="4" t="str">
        <f>+VLOOKUP($J493,DATOS_PERSONAL!B:D,3,0)</f>
        <v>YUDY FERLAY</v>
      </c>
      <c r="M493" s="4" t="str">
        <f>+VLOOKUP($J493,DATOS_PERSONAL!B:E,4,0)</f>
        <v xml:space="preserve">ROMERO BERNAL </v>
      </c>
      <c r="N493" s="4" t="str">
        <f>+VLOOKUP($J493,DATOS_PERSONAL!B:F,5,0)</f>
        <v>OROBERLÍN S.A.S.</v>
      </c>
      <c r="O493" s="4">
        <f>+VLOOKUP($A493,DATOS_CAPACITACIONES!A:N,11,0)</f>
        <v>20</v>
      </c>
      <c r="P493" s="4">
        <f>+VLOOKUP($A493,DATOS_CAPACITACIONES!A:L,12,0)</f>
        <v>20</v>
      </c>
      <c r="Q493" s="3">
        <f t="shared" si="7"/>
        <v>1</v>
      </c>
    </row>
    <row r="494" spans="1:17" ht="34.5" customHeight="1" x14ac:dyDescent="0.25">
      <c r="A494" s="2">
        <v>17</v>
      </c>
      <c r="B494" s="4" t="str">
        <f>+VLOOKUP($A494,DATOS_CAPACITACIONES!A:B,2,0)</f>
        <v>Ambiental</v>
      </c>
      <c r="C494" s="4" t="str">
        <f>+VLOOKUP($A494,DATOS_CAPACITACIONES!A:C,3,0)</f>
        <v xml:space="preserve"> AVC - Política de prohibición de caza, pesca, quema y deforestación</v>
      </c>
      <c r="D494" s="4" t="str">
        <f>+VLOOKUP($A494,DATOS_CAPACITACIONES!A:D,4,0)</f>
        <v xml:space="preserve">Socialización de la Política de prohibición de caza, pesca, quema y deforestación considerándose como una falta grave si se realizan dichas actividades dentro de las áreas de la empresa y se menciona los AVC. </v>
      </c>
      <c r="E494" s="4" t="str">
        <f>+VLOOKUP($A494,DATOS_CAPACITACIONES!A:E,5,0)</f>
        <v>William Fierro</v>
      </c>
      <c r="F494" s="4" t="str">
        <f>+VLOOKUP($A494,DATOS_CAPACITACIONES!A:F,6,0)</f>
        <v xml:space="preserve">William Fierro </v>
      </c>
      <c r="G494" s="4" t="str">
        <f>+VLOOKUP($A494,DATOS_CAPACITACIONES!A:G,7,0)</f>
        <v xml:space="preserve">Finca El Pilar </v>
      </c>
      <c r="H494" s="5">
        <f>+VLOOKUP($A494,DATOS_CAPACITACIONES!A:H,8,0)</f>
        <v>44343</v>
      </c>
      <c r="I494" s="4">
        <f>+VLOOKUP($A494,DATOS_CAPACITACIONES!A:I,9,0)</f>
        <v>120</v>
      </c>
      <c r="J494" s="2">
        <v>1122132486</v>
      </c>
      <c r="K494" s="4">
        <f>+VLOOKUP($J494,DATOS_PERSONAL!B:C,2,0)</f>
        <v>1216</v>
      </c>
      <c r="L494" s="4" t="str">
        <f>+VLOOKUP($J494,DATOS_PERSONAL!B:D,3,0)</f>
        <v xml:space="preserve"> LAURA MARCELA</v>
      </c>
      <c r="M494" s="4" t="str">
        <f>+VLOOKUP($J494,DATOS_PERSONAL!B:E,4,0)</f>
        <v>ROJAS GARCIA</v>
      </c>
      <c r="N494" s="4" t="str">
        <f>+VLOOKUP($J494,DATOS_PERSONAL!B:F,5,0)</f>
        <v>OROBERLÍN S.A.S.</v>
      </c>
      <c r="O494" s="4">
        <f>+VLOOKUP($A494,DATOS_CAPACITACIONES!A:N,11,0)</f>
        <v>20</v>
      </c>
      <c r="P494" s="4">
        <f>+VLOOKUP($A494,DATOS_CAPACITACIONES!A:L,12,0)</f>
        <v>20</v>
      </c>
      <c r="Q494" s="3">
        <f t="shared" si="7"/>
        <v>1</v>
      </c>
    </row>
    <row r="495" spans="1:17" ht="34.5" customHeight="1" x14ac:dyDescent="0.25">
      <c r="A495" s="2">
        <v>17</v>
      </c>
      <c r="B495" s="4" t="str">
        <f>+VLOOKUP($A495,DATOS_CAPACITACIONES!A:B,2,0)</f>
        <v>Ambiental</v>
      </c>
      <c r="C495" s="4" t="str">
        <f>+VLOOKUP($A495,DATOS_CAPACITACIONES!A:C,3,0)</f>
        <v xml:space="preserve"> AVC - Política de prohibición de caza, pesca, quema y deforestación</v>
      </c>
      <c r="D495" s="4" t="str">
        <f>+VLOOKUP($A495,DATOS_CAPACITACIONES!A:D,4,0)</f>
        <v xml:space="preserve">Socialización de la Política de prohibición de caza, pesca, quema y deforestación considerándose como una falta grave si se realizan dichas actividades dentro de las áreas de la empresa y se menciona los AVC. </v>
      </c>
      <c r="E495" s="4" t="str">
        <f>+VLOOKUP($A495,DATOS_CAPACITACIONES!A:E,5,0)</f>
        <v>William Fierro</v>
      </c>
      <c r="F495" s="4" t="str">
        <f>+VLOOKUP($A495,DATOS_CAPACITACIONES!A:F,6,0)</f>
        <v xml:space="preserve">William Fierro </v>
      </c>
      <c r="G495" s="4" t="str">
        <f>+VLOOKUP($A495,DATOS_CAPACITACIONES!A:G,7,0)</f>
        <v xml:space="preserve">Finca El Pilar </v>
      </c>
      <c r="H495" s="5">
        <f>+VLOOKUP($A495,DATOS_CAPACITACIONES!A:H,8,0)</f>
        <v>44343</v>
      </c>
      <c r="I495" s="4">
        <f>+VLOOKUP($A495,DATOS_CAPACITACIONES!A:I,9,0)</f>
        <v>120</v>
      </c>
      <c r="J495" s="2">
        <v>1123114419</v>
      </c>
      <c r="K495" s="4">
        <f>+VLOOKUP($J495,DATOS_PERSONAL!B:C,2,0)</f>
        <v>1059</v>
      </c>
      <c r="L495" s="4" t="str">
        <f>+VLOOKUP($J495,DATOS_PERSONAL!B:D,3,0)</f>
        <v>ANA MARIA</v>
      </c>
      <c r="M495" s="4" t="str">
        <f>+VLOOKUP($J495,DATOS_PERSONAL!B:E,4,0)</f>
        <v xml:space="preserve">ROBAYO JIMENEZ </v>
      </c>
      <c r="N495" s="4" t="str">
        <f>+VLOOKUP($J495,DATOS_PERSONAL!B:F,5,0)</f>
        <v>OROBERLÍN S.A.S.</v>
      </c>
      <c r="O495" s="4">
        <f>+VLOOKUP($A495,DATOS_CAPACITACIONES!A:N,11,0)</f>
        <v>20</v>
      </c>
      <c r="P495" s="4">
        <f>+VLOOKUP($A495,DATOS_CAPACITACIONES!A:L,12,0)</f>
        <v>20</v>
      </c>
      <c r="Q495" s="3">
        <f t="shared" si="7"/>
        <v>1</v>
      </c>
    </row>
    <row r="496" spans="1:17" ht="34.5" customHeight="1" x14ac:dyDescent="0.25">
      <c r="A496" s="2">
        <v>17</v>
      </c>
      <c r="B496" s="4" t="str">
        <f>+VLOOKUP($A496,DATOS_CAPACITACIONES!A:B,2,0)</f>
        <v>Ambiental</v>
      </c>
      <c r="C496" s="4" t="str">
        <f>+VLOOKUP($A496,DATOS_CAPACITACIONES!A:C,3,0)</f>
        <v xml:space="preserve"> AVC - Política de prohibición de caza, pesca, quema y deforestación</v>
      </c>
      <c r="D496" s="4" t="str">
        <f>+VLOOKUP($A496,DATOS_CAPACITACIONES!A:D,4,0)</f>
        <v xml:space="preserve">Socialización de la Política de prohibición de caza, pesca, quema y deforestación considerándose como una falta grave si se realizan dichas actividades dentro de las áreas de la empresa y se menciona los AVC. </v>
      </c>
      <c r="E496" s="4" t="str">
        <f>+VLOOKUP($A496,DATOS_CAPACITACIONES!A:E,5,0)</f>
        <v>William Fierro</v>
      </c>
      <c r="F496" s="4" t="str">
        <f>+VLOOKUP($A496,DATOS_CAPACITACIONES!A:F,6,0)</f>
        <v xml:space="preserve">William Fierro </v>
      </c>
      <c r="G496" s="4" t="str">
        <f>+VLOOKUP($A496,DATOS_CAPACITACIONES!A:G,7,0)</f>
        <v xml:space="preserve">Finca El Pilar </v>
      </c>
      <c r="H496" s="5">
        <f>+VLOOKUP($A496,DATOS_CAPACITACIONES!A:H,8,0)</f>
        <v>44343</v>
      </c>
      <c r="I496" s="4">
        <f>+VLOOKUP($A496,DATOS_CAPACITACIONES!A:I,9,0)</f>
        <v>120</v>
      </c>
      <c r="J496" s="2">
        <v>40411297</v>
      </c>
      <c r="K496" s="4">
        <f>+VLOOKUP($J496,DATOS_PERSONAL!B:C,2,0)</f>
        <v>1015</v>
      </c>
      <c r="L496" s="4" t="str">
        <f>+VLOOKUP($J496,DATOS_PERSONAL!B:D,3,0)</f>
        <v xml:space="preserve"> ANGELICA YOHANA</v>
      </c>
      <c r="M496" s="4" t="str">
        <f>+VLOOKUP($J496,DATOS_PERSONAL!B:E,4,0)</f>
        <v>RINCON</v>
      </c>
      <c r="N496" s="4" t="str">
        <f>+VLOOKUP($J496,DATOS_PERSONAL!B:F,5,0)</f>
        <v>OROBERLÍN S.A.S.</v>
      </c>
      <c r="O496" s="4">
        <f>+VLOOKUP($A496,DATOS_CAPACITACIONES!A:N,11,0)</f>
        <v>20</v>
      </c>
      <c r="P496" s="4">
        <f>+VLOOKUP($A496,DATOS_CAPACITACIONES!A:L,12,0)</f>
        <v>20</v>
      </c>
      <c r="Q496" s="3">
        <f t="shared" si="7"/>
        <v>1</v>
      </c>
    </row>
    <row r="497" spans="1:17" ht="34.5" customHeight="1" x14ac:dyDescent="0.25">
      <c r="A497" s="2">
        <v>17</v>
      </c>
      <c r="B497" s="4" t="str">
        <f>+VLOOKUP($A497,DATOS_CAPACITACIONES!A:B,2,0)</f>
        <v>Ambiental</v>
      </c>
      <c r="C497" s="4" t="str">
        <f>+VLOOKUP($A497,DATOS_CAPACITACIONES!A:C,3,0)</f>
        <v xml:space="preserve"> AVC - Política de prohibición de caza, pesca, quema y deforestación</v>
      </c>
      <c r="D497" s="4" t="str">
        <f>+VLOOKUP($A497,DATOS_CAPACITACIONES!A:D,4,0)</f>
        <v xml:space="preserve">Socialización de la Política de prohibición de caza, pesca, quema y deforestación considerándose como una falta grave si se realizan dichas actividades dentro de las áreas de la empresa y se menciona los AVC. </v>
      </c>
      <c r="E497" s="4" t="str">
        <f>+VLOOKUP($A497,DATOS_CAPACITACIONES!A:E,5,0)</f>
        <v>William Fierro</v>
      </c>
      <c r="F497" s="4" t="str">
        <f>+VLOOKUP($A497,DATOS_CAPACITACIONES!A:F,6,0)</f>
        <v xml:space="preserve">William Fierro </v>
      </c>
      <c r="G497" s="4" t="str">
        <f>+VLOOKUP($A497,DATOS_CAPACITACIONES!A:G,7,0)</f>
        <v xml:space="preserve">Finca El Pilar </v>
      </c>
      <c r="H497" s="5">
        <f>+VLOOKUP($A497,DATOS_CAPACITACIONES!A:H,8,0)</f>
        <v>44343</v>
      </c>
      <c r="I497" s="4">
        <f>+VLOOKUP($A497,DATOS_CAPACITACIONES!A:I,9,0)</f>
        <v>120</v>
      </c>
      <c r="J497" s="2">
        <v>1123116129</v>
      </c>
      <c r="K497" s="4">
        <f>+VLOOKUP($J497,DATOS_PERSONAL!B:C,2,0)</f>
        <v>1090</v>
      </c>
      <c r="L497" s="4" t="str">
        <f>+VLOOKUP($J497,DATOS_PERSONAL!B:D,3,0)</f>
        <v>JUAN ESTEBAN</v>
      </c>
      <c r="M497" s="4" t="str">
        <f>+VLOOKUP($J497,DATOS_PERSONAL!B:E,4,0)</f>
        <v xml:space="preserve">ORTIZ </v>
      </c>
      <c r="N497" s="4" t="str">
        <f>+VLOOKUP($J497,DATOS_PERSONAL!B:F,5,0)</f>
        <v>OROBERLÍN S.A.S.</v>
      </c>
      <c r="O497" s="4">
        <f>+VLOOKUP($A497,DATOS_CAPACITACIONES!A:N,11,0)</f>
        <v>20</v>
      </c>
      <c r="P497" s="4">
        <f>+VLOOKUP($A497,DATOS_CAPACITACIONES!A:L,12,0)</f>
        <v>20</v>
      </c>
      <c r="Q497" s="3">
        <f t="shared" si="7"/>
        <v>1</v>
      </c>
    </row>
    <row r="498" spans="1:17" ht="34.5" customHeight="1" x14ac:dyDescent="0.25">
      <c r="A498" s="2">
        <v>17</v>
      </c>
      <c r="B498" s="4" t="str">
        <f>+VLOOKUP($A498,DATOS_CAPACITACIONES!A:B,2,0)</f>
        <v>Ambiental</v>
      </c>
      <c r="C498" s="4" t="str">
        <f>+VLOOKUP($A498,DATOS_CAPACITACIONES!A:C,3,0)</f>
        <v xml:space="preserve"> AVC - Política de prohibición de caza, pesca, quema y deforestación</v>
      </c>
      <c r="D498" s="4" t="str">
        <f>+VLOOKUP($A498,DATOS_CAPACITACIONES!A:D,4,0)</f>
        <v xml:space="preserve">Socialización de la Política de prohibición de caza, pesca, quema y deforestación considerándose como una falta grave si se realizan dichas actividades dentro de las áreas de la empresa y se menciona los AVC. </v>
      </c>
      <c r="E498" s="4" t="str">
        <f>+VLOOKUP($A498,DATOS_CAPACITACIONES!A:E,5,0)</f>
        <v>William Fierro</v>
      </c>
      <c r="F498" s="4" t="str">
        <f>+VLOOKUP($A498,DATOS_CAPACITACIONES!A:F,6,0)</f>
        <v xml:space="preserve">William Fierro </v>
      </c>
      <c r="G498" s="4" t="str">
        <f>+VLOOKUP($A498,DATOS_CAPACITACIONES!A:G,7,0)</f>
        <v xml:space="preserve">Finca El Pilar </v>
      </c>
      <c r="H498" s="5">
        <f>+VLOOKUP($A498,DATOS_CAPACITACIONES!A:H,8,0)</f>
        <v>44343</v>
      </c>
      <c r="I498" s="4">
        <f>+VLOOKUP($A498,DATOS_CAPACITACIONES!A:I,9,0)</f>
        <v>120</v>
      </c>
      <c r="J498" s="2">
        <v>40404467</v>
      </c>
      <c r="K498" s="4">
        <f>+VLOOKUP($J498,DATOS_PERSONAL!B:C,2,0)</f>
        <v>1029</v>
      </c>
      <c r="L498" s="4" t="str">
        <f>+VLOOKUP($J498,DATOS_PERSONAL!B:D,3,0)</f>
        <v>BLANCA MARINELLA</v>
      </c>
      <c r="M498" s="4" t="str">
        <f>+VLOOKUP($J498,DATOS_PERSONAL!B:E,4,0)</f>
        <v xml:space="preserve">MORENO SANCHEZ </v>
      </c>
      <c r="N498" s="4" t="str">
        <f>+VLOOKUP($J498,DATOS_PERSONAL!B:F,5,0)</f>
        <v>OROBERLÍN S.A.S.</v>
      </c>
      <c r="O498" s="4">
        <f>+VLOOKUP($A498,DATOS_CAPACITACIONES!A:N,11,0)</f>
        <v>20</v>
      </c>
      <c r="P498" s="4">
        <f>+VLOOKUP($A498,DATOS_CAPACITACIONES!A:L,12,0)</f>
        <v>20</v>
      </c>
      <c r="Q498" s="3">
        <f t="shared" si="7"/>
        <v>1</v>
      </c>
    </row>
    <row r="499" spans="1:17" ht="34.5" customHeight="1" x14ac:dyDescent="0.25">
      <c r="A499" s="2">
        <v>17</v>
      </c>
      <c r="B499" s="4" t="str">
        <f>+VLOOKUP($A499,DATOS_CAPACITACIONES!A:B,2,0)</f>
        <v>Ambiental</v>
      </c>
      <c r="C499" s="4" t="str">
        <f>+VLOOKUP($A499,DATOS_CAPACITACIONES!A:C,3,0)</f>
        <v xml:space="preserve"> AVC - Política de prohibición de caza, pesca, quema y deforestación</v>
      </c>
      <c r="D499" s="4" t="str">
        <f>+VLOOKUP($A499,DATOS_CAPACITACIONES!A:D,4,0)</f>
        <v xml:space="preserve">Socialización de la Política de prohibición de caza, pesca, quema y deforestación considerándose como una falta grave si se realizan dichas actividades dentro de las áreas de la empresa y se menciona los AVC. </v>
      </c>
      <c r="E499" s="4" t="str">
        <f>+VLOOKUP($A499,DATOS_CAPACITACIONES!A:E,5,0)</f>
        <v>William Fierro</v>
      </c>
      <c r="F499" s="4" t="str">
        <f>+VLOOKUP($A499,DATOS_CAPACITACIONES!A:F,6,0)</f>
        <v xml:space="preserve">William Fierro </v>
      </c>
      <c r="G499" s="4" t="str">
        <f>+VLOOKUP($A499,DATOS_CAPACITACIONES!A:G,7,0)</f>
        <v xml:space="preserve">Finca El Pilar </v>
      </c>
      <c r="H499" s="5">
        <f>+VLOOKUP($A499,DATOS_CAPACITACIONES!A:H,8,0)</f>
        <v>44343</v>
      </c>
      <c r="I499" s="4">
        <f>+VLOOKUP($A499,DATOS_CAPACITACIONES!A:I,9,0)</f>
        <v>120</v>
      </c>
      <c r="J499" s="2">
        <v>40328103</v>
      </c>
      <c r="K499" s="4">
        <f>+VLOOKUP($J499,DATOS_PERSONAL!B:C,2,0)</f>
        <v>1030</v>
      </c>
      <c r="L499" s="4" t="str">
        <f>+VLOOKUP($J499,DATOS_PERSONAL!B:D,3,0)</f>
        <v>DORYS ADRIANA</v>
      </c>
      <c r="M499" s="4" t="str">
        <f>+VLOOKUP($J499,DATOS_PERSONAL!B:E,4,0)</f>
        <v xml:space="preserve">MORENO SANCHEZ </v>
      </c>
      <c r="N499" s="4" t="str">
        <f>+VLOOKUP($J499,DATOS_PERSONAL!B:F,5,0)</f>
        <v>OROBERLÍN S.A.S.</v>
      </c>
      <c r="O499" s="4">
        <f>+VLOOKUP($A499,DATOS_CAPACITACIONES!A:N,11,0)</f>
        <v>20</v>
      </c>
      <c r="P499" s="4">
        <f>+VLOOKUP($A499,DATOS_CAPACITACIONES!A:L,12,0)</f>
        <v>20</v>
      </c>
      <c r="Q499" s="3">
        <f t="shared" si="7"/>
        <v>1</v>
      </c>
    </row>
    <row r="500" spans="1:17" ht="34.5" customHeight="1" x14ac:dyDescent="0.25">
      <c r="A500" s="2">
        <v>17</v>
      </c>
      <c r="B500" s="4" t="str">
        <f>+VLOOKUP($A500,DATOS_CAPACITACIONES!A:B,2,0)</f>
        <v>Ambiental</v>
      </c>
      <c r="C500" s="4" t="str">
        <f>+VLOOKUP($A500,DATOS_CAPACITACIONES!A:C,3,0)</f>
        <v xml:space="preserve"> AVC - Política de prohibición de caza, pesca, quema y deforestación</v>
      </c>
      <c r="D500" s="4" t="str">
        <f>+VLOOKUP($A500,DATOS_CAPACITACIONES!A:D,4,0)</f>
        <v xml:space="preserve">Socialización de la Política de prohibición de caza, pesca, quema y deforestación considerándose como una falta grave si se realizan dichas actividades dentro de las áreas de la empresa y se menciona los AVC. </v>
      </c>
      <c r="E500" s="4" t="str">
        <f>+VLOOKUP($A500,DATOS_CAPACITACIONES!A:E,5,0)</f>
        <v>William Fierro</v>
      </c>
      <c r="F500" s="4" t="str">
        <f>+VLOOKUP($A500,DATOS_CAPACITACIONES!A:F,6,0)</f>
        <v xml:space="preserve">William Fierro </v>
      </c>
      <c r="G500" s="4" t="str">
        <f>+VLOOKUP($A500,DATOS_CAPACITACIONES!A:G,7,0)</f>
        <v xml:space="preserve">Finca El Pilar </v>
      </c>
      <c r="H500" s="5">
        <f>+VLOOKUP($A500,DATOS_CAPACITACIONES!A:H,8,0)</f>
        <v>44343</v>
      </c>
      <c r="I500" s="4">
        <f>+VLOOKUP($A500,DATOS_CAPACITACIONES!A:I,9,0)</f>
        <v>120</v>
      </c>
      <c r="J500" s="2">
        <v>40326125</v>
      </c>
      <c r="K500" s="4">
        <f>+VLOOKUP($J500,DATOS_PERSONAL!B:C,2,0)</f>
        <v>1129</v>
      </c>
      <c r="L500" s="4" t="str">
        <f>+VLOOKUP($J500,DATOS_PERSONAL!B:D,3,0)</f>
        <v>LILIANA ANDREA</v>
      </c>
      <c r="M500" s="4" t="str">
        <f>+VLOOKUP($J500,DATOS_PERSONAL!B:E,4,0)</f>
        <v xml:space="preserve">MORENO NARVAEZ </v>
      </c>
      <c r="N500" s="4" t="str">
        <f>+VLOOKUP($J500,DATOS_PERSONAL!B:F,5,0)</f>
        <v>OROBERLÍN S.A.S.</v>
      </c>
      <c r="O500" s="4">
        <f>+VLOOKUP($A500,DATOS_CAPACITACIONES!A:N,11,0)</f>
        <v>20</v>
      </c>
      <c r="P500" s="4">
        <f>+VLOOKUP($A500,DATOS_CAPACITACIONES!A:L,12,0)</f>
        <v>20</v>
      </c>
      <c r="Q500" s="3">
        <f t="shared" si="7"/>
        <v>1</v>
      </c>
    </row>
    <row r="501" spans="1:17" ht="34.5" customHeight="1" x14ac:dyDescent="0.25">
      <c r="A501" s="2">
        <v>17</v>
      </c>
      <c r="B501" s="4" t="str">
        <f>+VLOOKUP($A501,DATOS_CAPACITACIONES!A:B,2,0)</f>
        <v>Ambiental</v>
      </c>
      <c r="C501" s="4" t="str">
        <f>+VLOOKUP($A501,DATOS_CAPACITACIONES!A:C,3,0)</f>
        <v xml:space="preserve"> AVC - Política de prohibición de caza, pesca, quema y deforestación</v>
      </c>
      <c r="D501" s="4" t="str">
        <f>+VLOOKUP($A501,DATOS_CAPACITACIONES!A:D,4,0)</f>
        <v xml:space="preserve">Socialización de la Política de prohibición de caza, pesca, quema y deforestación considerándose como una falta grave si se realizan dichas actividades dentro de las áreas de la empresa y se menciona los AVC. </v>
      </c>
      <c r="E501" s="4" t="str">
        <f>+VLOOKUP($A501,DATOS_CAPACITACIONES!A:E,5,0)</f>
        <v>William Fierro</v>
      </c>
      <c r="F501" s="4" t="str">
        <f>+VLOOKUP($A501,DATOS_CAPACITACIONES!A:F,6,0)</f>
        <v xml:space="preserve">William Fierro </v>
      </c>
      <c r="G501" s="4" t="str">
        <f>+VLOOKUP($A501,DATOS_CAPACITACIONES!A:G,7,0)</f>
        <v xml:space="preserve">Finca El Pilar </v>
      </c>
      <c r="H501" s="5">
        <f>+VLOOKUP($A501,DATOS_CAPACITACIONES!A:H,8,0)</f>
        <v>44343</v>
      </c>
      <c r="I501" s="4">
        <f>+VLOOKUP($A501,DATOS_CAPACITACIONES!A:I,9,0)</f>
        <v>120</v>
      </c>
      <c r="J501" s="2">
        <v>1007329990</v>
      </c>
      <c r="K501" s="4">
        <f>+VLOOKUP($J501,DATOS_PERSONAL!B:C,2,0)</f>
        <v>1101</v>
      </c>
      <c r="L501" s="4" t="str">
        <f>+VLOOKUP($J501,DATOS_PERSONAL!B:D,3,0)</f>
        <v>ADRIANA</v>
      </c>
      <c r="M501" s="4" t="str">
        <f>+VLOOKUP($J501,DATOS_PERSONAL!B:E,4,0)</f>
        <v xml:space="preserve">HERNANDEZ LONDOÑO </v>
      </c>
      <c r="N501" s="4" t="str">
        <f>+VLOOKUP($J501,DATOS_PERSONAL!B:F,5,0)</f>
        <v>OROBERLÍN S.A.S.</v>
      </c>
      <c r="O501" s="4">
        <f>+VLOOKUP($A501,DATOS_CAPACITACIONES!A:N,11,0)</f>
        <v>20</v>
      </c>
      <c r="P501" s="4">
        <f>+VLOOKUP($A501,DATOS_CAPACITACIONES!A:L,12,0)</f>
        <v>20</v>
      </c>
      <c r="Q501" s="3">
        <f t="shared" si="7"/>
        <v>1</v>
      </c>
    </row>
    <row r="502" spans="1:17" ht="34.5" customHeight="1" x14ac:dyDescent="0.25">
      <c r="A502" s="2">
        <v>17</v>
      </c>
      <c r="B502" s="4" t="str">
        <f>+VLOOKUP($A502,DATOS_CAPACITACIONES!A:B,2,0)</f>
        <v>Ambiental</v>
      </c>
      <c r="C502" s="4" t="str">
        <f>+VLOOKUP($A502,DATOS_CAPACITACIONES!A:C,3,0)</f>
        <v xml:space="preserve"> AVC - Política de prohibición de caza, pesca, quema y deforestación</v>
      </c>
      <c r="D502" s="4" t="str">
        <f>+VLOOKUP($A502,DATOS_CAPACITACIONES!A:D,4,0)</f>
        <v xml:space="preserve">Socialización de la Política de prohibición de caza, pesca, quema y deforestación considerándose como una falta grave si se realizan dichas actividades dentro de las áreas de la empresa y se menciona los AVC. </v>
      </c>
      <c r="E502" s="4" t="str">
        <f>+VLOOKUP($A502,DATOS_CAPACITACIONES!A:E,5,0)</f>
        <v>William Fierro</v>
      </c>
      <c r="F502" s="4" t="str">
        <f>+VLOOKUP($A502,DATOS_CAPACITACIONES!A:F,6,0)</f>
        <v xml:space="preserve">William Fierro </v>
      </c>
      <c r="G502" s="4" t="str">
        <f>+VLOOKUP($A502,DATOS_CAPACITACIONES!A:G,7,0)</f>
        <v xml:space="preserve">Finca El Pilar </v>
      </c>
      <c r="H502" s="5">
        <f>+VLOOKUP($A502,DATOS_CAPACITACIONES!A:H,8,0)</f>
        <v>44343</v>
      </c>
      <c r="I502" s="4">
        <f>+VLOOKUP($A502,DATOS_CAPACITACIONES!A:I,9,0)</f>
        <v>120</v>
      </c>
      <c r="J502" s="2">
        <v>1123115110</v>
      </c>
      <c r="K502" s="4">
        <f>+VLOOKUP($J502,DATOS_PERSONAL!B:C,2,0)</f>
        <v>1371</v>
      </c>
      <c r="L502" s="4" t="str">
        <f>+VLOOKUP($J502,DATOS_PERSONAL!B:D,3,0)</f>
        <v>MARINELLY</v>
      </c>
      <c r="M502" s="4" t="str">
        <f>+VLOOKUP($J502,DATOS_PERSONAL!B:E,4,0)</f>
        <v xml:space="preserve">HERNANDEZ JILGUERO </v>
      </c>
      <c r="N502" s="4" t="str">
        <f>+VLOOKUP($J502,DATOS_PERSONAL!B:F,5,0)</f>
        <v>OROBERLÍN S.A.S.</v>
      </c>
      <c r="O502" s="4">
        <f>+VLOOKUP($A502,DATOS_CAPACITACIONES!A:N,11,0)</f>
        <v>20</v>
      </c>
      <c r="P502" s="4">
        <f>+VLOOKUP($A502,DATOS_CAPACITACIONES!A:L,12,0)</f>
        <v>20</v>
      </c>
      <c r="Q502" s="3">
        <f t="shared" si="7"/>
        <v>1</v>
      </c>
    </row>
    <row r="503" spans="1:17" ht="34.5" customHeight="1" x14ac:dyDescent="0.25">
      <c r="A503" s="2">
        <v>17</v>
      </c>
      <c r="B503" s="4" t="str">
        <f>+VLOOKUP($A503,DATOS_CAPACITACIONES!A:B,2,0)</f>
        <v>Ambiental</v>
      </c>
      <c r="C503" s="4" t="str">
        <f>+VLOOKUP($A503,DATOS_CAPACITACIONES!A:C,3,0)</f>
        <v xml:space="preserve"> AVC - Política de prohibición de caza, pesca, quema y deforestación</v>
      </c>
      <c r="D503" s="4" t="str">
        <f>+VLOOKUP($A503,DATOS_CAPACITACIONES!A:D,4,0)</f>
        <v xml:space="preserve">Socialización de la Política de prohibición de caza, pesca, quema y deforestación considerándose como una falta grave si se realizan dichas actividades dentro de las áreas de la empresa y se menciona los AVC. </v>
      </c>
      <c r="E503" s="4" t="str">
        <f>+VLOOKUP($A503,DATOS_CAPACITACIONES!A:E,5,0)</f>
        <v>William Fierro</v>
      </c>
      <c r="F503" s="4" t="str">
        <f>+VLOOKUP($A503,DATOS_CAPACITACIONES!A:F,6,0)</f>
        <v xml:space="preserve">William Fierro </v>
      </c>
      <c r="G503" s="4" t="str">
        <f>+VLOOKUP($A503,DATOS_CAPACITACIONES!A:G,7,0)</f>
        <v xml:space="preserve">Finca El Pilar </v>
      </c>
      <c r="H503" s="5">
        <f>+VLOOKUP($A503,DATOS_CAPACITACIONES!A:H,8,0)</f>
        <v>44343</v>
      </c>
      <c r="I503" s="4">
        <f>+VLOOKUP($A503,DATOS_CAPACITACIONES!A:I,9,0)</f>
        <v>120</v>
      </c>
      <c r="J503" s="2">
        <v>31536041</v>
      </c>
      <c r="K503" s="4">
        <f>+VLOOKUP($J503,DATOS_PERSONAL!B:C,2,0)</f>
        <v>1101</v>
      </c>
      <c r="L503" s="4" t="str">
        <f>+VLOOKUP($J503,DATOS_PERSONAL!B:D,3,0)</f>
        <v>ZAMIRNA</v>
      </c>
      <c r="M503" s="4" t="str">
        <f>+VLOOKUP($J503,DATOS_PERSONAL!B:E,4,0)</f>
        <v xml:space="preserve">GUERRERO AGUILAR </v>
      </c>
      <c r="N503" s="4" t="str">
        <f>+VLOOKUP($J503,DATOS_PERSONAL!B:F,5,0)</f>
        <v>OROBERLÍN S.A.S.</v>
      </c>
      <c r="O503" s="4">
        <f>+VLOOKUP($A503,DATOS_CAPACITACIONES!A:N,11,0)</f>
        <v>20</v>
      </c>
      <c r="P503" s="4">
        <f>+VLOOKUP($A503,DATOS_CAPACITACIONES!A:L,12,0)</f>
        <v>20</v>
      </c>
      <c r="Q503" s="3">
        <f t="shared" si="7"/>
        <v>1</v>
      </c>
    </row>
    <row r="504" spans="1:17" ht="34.5" customHeight="1" x14ac:dyDescent="0.25">
      <c r="A504" s="2">
        <v>17</v>
      </c>
      <c r="B504" s="4" t="str">
        <f>+VLOOKUP($A504,DATOS_CAPACITACIONES!A:B,2,0)</f>
        <v>Ambiental</v>
      </c>
      <c r="C504" s="4" t="str">
        <f>+VLOOKUP($A504,DATOS_CAPACITACIONES!A:C,3,0)</f>
        <v xml:space="preserve"> AVC - Política de prohibición de caza, pesca, quema y deforestación</v>
      </c>
      <c r="D504" s="4" t="str">
        <f>+VLOOKUP($A504,DATOS_CAPACITACIONES!A:D,4,0)</f>
        <v xml:space="preserve">Socialización de la Política de prohibición de caza, pesca, quema y deforestación considerándose como una falta grave si se realizan dichas actividades dentro de las áreas de la empresa y se menciona los AVC. </v>
      </c>
      <c r="E504" s="4" t="str">
        <f>+VLOOKUP($A504,DATOS_CAPACITACIONES!A:E,5,0)</f>
        <v>William Fierro</v>
      </c>
      <c r="F504" s="4" t="str">
        <f>+VLOOKUP($A504,DATOS_CAPACITACIONES!A:F,6,0)</f>
        <v xml:space="preserve">William Fierro </v>
      </c>
      <c r="G504" s="4" t="str">
        <f>+VLOOKUP($A504,DATOS_CAPACITACIONES!A:G,7,0)</f>
        <v xml:space="preserve">Finca El Pilar </v>
      </c>
      <c r="H504" s="5">
        <f>+VLOOKUP($A504,DATOS_CAPACITACIONES!A:H,8,0)</f>
        <v>44343</v>
      </c>
      <c r="I504" s="4">
        <f>+VLOOKUP($A504,DATOS_CAPACITACIONES!A:I,9,0)</f>
        <v>120</v>
      </c>
      <c r="J504" s="2">
        <v>1121952333</v>
      </c>
      <c r="K504" s="4">
        <f>+VLOOKUP($J504,DATOS_PERSONAL!B:C,2,0)</f>
        <v>1480</v>
      </c>
      <c r="L504" s="4" t="str">
        <f>+VLOOKUP($J504,DATOS_PERSONAL!B:D,3,0)</f>
        <v>DANNY ALEJANDRA</v>
      </c>
      <c r="M504" s="4" t="str">
        <f>+VLOOKUP($J504,DATOS_PERSONAL!B:E,4,0)</f>
        <v xml:space="preserve">GONZALEZ </v>
      </c>
      <c r="N504" s="4" t="str">
        <f>+VLOOKUP($J504,DATOS_PERSONAL!B:F,5,0)</f>
        <v>OROBERLÍN S.A.S.</v>
      </c>
      <c r="O504" s="4">
        <f>+VLOOKUP($A504,DATOS_CAPACITACIONES!A:N,11,0)</f>
        <v>20</v>
      </c>
      <c r="P504" s="4">
        <f>+VLOOKUP($A504,DATOS_CAPACITACIONES!A:L,12,0)</f>
        <v>20</v>
      </c>
      <c r="Q504" s="3">
        <f t="shared" si="7"/>
        <v>1</v>
      </c>
    </row>
    <row r="505" spans="1:17" ht="34.5" customHeight="1" x14ac:dyDescent="0.25">
      <c r="A505" s="2">
        <v>17</v>
      </c>
      <c r="B505" s="4" t="str">
        <f>+VLOOKUP($A505,DATOS_CAPACITACIONES!A:B,2,0)</f>
        <v>Ambiental</v>
      </c>
      <c r="C505" s="4" t="str">
        <f>+VLOOKUP($A505,DATOS_CAPACITACIONES!A:C,3,0)</f>
        <v xml:space="preserve"> AVC - Política de prohibición de caza, pesca, quema y deforestación</v>
      </c>
      <c r="D505" s="4" t="str">
        <f>+VLOOKUP($A505,DATOS_CAPACITACIONES!A:D,4,0)</f>
        <v xml:space="preserve">Socialización de la Política de prohibición de caza, pesca, quema y deforestación considerándose como una falta grave si se realizan dichas actividades dentro de las áreas de la empresa y se menciona los AVC. </v>
      </c>
      <c r="E505" s="4" t="str">
        <f>+VLOOKUP($A505,DATOS_CAPACITACIONES!A:E,5,0)</f>
        <v>William Fierro</v>
      </c>
      <c r="F505" s="4" t="str">
        <f>+VLOOKUP($A505,DATOS_CAPACITACIONES!A:F,6,0)</f>
        <v xml:space="preserve">William Fierro </v>
      </c>
      <c r="G505" s="4" t="str">
        <f>+VLOOKUP($A505,DATOS_CAPACITACIONES!A:G,7,0)</f>
        <v xml:space="preserve">Finca El Pilar </v>
      </c>
      <c r="H505" s="5">
        <f>+VLOOKUP($A505,DATOS_CAPACITACIONES!A:H,8,0)</f>
        <v>44343</v>
      </c>
      <c r="I505" s="4">
        <f>+VLOOKUP($A505,DATOS_CAPACITACIONES!A:I,9,0)</f>
        <v>120</v>
      </c>
      <c r="J505" s="2">
        <v>38360656</v>
      </c>
      <c r="K505" s="4">
        <f>+VLOOKUP($J505,DATOS_PERSONAL!B:C,2,0)</f>
        <v>1039</v>
      </c>
      <c r="L505" s="4" t="str">
        <f>+VLOOKUP($J505,DATOS_PERSONAL!B:D,3,0)</f>
        <v>EMILCE</v>
      </c>
      <c r="M505" s="4" t="str">
        <f>+VLOOKUP($J505,DATOS_PERSONAL!B:E,4,0)</f>
        <v xml:space="preserve">CESPEDES CANAS </v>
      </c>
      <c r="N505" s="4" t="str">
        <f>+VLOOKUP($J505,DATOS_PERSONAL!B:F,5,0)</f>
        <v>OROBERLÍN S.A.S.</v>
      </c>
      <c r="O505" s="4">
        <f>+VLOOKUP($A505,DATOS_CAPACITACIONES!A:N,11,0)</f>
        <v>20</v>
      </c>
      <c r="P505" s="4">
        <f>+VLOOKUP($A505,DATOS_CAPACITACIONES!A:L,12,0)</f>
        <v>20</v>
      </c>
      <c r="Q505" s="3">
        <f t="shared" si="7"/>
        <v>1</v>
      </c>
    </row>
    <row r="506" spans="1:17" ht="34.5" customHeight="1" x14ac:dyDescent="0.25">
      <c r="A506" s="2">
        <v>17</v>
      </c>
      <c r="B506" s="4" t="str">
        <f>+VLOOKUP($A506,DATOS_CAPACITACIONES!A:B,2,0)</f>
        <v>Ambiental</v>
      </c>
      <c r="C506" s="4" t="str">
        <f>+VLOOKUP($A506,DATOS_CAPACITACIONES!A:C,3,0)</f>
        <v xml:space="preserve"> AVC - Política de prohibición de caza, pesca, quema y deforestación</v>
      </c>
      <c r="D506" s="4" t="str">
        <f>+VLOOKUP($A506,DATOS_CAPACITACIONES!A:D,4,0)</f>
        <v xml:space="preserve">Socialización de la Política de prohibición de caza, pesca, quema y deforestación considerándose como una falta grave si se realizan dichas actividades dentro de las áreas de la empresa y se menciona los AVC. </v>
      </c>
      <c r="E506" s="4" t="str">
        <f>+VLOOKUP($A506,DATOS_CAPACITACIONES!A:E,5,0)</f>
        <v>William Fierro</v>
      </c>
      <c r="F506" s="4" t="str">
        <f>+VLOOKUP($A506,DATOS_CAPACITACIONES!A:F,6,0)</f>
        <v xml:space="preserve">William Fierro </v>
      </c>
      <c r="G506" s="4" t="str">
        <f>+VLOOKUP($A506,DATOS_CAPACITACIONES!A:G,7,0)</f>
        <v xml:space="preserve">Finca El Pilar </v>
      </c>
      <c r="H506" s="5">
        <f>+VLOOKUP($A506,DATOS_CAPACITACIONES!A:H,8,0)</f>
        <v>44343</v>
      </c>
      <c r="I506" s="4">
        <f>+VLOOKUP($A506,DATOS_CAPACITACIONES!A:I,9,0)</f>
        <v>120</v>
      </c>
      <c r="J506" s="2">
        <v>1109411143</v>
      </c>
      <c r="K506" s="4">
        <f>+VLOOKUP($J506,DATOS_PERSONAL!B:C,2,0)</f>
        <v>1477</v>
      </c>
      <c r="L506" s="4" t="str">
        <f>+VLOOKUP($J506,DATOS_PERSONAL!B:D,3,0)</f>
        <v>YISSY FERNANDA</v>
      </c>
      <c r="M506" s="4" t="str">
        <f>+VLOOKUP($J506,DATOS_PERSONAL!B:E,4,0)</f>
        <v xml:space="preserve">CASTRO CESPEDES </v>
      </c>
      <c r="N506" s="4" t="str">
        <f>+VLOOKUP($J506,DATOS_PERSONAL!B:F,5,0)</f>
        <v>OROBERLÍN S.A.S.</v>
      </c>
      <c r="O506" s="4">
        <f>+VLOOKUP($A506,DATOS_CAPACITACIONES!A:N,11,0)</f>
        <v>20</v>
      </c>
      <c r="P506" s="4">
        <f>+VLOOKUP($A506,DATOS_CAPACITACIONES!A:L,12,0)</f>
        <v>20</v>
      </c>
      <c r="Q506" s="3">
        <f t="shared" si="7"/>
        <v>1</v>
      </c>
    </row>
    <row r="507" spans="1:17" ht="34.5" customHeight="1" x14ac:dyDescent="0.25">
      <c r="A507" s="2">
        <v>17</v>
      </c>
      <c r="B507" s="4" t="str">
        <f>+VLOOKUP($A507,DATOS_CAPACITACIONES!A:B,2,0)</f>
        <v>Ambiental</v>
      </c>
      <c r="C507" s="4" t="str">
        <f>+VLOOKUP($A507,DATOS_CAPACITACIONES!A:C,3,0)</f>
        <v xml:space="preserve"> AVC - Política de prohibición de caza, pesca, quema y deforestación</v>
      </c>
      <c r="D507" s="4" t="str">
        <f>+VLOOKUP($A507,DATOS_CAPACITACIONES!A:D,4,0)</f>
        <v xml:space="preserve">Socialización de la Política de prohibición de caza, pesca, quema y deforestación considerándose como una falta grave si se realizan dichas actividades dentro de las áreas de la empresa y se menciona los AVC. </v>
      </c>
      <c r="E507" s="4" t="str">
        <f>+VLOOKUP($A507,DATOS_CAPACITACIONES!A:E,5,0)</f>
        <v>William Fierro</v>
      </c>
      <c r="F507" s="4" t="str">
        <f>+VLOOKUP($A507,DATOS_CAPACITACIONES!A:F,6,0)</f>
        <v xml:space="preserve">William Fierro </v>
      </c>
      <c r="G507" s="4" t="str">
        <f>+VLOOKUP($A507,DATOS_CAPACITACIONES!A:G,7,0)</f>
        <v xml:space="preserve">Finca El Pilar </v>
      </c>
      <c r="H507" s="5">
        <f>+VLOOKUP($A507,DATOS_CAPACITACIONES!A:H,8,0)</f>
        <v>44343</v>
      </c>
      <c r="I507" s="4">
        <f>+VLOOKUP($A507,DATOS_CAPACITACIONES!A:I,9,0)</f>
        <v>120</v>
      </c>
      <c r="J507" s="2">
        <v>1122142973</v>
      </c>
      <c r="K507" s="4">
        <f>+VLOOKUP($J507,DATOS_PERSONAL!B:C,2,0)</f>
        <v>1415</v>
      </c>
      <c r="L507" s="4" t="str">
        <f>+VLOOKUP($J507,DATOS_PERSONAL!B:D,3,0)</f>
        <v xml:space="preserve"> ERIKA DAYANA</v>
      </c>
      <c r="M507" s="4" t="str">
        <f>+VLOOKUP($J507,DATOS_PERSONAL!B:E,4,0)</f>
        <v>CARO MORA</v>
      </c>
      <c r="N507" s="4" t="str">
        <f>+VLOOKUP($J507,DATOS_PERSONAL!B:F,5,0)</f>
        <v>OROBERLÍN S.A.S.</v>
      </c>
      <c r="O507" s="4">
        <f>+VLOOKUP($A507,DATOS_CAPACITACIONES!A:N,11,0)</f>
        <v>20</v>
      </c>
      <c r="P507" s="4">
        <f>+VLOOKUP($A507,DATOS_CAPACITACIONES!A:L,12,0)</f>
        <v>20</v>
      </c>
      <c r="Q507" s="3">
        <f t="shared" si="7"/>
        <v>1</v>
      </c>
    </row>
    <row r="508" spans="1:17" ht="34.5" customHeight="1" x14ac:dyDescent="0.25">
      <c r="A508" s="2">
        <v>17</v>
      </c>
      <c r="B508" s="4" t="str">
        <f>+VLOOKUP($A508,DATOS_CAPACITACIONES!A:B,2,0)</f>
        <v>Ambiental</v>
      </c>
      <c r="C508" s="4" t="str">
        <f>+VLOOKUP($A508,DATOS_CAPACITACIONES!A:C,3,0)</f>
        <v xml:space="preserve"> AVC - Política de prohibición de caza, pesca, quema y deforestación</v>
      </c>
      <c r="D508" s="4" t="str">
        <f>+VLOOKUP($A508,DATOS_CAPACITACIONES!A:D,4,0)</f>
        <v xml:space="preserve">Socialización de la Política de prohibición de caza, pesca, quema y deforestación considerándose como una falta grave si se realizan dichas actividades dentro de las áreas de la empresa y se menciona los AVC. </v>
      </c>
      <c r="E508" s="4" t="str">
        <f>+VLOOKUP($A508,DATOS_CAPACITACIONES!A:E,5,0)</f>
        <v>William Fierro</v>
      </c>
      <c r="F508" s="4" t="str">
        <f>+VLOOKUP($A508,DATOS_CAPACITACIONES!A:F,6,0)</f>
        <v xml:space="preserve">William Fierro </v>
      </c>
      <c r="G508" s="4" t="str">
        <f>+VLOOKUP($A508,DATOS_CAPACITACIONES!A:G,7,0)</f>
        <v xml:space="preserve">Finca El Pilar </v>
      </c>
      <c r="H508" s="5">
        <f>+VLOOKUP($A508,DATOS_CAPACITACIONES!A:H,8,0)</f>
        <v>44343</v>
      </c>
      <c r="I508" s="4">
        <f>+VLOOKUP($A508,DATOS_CAPACITACIONES!A:I,9,0)</f>
        <v>120</v>
      </c>
      <c r="J508" s="2">
        <v>1121917518</v>
      </c>
      <c r="K508" s="4" t="str">
        <f>+VLOOKUP($J508,DATOS_PERSONAL!B:C,2,0)</f>
        <v>N/A</v>
      </c>
      <c r="L508" s="4" t="str">
        <f>+VLOOKUP($J508,DATOS_PERSONAL!B:D,3,0)</f>
        <v xml:space="preserve"> CARLOS ALBEIRO</v>
      </c>
      <c r="M508" s="4" t="str">
        <f>+VLOOKUP($J508,DATOS_PERSONAL!B:E,4,0)</f>
        <v>BECERRA ZAMORA</v>
      </c>
      <c r="N508" s="4" t="str">
        <f>+VLOOKUP($J508,DATOS_PERSONAL!B:F,5,0)</f>
        <v>PALMERAS CARARABO S.A.</v>
      </c>
      <c r="O508" s="4">
        <f>+VLOOKUP($A508,DATOS_CAPACITACIONES!A:N,11,0)</f>
        <v>20</v>
      </c>
      <c r="P508" s="4">
        <f>+VLOOKUP($A508,DATOS_CAPACITACIONES!A:L,12,0)</f>
        <v>20</v>
      </c>
      <c r="Q508" s="3">
        <f t="shared" si="7"/>
        <v>1</v>
      </c>
    </row>
    <row r="509" spans="1:17" ht="34.5" customHeight="1" x14ac:dyDescent="0.25">
      <c r="A509" s="2">
        <v>17</v>
      </c>
      <c r="B509" s="4" t="str">
        <f>+VLOOKUP($A509,DATOS_CAPACITACIONES!A:B,2,0)</f>
        <v>Ambiental</v>
      </c>
      <c r="C509" s="4" t="str">
        <f>+VLOOKUP($A509,DATOS_CAPACITACIONES!A:C,3,0)</f>
        <v xml:space="preserve"> AVC - Política de prohibición de caza, pesca, quema y deforestación</v>
      </c>
      <c r="D509" s="4" t="str">
        <f>+VLOOKUP($A509,DATOS_CAPACITACIONES!A:D,4,0)</f>
        <v xml:space="preserve">Socialización de la Política de prohibición de caza, pesca, quema y deforestación considerándose como una falta grave si se realizan dichas actividades dentro de las áreas de la empresa y se menciona los AVC. </v>
      </c>
      <c r="E509" s="4" t="str">
        <f>+VLOOKUP($A509,DATOS_CAPACITACIONES!A:E,5,0)</f>
        <v>William Fierro</v>
      </c>
      <c r="F509" s="4" t="str">
        <f>+VLOOKUP($A509,DATOS_CAPACITACIONES!A:F,6,0)</f>
        <v xml:space="preserve">William Fierro </v>
      </c>
      <c r="G509" s="4" t="str">
        <f>+VLOOKUP($A509,DATOS_CAPACITACIONES!A:G,7,0)</f>
        <v xml:space="preserve">Finca El Pilar </v>
      </c>
      <c r="H509" s="5">
        <f>+VLOOKUP($A509,DATOS_CAPACITACIONES!A:H,8,0)</f>
        <v>44343</v>
      </c>
      <c r="I509" s="4">
        <f>+VLOOKUP($A509,DATOS_CAPACITACIONES!A:I,9,0)</f>
        <v>120</v>
      </c>
      <c r="J509" s="2">
        <v>17328515</v>
      </c>
      <c r="K509" s="4" t="str">
        <f>+VLOOKUP($J509,DATOS_PERSONAL!B:C,2,0)</f>
        <v>N/A</v>
      </c>
      <c r="L509" s="4" t="str">
        <f>+VLOOKUP($J509,DATOS_PERSONAL!B:D,3,0)</f>
        <v>BENJAMIN</v>
      </c>
      <c r="M509" s="4" t="str">
        <f>+VLOOKUP($J509,DATOS_PERSONAL!B:E,4,0)</f>
        <v>ALDANA RINCON</v>
      </c>
      <c r="N509" s="4" t="str">
        <f>+VLOOKUP($J509,DATOS_PERSONAL!B:F,5,0)</f>
        <v>PALMERAS CARARABO S.A.</v>
      </c>
      <c r="O509" s="4">
        <f>+VLOOKUP($A509,DATOS_CAPACITACIONES!A:N,11,0)</f>
        <v>20</v>
      </c>
      <c r="P509" s="4">
        <f>+VLOOKUP($A509,DATOS_CAPACITACIONES!A:L,12,0)</f>
        <v>20</v>
      </c>
      <c r="Q509" s="3">
        <f t="shared" si="7"/>
        <v>1</v>
      </c>
    </row>
    <row r="510" spans="1:17" ht="34.5" customHeight="1" x14ac:dyDescent="0.25">
      <c r="A510" s="2">
        <v>18</v>
      </c>
      <c r="B510" s="4" t="str">
        <f>+VLOOKUP($A510,DATOS_CAPACITACIONES!A:B,2,0)</f>
        <v>Ambiental</v>
      </c>
      <c r="C510" s="4" t="str">
        <f>+VLOOKUP($A510,DATOS_CAPACITACIONES!A:C,3,0)</f>
        <v>Plan de Gestión Integral de Residuos Sólidos</v>
      </c>
      <c r="D510" s="4" t="str">
        <f>+VLOOKUP($A510,DATOS_CAPACITACIONES!A:D,4,0)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0" s="4" t="str">
        <f>+VLOOKUP($A510,DATOS_CAPACITACIONES!A:E,5,0)</f>
        <v>William Fierro</v>
      </c>
      <c r="F510" s="4" t="str">
        <f>+VLOOKUP($A510,DATOS_CAPACITACIONES!A:F,6,0)</f>
        <v xml:space="preserve">William Fierro </v>
      </c>
      <c r="G510" s="4" t="str">
        <f>+VLOOKUP($A510,DATOS_CAPACITACIONES!A:G,7,0)</f>
        <v xml:space="preserve">Finca El Pilar </v>
      </c>
      <c r="H510" s="5">
        <f>+VLOOKUP($A510,DATOS_CAPACITACIONES!A:H,8,0)</f>
        <v>44343</v>
      </c>
      <c r="I510" s="4">
        <f>+VLOOKUP($A510,DATOS_CAPACITACIONES!A:I,9,0)</f>
        <v>120</v>
      </c>
      <c r="J510" s="2">
        <v>31031744</v>
      </c>
      <c r="K510" s="4">
        <f>+VLOOKUP($J510,DATOS_PERSONAL!B:C,2,0)</f>
        <v>1023</v>
      </c>
      <c r="L510" s="4" t="str">
        <f>+VLOOKUP($J510,DATOS_PERSONAL!B:D,3,0)</f>
        <v xml:space="preserve"> MARIA EUGENIA</v>
      </c>
      <c r="M510" s="4" t="str">
        <f>+VLOOKUP($J510,DATOS_PERSONAL!B:E,4,0)</f>
        <v>VARGAS OVALLE</v>
      </c>
      <c r="N510" s="4" t="str">
        <f>+VLOOKUP($J510,DATOS_PERSONAL!B:F,5,0)</f>
        <v>OROBERLÍN S.A.S.</v>
      </c>
      <c r="O510" s="4">
        <f>+VLOOKUP($A510,DATOS_CAPACITACIONES!A:N,11,0)</f>
        <v>23</v>
      </c>
      <c r="P510" s="4">
        <f>+VLOOKUP($A510,DATOS_CAPACITACIONES!A:L,12,0)</f>
        <v>23</v>
      </c>
      <c r="Q510" s="3">
        <f t="shared" si="7"/>
        <v>1</v>
      </c>
    </row>
    <row r="511" spans="1:17" ht="34.5" customHeight="1" x14ac:dyDescent="0.25">
      <c r="A511" s="2">
        <v>18</v>
      </c>
      <c r="B511" s="4" t="str">
        <f>+VLOOKUP($A511,DATOS_CAPACITACIONES!A:B,2,0)</f>
        <v>Ambiental</v>
      </c>
      <c r="C511" s="4" t="str">
        <f>+VLOOKUP($A511,DATOS_CAPACITACIONES!A:C,3,0)</f>
        <v>Plan de Gestión Integral de Residuos Sólidos</v>
      </c>
      <c r="D511" s="4" t="str">
        <f>+VLOOKUP($A511,DATOS_CAPACITACIONES!A:D,4,0)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1" s="4" t="str">
        <f>+VLOOKUP($A511,DATOS_CAPACITACIONES!A:E,5,0)</f>
        <v>William Fierro</v>
      </c>
      <c r="F511" s="4" t="str">
        <f>+VLOOKUP($A511,DATOS_CAPACITACIONES!A:F,6,0)</f>
        <v xml:space="preserve">William Fierro </v>
      </c>
      <c r="G511" s="4" t="str">
        <f>+VLOOKUP($A511,DATOS_CAPACITACIONES!A:G,7,0)</f>
        <v xml:space="preserve">Finca El Pilar </v>
      </c>
      <c r="H511" s="5">
        <f>+VLOOKUP($A511,DATOS_CAPACITACIONES!A:H,8,0)</f>
        <v>44343</v>
      </c>
      <c r="I511" s="4">
        <f>+VLOOKUP($A511,DATOS_CAPACITACIONES!A:I,9,0)</f>
        <v>120</v>
      </c>
      <c r="J511" s="2">
        <v>17267214</v>
      </c>
      <c r="K511" s="4">
        <f>+VLOOKUP($J511,DATOS_PERSONAL!B:C,2,0)</f>
        <v>1311</v>
      </c>
      <c r="L511" s="4" t="str">
        <f>+VLOOKUP($J511,DATOS_PERSONAL!B:D,3,0)</f>
        <v>JOSE ALVARO</v>
      </c>
      <c r="M511" s="4" t="str">
        <f>+VLOOKUP($J511,DATOS_PERSONAL!B:E,4,0)</f>
        <v xml:space="preserve">SUAREZ TRIVIÑO </v>
      </c>
      <c r="N511" s="4" t="str">
        <f>+VLOOKUP($J511,DATOS_PERSONAL!B:F,5,0)</f>
        <v>OROBERLÍN S.A.S.</v>
      </c>
      <c r="O511" s="4">
        <f>+VLOOKUP($A511,DATOS_CAPACITACIONES!A:N,11,0)</f>
        <v>23</v>
      </c>
      <c r="P511" s="4">
        <f>+VLOOKUP($A511,DATOS_CAPACITACIONES!A:L,12,0)</f>
        <v>23</v>
      </c>
      <c r="Q511" s="3">
        <f t="shared" si="7"/>
        <v>1</v>
      </c>
    </row>
    <row r="512" spans="1:17" ht="34.5" customHeight="1" x14ac:dyDescent="0.25">
      <c r="A512" s="2">
        <v>18</v>
      </c>
      <c r="B512" s="4" t="str">
        <f>+VLOOKUP($A512,DATOS_CAPACITACIONES!A:B,2,0)</f>
        <v>Ambiental</v>
      </c>
      <c r="C512" s="4" t="str">
        <f>+VLOOKUP($A512,DATOS_CAPACITACIONES!A:C,3,0)</f>
        <v>Plan de Gestión Integral de Residuos Sólidos</v>
      </c>
      <c r="D512" s="4" t="str">
        <f>+VLOOKUP($A512,DATOS_CAPACITACIONES!A:D,4,0)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2" s="4" t="str">
        <f>+VLOOKUP($A512,DATOS_CAPACITACIONES!A:E,5,0)</f>
        <v>William Fierro</v>
      </c>
      <c r="F512" s="4" t="str">
        <f>+VLOOKUP($A512,DATOS_CAPACITACIONES!A:F,6,0)</f>
        <v xml:space="preserve">William Fierro </v>
      </c>
      <c r="G512" s="4" t="str">
        <f>+VLOOKUP($A512,DATOS_CAPACITACIONES!A:G,7,0)</f>
        <v xml:space="preserve">Finca El Pilar </v>
      </c>
      <c r="H512" s="5">
        <f>+VLOOKUP($A512,DATOS_CAPACITACIONES!A:H,8,0)</f>
        <v>44343</v>
      </c>
      <c r="I512" s="4">
        <f>+VLOOKUP($A512,DATOS_CAPACITACIONES!A:I,9,0)</f>
        <v>120</v>
      </c>
      <c r="J512" s="2">
        <v>25331999</v>
      </c>
      <c r="K512" s="4">
        <f>+VLOOKUP($J512,DATOS_PERSONAL!B:C,2,0)</f>
        <v>1121</v>
      </c>
      <c r="L512" s="4" t="str">
        <f>+VLOOKUP($J512,DATOS_PERSONAL!B:D,3,0)</f>
        <v xml:space="preserve">VICKY JIMENA </v>
      </c>
      <c r="M512" s="4" t="str">
        <f>+VLOOKUP($J512,DATOS_PERSONAL!B:E,4,0)</f>
        <v xml:space="preserve">SANDOVAL GOLU </v>
      </c>
      <c r="N512" s="4" t="str">
        <f>+VLOOKUP($J512,DATOS_PERSONAL!B:F,5,0)</f>
        <v>OROBERLÍN S.A.S.</v>
      </c>
      <c r="O512" s="4">
        <f>+VLOOKUP($A512,DATOS_CAPACITACIONES!A:N,11,0)</f>
        <v>23</v>
      </c>
      <c r="P512" s="4">
        <f>+VLOOKUP($A512,DATOS_CAPACITACIONES!A:L,12,0)</f>
        <v>23</v>
      </c>
      <c r="Q512" s="3">
        <f t="shared" si="7"/>
        <v>1</v>
      </c>
    </row>
    <row r="513" spans="1:17" ht="34.5" customHeight="1" x14ac:dyDescent="0.25">
      <c r="A513" s="2">
        <v>18</v>
      </c>
      <c r="B513" s="4" t="str">
        <f>+VLOOKUP($A513,DATOS_CAPACITACIONES!A:B,2,0)</f>
        <v>Ambiental</v>
      </c>
      <c r="C513" s="4" t="str">
        <f>+VLOOKUP($A513,DATOS_CAPACITACIONES!A:C,3,0)</f>
        <v>Plan de Gestión Integral de Residuos Sólidos</v>
      </c>
      <c r="D513" s="4" t="str">
        <f>+VLOOKUP($A513,DATOS_CAPACITACIONES!A:D,4,0)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3" s="4" t="str">
        <f>+VLOOKUP($A513,DATOS_CAPACITACIONES!A:E,5,0)</f>
        <v>William Fierro</v>
      </c>
      <c r="F513" s="4" t="str">
        <f>+VLOOKUP($A513,DATOS_CAPACITACIONES!A:F,6,0)</f>
        <v xml:space="preserve">William Fierro </v>
      </c>
      <c r="G513" s="4" t="str">
        <f>+VLOOKUP($A513,DATOS_CAPACITACIONES!A:G,7,0)</f>
        <v xml:space="preserve">Finca El Pilar </v>
      </c>
      <c r="H513" s="5">
        <f>+VLOOKUP($A513,DATOS_CAPACITACIONES!A:H,8,0)</f>
        <v>44343</v>
      </c>
      <c r="I513" s="4">
        <f>+VLOOKUP($A513,DATOS_CAPACITACIONES!A:I,9,0)</f>
        <v>120</v>
      </c>
      <c r="J513" s="2">
        <v>40401255</v>
      </c>
      <c r="K513" s="4">
        <f>+VLOOKUP($J513,DATOS_PERSONAL!B:C,2,0)</f>
        <v>1034</v>
      </c>
      <c r="L513" s="4" t="str">
        <f>+VLOOKUP($J513,DATOS_PERSONAL!B:D,3,0)</f>
        <v>YUDY FERLAY</v>
      </c>
      <c r="M513" s="4" t="str">
        <f>+VLOOKUP($J513,DATOS_PERSONAL!B:E,4,0)</f>
        <v xml:space="preserve">ROMERO BERNAL </v>
      </c>
      <c r="N513" s="4" t="str">
        <f>+VLOOKUP($J513,DATOS_PERSONAL!B:F,5,0)</f>
        <v>OROBERLÍN S.A.S.</v>
      </c>
      <c r="O513" s="4">
        <f>+VLOOKUP($A513,DATOS_CAPACITACIONES!A:N,11,0)</f>
        <v>23</v>
      </c>
      <c r="P513" s="4">
        <f>+VLOOKUP($A513,DATOS_CAPACITACIONES!A:L,12,0)</f>
        <v>23</v>
      </c>
      <c r="Q513" s="3">
        <f t="shared" si="7"/>
        <v>1</v>
      </c>
    </row>
    <row r="514" spans="1:17" ht="34.5" customHeight="1" x14ac:dyDescent="0.25">
      <c r="A514" s="2">
        <v>18</v>
      </c>
      <c r="B514" s="4" t="str">
        <f>+VLOOKUP($A514,DATOS_CAPACITACIONES!A:B,2,0)</f>
        <v>Ambiental</v>
      </c>
      <c r="C514" s="4" t="str">
        <f>+VLOOKUP($A514,DATOS_CAPACITACIONES!A:C,3,0)</f>
        <v>Plan de Gestión Integral de Residuos Sólidos</v>
      </c>
      <c r="D514" s="4" t="str">
        <f>+VLOOKUP($A514,DATOS_CAPACITACIONES!A:D,4,0)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4" s="4" t="str">
        <f>+VLOOKUP($A514,DATOS_CAPACITACIONES!A:E,5,0)</f>
        <v>William Fierro</v>
      </c>
      <c r="F514" s="4" t="str">
        <f>+VLOOKUP($A514,DATOS_CAPACITACIONES!A:F,6,0)</f>
        <v xml:space="preserve">William Fierro </v>
      </c>
      <c r="G514" s="4" t="str">
        <f>+VLOOKUP($A514,DATOS_CAPACITACIONES!A:G,7,0)</f>
        <v xml:space="preserve">Finca El Pilar </v>
      </c>
      <c r="H514" s="5">
        <f>+VLOOKUP($A514,DATOS_CAPACITACIONES!A:H,8,0)</f>
        <v>44343</v>
      </c>
      <c r="I514" s="4">
        <f>+VLOOKUP($A514,DATOS_CAPACITACIONES!A:I,9,0)</f>
        <v>120</v>
      </c>
      <c r="J514" s="2">
        <v>1122132486</v>
      </c>
      <c r="K514" s="4">
        <f>+VLOOKUP($J514,DATOS_PERSONAL!B:C,2,0)</f>
        <v>1216</v>
      </c>
      <c r="L514" s="4" t="str">
        <f>+VLOOKUP($J514,DATOS_PERSONAL!B:D,3,0)</f>
        <v xml:space="preserve"> LAURA MARCELA</v>
      </c>
      <c r="M514" s="4" t="str">
        <f>+VLOOKUP($J514,DATOS_PERSONAL!B:E,4,0)</f>
        <v>ROJAS GARCIA</v>
      </c>
      <c r="N514" s="4" t="str">
        <f>+VLOOKUP($J514,DATOS_PERSONAL!B:F,5,0)</f>
        <v>OROBERLÍN S.A.S.</v>
      </c>
      <c r="O514" s="4">
        <f>+VLOOKUP($A514,DATOS_CAPACITACIONES!A:N,11,0)</f>
        <v>23</v>
      </c>
      <c r="P514" s="4">
        <f>+VLOOKUP($A514,DATOS_CAPACITACIONES!A:L,12,0)</f>
        <v>23</v>
      </c>
      <c r="Q514" s="3">
        <f t="shared" ref="Q514:Q577" si="8">(P514/O514)</f>
        <v>1</v>
      </c>
    </row>
    <row r="515" spans="1:17" ht="34.5" customHeight="1" x14ac:dyDescent="0.25">
      <c r="A515" s="2">
        <v>18</v>
      </c>
      <c r="B515" s="4" t="str">
        <f>+VLOOKUP($A515,DATOS_CAPACITACIONES!A:B,2,0)</f>
        <v>Ambiental</v>
      </c>
      <c r="C515" s="4" t="str">
        <f>+VLOOKUP($A515,DATOS_CAPACITACIONES!A:C,3,0)</f>
        <v>Plan de Gestión Integral de Residuos Sólidos</v>
      </c>
      <c r="D515" s="4" t="str">
        <f>+VLOOKUP($A515,DATOS_CAPACITACIONES!A:D,4,0)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5" s="4" t="str">
        <f>+VLOOKUP($A515,DATOS_CAPACITACIONES!A:E,5,0)</f>
        <v>William Fierro</v>
      </c>
      <c r="F515" s="4" t="str">
        <f>+VLOOKUP($A515,DATOS_CAPACITACIONES!A:F,6,0)</f>
        <v xml:space="preserve">William Fierro </v>
      </c>
      <c r="G515" s="4" t="str">
        <f>+VLOOKUP($A515,DATOS_CAPACITACIONES!A:G,7,0)</f>
        <v xml:space="preserve">Finca El Pilar </v>
      </c>
      <c r="H515" s="5">
        <f>+VLOOKUP($A515,DATOS_CAPACITACIONES!A:H,8,0)</f>
        <v>44343</v>
      </c>
      <c r="I515" s="4">
        <f>+VLOOKUP($A515,DATOS_CAPACITACIONES!A:I,9,0)</f>
        <v>120</v>
      </c>
      <c r="J515" s="2">
        <v>1123116129</v>
      </c>
      <c r="K515" s="4">
        <f>+VLOOKUP($J515,DATOS_PERSONAL!B:C,2,0)</f>
        <v>1090</v>
      </c>
      <c r="L515" s="4" t="str">
        <f>+VLOOKUP($J515,DATOS_PERSONAL!B:D,3,0)</f>
        <v>JUAN ESTEBAN</v>
      </c>
      <c r="M515" s="4" t="str">
        <f>+VLOOKUP($J515,DATOS_PERSONAL!B:E,4,0)</f>
        <v xml:space="preserve">ORTIZ </v>
      </c>
      <c r="N515" s="4" t="str">
        <f>+VLOOKUP($J515,DATOS_PERSONAL!B:F,5,0)</f>
        <v>OROBERLÍN S.A.S.</v>
      </c>
      <c r="O515" s="4">
        <f>+VLOOKUP($A515,DATOS_CAPACITACIONES!A:N,11,0)</f>
        <v>23</v>
      </c>
      <c r="P515" s="4">
        <f>+VLOOKUP($A515,DATOS_CAPACITACIONES!A:L,12,0)</f>
        <v>23</v>
      </c>
      <c r="Q515" s="3">
        <f t="shared" si="8"/>
        <v>1</v>
      </c>
    </row>
    <row r="516" spans="1:17" ht="34.5" customHeight="1" x14ac:dyDescent="0.25">
      <c r="A516" s="2">
        <v>18</v>
      </c>
      <c r="B516" s="4" t="str">
        <f>+VLOOKUP($A516,DATOS_CAPACITACIONES!A:B,2,0)</f>
        <v>Ambiental</v>
      </c>
      <c r="C516" s="4" t="str">
        <f>+VLOOKUP($A516,DATOS_CAPACITACIONES!A:C,3,0)</f>
        <v>Plan de Gestión Integral de Residuos Sólidos</v>
      </c>
      <c r="D516" s="4" t="str">
        <f>+VLOOKUP($A516,DATOS_CAPACITACIONES!A:D,4,0)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6" s="4" t="str">
        <f>+VLOOKUP($A516,DATOS_CAPACITACIONES!A:E,5,0)</f>
        <v>William Fierro</v>
      </c>
      <c r="F516" s="4" t="str">
        <f>+VLOOKUP($A516,DATOS_CAPACITACIONES!A:F,6,0)</f>
        <v xml:space="preserve">William Fierro </v>
      </c>
      <c r="G516" s="4" t="str">
        <f>+VLOOKUP($A516,DATOS_CAPACITACIONES!A:G,7,0)</f>
        <v xml:space="preserve">Finca El Pilar </v>
      </c>
      <c r="H516" s="5">
        <f>+VLOOKUP($A516,DATOS_CAPACITACIONES!A:H,8,0)</f>
        <v>44343</v>
      </c>
      <c r="I516" s="4">
        <f>+VLOOKUP($A516,DATOS_CAPACITACIONES!A:I,9,0)</f>
        <v>120</v>
      </c>
      <c r="J516" s="2">
        <v>31031695</v>
      </c>
      <c r="K516" s="4">
        <f>+VLOOKUP($J516,DATOS_PERSONAL!B:C,2,0)</f>
        <v>1422</v>
      </c>
      <c r="L516" s="4" t="str">
        <f>+VLOOKUP($J516,DATOS_PERSONAL!B:D,3,0)</f>
        <v>ANA ELIZABETH</v>
      </c>
      <c r="M516" s="4" t="str">
        <f>+VLOOKUP($J516,DATOS_PERSONAL!B:E,4,0)</f>
        <v>ORTIZ</v>
      </c>
      <c r="N516" s="4" t="str">
        <f>+VLOOKUP($J516,DATOS_PERSONAL!B:F,5,0)</f>
        <v>OROBERLÍN S.A.S.</v>
      </c>
      <c r="O516" s="4">
        <f>+VLOOKUP($A516,DATOS_CAPACITACIONES!A:N,11,0)</f>
        <v>23</v>
      </c>
      <c r="P516" s="4">
        <f>+VLOOKUP($A516,DATOS_CAPACITACIONES!A:L,12,0)</f>
        <v>23</v>
      </c>
      <c r="Q516" s="3">
        <f t="shared" si="8"/>
        <v>1</v>
      </c>
    </row>
    <row r="517" spans="1:17" ht="34.5" customHeight="1" x14ac:dyDescent="0.25">
      <c r="A517" s="2">
        <v>18</v>
      </c>
      <c r="B517" s="4" t="str">
        <f>+VLOOKUP($A517,DATOS_CAPACITACIONES!A:B,2,0)</f>
        <v>Ambiental</v>
      </c>
      <c r="C517" s="4" t="str">
        <f>+VLOOKUP($A517,DATOS_CAPACITACIONES!A:C,3,0)</f>
        <v>Plan de Gestión Integral de Residuos Sólidos</v>
      </c>
      <c r="D517" s="4" t="str">
        <f>+VLOOKUP($A517,DATOS_CAPACITACIONES!A:D,4,0)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7" s="4" t="str">
        <f>+VLOOKUP($A517,DATOS_CAPACITACIONES!A:E,5,0)</f>
        <v>William Fierro</v>
      </c>
      <c r="F517" s="4" t="str">
        <f>+VLOOKUP($A517,DATOS_CAPACITACIONES!A:F,6,0)</f>
        <v xml:space="preserve">William Fierro </v>
      </c>
      <c r="G517" s="4" t="str">
        <f>+VLOOKUP($A517,DATOS_CAPACITACIONES!A:G,7,0)</f>
        <v xml:space="preserve">Finca El Pilar </v>
      </c>
      <c r="H517" s="5">
        <f>+VLOOKUP($A517,DATOS_CAPACITACIONES!A:H,8,0)</f>
        <v>44343</v>
      </c>
      <c r="I517" s="4">
        <f>+VLOOKUP($A517,DATOS_CAPACITACIONES!A:I,9,0)</f>
        <v>120</v>
      </c>
      <c r="J517" s="2">
        <v>40404467</v>
      </c>
      <c r="K517" s="4">
        <f>+VLOOKUP($J517,DATOS_PERSONAL!B:C,2,0)</f>
        <v>1029</v>
      </c>
      <c r="L517" s="4" t="str">
        <f>+VLOOKUP($J517,DATOS_PERSONAL!B:D,3,0)</f>
        <v>BLANCA MARINELLA</v>
      </c>
      <c r="M517" s="4" t="str">
        <f>+VLOOKUP($J517,DATOS_PERSONAL!B:E,4,0)</f>
        <v xml:space="preserve">MORENO SANCHEZ </v>
      </c>
      <c r="N517" s="4" t="str">
        <f>+VLOOKUP($J517,DATOS_PERSONAL!B:F,5,0)</f>
        <v>OROBERLÍN S.A.S.</v>
      </c>
      <c r="O517" s="4">
        <f>+VLOOKUP($A517,DATOS_CAPACITACIONES!A:N,11,0)</f>
        <v>23</v>
      </c>
      <c r="P517" s="4">
        <f>+VLOOKUP($A517,DATOS_CAPACITACIONES!A:L,12,0)</f>
        <v>23</v>
      </c>
      <c r="Q517" s="3">
        <f t="shared" si="8"/>
        <v>1</v>
      </c>
    </row>
    <row r="518" spans="1:17" ht="34.5" customHeight="1" x14ac:dyDescent="0.25">
      <c r="A518" s="2">
        <v>18</v>
      </c>
      <c r="B518" s="4" t="str">
        <f>+VLOOKUP($A518,DATOS_CAPACITACIONES!A:B,2,0)</f>
        <v>Ambiental</v>
      </c>
      <c r="C518" s="4" t="str">
        <f>+VLOOKUP($A518,DATOS_CAPACITACIONES!A:C,3,0)</f>
        <v>Plan de Gestión Integral de Residuos Sólidos</v>
      </c>
      <c r="D518" s="4" t="str">
        <f>+VLOOKUP($A518,DATOS_CAPACITACIONES!A:D,4,0)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8" s="4" t="str">
        <f>+VLOOKUP($A518,DATOS_CAPACITACIONES!A:E,5,0)</f>
        <v>William Fierro</v>
      </c>
      <c r="F518" s="4" t="str">
        <f>+VLOOKUP($A518,DATOS_CAPACITACIONES!A:F,6,0)</f>
        <v xml:space="preserve">William Fierro </v>
      </c>
      <c r="G518" s="4" t="str">
        <f>+VLOOKUP($A518,DATOS_CAPACITACIONES!A:G,7,0)</f>
        <v xml:space="preserve">Finca El Pilar </v>
      </c>
      <c r="H518" s="5">
        <f>+VLOOKUP($A518,DATOS_CAPACITACIONES!A:H,8,0)</f>
        <v>44343</v>
      </c>
      <c r="I518" s="4">
        <f>+VLOOKUP($A518,DATOS_CAPACITACIONES!A:I,9,0)</f>
        <v>120</v>
      </c>
      <c r="J518" s="2">
        <v>40328103</v>
      </c>
      <c r="K518" s="4">
        <f>+VLOOKUP($J518,DATOS_PERSONAL!B:C,2,0)</f>
        <v>1030</v>
      </c>
      <c r="L518" s="4" t="str">
        <f>+VLOOKUP($J518,DATOS_PERSONAL!B:D,3,0)</f>
        <v>DORYS ADRIANA</v>
      </c>
      <c r="M518" s="4" t="str">
        <f>+VLOOKUP($J518,DATOS_PERSONAL!B:E,4,0)</f>
        <v xml:space="preserve">MORENO SANCHEZ </v>
      </c>
      <c r="N518" s="4" t="str">
        <f>+VLOOKUP($J518,DATOS_PERSONAL!B:F,5,0)</f>
        <v>OROBERLÍN S.A.S.</v>
      </c>
      <c r="O518" s="4">
        <f>+VLOOKUP($A518,DATOS_CAPACITACIONES!A:N,11,0)</f>
        <v>23</v>
      </c>
      <c r="P518" s="4">
        <f>+VLOOKUP($A518,DATOS_CAPACITACIONES!A:L,12,0)</f>
        <v>23</v>
      </c>
      <c r="Q518" s="3">
        <f t="shared" si="8"/>
        <v>1</v>
      </c>
    </row>
    <row r="519" spans="1:17" ht="34.5" customHeight="1" x14ac:dyDescent="0.25">
      <c r="A519" s="2">
        <v>18</v>
      </c>
      <c r="B519" s="4" t="str">
        <f>+VLOOKUP($A519,DATOS_CAPACITACIONES!A:B,2,0)</f>
        <v>Ambiental</v>
      </c>
      <c r="C519" s="4" t="str">
        <f>+VLOOKUP($A519,DATOS_CAPACITACIONES!A:C,3,0)</f>
        <v>Plan de Gestión Integral de Residuos Sólidos</v>
      </c>
      <c r="D519" s="4" t="str">
        <f>+VLOOKUP($A519,DATOS_CAPACITACIONES!A:D,4,0)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19" s="4" t="str">
        <f>+VLOOKUP($A519,DATOS_CAPACITACIONES!A:E,5,0)</f>
        <v>William Fierro</v>
      </c>
      <c r="F519" s="4" t="str">
        <f>+VLOOKUP($A519,DATOS_CAPACITACIONES!A:F,6,0)</f>
        <v xml:space="preserve">William Fierro </v>
      </c>
      <c r="G519" s="4" t="str">
        <f>+VLOOKUP($A519,DATOS_CAPACITACIONES!A:G,7,0)</f>
        <v xml:space="preserve">Finca El Pilar </v>
      </c>
      <c r="H519" s="5">
        <f>+VLOOKUP($A519,DATOS_CAPACITACIONES!A:H,8,0)</f>
        <v>44343</v>
      </c>
      <c r="I519" s="4">
        <f>+VLOOKUP($A519,DATOS_CAPACITACIONES!A:I,9,0)</f>
        <v>120</v>
      </c>
      <c r="J519" s="2">
        <v>40326125</v>
      </c>
      <c r="K519" s="4">
        <f>+VLOOKUP($J519,DATOS_PERSONAL!B:C,2,0)</f>
        <v>1129</v>
      </c>
      <c r="L519" s="4" t="str">
        <f>+VLOOKUP($J519,DATOS_PERSONAL!B:D,3,0)</f>
        <v>LILIANA ANDREA</v>
      </c>
      <c r="M519" s="4" t="str">
        <f>+VLOOKUP($J519,DATOS_PERSONAL!B:E,4,0)</f>
        <v xml:space="preserve">MORENO NARVAEZ </v>
      </c>
      <c r="N519" s="4" t="str">
        <f>+VLOOKUP($J519,DATOS_PERSONAL!B:F,5,0)</f>
        <v>OROBERLÍN S.A.S.</v>
      </c>
      <c r="O519" s="4">
        <f>+VLOOKUP($A519,DATOS_CAPACITACIONES!A:N,11,0)</f>
        <v>23</v>
      </c>
      <c r="P519" s="4">
        <f>+VLOOKUP($A519,DATOS_CAPACITACIONES!A:L,12,0)</f>
        <v>23</v>
      </c>
      <c r="Q519" s="3">
        <f t="shared" si="8"/>
        <v>1</v>
      </c>
    </row>
    <row r="520" spans="1:17" ht="34.5" customHeight="1" x14ac:dyDescent="0.25">
      <c r="A520" s="2">
        <v>18</v>
      </c>
      <c r="B520" s="4" t="str">
        <f>+VLOOKUP($A520,DATOS_CAPACITACIONES!A:B,2,0)</f>
        <v>Ambiental</v>
      </c>
      <c r="C520" s="4" t="str">
        <f>+VLOOKUP($A520,DATOS_CAPACITACIONES!A:C,3,0)</f>
        <v>Plan de Gestión Integral de Residuos Sólidos</v>
      </c>
      <c r="D520" s="4" t="str">
        <f>+VLOOKUP($A520,DATOS_CAPACITACIONES!A:D,4,0)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0" s="4" t="str">
        <f>+VLOOKUP($A520,DATOS_CAPACITACIONES!A:E,5,0)</f>
        <v>William Fierro</v>
      </c>
      <c r="F520" s="4" t="str">
        <f>+VLOOKUP($A520,DATOS_CAPACITACIONES!A:F,6,0)</f>
        <v xml:space="preserve">William Fierro </v>
      </c>
      <c r="G520" s="4" t="str">
        <f>+VLOOKUP($A520,DATOS_CAPACITACIONES!A:G,7,0)</f>
        <v xml:space="preserve">Finca El Pilar </v>
      </c>
      <c r="H520" s="5">
        <f>+VLOOKUP($A520,DATOS_CAPACITACIONES!A:H,8,0)</f>
        <v>44343</v>
      </c>
      <c r="I520" s="4">
        <f>+VLOOKUP($A520,DATOS_CAPACITACIONES!A:I,9,0)</f>
        <v>120</v>
      </c>
      <c r="J520" s="2">
        <v>1121832436</v>
      </c>
      <c r="K520" s="4">
        <f>+VLOOKUP($J520,DATOS_PERSONAL!B:C,2,0)</f>
        <v>1537</v>
      </c>
      <c r="L520" s="4" t="str">
        <f>+VLOOKUP($J520,DATOS_PERSONAL!B:D,3,0)</f>
        <v>DEICY MARIA</v>
      </c>
      <c r="M520" s="4" t="str">
        <f>+VLOOKUP($J520,DATOS_PERSONAL!B:E,4,0)</f>
        <v>MERCHAN HERNANDEZ</v>
      </c>
      <c r="N520" s="4" t="str">
        <f>+VLOOKUP($J520,DATOS_PERSONAL!B:F,5,0)</f>
        <v>OROBERLÍN S.A.S.</v>
      </c>
      <c r="O520" s="4">
        <f>+VLOOKUP($A520,DATOS_CAPACITACIONES!A:N,11,0)</f>
        <v>23</v>
      </c>
      <c r="P520" s="4">
        <f>+VLOOKUP($A520,DATOS_CAPACITACIONES!A:L,12,0)</f>
        <v>23</v>
      </c>
      <c r="Q520" s="3">
        <f t="shared" si="8"/>
        <v>1</v>
      </c>
    </row>
    <row r="521" spans="1:17" ht="34.5" customHeight="1" x14ac:dyDescent="0.25">
      <c r="A521" s="2">
        <v>18</v>
      </c>
      <c r="B521" s="4" t="str">
        <f>+VLOOKUP($A521,DATOS_CAPACITACIONES!A:B,2,0)</f>
        <v>Ambiental</v>
      </c>
      <c r="C521" s="4" t="str">
        <f>+VLOOKUP($A521,DATOS_CAPACITACIONES!A:C,3,0)</f>
        <v>Plan de Gestión Integral de Residuos Sólidos</v>
      </c>
      <c r="D521" s="4" t="str">
        <f>+VLOOKUP($A521,DATOS_CAPACITACIONES!A:D,4,0)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1" s="4" t="str">
        <f>+VLOOKUP($A521,DATOS_CAPACITACIONES!A:E,5,0)</f>
        <v>William Fierro</v>
      </c>
      <c r="F521" s="4" t="str">
        <f>+VLOOKUP($A521,DATOS_CAPACITACIONES!A:F,6,0)</f>
        <v xml:space="preserve">William Fierro </v>
      </c>
      <c r="G521" s="4" t="str">
        <f>+VLOOKUP($A521,DATOS_CAPACITACIONES!A:G,7,0)</f>
        <v xml:space="preserve">Finca El Pilar </v>
      </c>
      <c r="H521" s="5">
        <f>+VLOOKUP($A521,DATOS_CAPACITACIONES!A:H,8,0)</f>
        <v>44343</v>
      </c>
      <c r="I521" s="4">
        <f>+VLOOKUP($A521,DATOS_CAPACITACIONES!A:I,9,0)</f>
        <v>120</v>
      </c>
      <c r="J521" s="2">
        <v>1121911429</v>
      </c>
      <c r="K521" s="4">
        <f>+VLOOKUP($J521,DATOS_PERSONAL!B:C,2,0)</f>
        <v>1037</v>
      </c>
      <c r="L521" s="4" t="str">
        <f>+VLOOKUP($J521,DATOS_PERSONAL!B:D,3,0)</f>
        <v>JYMMY ALEXANDER</v>
      </c>
      <c r="M521" s="4" t="str">
        <f>+VLOOKUP($J521,DATOS_PERSONAL!B:E,4,0)</f>
        <v xml:space="preserve">HERNANDEZ MORENO  </v>
      </c>
      <c r="N521" s="4" t="str">
        <f>+VLOOKUP($J521,DATOS_PERSONAL!B:F,5,0)</f>
        <v>OROBERLÍN S.A.S.</v>
      </c>
      <c r="O521" s="4">
        <f>+VLOOKUP($A521,DATOS_CAPACITACIONES!A:N,11,0)</f>
        <v>23</v>
      </c>
      <c r="P521" s="4">
        <f>+VLOOKUP($A521,DATOS_CAPACITACIONES!A:L,12,0)</f>
        <v>23</v>
      </c>
      <c r="Q521" s="3">
        <f t="shared" si="8"/>
        <v>1</v>
      </c>
    </row>
    <row r="522" spans="1:17" ht="34.5" customHeight="1" x14ac:dyDescent="0.25">
      <c r="A522" s="2">
        <v>18</v>
      </c>
      <c r="B522" s="4" t="str">
        <f>+VLOOKUP($A522,DATOS_CAPACITACIONES!A:B,2,0)</f>
        <v>Ambiental</v>
      </c>
      <c r="C522" s="4" t="str">
        <f>+VLOOKUP($A522,DATOS_CAPACITACIONES!A:C,3,0)</f>
        <v>Plan de Gestión Integral de Residuos Sólidos</v>
      </c>
      <c r="D522" s="4" t="str">
        <f>+VLOOKUP($A522,DATOS_CAPACITACIONES!A:D,4,0)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2" s="4" t="str">
        <f>+VLOOKUP($A522,DATOS_CAPACITACIONES!A:E,5,0)</f>
        <v>William Fierro</v>
      </c>
      <c r="F522" s="4" t="str">
        <f>+VLOOKUP($A522,DATOS_CAPACITACIONES!A:F,6,0)</f>
        <v xml:space="preserve">William Fierro </v>
      </c>
      <c r="G522" s="4" t="str">
        <f>+VLOOKUP($A522,DATOS_CAPACITACIONES!A:G,7,0)</f>
        <v xml:space="preserve">Finca El Pilar </v>
      </c>
      <c r="H522" s="5">
        <f>+VLOOKUP($A522,DATOS_CAPACITACIONES!A:H,8,0)</f>
        <v>44343</v>
      </c>
      <c r="I522" s="4">
        <f>+VLOOKUP($A522,DATOS_CAPACITACIONES!A:I,9,0)</f>
        <v>120</v>
      </c>
      <c r="J522" s="2">
        <v>1007329990</v>
      </c>
      <c r="K522" s="4">
        <f>+VLOOKUP($J522,DATOS_PERSONAL!B:C,2,0)</f>
        <v>1101</v>
      </c>
      <c r="L522" s="4" t="str">
        <f>+VLOOKUP($J522,DATOS_PERSONAL!B:D,3,0)</f>
        <v>ADRIANA</v>
      </c>
      <c r="M522" s="4" t="str">
        <f>+VLOOKUP($J522,DATOS_PERSONAL!B:E,4,0)</f>
        <v xml:space="preserve">HERNANDEZ LONDOÑO </v>
      </c>
      <c r="N522" s="4" t="str">
        <f>+VLOOKUP($J522,DATOS_PERSONAL!B:F,5,0)</f>
        <v>OROBERLÍN S.A.S.</v>
      </c>
      <c r="O522" s="4">
        <f>+VLOOKUP($A522,DATOS_CAPACITACIONES!A:N,11,0)</f>
        <v>23</v>
      </c>
      <c r="P522" s="4">
        <f>+VLOOKUP($A522,DATOS_CAPACITACIONES!A:L,12,0)</f>
        <v>23</v>
      </c>
      <c r="Q522" s="3">
        <f t="shared" si="8"/>
        <v>1</v>
      </c>
    </row>
    <row r="523" spans="1:17" ht="34.5" customHeight="1" x14ac:dyDescent="0.25">
      <c r="A523" s="2">
        <v>18</v>
      </c>
      <c r="B523" s="4" t="str">
        <f>+VLOOKUP($A523,DATOS_CAPACITACIONES!A:B,2,0)</f>
        <v>Ambiental</v>
      </c>
      <c r="C523" s="4" t="str">
        <f>+VLOOKUP($A523,DATOS_CAPACITACIONES!A:C,3,0)</f>
        <v>Plan de Gestión Integral de Residuos Sólidos</v>
      </c>
      <c r="D523" s="4" t="str">
        <f>+VLOOKUP($A523,DATOS_CAPACITACIONES!A:D,4,0)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3" s="4" t="str">
        <f>+VLOOKUP($A523,DATOS_CAPACITACIONES!A:E,5,0)</f>
        <v>William Fierro</v>
      </c>
      <c r="F523" s="4" t="str">
        <f>+VLOOKUP($A523,DATOS_CAPACITACIONES!A:F,6,0)</f>
        <v xml:space="preserve">William Fierro </v>
      </c>
      <c r="G523" s="4" t="str">
        <f>+VLOOKUP($A523,DATOS_CAPACITACIONES!A:G,7,0)</f>
        <v xml:space="preserve">Finca El Pilar </v>
      </c>
      <c r="H523" s="5">
        <f>+VLOOKUP($A523,DATOS_CAPACITACIONES!A:H,8,0)</f>
        <v>44343</v>
      </c>
      <c r="I523" s="4">
        <f>+VLOOKUP($A523,DATOS_CAPACITACIONES!A:I,9,0)</f>
        <v>120</v>
      </c>
      <c r="J523" s="2">
        <v>1123115110</v>
      </c>
      <c r="K523" s="4">
        <f>+VLOOKUP($J523,DATOS_PERSONAL!B:C,2,0)</f>
        <v>1371</v>
      </c>
      <c r="L523" s="4" t="str">
        <f>+VLOOKUP($J523,DATOS_PERSONAL!B:D,3,0)</f>
        <v>MARINELLY</v>
      </c>
      <c r="M523" s="4" t="str">
        <f>+VLOOKUP($J523,DATOS_PERSONAL!B:E,4,0)</f>
        <v xml:space="preserve">HERNANDEZ JILGUERO </v>
      </c>
      <c r="N523" s="4" t="str">
        <f>+VLOOKUP($J523,DATOS_PERSONAL!B:F,5,0)</f>
        <v>OROBERLÍN S.A.S.</v>
      </c>
      <c r="O523" s="4">
        <f>+VLOOKUP($A523,DATOS_CAPACITACIONES!A:N,11,0)</f>
        <v>23</v>
      </c>
      <c r="P523" s="4">
        <f>+VLOOKUP($A523,DATOS_CAPACITACIONES!A:L,12,0)</f>
        <v>23</v>
      </c>
      <c r="Q523" s="3">
        <f t="shared" si="8"/>
        <v>1</v>
      </c>
    </row>
    <row r="524" spans="1:17" ht="34.5" customHeight="1" x14ac:dyDescent="0.25">
      <c r="A524" s="2">
        <v>18</v>
      </c>
      <c r="B524" s="4" t="str">
        <f>+VLOOKUP($A524,DATOS_CAPACITACIONES!A:B,2,0)</f>
        <v>Ambiental</v>
      </c>
      <c r="C524" s="4" t="str">
        <f>+VLOOKUP($A524,DATOS_CAPACITACIONES!A:C,3,0)</f>
        <v>Plan de Gestión Integral de Residuos Sólidos</v>
      </c>
      <c r="D524" s="4" t="str">
        <f>+VLOOKUP($A524,DATOS_CAPACITACIONES!A:D,4,0)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4" s="4" t="str">
        <f>+VLOOKUP($A524,DATOS_CAPACITACIONES!A:E,5,0)</f>
        <v>William Fierro</v>
      </c>
      <c r="F524" s="4" t="str">
        <f>+VLOOKUP($A524,DATOS_CAPACITACIONES!A:F,6,0)</f>
        <v xml:space="preserve">William Fierro </v>
      </c>
      <c r="G524" s="4" t="str">
        <f>+VLOOKUP($A524,DATOS_CAPACITACIONES!A:G,7,0)</f>
        <v xml:space="preserve">Finca El Pilar </v>
      </c>
      <c r="H524" s="5">
        <f>+VLOOKUP($A524,DATOS_CAPACITACIONES!A:H,8,0)</f>
        <v>44343</v>
      </c>
      <c r="I524" s="4">
        <f>+VLOOKUP($A524,DATOS_CAPACITACIONES!A:I,9,0)</f>
        <v>120</v>
      </c>
      <c r="J524" s="2">
        <v>1010143088</v>
      </c>
      <c r="K524" s="4">
        <f>+VLOOKUP($J524,DATOS_PERSONAL!B:C,2,0)</f>
        <v>1536</v>
      </c>
      <c r="L524" s="4" t="str">
        <f>+VLOOKUP($J524,DATOS_PERSONAL!B:D,3,0)</f>
        <v>MONICA ALEJANDRA</v>
      </c>
      <c r="M524" s="4" t="str">
        <f>+VLOOKUP($J524,DATOS_PERSONAL!B:E,4,0)</f>
        <v xml:space="preserve">HERNANDEZ HERNANDEZ </v>
      </c>
      <c r="N524" s="4" t="str">
        <f>+VLOOKUP($J524,DATOS_PERSONAL!B:F,5,0)</f>
        <v>OROBERLÍN S.A.S.</v>
      </c>
      <c r="O524" s="4">
        <f>+VLOOKUP($A524,DATOS_CAPACITACIONES!A:N,11,0)</f>
        <v>23</v>
      </c>
      <c r="P524" s="4">
        <f>+VLOOKUP($A524,DATOS_CAPACITACIONES!A:L,12,0)</f>
        <v>23</v>
      </c>
      <c r="Q524" s="3">
        <f t="shared" si="8"/>
        <v>1</v>
      </c>
    </row>
    <row r="525" spans="1:17" ht="34.5" customHeight="1" x14ac:dyDescent="0.25">
      <c r="A525" s="2">
        <v>18</v>
      </c>
      <c r="B525" s="4" t="str">
        <f>+VLOOKUP($A525,DATOS_CAPACITACIONES!A:B,2,0)</f>
        <v>Ambiental</v>
      </c>
      <c r="C525" s="4" t="str">
        <f>+VLOOKUP($A525,DATOS_CAPACITACIONES!A:C,3,0)</f>
        <v>Plan de Gestión Integral de Residuos Sólidos</v>
      </c>
      <c r="D525" s="4" t="str">
        <f>+VLOOKUP($A525,DATOS_CAPACITACIONES!A:D,4,0)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5" s="4" t="str">
        <f>+VLOOKUP($A525,DATOS_CAPACITACIONES!A:E,5,0)</f>
        <v>William Fierro</v>
      </c>
      <c r="F525" s="4" t="str">
        <f>+VLOOKUP($A525,DATOS_CAPACITACIONES!A:F,6,0)</f>
        <v xml:space="preserve">William Fierro </v>
      </c>
      <c r="G525" s="4" t="str">
        <f>+VLOOKUP($A525,DATOS_CAPACITACIONES!A:G,7,0)</f>
        <v xml:space="preserve">Finca El Pilar </v>
      </c>
      <c r="H525" s="5">
        <f>+VLOOKUP($A525,DATOS_CAPACITACIONES!A:H,8,0)</f>
        <v>44343</v>
      </c>
      <c r="I525" s="4">
        <f>+VLOOKUP($A525,DATOS_CAPACITACIONES!A:I,9,0)</f>
        <v>120</v>
      </c>
      <c r="J525" s="2">
        <v>1123116171</v>
      </c>
      <c r="K525" s="4">
        <f>+VLOOKUP($J525,DATOS_PERSONAL!B:C,2,0)</f>
        <v>1539</v>
      </c>
      <c r="L525" s="4" t="str">
        <f>+VLOOKUP($J525,DATOS_PERSONAL!B:D,3,0)</f>
        <v>YULIZA ANDREA</v>
      </c>
      <c r="M525" s="4" t="str">
        <f>+VLOOKUP($J525,DATOS_PERSONAL!B:E,4,0)</f>
        <v xml:space="preserve">HERNANDEZ HERNANDEZ </v>
      </c>
      <c r="N525" s="4" t="str">
        <f>+VLOOKUP($J525,DATOS_PERSONAL!B:F,5,0)</f>
        <v>OROBERLÍN S.A.S.</v>
      </c>
      <c r="O525" s="4">
        <f>+VLOOKUP($A525,DATOS_CAPACITACIONES!A:N,11,0)</f>
        <v>23</v>
      </c>
      <c r="P525" s="4">
        <f>+VLOOKUP($A525,DATOS_CAPACITACIONES!A:L,12,0)</f>
        <v>23</v>
      </c>
      <c r="Q525" s="3">
        <f t="shared" si="8"/>
        <v>1</v>
      </c>
    </row>
    <row r="526" spans="1:17" ht="34.5" customHeight="1" x14ac:dyDescent="0.25">
      <c r="A526" s="2">
        <v>18</v>
      </c>
      <c r="B526" s="4" t="str">
        <f>+VLOOKUP($A526,DATOS_CAPACITACIONES!A:B,2,0)</f>
        <v>Ambiental</v>
      </c>
      <c r="C526" s="4" t="str">
        <f>+VLOOKUP($A526,DATOS_CAPACITACIONES!A:C,3,0)</f>
        <v>Plan de Gestión Integral de Residuos Sólidos</v>
      </c>
      <c r="D526" s="4" t="str">
        <f>+VLOOKUP($A526,DATOS_CAPACITACIONES!A:D,4,0)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6" s="4" t="str">
        <f>+VLOOKUP($A526,DATOS_CAPACITACIONES!A:E,5,0)</f>
        <v>William Fierro</v>
      </c>
      <c r="F526" s="4" t="str">
        <f>+VLOOKUP($A526,DATOS_CAPACITACIONES!A:F,6,0)</f>
        <v xml:space="preserve">William Fierro </v>
      </c>
      <c r="G526" s="4" t="str">
        <f>+VLOOKUP($A526,DATOS_CAPACITACIONES!A:G,7,0)</f>
        <v xml:space="preserve">Finca El Pilar </v>
      </c>
      <c r="H526" s="5">
        <f>+VLOOKUP($A526,DATOS_CAPACITACIONES!A:H,8,0)</f>
        <v>44343</v>
      </c>
      <c r="I526" s="4">
        <f>+VLOOKUP($A526,DATOS_CAPACITACIONES!A:I,9,0)</f>
        <v>120</v>
      </c>
      <c r="J526" s="2">
        <v>31536041</v>
      </c>
      <c r="K526" s="4">
        <f>+VLOOKUP($J526,DATOS_PERSONAL!B:C,2,0)</f>
        <v>1101</v>
      </c>
      <c r="L526" s="4" t="str">
        <f>+VLOOKUP($J526,DATOS_PERSONAL!B:D,3,0)</f>
        <v>ZAMIRNA</v>
      </c>
      <c r="M526" s="4" t="str">
        <f>+VLOOKUP($J526,DATOS_PERSONAL!B:E,4,0)</f>
        <v xml:space="preserve">GUERRERO AGUILAR </v>
      </c>
      <c r="N526" s="4" t="str">
        <f>+VLOOKUP($J526,DATOS_PERSONAL!B:F,5,0)</f>
        <v>OROBERLÍN S.A.S.</v>
      </c>
      <c r="O526" s="4">
        <f>+VLOOKUP($A526,DATOS_CAPACITACIONES!A:N,11,0)</f>
        <v>23</v>
      </c>
      <c r="P526" s="4">
        <f>+VLOOKUP($A526,DATOS_CAPACITACIONES!A:L,12,0)</f>
        <v>23</v>
      </c>
      <c r="Q526" s="3">
        <f t="shared" si="8"/>
        <v>1</v>
      </c>
    </row>
    <row r="527" spans="1:17" ht="34.5" customHeight="1" x14ac:dyDescent="0.25">
      <c r="A527" s="2">
        <v>18</v>
      </c>
      <c r="B527" s="4" t="str">
        <f>+VLOOKUP($A527,DATOS_CAPACITACIONES!A:B,2,0)</f>
        <v>Ambiental</v>
      </c>
      <c r="C527" s="4" t="str">
        <f>+VLOOKUP($A527,DATOS_CAPACITACIONES!A:C,3,0)</f>
        <v>Plan de Gestión Integral de Residuos Sólidos</v>
      </c>
      <c r="D527" s="4" t="str">
        <f>+VLOOKUP($A527,DATOS_CAPACITACIONES!A:D,4,0)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7" s="4" t="str">
        <f>+VLOOKUP($A527,DATOS_CAPACITACIONES!A:E,5,0)</f>
        <v>William Fierro</v>
      </c>
      <c r="F527" s="4" t="str">
        <f>+VLOOKUP($A527,DATOS_CAPACITACIONES!A:F,6,0)</f>
        <v xml:space="preserve">William Fierro </v>
      </c>
      <c r="G527" s="4" t="str">
        <f>+VLOOKUP($A527,DATOS_CAPACITACIONES!A:G,7,0)</f>
        <v xml:space="preserve">Finca El Pilar </v>
      </c>
      <c r="H527" s="5">
        <f>+VLOOKUP($A527,DATOS_CAPACITACIONES!A:H,8,0)</f>
        <v>44343</v>
      </c>
      <c r="I527" s="4">
        <f>+VLOOKUP($A527,DATOS_CAPACITACIONES!A:I,9,0)</f>
        <v>120</v>
      </c>
      <c r="J527" s="2">
        <v>1121952333</v>
      </c>
      <c r="K527" s="4">
        <f>+VLOOKUP($J527,DATOS_PERSONAL!B:C,2,0)</f>
        <v>1480</v>
      </c>
      <c r="L527" s="4" t="str">
        <f>+VLOOKUP($J527,DATOS_PERSONAL!B:D,3,0)</f>
        <v>DANNY ALEJANDRA</v>
      </c>
      <c r="M527" s="4" t="str">
        <f>+VLOOKUP($J527,DATOS_PERSONAL!B:E,4,0)</f>
        <v xml:space="preserve">GONZALEZ </v>
      </c>
      <c r="N527" s="4" t="str">
        <f>+VLOOKUP($J527,DATOS_PERSONAL!B:F,5,0)</f>
        <v>OROBERLÍN S.A.S.</v>
      </c>
      <c r="O527" s="4">
        <f>+VLOOKUP($A527,DATOS_CAPACITACIONES!A:N,11,0)</f>
        <v>23</v>
      </c>
      <c r="P527" s="4">
        <f>+VLOOKUP($A527,DATOS_CAPACITACIONES!A:L,12,0)</f>
        <v>23</v>
      </c>
      <c r="Q527" s="3">
        <f t="shared" si="8"/>
        <v>1</v>
      </c>
    </row>
    <row r="528" spans="1:17" ht="34.5" customHeight="1" x14ac:dyDescent="0.25">
      <c r="A528" s="2">
        <v>18</v>
      </c>
      <c r="B528" s="4" t="str">
        <f>+VLOOKUP($A528,DATOS_CAPACITACIONES!A:B,2,0)</f>
        <v>Ambiental</v>
      </c>
      <c r="C528" s="4" t="str">
        <f>+VLOOKUP($A528,DATOS_CAPACITACIONES!A:C,3,0)</f>
        <v>Plan de Gestión Integral de Residuos Sólidos</v>
      </c>
      <c r="D528" s="4" t="str">
        <f>+VLOOKUP($A528,DATOS_CAPACITACIONES!A:D,4,0)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8" s="4" t="str">
        <f>+VLOOKUP($A528,DATOS_CAPACITACIONES!A:E,5,0)</f>
        <v>William Fierro</v>
      </c>
      <c r="F528" s="4" t="str">
        <f>+VLOOKUP($A528,DATOS_CAPACITACIONES!A:F,6,0)</f>
        <v xml:space="preserve">William Fierro </v>
      </c>
      <c r="G528" s="4" t="str">
        <f>+VLOOKUP($A528,DATOS_CAPACITACIONES!A:G,7,0)</f>
        <v xml:space="preserve">Finca El Pilar </v>
      </c>
      <c r="H528" s="5">
        <f>+VLOOKUP($A528,DATOS_CAPACITACIONES!A:H,8,0)</f>
        <v>44343</v>
      </c>
      <c r="I528" s="4">
        <f>+VLOOKUP($A528,DATOS_CAPACITACIONES!A:I,9,0)</f>
        <v>120</v>
      </c>
      <c r="J528" s="2">
        <v>1121910048</v>
      </c>
      <c r="K528" s="4" t="str">
        <f>+VLOOKUP($J528,DATOS_PERSONAL!B:C,2,0)</f>
        <v>N/A</v>
      </c>
      <c r="L528" s="4" t="str">
        <f>+VLOOKUP($J528,DATOS_PERSONAL!B:D,3,0)</f>
        <v xml:space="preserve"> DEISY TATIANA</v>
      </c>
      <c r="M528" s="4" t="str">
        <f>+VLOOKUP($J528,DATOS_PERSONAL!B:E,4,0)</f>
        <v>DUARTE MORENO</v>
      </c>
      <c r="N528" s="4" t="str">
        <f>+VLOOKUP($J528,DATOS_PERSONAL!B:F,5,0)</f>
        <v>PALMERAS CARARABO S.A.</v>
      </c>
      <c r="O528" s="4">
        <f>+VLOOKUP($A528,DATOS_CAPACITACIONES!A:N,11,0)</f>
        <v>23</v>
      </c>
      <c r="P528" s="4">
        <f>+VLOOKUP($A528,DATOS_CAPACITACIONES!A:L,12,0)</f>
        <v>23</v>
      </c>
      <c r="Q528" s="3">
        <f t="shared" si="8"/>
        <v>1</v>
      </c>
    </row>
    <row r="529" spans="1:17" ht="34.5" customHeight="1" x14ac:dyDescent="0.25">
      <c r="A529" s="2">
        <v>18</v>
      </c>
      <c r="B529" s="4" t="str">
        <f>+VLOOKUP($A529,DATOS_CAPACITACIONES!A:B,2,0)</f>
        <v>Ambiental</v>
      </c>
      <c r="C529" s="4" t="str">
        <f>+VLOOKUP($A529,DATOS_CAPACITACIONES!A:C,3,0)</f>
        <v>Plan de Gestión Integral de Residuos Sólidos</v>
      </c>
      <c r="D529" s="4" t="str">
        <f>+VLOOKUP($A529,DATOS_CAPACITACIONES!A:D,4,0)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29" s="4" t="str">
        <f>+VLOOKUP($A529,DATOS_CAPACITACIONES!A:E,5,0)</f>
        <v>William Fierro</v>
      </c>
      <c r="F529" s="4" t="str">
        <f>+VLOOKUP($A529,DATOS_CAPACITACIONES!A:F,6,0)</f>
        <v xml:space="preserve">William Fierro </v>
      </c>
      <c r="G529" s="4" t="str">
        <f>+VLOOKUP($A529,DATOS_CAPACITACIONES!A:G,7,0)</f>
        <v xml:space="preserve">Finca El Pilar </v>
      </c>
      <c r="H529" s="5">
        <f>+VLOOKUP($A529,DATOS_CAPACITACIONES!A:H,8,0)</f>
        <v>44343</v>
      </c>
      <c r="I529" s="4">
        <f>+VLOOKUP($A529,DATOS_CAPACITACIONES!A:I,9,0)</f>
        <v>120</v>
      </c>
      <c r="J529" s="2">
        <v>38360656</v>
      </c>
      <c r="K529" s="4">
        <f>+VLOOKUP($J529,DATOS_PERSONAL!B:C,2,0)</f>
        <v>1039</v>
      </c>
      <c r="L529" s="4" t="str">
        <f>+VLOOKUP($J529,DATOS_PERSONAL!B:D,3,0)</f>
        <v>EMILCE</v>
      </c>
      <c r="M529" s="4" t="str">
        <f>+VLOOKUP($J529,DATOS_PERSONAL!B:E,4,0)</f>
        <v xml:space="preserve">CESPEDES CANAS </v>
      </c>
      <c r="N529" s="4" t="str">
        <f>+VLOOKUP($J529,DATOS_PERSONAL!B:F,5,0)</f>
        <v>OROBERLÍN S.A.S.</v>
      </c>
      <c r="O529" s="4">
        <f>+VLOOKUP($A529,DATOS_CAPACITACIONES!A:N,11,0)</f>
        <v>23</v>
      </c>
      <c r="P529" s="4">
        <f>+VLOOKUP($A529,DATOS_CAPACITACIONES!A:L,12,0)</f>
        <v>23</v>
      </c>
      <c r="Q529" s="3">
        <f t="shared" si="8"/>
        <v>1</v>
      </c>
    </row>
    <row r="530" spans="1:17" ht="34.5" customHeight="1" x14ac:dyDescent="0.25">
      <c r="A530" s="2">
        <v>18</v>
      </c>
      <c r="B530" s="4" t="str">
        <f>+VLOOKUP($A530,DATOS_CAPACITACIONES!A:B,2,0)</f>
        <v>Ambiental</v>
      </c>
      <c r="C530" s="4" t="str">
        <f>+VLOOKUP($A530,DATOS_CAPACITACIONES!A:C,3,0)</f>
        <v>Plan de Gestión Integral de Residuos Sólidos</v>
      </c>
      <c r="D530" s="4" t="str">
        <f>+VLOOKUP($A530,DATOS_CAPACITACIONES!A:D,4,0)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30" s="4" t="str">
        <f>+VLOOKUP($A530,DATOS_CAPACITACIONES!A:E,5,0)</f>
        <v>William Fierro</v>
      </c>
      <c r="F530" s="4" t="str">
        <f>+VLOOKUP($A530,DATOS_CAPACITACIONES!A:F,6,0)</f>
        <v xml:space="preserve">William Fierro </v>
      </c>
      <c r="G530" s="4" t="str">
        <f>+VLOOKUP($A530,DATOS_CAPACITACIONES!A:G,7,0)</f>
        <v xml:space="preserve">Finca El Pilar </v>
      </c>
      <c r="H530" s="5">
        <f>+VLOOKUP($A530,DATOS_CAPACITACIONES!A:H,8,0)</f>
        <v>44343</v>
      </c>
      <c r="I530" s="4">
        <f>+VLOOKUP($A530,DATOS_CAPACITACIONES!A:I,9,0)</f>
        <v>120</v>
      </c>
      <c r="J530" s="2">
        <v>1109411143</v>
      </c>
      <c r="K530" s="4">
        <f>+VLOOKUP($J530,DATOS_PERSONAL!B:C,2,0)</f>
        <v>1477</v>
      </c>
      <c r="L530" s="4" t="str">
        <f>+VLOOKUP($J530,DATOS_PERSONAL!B:D,3,0)</f>
        <v>YISSY FERNANDA</v>
      </c>
      <c r="M530" s="4" t="str">
        <f>+VLOOKUP($J530,DATOS_PERSONAL!B:E,4,0)</f>
        <v xml:space="preserve">CASTRO CESPEDES </v>
      </c>
      <c r="N530" s="4" t="str">
        <f>+VLOOKUP($J530,DATOS_PERSONAL!B:F,5,0)</f>
        <v>OROBERLÍN S.A.S.</v>
      </c>
      <c r="O530" s="4">
        <f>+VLOOKUP($A530,DATOS_CAPACITACIONES!A:N,11,0)</f>
        <v>23</v>
      </c>
      <c r="P530" s="4">
        <f>+VLOOKUP($A530,DATOS_CAPACITACIONES!A:L,12,0)</f>
        <v>23</v>
      </c>
      <c r="Q530" s="3">
        <f t="shared" si="8"/>
        <v>1</v>
      </c>
    </row>
    <row r="531" spans="1:17" ht="34.5" customHeight="1" x14ac:dyDescent="0.25">
      <c r="A531" s="2">
        <v>18</v>
      </c>
      <c r="B531" s="4" t="str">
        <f>+VLOOKUP($A531,DATOS_CAPACITACIONES!A:B,2,0)</f>
        <v>Ambiental</v>
      </c>
      <c r="C531" s="4" t="str">
        <f>+VLOOKUP($A531,DATOS_CAPACITACIONES!A:C,3,0)</f>
        <v>Plan de Gestión Integral de Residuos Sólidos</v>
      </c>
      <c r="D531" s="4" t="str">
        <f>+VLOOKUP($A531,DATOS_CAPACITACIONES!A:D,4,0)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31" s="4" t="str">
        <f>+VLOOKUP($A531,DATOS_CAPACITACIONES!A:E,5,0)</f>
        <v>William Fierro</v>
      </c>
      <c r="F531" s="4" t="str">
        <f>+VLOOKUP($A531,DATOS_CAPACITACIONES!A:F,6,0)</f>
        <v xml:space="preserve">William Fierro </v>
      </c>
      <c r="G531" s="4" t="str">
        <f>+VLOOKUP($A531,DATOS_CAPACITACIONES!A:G,7,0)</f>
        <v xml:space="preserve">Finca El Pilar </v>
      </c>
      <c r="H531" s="5">
        <f>+VLOOKUP($A531,DATOS_CAPACITACIONES!A:H,8,0)</f>
        <v>44343</v>
      </c>
      <c r="I531" s="4">
        <f>+VLOOKUP($A531,DATOS_CAPACITACIONES!A:I,9,0)</f>
        <v>120</v>
      </c>
      <c r="J531" s="2">
        <v>1006697383</v>
      </c>
      <c r="K531" s="4">
        <f>+VLOOKUP($J531,DATOS_PERSONAL!B:C,2,0)</f>
        <v>1535</v>
      </c>
      <c r="L531" s="4" t="str">
        <f>+VLOOKUP($J531,DATOS_PERSONAL!B:D,3,0)</f>
        <v>DIANA SOFIA</v>
      </c>
      <c r="M531" s="4" t="str">
        <f>+VLOOKUP($J531,DATOS_PERSONAL!B:E,4,0)</f>
        <v xml:space="preserve">BLANCO ANDRADE </v>
      </c>
      <c r="N531" s="4" t="str">
        <f>+VLOOKUP($J531,DATOS_PERSONAL!B:F,5,0)</f>
        <v>OROBERLÍN S.A.S.</v>
      </c>
      <c r="O531" s="4">
        <f>+VLOOKUP($A531,DATOS_CAPACITACIONES!A:N,11,0)</f>
        <v>23</v>
      </c>
      <c r="P531" s="4">
        <f>+VLOOKUP($A531,DATOS_CAPACITACIONES!A:L,12,0)</f>
        <v>23</v>
      </c>
      <c r="Q531" s="3">
        <f t="shared" si="8"/>
        <v>1</v>
      </c>
    </row>
    <row r="532" spans="1:17" ht="34.5" customHeight="1" x14ac:dyDescent="0.25">
      <c r="A532" s="2">
        <v>18</v>
      </c>
      <c r="B532" s="4" t="str">
        <f>+VLOOKUP($A532,DATOS_CAPACITACIONES!A:B,2,0)</f>
        <v>Ambiental</v>
      </c>
      <c r="C532" s="4" t="str">
        <f>+VLOOKUP($A532,DATOS_CAPACITACIONES!A:C,3,0)</f>
        <v>Plan de Gestión Integral de Residuos Sólidos</v>
      </c>
      <c r="D532" s="4" t="str">
        <f>+VLOOKUP($A532,DATOS_CAPACITACIONES!A:D,4,0)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532" s="4" t="str">
        <f>+VLOOKUP($A532,DATOS_CAPACITACIONES!A:E,5,0)</f>
        <v>William Fierro</v>
      </c>
      <c r="F532" s="4" t="str">
        <f>+VLOOKUP($A532,DATOS_CAPACITACIONES!A:F,6,0)</f>
        <v xml:space="preserve">William Fierro </v>
      </c>
      <c r="G532" s="4" t="str">
        <f>+VLOOKUP($A532,DATOS_CAPACITACIONES!A:G,7,0)</f>
        <v xml:space="preserve">Finca El Pilar </v>
      </c>
      <c r="H532" s="5">
        <f>+VLOOKUP($A532,DATOS_CAPACITACIONES!A:H,8,0)</f>
        <v>44343</v>
      </c>
      <c r="I532" s="4">
        <f>+VLOOKUP($A532,DATOS_CAPACITACIONES!A:I,9,0)</f>
        <v>120</v>
      </c>
      <c r="J532" s="2">
        <v>1193531410</v>
      </c>
      <c r="K532" s="4">
        <f>+VLOOKUP($J532,DATOS_PERSONAL!B:C,2,0)</f>
        <v>1544</v>
      </c>
      <c r="L532" s="4" t="str">
        <f>+VLOOKUP($J532,DATOS_PERSONAL!B:D,3,0)</f>
        <v>SARA DANIELA</v>
      </c>
      <c r="M532" s="4" t="str">
        <f>+VLOOKUP($J532,DATOS_PERSONAL!B:E,4,0)</f>
        <v xml:space="preserve">BELTRAN MORENO </v>
      </c>
      <c r="N532" s="4" t="str">
        <f>+VLOOKUP($J532,DATOS_PERSONAL!B:F,5,0)</f>
        <v>OROBERLÍN S.A.S.</v>
      </c>
      <c r="O532" s="4">
        <f>+VLOOKUP($A532,DATOS_CAPACITACIONES!A:N,11,0)</f>
        <v>23</v>
      </c>
      <c r="P532" s="4">
        <f>+VLOOKUP($A532,DATOS_CAPACITACIONES!A:L,12,0)</f>
        <v>23</v>
      </c>
      <c r="Q532" s="3">
        <f t="shared" si="8"/>
        <v>1</v>
      </c>
    </row>
    <row r="533" spans="1:17" ht="34.5" customHeight="1" x14ac:dyDescent="0.25">
      <c r="A533" s="2">
        <v>19</v>
      </c>
      <c r="B533" s="4" t="str">
        <f>+VLOOKUP($A533,DATOS_CAPACITACIONES!A:B,2,0)</f>
        <v>SST</v>
      </c>
      <c r="C533" s="4" t="str">
        <f>+VLOOKUP($A533,DATOS_CAPACITACIONES!A:C,3,0)</f>
        <v>Identificación de riesgo y uso de EPP´S</v>
      </c>
      <c r="D533" s="4" t="str">
        <f>+VLOOKUP($A533,DATOS_CAPACITACIONES!A:D,4,0)</f>
        <v>Promover el uso adecuado y responsable de los EPP, reconocimiento de los riesgos presentes en las labores</v>
      </c>
      <c r="E533" s="4" t="str">
        <f>+VLOOKUP($A533,DATOS_CAPACITACIONES!A:E,5,0)</f>
        <v>Felipe Arias</v>
      </c>
      <c r="F533" s="4" t="str">
        <f>+VLOOKUP($A533,DATOS_CAPACITACIONES!A:F,6,0)</f>
        <v>Felipe Arias</v>
      </c>
      <c r="G533" s="4" t="str">
        <f>+VLOOKUP($A533,DATOS_CAPACITACIONES!A:G,7,0)</f>
        <v xml:space="preserve">Finca El Pilar </v>
      </c>
      <c r="H533" s="5">
        <f>+VLOOKUP($A533,DATOS_CAPACITACIONES!A:H,8,0)</f>
        <v>44343</v>
      </c>
      <c r="I533" s="4">
        <f>+VLOOKUP($A533,DATOS_CAPACITACIONES!A:I,9,0)</f>
        <v>60</v>
      </c>
      <c r="J533" s="2">
        <v>1104128938</v>
      </c>
      <c r="K533" s="4" t="str">
        <f>+VLOOKUP($J533,DATOS_PERSONAL!B:C,2,0)</f>
        <v>N/A</v>
      </c>
      <c r="L533" s="4" t="str">
        <f>+VLOOKUP($J533,DATOS_PERSONAL!B:D,3,0)</f>
        <v>RAFAEL</v>
      </c>
      <c r="M533" s="4" t="str">
        <f>+VLOOKUP($J533,DATOS_PERSONAL!B:E,4,0)</f>
        <v>TACEDIA</v>
      </c>
      <c r="N533" s="4" t="str">
        <f>+VLOOKUP($J533,DATOS_PERSONAL!B:F,5,0)</f>
        <v>VISITA</v>
      </c>
      <c r="O533" s="4">
        <f>+VLOOKUP($A533,DATOS_CAPACITACIONES!A:N,11,0)</f>
        <v>11</v>
      </c>
      <c r="P533" s="4">
        <f>+VLOOKUP($A533,DATOS_CAPACITACIONES!A:L,12,0)</f>
        <v>11</v>
      </c>
      <c r="Q533" s="3">
        <f t="shared" si="8"/>
        <v>1</v>
      </c>
    </row>
    <row r="534" spans="1:17" ht="34.5" customHeight="1" x14ac:dyDescent="0.25">
      <c r="A534" s="2">
        <v>19</v>
      </c>
      <c r="B534" s="4" t="str">
        <f>+VLOOKUP($A534,DATOS_CAPACITACIONES!A:B,2,0)</f>
        <v>SST</v>
      </c>
      <c r="C534" s="4" t="str">
        <f>+VLOOKUP($A534,DATOS_CAPACITACIONES!A:C,3,0)</f>
        <v>Identificación de riesgo y uso de EPP´S</v>
      </c>
      <c r="D534" s="4" t="str">
        <f>+VLOOKUP($A534,DATOS_CAPACITACIONES!A:D,4,0)</f>
        <v>Promover el uso adecuado y responsable de los EPP, reconocimiento de los riesgos presentes en las labores</v>
      </c>
      <c r="E534" s="4" t="str">
        <f>+VLOOKUP($A534,DATOS_CAPACITACIONES!A:E,5,0)</f>
        <v>Felipe Arias</v>
      </c>
      <c r="F534" s="4" t="str">
        <f>+VLOOKUP($A534,DATOS_CAPACITACIONES!A:F,6,0)</f>
        <v>Felipe Arias</v>
      </c>
      <c r="G534" s="4" t="str">
        <f>+VLOOKUP($A534,DATOS_CAPACITACIONES!A:G,7,0)</f>
        <v xml:space="preserve">Finca El Pilar </v>
      </c>
      <c r="H534" s="5">
        <f>+VLOOKUP($A534,DATOS_CAPACITACIONES!A:H,8,0)</f>
        <v>44343</v>
      </c>
      <c r="I534" s="4">
        <f>+VLOOKUP($A534,DATOS_CAPACITACIONES!A:I,9,0)</f>
        <v>60</v>
      </c>
      <c r="J534" s="2">
        <v>1062305766</v>
      </c>
      <c r="K534" s="4" t="str">
        <f>+VLOOKUP($J534,DATOS_PERSONAL!B:C,2,0)</f>
        <v>N/A</v>
      </c>
      <c r="L534" s="4" t="str">
        <f>+VLOOKUP($J534,DATOS_PERSONAL!B:D,3,0)</f>
        <v>CRISTIAN</v>
      </c>
      <c r="M534" s="4" t="str">
        <f>+VLOOKUP($J534,DATOS_PERSONAL!B:E,4,0)</f>
        <v>QUINTANA</v>
      </c>
      <c r="N534" s="4" t="str">
        <f>+VLOOKUP($J534,DATOS_PERSONAL!B:F,5,0)</f>
        <v>VISITA</v>
      </c>
      <c r="O534" s="4">
        <f>+VLOOKUP($A534,DATOS_CAPACITACIONES!A:N,11,0)</f>
        <v>11</v>
      </c>
      <c r="P534" s="4">
        <f>+VLOOKUP($A534,DATOS_CAPACITACIONES!A:L,12,0)</f>
        <v>11</v>
      </c>
      <c r="Q534" s="3">
        <f t="shared" si="8"/>
        <v>1</v>
      </c>
    </row>
    <row r="535" spans="1:17" ht="34.5" customHeight="1" x14ac:dyDescent="0.25">
      <c r="A535" s="2">
        <v>19</v>
      </c>
      <c r="B535" s="4" t="str">
        <f>+VLOOKUP($A535,DATOS_CAPACITACIONES!A:B,2,0)</f>
        <v>SST</v>
      </c>
      <c r="C535" s="4" t="str">
        <f>+VLOOKUP($A535,DATOS_CAPACITACIONES!A:C,3,0)</f>
        <v>Identificación de riesgo y uso de EPP´S</v>
      </c>
      <c r="D535" s="4" t="str">
        <f>+VLOOKUP($A535,DATOS_CAPACITACIONES!A:D,4,0)</f>
        <v>Promover el uso adecuado y responsable de los EPP, reconocimiento de los riesgos presentes en las labores</v>
      </c>
      <c r="E535" s="4" t="str">
        <f>+VLOOKUP($A535,DATOS_CAPACITACIONES!A:E,5,0)</f>
        <v>Felipe Arias</v>
      </c>
      <c r="F535" s="4" t="str">
        <f>+VLOOKUP($A535,DATOS_CAPACITACIONES!A:F,6,0)</f>
        <v>Felipe Arias</v>
      </c>
      <c r="G535" s="4" t="str">
        <f>+VLOOKUP($A535,DATOS_CAPACITACIONES!A:G,7,0)</f>
        <v xml:space="preserve">Finca El Pilar </v>
      </c>
      <c r="H535" s="5">
        <f>+VLOOKUP($A535,DATOS_CAPACITACIONES!A:H,8,0)</f>
        <v>44343</v>
      </c>
      <c r="I535" s="4">
        <f>+VLOOKUP($A535,DATOS_CAPACITACIONES!A:I,9,0)</f>
        <v>60</v>
      </c>
      <c r="J535" s="2">
        <v>1123115977</v>
      </c>
      <c r="K535" s="4" t="str">
        <f>+VLOOKUP($J535,DATOS_PERSONAL!B:C,2,0)</f>
        <v>N/A</v>
      </c>
      <c r="L535" s="4" t="str">
        <f>+VLOOKUP($J535,DATOS_PERSONAL!B:D,3,0)</f>
        <v xml:space="preserve">WILFER </v>
      </c>
      <c r="M535" s="4" t="str">
        <f>+VLOOKUP($J535,DATOS_PERSONAL!B:E,4,0)</f>
        <v>PINILLA</v>
      </c>
      <c r="N535" s="4" t="str">
        <f>+VLOOKUP($J535,DATOS_PERSONAL!B:F,5,0)</f>
        <v>VISITA</v>
      </c>
      <c r="O535" s="4">
        <f>+VLOOKUP($A535,DATOS_CAPACITACIONES!A:N,11,0)</f>
        <v>11</v>
      </c>
      <c r="P535" s="4">
        <f>+VLOOKUP($A535,DATOS_CAPACITACIONES!A:L,12,0)</f>
        <v>11</v>
      </c>
      <c r="Q535" s="3">
        <f t="shared" si="8"/>
        <v>1</v>
      </c>
    </row>
    <row r="536" spans="1:17" ht="34.5" customHeight="1" x14ac:dyDescent="0.25">
      <c r="A536" s="2">
        <v>19</v>
      </c>
      <c r="B536" s="4" t="str">
        <f>+VLOOKUP($A536,DATOS_CAPACITACIONES!A:B,2,0)</f>
        <v>SST</v>
      </c>
      <c r="C536" s="4" t="str">
        <f>+VLOOKUP($A536,DATOS_CAPACITACIONES!A:C,3,0)</f>
        <v>Identificación de riesgo y uso de EPP´S</v>
      </c>
      <c r="D536" s="4" t="str">
        <f>+VLOOKUP($A536,DATOS_CAPACITACIONES!A:D,4,0)</f>
        <v>Promover el uso adecuado y responsable de los EPP, reconocimiento de los riesgos presentes en las labores</v>
      </c>
      <c r="E536" s="4" t="str">
        <f>+VLOOKUP($A536,DATOS_CAPACITACIONES!A:E,5,0)</f>
        <v>Felipe Arias</v>
      </c>
      <c r="F536" s="4" t="str">
        <f>+VLOOKUP($A536,DATOS_CAPACITACIONES!A:F,6,0)</f>
        <v>Felipe Arias</v>
      </c>
      <c r="G536" s="4" t="str">
        <f>+VLOOKUP($A536,DATOS_CAPACITACIONES!A:G,7,0)</f>
        <v xml:space="preserve">Finca El Pilar </v>
      </c>
      <c r="H536" s="5">
        <f>+VLOOKUP($A536,DATOS_CAPACITACIONES!A:H,8,0)</f>
        <v>44343</v>
      </c>
      <c r="I536" s="4">
        <f>+VLOOKUP($A536,DATOS_CAPACITACIONES!A:I,9,0)</f>
        <v>60</v>
      </c>
      <c r="J536" s="2">
        <v>40218674</v>
      </c>
      <c r="K536" s="4" t="str">
        <f>+VLOOKUP($J536,DATOS_PERSONAL!B:C,2,0)</f>
        <v>N/A</v>
      </c>
      <c r="L536" s="4" t="str">
        <f>+VLOOKUP($J536,DATOS_PERSONAL!B:D,3,0)</f>
        <v>YURY</v>
      </c>
      <c r="M536" s="4" t="str">
        <f>+VLOOKUP($J536,DATOS_PERSONAL!B:E,4,0)</f>
        <v>PANDILLO</v>
      </c>
      <c r="N536" s="4" t="str">
        <f>+VLOOKUP($J536,DATOS_PERSONAL!B:F,5,0)</f>
        <v>VISITA</v>
      </c>
      <c r="O536" s="4">
        <f>+VLOOKUP($A536,DATOS_CAPACITACIONES!A:N,11,0)</f>
        <v>11</v>
      </c>
      <c r="P536" s="4">
        <f>+VLOOKUP($A536,DATOS_CAPACITACIONES!A:L,12,0)</f>
        <v>11</v>
      </c>
      <c r="Q536" s="3">
        <f t="shared" si="8"/>
        <v>1</v>
      </c>
    </row>
    <row r="537" spans="1:17" ht="34.5" customHeight="1" x14ac:dyDescent="0.25">
      <c r="A537" s="2">
        <v>19</v>
      </c>
      <c r="B537" s="4" t="str">
        <f>+VLOOKUP($A537,DATOS_CAPACITACIONES!A:B,2,0)</f>
        <v>SST</v>
      </c>
      <c r="C537" s="4" t="str">
        <f>+VLOOKUP($A537,DATOS_CAPACITACIONES!A:C,3,0)</f>
        <v>Identificación de riesgo y uso de EPP´S</v>
      </c>
      <c r="D537" s="4" t="str">
        <f>+VLOOKUP($A537,DATOS_CAPACITACIONES!A:D,4,0)</f>
        <v>Promover el uso adecuado y responsable de los EPP, reconocimiento de los riesgos presentes en las labores</v>
      </c>
      <c r="E537" s="4" t="str">
        <f>+VLOOKUP($A537,DATOS_CAPACITACIONES!A:E,5,0)</f>
        <v>Felipe Arias</v>
      </c>
      <c r="F537" s="4" t="str">
        <f>+VLOOKUP($A537,DATOS_CAPACITACIONES!A:F,6,0)</f>
        <v>Felipe Arias</v>
      </c>
      <c r="G537" s="4" t="str">
        <f>+VLOOKUP($A537,DATOS_CAPACITACIONES!A:G,7,0)</f>
        <v xml:space="preserve">Finca El Pilar </v>
      </c>
      <c r="H537" s="5">
        <f>+VLOOKUP($A537,DATOS_CAPACITACIONES!A:H,8,0)</f>
        <v>44343</v>
      </c>
      <c r="I537" s="4">
        <f>+VLOOKUP($A537,DATOS_CAPACITACIONES!A:I,9,0)</f>
        <v>60</v>
      </c>
      <c r="J537" s="2">
        <v>80523069</v>
      </c>
      <c r="K537" s="4" t="str">
        <f>+VLOOKUP($J537,DATOS_PERSONAL!B:C,2,0)</f>
        <v>N/A</v>
      </c>
      <c r="L537" s="4" t="str">
        <f>+VLOOKUP($J537,DATOS_PERSONAL!B:D,3,0)</f>
        <v>EDILBERTO</v>
      </c>
      <c r="M537" s="4" t="str">
        <f>+VLOOKUP($J537,DATOS_PERSONAL!B:E,4,0)</f>
        <v>MENDEZ</v>
      </c>
      <c r="N537" s="4" t="str">
        <f>+VLOOKUP($J537,DATOS_PERSONAL!B:F,5,0)</f>
        <v>VISITA</v>
      </c>
      <c r="O537" s="4">
        <f>+VLOOKUP($A537,DATOS_CAPACITACIONES!A:N,11,0)</f>
        <v>11</v>
      </c>
      <c r="P537" s="4">
        <f>+VLOOKUP($A537,DATOS_CAPACITACIONES!A:L,12,0)</f>
        <v>11</v>
      </c>
      <c r="Q537" s="3">
        <f t="shared" si="8"/>
        <v>1</v>
      </c>
    </row>
    <row r="538" spans="1:17" ht="34.5" customHeight="1" x14ac:dyDescent="0.25">
      <c r="A538" s="2">
        <v>19</v>
      </c>
      <c r="B538" s="4" t="str">
        <f>+VLOOKUP($A538,DATOS_CAPACITACIONES!A:B,2,0)</f>
        <v>SST</v>
      </c>
      <c r="C538" s="4" t="str">
        <f>+VLOOKUP($A538,DATOS_CAPACITACIONES!A:C,3,0)</f>
        <v>Identificación de riesgo y uso de EPP´S</v>
      </c>
      <c r="D538" s="4" t="str">
        <f>+VLOOKUP($A538,DATOS_CAPACITACIONES!A:D,4,0)</f>
        <v>Promover el uso adecuado y responsable de los EPP, reconocimiento de los riesgos presentes en las labores</v>
      </c>
      <c r="E538" s="4" t="str">
        <f>+VLOOKUP($A538,DATOS_CAPACITACIONES!A:E,5,0)</f>
        <v>Felipe Arias</v>
      </c>
      <c r="F538" s="4" t="str">
        <f>+VLOOKUP($A538,DATOS_CAPACITACIONES!A:F,6,0)</f>
        <v>Felipe Arias</v>
      </c>
      <c r="G538" s="4" t="str">
        <f>+VLOOKUP($A538,DATOS_CAPACITACIONES!A:G,7,0)</f>
        <v xml:space="preserve">Finca El Pilar </v>
      </c>
      <c r="H538" s="5">
        <f>+VLOOKUP($A538,DATOS_CAPACITACIONES!A:H,8,0)</f>
        <v>44343</v>
      </c>
      <c r="I538" s="4">
        <f>+VLOOKUP($A538,DATOS_CAPACITACIONES!A:I,9,0)</f>
        <v>60</v>
      </c>
      <c r="J538" s="2">
        <v>1119886156</v>
      </c>
      <c r="K538" s="4" t="str">
        <f>+VLOOKUP($J538,DATOS_PERSONAL!B:C,2,0)</f>
        <v>N/A</v>
      </c>
      <c r="L538" s="4" t="str">
        <f>+VLOOKUP($J538,DATOS_PERSONAL!B:D,3,0)</f>
        <v>HERNAN</v>
      </c>
      <c r="M538" s="4" t="str">
        <f>+VLOOKUP($J538,DATOS_PERSONAL!B:E,4,0)</f>
        <v xml:space="preserve">LEON </v>
      </c>
      <c r="N538" s="4" t="str">
        <f>+VLOOKUP($J538,DATOS_PERSONAL!B:F,5,0)</f>
        <v>VISITA</v>
      </c>
      <c r="O538" s="4">
        <f>+VLOOKUP($A538,DATOS_CAPACITACIONES!A:N,11,0)</f>
        <v>11</v>
      </c>
      <c r="P538" s="4">
        <f>+VLOOKUP($A538,DATOS_CAPACITACIONES!A:L,12,0)</f>
        <v>11</v>
      </c>
      <c r="Q538" s="3">
        <f t="shared" si="8"/>
        <v>1</v>
      </c>
    </row>
    <row r="539" spans="1:17" ht="34.5" customHeight="1" x14ac:dyDescent="0.25">
      <c r="A539" s="2">
        <v>19</v>
      </c>
      <c r="B539" s="4" t="str">
        <f>+VLOOKUP($A539,DATOS_CAPACITACIONES!A:B,2,0)</f>
        <v>SST</v>
      </c>
      <c r="C539" s="4" t="str">
        <f>+VLOOKUP($A539,DATOS_CAPACITACIONES!A:C,3,0)</f>
        <v>Identificación de riesgo y uso de EPP´S</v>
      </c>
      <c r="D539" s="4" t="str">
        <f>+VLOOKUP($A539,DATOS_CAPACITACIONES!A:D,4,0)</f>
        <v>Promover el uso adecuado y responsable de los EPP, reconocimiento de los riesgos presentes en las labores</v>
      </c>
      <c r="E539" s="4" t="str">
        <f>+VLOOKUP($A539,DATOS_CAPACITACIONES!A:E,5,0)</f>
        <v>Felipe Arias</v>
      </c>
      <c r="F539" s="4" t="str">
        <f>+VLOOKUP($A539,DATOS_CAPACITACIONES!A:F,6,0)</f>
        <v>Felipe Arias</v>
      </c>
      <c r="G539" s="4" t="str">
        <f>+VLOOKUP($A539,DATOS_CAPACITACIONES!A:G,7,0)</f>
        <v xml:space="preserve">Finca El Pilar </v>
      </c>
      <c r="H539" s="5">
        <f>+VLOOKUP($A539,DATOS_CAPACITACIONES!A:H,8,0)</f>
        <v>44343</v>
      </c>
      <c r="I539" s="4">
        <f>+VLOOKUP($A539,DATOS_CAPACITACIONES!A:I,9,0)</f>
        <v>60</v>
      </c>
      <c r="J539" s="2">
        <v>1104123988</v>
      </c>
      <c r="K539" s="4" t="str">
        <f>+VLOOKUP($J539,DATOS_PERSONAL!B:C,2,0)</f>
        <v>N/A</v>
      </c>
      <c r="L539" s="4" t="str">
        <f>+VLOOKUP($J539,DATOS_PERSONAL!B:D,3,0)</f>
        <v>RAFAEL</v>
      </c>
      <c r="M539" s="4" t="str">
        <f>+VLOOKUP($J539,DATOS_PERSONAL!B:E,4,0)</f>
        <v>JARA</v>
      </c>
      <c r="N539" s="4" t="str">
        <f>+VLOOKUP($J539,DATOS_PERSONAL!B:F,5,0)</f>
        <v>VISITA</v>
      </c>
      <c r="O539" s="4">
        <f>+VLOOKUP($A539,DATOS_CAPACITACIONES!A:N,11,0)</f>
        <v>11</v>
      </c>
      <c r="P539" s="4">
        <f>+VLOOKUP($A539,DATOS_CAPACITACIONES!A:L,12,0)</f>
        <v>11</v>
      </c>
      <c r="Q539" s="3">
        <f t="shared" si="8"/>
        <v>1</v>
      </c>
    </row>
    <row r="540" spans="1:17" ht="34.5" customHeight="1" x14ac:dyDescent="0.25">
      <c r="A540" s="2">
        <v>19</v>
      </c>
      <c r="B540" s="4" t="str">
        <f>+VLOOKUP($A540,DATOS_CAPACITACIONES!A:B,2,0)</f>
        <v>SST</v>
      </c>
      <c r="C540" s="4" t="str">
        <f>+VLOOKUP($A540,DATOS_CAPACITACIONES!A:C,3,0)</f>
        <v>Identificación de riesgo y uso de EPP´S</v>
      </c>
      <c r="D540" s="4" t="str">
        <f>+VLOOKUP($A540,DATOS_CAPACITACIONES!A:D,4,0)</f>
        <v>Promover el uso adecuado y responsable de los EPP, reconocimiento de los riesgos presentes en las labores</v>
      </c>
      <c r="E540" s="4" t="str">
        <f>+VLOOKUP($A540,DATOS_CAPACITACIONES!A:E,5,0)</f>
        <v>Felipe Arias</v>
      </c>
      <c r="F540" s="4" t="str">
        <f>+VLOOKUP($A540,DATOS_CAPACITACIONES!A:F,6,0)</f>
        <v>Felipe Arias</v>
      </c>
      <c r="G540" s="4" t="str">
        <f>+VLOOKUP($A540,DATOS_CAPACITACIONES!A:G,7,0)</f>
        <v xml:space="preserve">Finca El Pilar </v>
      </c>
      <c r="H540" s="5">
        <f>+VLOOKUP($A540,DATOS_CAPACITACIONES!A:H,8,0)</f>
        <v>44343</v>
      </c>
      <c r="I540" s="4">
        <f>+VLOOKUP($A540,DATOS_CAPACITACIONES!A:I,9,0)</f>
        <v>60</v>
      </c>
      <c r="J540" s="2">
        <v>92098474</v>
      </c>
      <c r="K540" s="4" t="str">
        <f>+VLOOKUP($J540,DATOS_PERSONAL!B:C,2,0)</f>
        <v>N/A</v>
      </c>
      <c r="L540" s="4" t="str">
        <f>+VLOOKUP($J540,DATOS_PERSONAL!B:D,3,0)</f>
        <v>CARLOS</v>
      </c>
      <c r="M540" s="4" t="str">
        <f>+VLOOKUP($J540,DATOS_PERSONAL!B:E,4,0)</f>
        <v>GARCIA</v>
      </c>
      <c r="N540" s="4" t="str">
        <f>+VLOOKUP($J540,DATOS_PERSONAL!B:F,5,0)</f>
        <v>VISITA</v>
      </c>
      <c r="O540" s="4">
        <f>+VLOOKUP($A540,DATOS_CAPACITACIONES!A:N,11,0)</f>
        <v>11</v>
      </c>
      <c r="P540" s="4">
        <f>+VLOOKUP($A540,DATOS_CAPACITACIONES!A:L,12,0)</f>
        <v>11</v>
      </c>
      <c r="Q540" s="3">
        <f t="shared" si="8"/>
        <v>1</v>
      </c>
    </row>
    <row r="541" spans="1:17" ht="34.5" customHeight="1" x14ac:dyDescent="0.25">
      <c r="A541" s="2">
        <v>19</v>
      </c>
      <c r="B541" s="4" t="str">
        <f>+VLOOKUP($A541,DATOS_CAPACITACIONES!A:B,2,0)</f>
        <v>SST</v>
      </c>
      <c r="C541" s="4" t="str">
        <f>+VLOOKUP($A541,DATOS_CAPACITACIONES!A:C,3,0)</f>
        <v>Identificación de riesgo y uso de EPP´S</v>
      </c>
      <c r="D541" s="4" t="str">
        <f>+VLOOKUP($A541,DATOS_CAPACITACIONES!A:D,4,0)</f>
        <v>Promover el uso adecuado y responsable de los EPP, reconocimiento de los riesgos presentes en las labores</v>
      </c>
      <c r="E541" s="4" t="str">
        <f>+VLOOKUP($A541,DATOS_CAPACITACIONES!A:E,5,0)</f>
        <v>Felipe Arias</v>
      </c>
      <c r="F541" s="4" t="str">
        <f>+VLOOKUP($A541,DATOS_CAPACITACIONES!A:F,6,0)</f>
        <v>Felipe Arias</v>
      </c>
      <c r="G541" s="4" t="str">
        <f>+VLOOKUP($A541,DATOS_CAPACITACIONES!A:G,7,0)</f>
        <v xml:space="preserve">Finca El Pilar </v>
      </c>
      <c r="H541" s="5">
        <f>+VLOOKUP($A541,DATOS_CAPACITACIONES!A:H,8,0)</f>
        <v>44343</v>
      </c>
      <c r="I541" s="4">
        <f>+VLOOKUP($A541,DATOS_CAPACITACIONES!A:I,9,0)</f>
        <v>60</v>
      </c>
      <c r="J541" s="2">
        <v>7837889</v>
      </c>
      <c r="K541" s="4" t="str">
        <f>+VLOOKUP($J541,DATOS_PERSONAL!B:C,2,0)</f>
        <v>N/A</v>
      </c>
      <c r="L541" s="4" t="str">
        <f>+VLOOKUP($J541,DATOS_PERSONAL!B:D,3,0)</f>
        <v>GERMAN</v>
      </c>
      <c r="M541" s="4" t="str">
        <f>+VLOOKUP($J541,DATOS_PERSONAL!B:E,4,0)</f>
        <v>CASTRO</v>
      </c>
      <c r="N541" s="4" t="str">
        <f>+VLOOKUP($J541,DATOS_PERSONAL!B:F,5,0)</f>
        <v>PALMERAS CARARABO S.A.</v>
      </c>
      <c r="O541" s="4">
        <f>+VLOOKUP($A541,DATOS_CAPACITACIONES!A:N,11,0)</f>
        <v>11</v>
      </c>
      <c r="P541" s="4">
        <f>+VLOOKUP($A541,DATOS_CAPACITACIONES!A:L,12,0)</f>
        <v>11</v>
      </c>
      <c r="Q541" s="3">
        <f t="shared" si="8"/>
        <v>1</v>
      </c>
    </row>
    <row r="542" spans="1:17" ht="34.5" customHeight="1" x14ac:dyDescent="0.25">
      <c r="A542" s="2">
        <v>19</v>
      </c>
      <c r="B542" s="4" t="str">
        <f>+VLOOKUP($A542,DATOS_CAPACITACIONES!A:B,2,0)</f>
        <v>SST</v>
      </c>
      <c r="C542" s="4" t="str">
        <f>+VLOOKUP($A542,DATOS_CAPACITACIONES!A:C,3,0)</f>
        <v>Identificación de riesgo y uso de EPP´S</v>
      </c>
      <c r="D542" s="4" t="str">
        <f>+VLOOKUP($A542,DATOS_CAPACITACIONES!A:D,4,0)</f>
        <v>Promover el uso adecuado y responsable de los EPP, reconocimiento de los riesgos presentes en las labores</v>
      </c>
      <c r="E542" s="4" t="str">
        <f>+VLOOKUP($A542,DATOS_CAPACITACIONES!A:E,5,0)</f>
        <v>Felipe Arias</v>
      </c>
      <c r="F542" s="4" t="str">
        <f>+VLOOKUP($A542,DATOS_CAPACITACIONES!A:F,6,0)</f>
        <v>Felipe Arias</v>
      </c>
      <c r="G542" s="4" t="str">
        <f>+VLOOKUP($A542,DATOS_CAPACITACIONES!A:G,7,0)</f>
        <v xml:space="preserve">Finca El Pilar </v>
      </c>
      <c r="H542" s="5">
        <f>+VLOOKUP($A542,DATOS_CAPACITACIONES!A:H,8,0)</f>
        <v>44343</v>
      </c>
      <c r="I542" s="4">
        <f>+VLOOKUP($A542,DATOS_CAPACITACIONES!A:I,9,0)</f>
        <v>60</v>
      </c>
      <c r="J542" s="2">
        <v>1007772869</v>
      </c>
      <c r="K542" s="4" t="str">
        <f>+VLOOKUP($J542,DATOS_PERSONAL!B:C,2,0)</f>
        <v>N/A</v>
      </c>
      <c r="L542" s="4" t="str">
        <f>+VLOOKUP($J542,DATOS_PERSONAL!B:D,3,0)</f>
        <v>ENDERSON</v>
      </c>
      <c r="M542" s="4" t="str">
        <f>+VLOOKUP($J542,DATOS_PERSONAL!B:E,4,0)</f>
        <v>ALBAN</v>
      </c>
      <c r="N542" s="4" t="str">
        <f>+VLOOKUP($J542,DATOS_PERSONAL!B:F,5,0)</f>
        <v>VISITA</v>
      </c>
      <c r="O542" s="4">
        <f>+VLOOKUP($A542,DATOS_CAPACITACIONES!A:N,11,0)</f>
        <v>11</v>
      </c>
      <c r="P542" s="4">
        <f>+VLOOKUP($A542,DATOS_CAPACITACIONES!A:L,12,0)</f>
        <v>11</v>
      </c>
      <c r="Q542" s="3">
        <f t="shared" si="8"/>
        <v>1</v>
      </c>
    </row>
    <row r="543" spans="1:17" ht="34.5" customHeight="1" x14ac:dyDescent="0.25">
      <c r="A543" s="2">
        <v>19</v>
      </c>
      <c r="B543" s="4" t="str">
        <f>+VLOOKUP($A543,DATOS_CAPACITACIONES!A:B,2,0)</f>
        <v>SST</v>
      </c>
      <c r="C543" s="4" t="str">
        <f>+VLOOKUP($A543,DATOS_CAPACITACIONES!A:C,3,0)</f>
        <v>Identificación de riesgo y uso de EPP´S</v>
      </c>
      <c r="D543" s="4" t="str">
        <f>+VLOOKUP($A543,DATOS_CAPACITACIONES!A:D,4,0)</f>
        <v>Promover el uso adecuado y responsable de los EPP, reconocimiento de los riesgos presentes en las labores</v>
      </c>
      <c r="E543" s="4" t="str">
        <f>+VLOOKUP($A543,DATOS_CAPACITACIONES!A:E,5,0)</f>
        <v>Felipe Arias</v>
      </c>
      <c r="F543" s="4" t="str">
        <f>+VLOOKUP($A543,DATOS_CAPACITACIONES!A:F,6,0)</f>
        <v>Felipe Arias</v>
      </c>
      <c r="G543" s="4" t="str">
        <f>+VLOOKUP($A543,DATOS_CAPACITACIONES!A:G,7,0)</f>
        <v xml:space="preserve">Finca El Pilar </v>
      </c>
      <c r="H543" s="5">
        <f>+VLOOKUP($A543,DATOS_CAPACITACIONES!A:H,8,0)</f>
        <v>44343</v>
      </c>
      <c r="I543" s="4">
        <f>+VLOOKUP($A543,DATOS_CAPACITACIONES!A:I,9,0)</f>
        <v>60</v>
      </c>
      <c r="J543" s="2">
        <v>1119890895</v>
      </c>
      <c r="K543" s="4" t="str">
        <f>+VLOOKUP($J543,DATOS_PERSONAL!B:C,2,0)</f>
        <v>N/A</v>
      </c>
      <c r="L543" s="4" t="str">
        <f>+VLOOKUP($J543,DATOS_PERSONAL!B:D,3,0)</f>
        <v>YESID SANTIAGO</v>
      </c>
      <c r="M543" s="4">
        <f>+VLOOKUP($J543,DATOS_PERSONAL!B:E,4,0)</f>
        <v>0</v>
      </c>
      <c r="N543" s="4" t="str">
        <f>+VLOOKUP($J543,DATOS_PERSONAL!B:F,5,0)</f>
        <v>VISITA</v>
      </c>
      <c r="O543" s="4">
        <f>+VLOOKUP($A543,DATOS_CAPACITACIONES!A:N,11,0)</f>
        <v>11</v>
      </c>
      <c r="P543" s="4">
        <f>+VLOOKUP($A543,DATOS_CAPACITACIONES!A:L,12,0)</f>
        <v>11</v>
      </c>
      <c r="Q543" s="3">
        <f t="shared" si="8"/>
        <v>1</v>
      </c>
    </row>
    <row r="544" spans="1:17" ht="34.5" customHeight="1" x14ac:dyDescent="0.25">
      <c r="A544" s="2">
        <v>20</v>
      </c>
      <c r="B544" s="4" t="str">
        <f>+VLOOKUP($A544,DATOS_CAPACITACIONES!A:B,2,0)</f>
        <v>SST</v>
      </c>
      <c r="C544" s="4" t="str">
        <f>+VLOOKUP($A544,DATOS_CAPACITACIONES!A:C,3,0)</f>
        <v>Inducción al SG.SST</v>
      </c>
      <c r="D544" s="4" t="str">
        <f>+VLOOKUP($A544,DATOS_CAPACITACIONES!A:D,4,0)</f>
        <v>Dar a conocer las políticas de SST y las responsabilidades en cada uno de los procesos que se realiza en la empresa</v>
      </c>
      <c r="E544" s="4" t="str">
        <f>+VLOOKUP($A544,DATOS_CAPACITACIONES!A:E,5,0)</f>
        <v>Felipe Arias</v>
      </c>
      <c r="F544" s="4" t="str">
        <f>+VLOOKUP($A544,DATOS_CAPACITACIONES!A:F,6,0)</f>
        <v>Felipe Arias</v>
      </c>
      <c r="G544" s="4" t="str">
        <f>+VLOOKUP($A544,DATOS_CAPACITACIONES!A:G,7,0)</f>
        <v xml:space="preserve">Finca El Pilar </v>
      </c>
      <c r="H544" s="5">
        <f>+VLOOKUP($A544,DATOS_CAPACITACIONES!A:H,8,0)</f>
        <v>44347</v>
      </c>
      <c r="I544" s="4">
        <f>+VLOOKUP($A544,DATOS_CAPACITACIONES!A:I,9,0)</f>
        <v>60</v>
      </c>
      <c r="J544" s="2">
        <v>1007764344</v>
      </c>
      <c r="K544" s="4" t="str">
        <f>+VLOOKUP($J544,DATOS_PERSONAL!B:C,2,0)</f>
        <v>N/A</v>
      </c>
      <c r="L544" s="4" t="str">
        <f>+VLOOKUP($J544,DATOS_PERSONAL!B:D,3,0)</f>
        <v>DANIEL</v>
      </c>
      <c r="M544" s="4" t="str">
        <f>+VLOOKUP($J544,DATOS_PERSONAL!B:E,4,0)</f>
        <v>ROJAS CANO</v>
      </c>
      <c r="N544" s="4" t="str">
        <f>+VLOOKUP($J544,DATOS_PERSONAL!B:F,5,0)</f>
        <v>CONTRATISTA EXTERNO</v>
      </c>
      <c r="O544" s="4">
        <f>+VLOOKUP($A544,DATOS_CAPACITACIONES!A:N,11,0)</f>
        <v>1</v>
      </c>
      <c r="P544" s="4">
        <f>+VLOOKUP($A544,DATOS_CAPACITACIONES!A:L,12,0)</f>
        <v>1</v>
      </c>
      <c r="Q544" s="3">
        <f t="shared" si="8"/>
        <v>1</v>
      </c>
    </row>
    <row r="545" spans="1:17" ht="34.5" customHeight="1" x14ac:dyDescent="0.25">
      <c r="A545" s="2">
        <v>21</v>
      </c>
      <c r="B545" s="4" t="str">
        <f>+VLOOKUP($A545,DATOS_CAPACITACIONES!A:B,2,0)</f>
        <v>Maquinaria</v>
      </c>
      <c r="C545" s="4" t="str">
        <f>+VLOOKUP($A545,DATOS_CAPACITACIONES!A:C,3,0)</f>
        <v>Conocimientos básicos de lubricación y aceites</v>
      </c>
      <c r="D545" s="4" t="str">
        <f>+VLOOKUP($A545,DATOS_CAPACITACIONES!A:D,4,0)</f>
        <v>Socialización de reducción de la fricción, disipación del calor y dispersión de los contaminantes.</v>
      </c>
      <c r="E545" s="4" t="str">
        <f>+VLOOKUP($A545,DATOS_CAPACITACIONES!A:E,5,0)</f>
        <v>Sergio Oliveros</v>
      </c>
      <c r="F545" s="4" t="str">
        <f>+VLOOKUP($A545,DATOS_CAPACITACIONES!A:F,6,0)</f>
        <v>Edwin Triana</v>
      </c>
      <c r="G545" s="4" t="str">
        <f>+VLOOKUP($A545,DATOS_CAPACITACIONES!A:G,7,0)</f>
        <v xml:space="preserve">Finca El Pilar </v>
      </c>
      <c r="H545" s="5">
        <f>+VLOOKUP($A545,DATOS_CAPACITACIONES!A:H,8,0)</f>
        <v>44351</v>
      </c>
      <c r="I545" s="4">
        <f>+VLOOKUP($A545,DATOS_CAPACITACIONES!A:I,9,0)</f>
        <v>60</v>
      </c>
      <c r="J545" s="2">
        <v>1069755169</v>
      </c>
      <c r="K545" s="4" t="str">
        <f>+VLOOKUP($J545,DATOS_PERSONAL!B:C,2,0)</f>
        <v>N/A</v>
      </c>
      <c r="L545" s="4" t="str">
        <f>+VLOOKUP($J545,DATOS_PERSONAL!B:D,3,0)</f>
        <v xml:space="preserve"> EDUAR MANUEL</v>
      </c>
      <c r="M545" s="4" t="str">
        <f>+VLOOKUP($J545,DATOS_PERSONAL!B:E,4,0)</f>
        <v>PERDOMO SON</v>
      </c>
      <c r="N545" s="4" t="str">
        <f>+VLOOKUP($J545,DATOS_PERSONAL!B:F,5,0)</f>
        <v>PALMERAS CARARABO S.A.</v>
      </c>
      <c r="O545" s="4">
        <f>+VLOOKUP($A545,DATOS_CAPACITACIONES!A:N,11)</f>
        <v>13</v>
      </c>
      <c r="P545" s="4">
        <f>+VLOOKUP($A545,DATOS_CAPACITACIONES!A:L,12)</f>
        <v>13</v>
      </c>
      <c r="Q545" s="3">
        <f t="shared" si="8"/>
        <v>1</v>
      </c>
    </row>
    <row r="546" spans="1:17" ht="34.5" customHeight="1" x14ac:dyDescent="0.25">
      <c r="A546" s="2">
        <v>21</v>
      </c>
      <c r="B546" s="4" t="str">
        <f>+VLOOKUP($A546,DATOS_CAPACITACIONES!A:B,2,0)</f>
        <v>Maquinaria</v>
      </c>
      <c r="C546" s="4" t="str">
        <f>+VLOOKUP($A546,DATOS_CAPACITACIONES!A:C,3,0)</f>
        <v>Conocimientos básicos de lubricación y aceites</v>
      </c>
      <c r="D546" s="4" t="str">
        <f>+VLOOKUP($A546,DATOS_CAPACITACIONES!A:D,4,0)</f>
        <v>Socialización de reducción de la fricción, disipación del calor y dispersión de los contaminantes.</v>
      </c>
      <c r="E546" s="4" t="str">
        <f>+VLOOKUP($A546,DATOS_CAPACITACIONES!A:E,5,0)</f>
        <v>Sergio Oliveros</v>
      </c>
      <c r="F546" s="4" t="str">
        <f>+VLOOKUP($A546,DATOS_CAPACITACIONES!A:F,6,0)</f>
        <v>Edwin Triana</v>
      </c>
      <c r="G546" s="4" t="str">
        <f>+VLOOKUP($A546,DATOS_CAPACITACIONES!A:G,7,0)</f>
        <v xml:space="preserve">Finca El Pilar </v>
      </c>
      <c r="H546" s="5">
        <f>+VLOOKUP($A546,DATOS_CAPACITACIONES!A:H,8,0)</f>
        <v>44351</v>
      </c>
      <c r="I546" s="4">
        <f>+VLOOKUP($A546,DATOS_CAPACITACIONES!A:I,9,0)</f>
        <v>60</v>
      </c>
      <c r="J546" s="2">
        <v>16882469</v>
      </c>
      <c r="K546" s="4" t="str">
        <f>+VLOOKUP($J546,DATOS_PERSONAL!B:C,2,0)</f>
        <v>N/A</v>
      </c>
      <c r="L546" s="4" t="str">
        <f>+VLOOKUP($J546,DATOS_PERSONAL!B:D,3,0)</f>
        <v xml:space="preserve"> WEIMAR</v>
      </c>
      <c r="M546" s="4" t="str">
        <f>+VLOOKUP($J546,DATOS_PERSONAL!B:E,4,0)</f>
        <v>PEÑA MOSQUERA</v>
      </c>
      <c r="N546" s="4" t="str">
        <f>+VLOOKUP($J546,DATOS_PERSONAL!B:F,5,0)</f>
        <v>PALMERAS CARARABO S.A.</v>
      </c>
      <c r="O546" s="4">
        <f>+VLOOKUP($A546,DATOS_CAPACITACIONES!A:N,11)</f>
        <v>13</v>
      </c>
      <c r="P546" s="4">
        <f>+VLOOKUP($A546,DATOS_CAPACITACIONES!A:L,12)</f>
        <v>13</v>
      </c>
      <c r="Q546" s="3">
        <f t="shared" si="8"/>
        <v>1</v>
      </c>
    </row>
    <row r="547" spans="1:17" ht="34.5" customHeight="1" x14ac:dyDescent="0.25">
      <c r="A547" s="2">
        <v>21</v>
      </c>
      <c r="B547" s="4" t="str">
        <f>+VLOOKUP($A547,DATOS_CAPACITACIONES!A:B,2,0)</f>
        <v>Maquinaria</v>
      </c>
      <c r="C547" s="4" t="str">
        <f>+VLOOKUP($A547,DATOS_CAPACITACIONES!A:C,3,0)</f>
        <v>Conocimientos básicos de lubricación y aceites</v>
      </c>
      <c r="D547" s="4" t="str">
        <f>+VLOOKUP($A547,DATOS_CAPACITACIONES!A:D,4,0)</f>
        <v>Socialización de reducción de la fricción, disipación del calor y dispersión de los contaminantes.</v>
      </c>
      <c r="E547" s="4" t="str">
        <f>+VLOOKUP($A547,DATOS_CAPACITACIONES!A:E,5,0)</f>
        <v>Sergio Oliveros</v>
      </c>
      <c r="F547" s="4" t="str">
        <f>+VLOOKUP($A547,DATOS_CAPACITACIONES!A:F,6,0)</f>
        <v>Edwin Triana</v>
      </c>
      <c r="G547" s="4" t="str">
        <f>+VLOOKUP($A547,DATOS_CAPACITACIONES!A:G,7,0)</f>
        <v xml:space="preserve">Finca El Pilar </v>
      </c>
      <c r="H547" s="5">
        <f>+VLOOKUP($A547,DATOS_CAPACITACIONES!A:H,8,0)</f>
        <v>44351</v>
      </c>
      <c r="I547" s="4">
        <f>+VLOOKUP($A547,DATOS_CAPACITACIONES!A:I,9,0)</f>
        <v>60</v>
      </c>
      <c r="J547" s="2">
        <v>1122131510</v>
      </c>
      <c r="K547" s="4" t="str">
        <f>+VLOOKUP($J547,DATOS_PERSONAL!B:C,2,0)</f>
        <v>N/A</v>
      </c>
      <c r="L547" s="4" t="str">
        <f>+VLOOKUP($J547,DATOS_PERSONAL!B:D,3,0)</f>
        <v xml:space="preserve"> DIEGO FERNANDO </v>
      </c>
      <c r="M547" s="4" t="str">
        <f>+VLOOKUP($J547,DATOS_PERSONAL!B:E,4,0)</f>
        <v>ORTIZ OSPINA</v>
      </c>
      <c r="N547" s="4" t="str">
        <f>+VLOOKUP($J547,DATOS_PERSONAL!B:F,5,0)</f>
        <v>PALMERAS CARARABO S.A.</v>
      </c>
      <c r="O547" s="4">
        <f>+VLOOKUP($A547,DATOS_CAPACITACIONES!A:N,11)</f>
        <v>13</v>
      </c>
      <c r="P547" s="4">
        <f>+VLOOKUP($A547,DATOS_CAPACITACIONES!A:L,12)</f>
        <v>13</v>
      </c>
      <c r="Q547" s="3">
        <f t="shared" si="8"/>
        <v>1</v>
      </c>
    </row>
    <row r="548" spans="1:17" ht="34.5" customHeight="1" x14ac:dyDescent="0.25">
      <c r="A548" s="2">
        <v>21</v>
      </c>
      <c r="B548" s="4" t="str">
        <f>+VLOOKUP($A548,DATOS_CAPACITACIONES!A:B,2,0)</f>
        <v>Maquinaria</v>
      </c>
      <c r="C548" s="4" t="str">
        <f>+VLOOKUP($A548,DATOS_CAPACITACIONES!A:C,3,0)</f>
        <v>Conocimientos básicos de lubricación y aceites</v>
      </c>
      <c r="D548" s="4" t="str">
        <f>+VLOOKUP($A548,DATOS_CAPACITACIONES!A:D,4,0)</f>
        <v>Socialización de reducción de la fricción, disipación del calor y dispersión de los contaminantes.</v>
      </c>
      <c r="E548" s="4" t="str">
        <f>+VLOOKUP($A548,DATOS_CAPACITACIONES!A:E,5,0)</f>
        <v>Sergio Oliveros</v>
      </c>
      <c r="F548" s="4" t="str">
        <f>+VLOOKUP($A548,DATOS_CAPACITACIONES!A:F,6,0)</f>
        <v>Edwin Triana</v>
      </c>
      <c r="G548" s="4" t="str">
        <f>+VLOOKUP($A548,DATOS_CAPACITACIONES!A:G,7,0)</f>
        <v xml:space="preserve">Finca El Pilar </v>
      </c>
      <c r="H548" s="5">
        <f>+VLOOKUP($A548,DATOS_CAPACITACIONES!A:H,8,0)</f>
        <v>44351</v>
      </c>
      <c r="I548" s="4">
        <f>+VLOOKUP($A548,DATOS_CAPACITACIONES!A:I,9,0)</f>
        <v>60</v>
      </c>
      <c r="J548" s="2">
        <v>7807070</v>
      </c>
      <c r="K548" s="4" t="str">
        <f>+VLOOKUP($J548,DATOS_PERSONAL!B:C,2,0)</f>
        <v>N/A</v>
      </c>
      <c r="L548" s="4" t="str">
        <f>+VLOOKUP($J548,DATOS_PERSONAL!B:D,3,0)</f>
        <v xml:space="preserve"> PEDRO ANTONIO </v>
      </c>
      <c r="M548" s="4" t="str">
        <f>+VLOOKUP($J548,DATOS_PERSONAL!B:E,4,0)</f>
        <v>ORTIZ</v>
      </c>
      <c r="N548" s="4" t="str">
        <f>+VLOOKUP($J548,DATOS_PERSONAL!B:F,5,0)</f>
        <v>PALMERAS CARARABO S.A.</v>
      </c>
      <c r="O548" s="4">
        <f>+VLOOKUP($A548,DATOS_CAPACITACIONES!A:N,11)</f>
        <v>13</v>
      </c>
      <c r="P548" s="4">
        <f>+VLOOKUP($A548,DATOS_CAPACITACIONES!A:L,12)</f>
        <v>13</v>
      </c>
      <c r="Q548" s="3">
        <f t="shared" si="8"/>
        <v>1</v>
      </c>
    </row>
    <row r="549" spans="1:17" ht="34.5" customHeight="1" x14ac:dyDescent="0.25">
      <c r="A549" s="2">
        <v>21</v>
      </c>
      <c r="B549" s="4" t="str">
        <f>+VLOOKUP($A549,DATOS_CAPACITACIONES!A:B,2,0)</f>
        <v>Maquinaria</v>
      </c>
      <c r="C549" s="4" t="str">
        <f>+VLOOKUP($A549,DATOS_CAPACITACIONES!A:C,3,0)</f>
        <v>Conocimientos básicos de lubricación y aceites</v>
      </c>
      <c r="D549" s="4" t="str">
        <f>+VLOOKUP($A549,DATOS_CAPACITACIONES!A:D,4,0)</f>
        <v>Socialización de reducción de la fricción, disipación del calor y dispersión de los contaminantes.</v>
      </c>
      <c r="E549" s="4" t="str">
        <f>+VLOOKUP($A549,DATOS_CAPACITACIONES!A:E,5,0)</f>
        <v>Sergio Oliveros</v>
      </c>
      <c r="F549" s="4" t="str">
        <f>+VLOOKUP($A549,DATOS_CAPACITACIONES!A:F,6,0)</f>
        <v>Edwin Triana</v>
      </c>
      <c r="G549" s="4" t="str">
        <f>+VLOOKUP($A549,DATOS_CAPACITACIONES!A:G,7,0)</f>
        <v xml:space="preserve">Finca El Pilar </v>
      </c>
      <c r="H549" s="5">
        <f>+VLOOKUP($A549,DATOS_CAPACITACIONES!A:H,8,0)</f>
        <v>44351</v>
      </c>
      <c r="I549" s="4">
        <f>+VLOOKUP($A549,DATOS_CAPACITACIONES!A:I,9,0)</f>
        <v>60</v>
      </c>
      <c r="J549" s="2">
        <v>1003274956</v>
      </c>
      <c r="K549" s="4">
        <f>+VLOOKUP($J549,DATOS_PERSONAL!B:C,2,0)</f>
        <v>1463</v>
      </c>
      <c r="L549" s="4" t="str">
        <f>+VLOOKUP($J549,DATOS_PERSONAL!B:D,3,0)</f>
        <v>WILSON ENRRIQUE</v>
      </c>
      <c r="M549" s="4" t="str">
        <f>+VLOOKUP($J549,DATOS_PERSONAL!B:E,4,0)</f>
        <v>MURILLO JIMENEZ</v>
      </c>
      <c r="N549" s="4" t="str">
        <f>+VLOOKUP($J549,DATOS_PERSONAL!B:F,5,0)</f>
        <v>OROBERLÍN S.A.S.</v>
      </c>
      <c r="O549" s="4">
        <f>+VLOOKUP($A549,DATOS_CAPACITACIONES!A:N,11)</f>
        <v>13</v>
      </c>
      <c r="P549" s="4">
        <f>+VLOOKUP($A549,DATOS_CAPACITACIONES!A:L,12)</f>
        <v>13</v>
      </c>
      <c r="Q549" s="3">
        <f t="shared" si="8"/>
        <v>1</v>
      </c>
    </row>
    <row r="550" spans="1:17" ht="34.5" customHeight="1" x14ac:dyDescent="0.25">
      <c r="A550" s="2">
        <v>21</v>
      </c>
      <c r="B550" s="4" t="str">
        <f>+VLOOKUP($A550,DATOS_CAPACITACIONES!A:B,2,0)</f>
        <v>Maquinaria</v>
      </c>
      <c r="C550" s="4" t="str">
        <f>+VLOOKUP($A550,DATOS_CAPACITACIONES!A:C,3,0)</f>
        <v>Conocimientos básicos de lubricación y aceites</v>
      </c>
      <c r="D550" s="4" t="str">
        <f>+VLOOKUP($A550,DATOS_CAPACITACIONES!A:D,4,0)</f>
        <v>Socialización de reducción de la fricción, disipación del calor y dispersión de los contaminantes.</v>
      </c>
      <c r="E550" s="4" t="str">
        <f>+VLOOKUP($A550,DATOS_CAPACITACIONES!A:E,5,0)</f>
        <v>Sergio Oliveros</v>
      </c>
      <c r="F550" s="4" t="str">
        <f>+VLOOKUP($A550,DATOS_CAPACITACIONES!A:F,6,0)</f>
        <v>Edwin Triana</v>
      </c>
      <c r="G550" s="4" t="str">
        <f>+VLOOKUP($A550,DATOS_CAPACITACIONES!A:G,7,0)</f>
        <v xml:space="preserve">Finca El Pilar </v>
      </c>
      <c r="H550" s="5">
        <f>+VLOOKUP($A550,DATOS_CAPACITACIONES!A:H,8,0)</f>
        <v>44351</v>
      </c>
      <c r="I550" s="4">
        <f>+VLOOKUP($A550,DATOS_CAPACITACIONES!A:I,9,0)</f>
        <v>60</v>
      </c>
      <c r="J550" s="2">
        <v>1123116078</v>
      </c>
      <c r="K550" s="4" t="str">
        <f>+VLOOKUP($J550,DATOS_PERSONAL!B:C,2,0)</f>
        <v>N/A</v>
      </c>
      <c r="L550" s="4" t="str">
        <f>+VLOOKUP($J550,DATOS_PERSONAL!B:D,3,0)</f>
        <v xml:space="preserve"> JHON ALEXIS</v>
      </c>
      <c r="M550" s="4" t="str">
        <f>+VLOOKUP($J550,DATOS_PERSONAL!B:E,4,0)</f>
        <v>LOPEZ PEREZ</v>
      </c>
      <c r="N550" s="4" t="str">
        <f>+VLOOKUP($J550,DATOS_PERSONAL!B:F,5,0)</f>
        <v>PALMERAS CARARABO S.A.</v>
      </c>
      <c r="O550" s="4">
        <f>+VLOOKUP($A550,DATOS_CAPACITACIONES!A:N,11)</f>
        <v>13</v>
      </c>
      <c r="P550" s="4">
        <f>+VLOOKUP($A550,DATOS_CAPACITACIONES!A:L,12)</f>
        <v>13</v>
      </c>
      <c r="Q550" s="3">
        <f t="shared" si="8"/>
        <v>1</v>
      </c>
    </row>
    <row r="551" spans="1:17" ht="34.5" customHeight="1" x14ac:dyDescent="0.25">
      <c r="A551" s="2">
        <v>21</v>
      </c>
      <c r="B551" s="4" t="str">
        <f>+VLOOKUP($A551,DATOS_CAPACITACIONES!A:B,2,0)</f>
        <v>Maquinaria</v>
      </c>
      <c r="C551" s="4" t="str">
        <f>+VLOOKUP($A551,DATOS_CAPACITACIONES!A:C,3,0)</f>
        <v>Conocimientos básicos de lubricación y aceites</v>
      </c>
      <c r="D551" s="4" t="str">
        <f>+VLOOKUP($A551,DATOS_CAPACITACIONES!A:D,4,0)</f>
        <v>Socialización de reducción de la fricción, disipación del calor y dispersión de los contaminantes.</v>
      </c>
      <c r="E551" s="4" t="str">
        <f>+VLOOKUP($A551,DATOS_CAPACITACIONES!A:E,5,0)</f>
        <v>Sergio Oliveros</v>
      </c>
      <c r="F551" s="4" t="str">
        <f>+VLOOKUP($A551,DATOS_CAPACITACIONES!A:F,6,0)</f>
        <v>Edwin Triana</v>
      </c>
      <c r="G551" s="4" t="str">
        <f>+VLOOKUP($A551,DATOS_CAPACITACIONES!A:G,7,0)</f>
        <v xml:space="preserve">Finca El Pilar </v>
      </c>
      <c r="H551" s="5">
        <f>+VLOOKUP($A551,DATOS_CAPACITACIONES!A:H,8,0)</f>
        <v>44351</v>
      </c>
      <c r="I551" s="4">
        <f>+VLOOKUP($A551,DATOS_CAPACITACIONES!A:I,9,0)</f>
        <v>60</v>
      </c>
      <c r="J551" s="2">
        <v>1143826359</v>
      </c>
      <c r="K551" s="4" t="str">
        <f>+VLOOKUP($J551,DATOS_PERSONAL!B:C,2,0)</f>
        <v>N/A</v>
      </c>
      <c r="L551" s="4" t="str">
        <f>+VLOOKUP($J551,DATOS_PERSONAL!B:D,3,0)</f>
        <v>ANDERSON</v>
      </c>
      <c r="M551" s="4" t="str">
        <f>+VLOOKUP($J551,DATOS_PERSONAL!B:E,4,0)</f>
        <v xml:space="preserve">LARRAHONDO MARTINEZ </v>
      </c>
      <c r="N551" s="4" t="str">
        <f>+VLOOKUP($J551,DATOS_PERSONAL!B:F,5,0)</f>
        <v>PALMERAS CARARABO S.A.</v>
      </c>
      <c r="O551" s="4">
        <f>+VLOOKUP($A551,DATOS_CAPACITACIONES!A:N,11)</f>
        <v>13</v>
      </c>
      <c r="P551" s="4">
        <f>+VLOOKUP($A551,DATOS_CAPACITACIONES!A:L,12)</f>
        <v>13</v>
      </c>
      <c r="Q551" s="3">
        <f t="shared" si="8"/>
        <v>1</v>
      </c>
    </row>
    <row r="552" spans="1:17" ht="34.5" customHeight="1" x14ac:dyDescent="0.25">
      <c r="A552" s="2">
        <v>21</v>
      </c>
      <c r="B552" s="4" t="str">
        <f>+VLOOKUP($A552,DATOS_CAPACITACIONES!A:B,2,0)</f>
        <v>Maquinaria</v>
      </c>
      <c r="C552" s="4" t="str">
        <f>+VLOOKUP($A552,DATOS_CAPACITACIONES!A:C,3,0)</f>
        <v>Conocimientos básicos de lubricación y aceites</v>
      </c>
      <c r="D552" s="4" t="str">
        <f>+VLOOKUP($A552,DATOS_CAPACITACIONES!A:D,4,0)</f>
        <v>Socialización de reducción de la fricción, disipación del calor y dispersión de los contaminantes.</v>
      </c>
      <c r="E552" s="4" t="str">
        <f>+VLOOKUP($A552,DATOS_CAPACITACIONES!A:E,5,0)</f>
        <v>Sergio Oliveros</v>
      </c>
      <c r="F552" s="4" t="str">
        <f>+VLOOKUP($A552,DATOS_CAPACITACIONES!A:F,6,0)</f>
        <v>Edwin Triana</v>
      </c>
      <c r="G552" s="4" t="str">
        <f>+VLOOKUP($A552,DATOS_CAPACITACIONES!A:G,7,0)</f>
        <v xml:space="preserve">Finca El Pilar </v>
      </c>
      <c r="H552" s="5">
        <f>+VLOOKUP($A552,DATOS_CAPACITACIONES!A:H,8,0)</f>
        <v>44351</v>
      </c>
      <c r="I552" s="4">
        <f>+VLOOKUP($A552,DATOS_CAPACITACIONES!A:I,9,0)</f>
        <v>60</v>
      </c>
      <c r="J552" s="2">
        <v>1121911429</v>
      </c>
      <c r="K552" s="4">
        <f>+VLOOKUP($J552,DATOS_PERSONAL!B:C,2,0)</f>
        <v>1037</v>
      </c>
      <c r="L552" s="4" t="str">
        <f>+VLOOKUP($J552,DATOS_PERSONAL!B:D,3,0)</f>
        <v>JYMMY ALEXANDER</v>
      </c>
      <c r="M552" s="4" t="str">
        <f>+VLOOKUP($J552,DATOS_PERSONAL!B:E,4,0)</f>
        <v xml:space="preserve">HERNANDEZ MORENO  </v>
      </c>
      <c r="N552" s="4" t="str">
        <f>+VLOOKUP($J552,DATOS_PERSONAL!B:F,5,0)</f>
        <v>OROBERLÍN S.A.S.</v>
      </c>
      <c r="O552" s="4">
        <f>+VLOOKUP($A552,DATOS_CAPACITACIONES!A:N,11)</f>
        <v>13</v>
      </c>
      <c r="P552" s="4">
        <f>+VLOOKUP($A552,DATOS_CAPACITACIONES!A:L,12)</f>
        <v>13</v>
      </c>
      <c r="Q552" s="3">
        <f t="shared" si="8"/>
        <v>1</v>
      </c>
    </row>
    <row r="553" spans="1:17" ht="34.5" customHeight="1" x14ac:dyDescent="0.25">
      <c r="A553" s="2">
        <v>21</v>
      </c>
      <c r="B553" s="4" t="str">
        <f>+VLOOKUP($A553,DATOS_CAPACITACIONES!A:B,2,0)</f>
        <v>Maquinaria</v>
      </c>
      <c r="C553" s="4" t="str">
        <f>+VLOOKUP($A553,DATOS_CAPACITACIONES!A:C,3,0)</f>
        <v>Conocimientos básicos de lubricación y aceites</v>
      </c>
      <c r="D553" s="4" t="str">
        <f>+VLOOKUP($A553,DATOS_CAPACITACIONES!A:D,4,0)</f>
        <v>Socialización de reducción de la fricción, disipación del calor y dispersión de los contaminantes.</v>
      </c>
      <c r="E553" s="4" t="str">
        <f>+VLOOKUP($A553,DATOS_CAPACITACIONES!A:E,5,0)</f>
        <v>Sergio Oliveros</v>
      </c>
      <c r="F553" s="4" t="str">
        <f>+VLOOKUP($A553,DATOS_CAPACITACIONES!A:F,6,0)</f>
        <v>Edwin Triana</v>
      </c>
      <c r="G553" s="4" t="str">
        <f>+VLOOKUP($A553,DATOS_CAPACITACIONES!A:G,7,0)</f>
        <v xml:space="preserve">Finca El Pilar </v>
      </c>
      <c r="H553" s="5">
        <f>+VLOOKUP($A553,DATOS_CAPACITACIONES!A:H,8,0)</f>
        <v>44351</v>
      </c>
      <c r="I553" s="4">
        <f>+VLOOKUP($A553,DATOS_CAPACITACIONES!A:I,9,0)</f>
        <v>60</v>
      </c>
      <c r="J553" s="2">
        <v>1123116186</v>
      </c>
      <c r="K553" s="4" t="str">
        <f>+VLOOKUP($J553,DATOS_PERSONAL!B:C,2,0)</f>
        <v>N/A</v>
      </c>
      <c r="L553" s="4" t="str">
        <f>+VLOOKUP($J553,DATOS_PERSONAL!B:D,3,0)</f>
        <v xml:space="preserve"> JOSE NICODEMUS</v>
      </c>
      <c r="M553" s="4" t="str">
        <f>+VLOOKUP($J553,DATOS_PERSONAL!B:E,4,0)</f>
        <v>GUTIERREZ ARDILA</v>
      </c>
      <c r="N553" s="4" t="str">
        <f>+VLOOKUP($J553,DATOS_PERSONAL!B:F,5,0)</f>
        <v>PALMERAS CARARABO S.A.</v>
      </c>
      <c r="O553" s="4">
        <f>+VLOOKUP($A553,DATOS_CAPACITACIONES!A:N,11)</f>
        <v>13</v>
      </c>
      <c r="P553" s="4">
        <f>+VLOOKUP($A553,DATOS_CAPACITACIONES!A:L,12)</f>
        <v>13</v>
      </c>
      <c r="Q553" s="3">
        <f t="shared" si="8"/>
        <v>1</v>
      </c>
    </row>
    <row r="554" spans="1:17" ht="34.5" customHeight="1" x14ac:dyDescent="0.25">
      <c r="A554" s="2">
        <v>21</v>
      </c>
      <c r="B554" s="4" t="str">
        <f>+VLOOKUP($A554,DATOS_CAPACITACIONES!A:B,2,0)</f>
        <v>Maquinaria</v>
      </c>
      <c r="C554" s="4" t="str">
        <f>+VLOOKUP($A554,DATOS_CAPACITACIONES!A:C,3,0)</f>
        <v>Conocimientos básicos de lubricación y aceites</v>
      </c>
      <c r="D554" s="4" t="str">
        <f>+VLOOKUP($A554,DATOS_CAPACITACIONES!A:D,4,0)</f>
        <v>Socialización de reducción de la fricción, disipación del calor y dispersión de los contaminantes.</v>
      </c>
      <c r="E554" s="4" t="str">
        <f>+VLOOKUP($A554,DATOS_CAPACITACIONES!A:E,5,0)</f>
        <v>Sergio Oliveros</v>
      </c>
      <c r="F554" s="4" t="str">
        <f>+VLOOKUP($A554,DATOS_CAPACITACIONES!A:F,6,0)</f>
        <v>Edwin Triana</v>
      </c>
      <c r="G554" s="4" t="str">
        <f>+VLOOKUP($A554,DATOS_CAPACITACIONES!A:G,7,0)</f>
        <v xml:space="preserve">Finca El Pilar </v>
      </c>
      <c r="H554" s="5">
        <f>+VLOOKUP($A554,DATOS_CAPACITACIONES!A:H,8,0)</f>
        <v>44351</v>
      </c>
      <c r="I554" s="4">
        <f>+VLOOKUP($A554,DATOS_CAPACITACIONES!A:I,9,0)</f>
        <v>60</v>
      </c>
      <c r="J554" s="2">
        <v>93470745</v>
      </c>
      <c r="K554" s="4" t="str">
        <f>+VLOOKUP($J554,DATOS_PERSONAL!B:C,2,0)</f>
        <v>N/A</v>
      </c>
      <c r="L554" s="4" t="str">
        <f>+VLOOKUP($J554,DATOS_PERSONAL!B:D,3,0)</f>
        <v>FERNANDO</v>
      </c>
      <c r="M554" s="4" t="str">
        <f>+VLOOKUP($J554,DATOS_PERSONAL!B:E,4,0)</f>
        <v>GONZALEZ POVEDA</v>
      </c>
      <c r="N554" s="4" t="str">
        <f>+VLOOKUP($J554,DATOS_PERSONAL!B:F,5,0)</f>
        <v>PALMERAS CARARABO S.A.</v>
      </c>
      <c r="O554" s="4">
        <f>+VLOOKUP($A554,DATOS_CAPACITACIONES!A:N,11)</f>
        <v>13</v>
      </c>
      <c r="P554" s="4">
        <f>+VLOOKUP($A554,DATOS_CAPACITACIONES!A:L,12)</f>
        <v>13</v>
      </c>
      <c r="Q554" s="3">
        <f t="shared" si="8"/>
        <v>1</v>
      </c>
    </row>
    <row r="555" spans="1:17" ht="34.5" customHeight="1" x14ac:dyDescent="0.25">
      <c r="A555" s="2">
        <v>21</v>
      </c>
      <c r="B555" s="4" t="str">
        <f>+VLOOKUP($A555,DATOS_CAPACITACIONES!A:B,2,0)</f>
        <v>Maquinaria</v>
      </c>
      <c r="C555" s="4" t="str">
        <f>+VLOOKUP($A555,DATOS_CAPACITACIONES!A:C,3,0)</f>
        <v>Conocimientos básicos de lubricación y aceites</v>
      </c>
      <c r="D555" s="4" t="str">
        <f>+VLOOKUP($A555,DATOS_CAPACITACIONES!A:D,4,0)</f>
        <v>Socialización de reducción de la fricción, disipación del calor y dispersión de los contaminantes.</v>
      </c>
      <c r="E555" s="4" t="str">
        <f>+VLOOKUP($A555,DATOS_CAPACITACIONES!A:E,5,0)</f>
        <v>Sergio Oliveros</v>
      </c>
      <c r="F555" s="4" t="str">
        <f>+VLOOKUP($A555,DATOS_CAPACITACIONES!A:F,6,0)</f>
        <v>Edwin Triana</v>
      </c>
      <c r="G555" s="4" t="str">
        <f>+VLOOKUP($A555,DATOS_CAPACITACIONES!A:G,7,0)</f>
        <v xml:space="preserve">Finca El Pilar </v>
      </c>
      <c r="H555" s="5">
        <f>+VLOOKUP($A555,DATOS_CAPACITACIONES!A:H,8,0)</f>
        <v>44351</v>
      </c>
      <c r="I555" s="4">
        <f>+VLOOKUP($A555,DATOS_CAPACITACIONES!A:I,9,0)</f>
        <v>60</v>
      </c>
      <c r="J555" s="2">
        <v>1006822040</v>
      </c>
      <c r="K555" s="4" t="str">
        <f>+VLOOKUP($J555,DATOS_PERSONAL!B:C,2,0)</f>
        <v>N/A</v>
      </c>
      <c r="L555" s="4" t="str">
        <f>+VLOOKUP($J555,DATOS_PERSONAL!B:D,3,0)</f>
        <v>EIDER ORLANDO</v>
      </c>
      <c r="M555" s="4" t="str">
        <f>+VLOOKUP($J555,DATOS_PERSONAL!B:E,4,0)</f>
        <v>GARCIA</v>
      </c>
      <c r="N555" s="4" t="str">
        <f>+VLOOKUP($J555,DATOS_PERSONAL!B:F,5,0)</f>
        <v>OROBERLÍN S.A.S.</v>
      </c>
      <c r="O555" s="4">
        <f>+VLOOKUP($A555,DATOS_CAPACITACIONES!A:N,11)</f>
        <v>13</v>
      </c>
      <c r="P555" s="4">
        <f>+VLOOKUP($A555,DATOS_CAPACITACIONES!A:L,12)</f>
        <v>13</v>
      </c>
      <c r="Q555" s="3">
        <f t="shared" si="8"/>
        <v>1</v>
      </c>
    </row>
    <row r="556" spans="1:17" ht="34.5" customHeight="1" x14ac:dyDescent="0.25">
      <c r="A556" s="2">
        <v>21</v>
      </c>
      <c r="B556" s="4" t="str">
        <f>+VLOOKUP($A556,DATOS_CAPACITACIONES!A:B,2,0)</f>
        <v>Maquinaria</v>
      </c>
      <c r="C556" s="4" t="str">
        <f>+VLOOKUP($A556,DATOS_CAPACITACIONES!A:C,3,0)</f>
        <v>Conocimientos básicos de lubricación y aceites</v>
      </c>
      <c r="D556" s="4" t="str">
        <f>+VLOOKUP($A556,DATOS_CAPACITACIONES!A:D,4,0)</f>
        <v>Socialización de reducción de la fricción, disipación del calor y dispersión de los contaminantes.</v>
      </c>
      <c r="E556" s="4" t="str">
        <f>+VLOOKUP($A556,DATOS_CAPACITACIONES!A:E,5,0)</f>
        <v>Sergio Oliveros</v>
      </c>
      <c r="F556" s="4" t="str">
        <f>+VLOOKUP($A556,DATOS_CAPACITACIONES!A:F,6,0)</f>
        <v>Edwin Triana</v>
      </c>
      <c r="G556" s="4" t="str">
        <f>+VLOOKUP($A556,DATOS_CAPACITACIONES!A:G,7,0)</f>
        <v xml:space="preserve">Finca El Pilar </v>
      </c>
      <c r="H556" s="5">
        <f>+VLOOKUP($A556,DATOS_CAPACITACIONES!A:H,8,0)</f>
        <v>44351</v>
      </c>
      <c r="I556" s="4">
        <f>+VLOOKUP($A556,DATOS_CAPACITACIONES!A:I,9,0)</f>
        <v>60</v>
      </c>
      <c r="J556" s="2">
        <v>1007057960</v>
      </c>
      <c r="K556" s="4" t="str">
        <f>+VLOOKUP($J556,DATOS_PERSONAL!B:C,2,0)</f>
        <v>N/A</v>
      </c>
      <c r="L556" s="4" t="str">
        <f>+VLOOKUP($J556,DATOS_PERSONAL!B:D,3,0)</f>
        <v>WILSON ANDRES</v>
      </c>
      <c r="M556" s="4" t="str">
        <f>+VLOOKUP($J556,DATOS_PERSONAL!B:E,4,0)</f>
        <v>DIAZ BERNAL</v>
      </c>
      <c r="N556" s="4" t="str">
        <f>+VLOOKUP($J556,DATOS_PERSONAL!B:F,5,0)</f>
        <v>PALMERAS CARARABO S.A.</v>
      </c>
      <c r="O556" s="4">
        <f>+VLOOKUP($A556,DATOS_CAPACITACIONES!A:N,11)</f>
        <v>13</v>
      </c>
      <c r="P556" s="4">
        <f>+VLOOKUP($A556,DATOS_CAPACITACIONES!A:L,12)</f>
        <v>13</v>
      </c>
      <c r="Q556" s="3">
        <f t="shared" si="8"/>
        <v>1</v>
      </c>
    </row>
    <row r="557" spans="1:17" ht="34.5" customHeight="1" x14ac:dyDescent="0.25">
      <c r="A557" s="2">
        <v>21</v>
      </c>
      <c r="B557" s="4" t="str">
        <f>+VLOOKUP($A557,DATOS_CAPACITACIONES!A:B,2,0)</f>
        <v>Maquinaria</v>
      </c>
      <c r="C557" s="4" t="str">
        <f>+VLOOKUP($A557,DATOS_CAPACITACIONES!A:C,3,0)</f>
        <v>Conocimientos básicos de lubricación y aceites</v>
      </c>
      <c r="D557" s="4" t="str">
        <f>+VLOOKUP($A557,DATOS_CAPACITACIONES!A:D,4,0)</f>
        <v>Socialización de reducción de la fricción, disipación del calor y dispersión de los contaminantes.</v>
      </c>
      <c r="E557" s="4" t="str">
        <f>+VLOOKUP($A557,DATOS_CAPACITACIONES!A:E,5,0)</f>
        <v>Sergio Oliveros</v>
      </c>
      <c r="F557" s="4" t="str">
        <f>+VLOOKUP($A557,DATOS_CAPACITACIONES!A:F,6,0)</f>
        <v>Edwin Triana</v>
      </c>
      <c r="G557" s="4" t="str">
        <f>+VLOOKUP($A557,DATOS_CAPACITACIONES!A:G,7,0)</f>
        <v xml:space="preserve">Finca El Pilar </v>
      </c>
      <c r="H557" s="5">
        <f>+VLOOKUP($A557,DATOS_CAPACITACIONES!A:H,8,0)</f>
        <v>44351</v>
      </c>
      <c r="I557" s="4">
        <f>+VLOOKUP($A557,DATOS_CAPACITACIONES!A:I,9,0)</f>
        <v>60</v>
      </c>
      <c r="J557" s="2">
        <v>17328515</v>
      </c>
      <c r="K557" s="4" t="str">
        <f>+VLOOKUP($J557,DATOS_PERSONAL!B:C,2,0)</f>
        <v>N/A</v>
      </c>
      <c r="L557" s="4" t="str">
        <f>+VLOOKUP($J557,DATOS_PERSONAL!B:D,3,0)</f>
        <v>BENJAMIN</v>
      </c>
      <c r="M557" s="4" t="str">
        <f>+VLOOKUP($J557,DATOS_PERSONAL!B:E,4,0)</f>
        <v>ALDANA RINCON</v>
      </c>
      <c r="N557" s="4" t="str">
        <f>+VLOOKUP($J557,DATOS_PERSONAL!B:F,5,0)</f>
        <v>PALMERAS CARARABO S.A.</v>
      </c>
      <c r="O557" s="4">
        <f>+VLOOKUP($A557,DATOS_CAPACITACIONES!A:N,11)</f>
        <v>13</v>
      </c>
      <c r="P557" s="4">
        <f>+VLOOKUP($A557,DATOS_CAPACITACIONES!A:L,12)</f>
        <v>13</v>
      </c>
      <c r="Q557" s="3">
        <f t="shared" si="8"/>
        <v>1</v>
      </c>
    </row>
    <row r="558" spans="1:17" ht="34.5" customHeight="1" x14ac:dyDescent="0.25">
      <c r="A558" s="2">
        <v>22</v>
      </c>
      <c r="B558" s="4" t="str">
        <f>+VLOOKUP($A558,DATOS_CAPACITACIONES!A:B,2,0)</f>
        <v>SST</v>
      </c>
      <c r="C558" s="4" t="str">
        <f>+VLOOKUP($A558,DATOS_CAPACITACIONES!A:C,3,0)</f>
        <v>Inducción al SG.SST</v>
      </c>
      <c r="D558" s="4" t="str">
        <f>+VLOOKUP($A558,DATOS_CAPACITACIONES!A:D,4,0)</f>
        <v>Dar a conocer las políticas de SST y las responsabilidades en cada uno de los procesos que se realiza en la empresa</v>
      </c>
      <c r="E558" s="4" t="str">
        <f>+VLOOKUP($A558,DATOS_CAPACITACIONES!A:E,5,0)</f>
        <v>Tatiana Duarte</v>
      </c>
      <c r="F558" s="4" t="str">
        <f>+VLOOKUP($A558,DATOS_CAPACITACIONES!A:F,6,0)</f>
        <v>Felipe Arias</v>
      </c>
      <c r="G558" s="4" t="str">
        <f>+VLOOKUP($A558,DATOS_CAPACITACIONES!A:G,7,0)</f>
        <v xml:space="preserve">Finca El Pilar </v>
      </c>
      <c r="H558" s="5">
        <f>+VLOOKUP($A558,DATOS_CAPACITACIONES!A:H,8,0)</f>
        <v>44359</v>
      </c>
      <c r="I558" s="4">
        <f>+VLOOKUP($A558,DATOS_CAPACITACIONES!A:I,9,0)</f>
        <v>60</v>
      </c>
      <c r="J558" s="2">
        <v>1022379775</v>
      </c>
      <c r="K558" s="4" t="str">
        <f>+VLOOKUP($J558,DATOS_PERSONAL!B:C,2,0)</f>
        <v>N/A</v>
      </c>
      <c r="L558" s="4" t="str">
        <f>+VLOOKUP($J558,DATOS_PERSONAL!B:D,3,0)</f>
        <v>ANDREA</v>
      </c>
      <c r="M558" s="4" t="str">
        <f>+VLOOKUP($J558,DATOS_PERSONAL!B:E,4,0)</f>
        <v>RUIZ</v>
      </c>
      <c r="N558" s="4" t="str">
        <f>+VLOOKUP($J558,DATOS_PERSONAL!B:F,5,0)</f>
        <v>ACEITES MORICHAL S.A.S.</v>
      </c>
      <c r="O558" s="4">
        <f>+VLOOKUP($A558,DATOS_CAPACITACIONES!A:N,11,0)</f>
        <v>1</v>
      </c>
      <c r="P558" s="4">
        <f>+VLOOKUP($A558,DATOS_CAPACITACIONES!A:L,12,0)</f>
        <v>1</v>
      </c>
      <c r="Q558" s="3">
        <f t="shared" si="8"/>
        <v>1</v>
      </c>
    </row>
    <row r="559" spans="1:17" ht="34.5" customHeight="1" x14ac:dyDescent="0.25">
      <c r="A559" s="2">
        <v>23</v>
      </c>
      <c r="B559" s="4" t="str">
        <f>+VLOOKUP($A559,DATOS_CAPACITACIONES!A:B,2,0)</f>
        <v>SST</v>
      </c>
      <c r="C559" s="4" t="str">
        <f>+VLOOKUP($A559,DATOS_CAPACITACIONES!A:C,3,0)</f>
        <v>Covid 19, Secretaria de Salud del Municipio de San Carlos de Guaroa</v>
      </c>
      <c r="D559" s="4" t="str">
        <f>+VLOOKUP($A559,DATOS_CAPACITACIONES!A:D,4,0)</f>
        <v>Identificar síntomas del covid 19, reconocer las medidas de prevención del contagio y la ruta a seguir si se presentan casos positivos</v>
      </c>
      <c r="E559" s="4" t="str">
        <f>+VLOOKUP($A559,DATOS_CAPACITACIONES!A:E,5,0)</f>
        <v>Felipe Arias</v>
      </c>
      <c r="F559" s="4" t="str">
        <f>+VLOOKUP($A559,DATOS_CAPACITACIONES!A:F,6,0)</f>
        <v>Felipe Arias</v>
      </c>
      <c r="G559" s="4" t="str">
        <f>+VLOOKUP($A559,DATOS_CAPACITACIONES!A:G,7,0)</f>
        <v xml:space="preserve">Finca El Pilar </v>
      </c>
      <c r="H559" s="5">
        <f>+VLOOKUP($A559,DATOS_CAPACITACIONES!A:H,8,0)</f>
        <v>44363</v>
      </c>
      <c r="I559" s="4">
        <f>+VLOOKUP($A559,DATOS_CAPACITACIONES!A:I,9,0)</f>
        <v>60</v>
      </c>
      <c r="J559" s="2">
        <v>86070853</v>
      </c>
      <c r="K559" s="4">
        <f>+VLOOKUP($J559,DATOS_PERSONAL!B:C,2,0)</f>
        <v>1075</v>
      </c>
      <c r="L559" s="4" t="str">
        <f>+VLOOKUP($J559,DATOS_PERSONAL!B:D,3,0)</f>
        <v>FREDY</v>
      </c>
      <c r="M559" s="4" t="str">
        <f>+VLOOKUP($J559,DATOS_PERSONAL!B:E,4,0)</f>
        <v xml:space="preserve">ZAMORA </v>
      </c>
      <c r="N559" s="4" t="str">
        <f>+VLOOKUP($J559,DATOS_PERSONAL!B:F,5,0)</f>
        <v>OROBERLÍN S.A.S.</v>
      </c>
      <c r="O559" s="4">
        <f>+VLOOKUP($A559,DATOS_CAPACITACIONES!A:N,11,0)</f>
        <v>58</v>
      </c>
      <c r="P559" s="4">
        <f>+VLOOKUP($A559,DATOS_CAPACITACIONES!A:L,12,0)</f>
        <v>58</v>
      </c>
      <c r="Q559" s="3">
        <f t="shared" si="8"/>
        <v>1</v>
      </c>
    </row>
    <row r="560" spans="1:17" ht="34.5" customHeight="1" x14ac:dyDescent="0.25">
      <c r="A560" s="2">
        <v>23</v>
      </c>
      <c r="B560" s="4" t="str">
        <f>+VLOOKUP($A560,DATOS_CAPACITACIONES!A:B,2,0)</f>
        <v>SST</v>
      </c>
      <c r="C560" s="4" t="str">
        <f>+VLOOKUP($A560,DATOS_CAPACITACIONES!A:C,3,0)</f>
        <v>Covid 19, Secretaria de Salud del Municipio de San Carlos de Guaroa</v>
      </c>
      <c r="D560" s="4" t="str">
        <f>+VLOOKUP($A560,DATOS_CAPACITACIONES!A:D,4,0)</f>
        <v>Identificar síntomas del covid 19, reconocer las medidas de prevención del contagio y la ruta a seguir si se presentan casos positivos</v>
      </c>
      <c r="E560" s="4" t="str">
        <f>+VLOOKUP($A560,DATOS_CAPACITACIONES!A:E,5,0)</f>
        <v>Felipe Arias</v>
      </c>
      <c r="F560" s="4" t="str">
        <f>+VLOOKUP($A560,DATOS_CAPACITACIONES!A:F,6,0)</f>
        <v>Felipe Arias</v>
      </c>
      <c r="G560" s="4" t="str">
        <f>+VLOOKUP($A560,DATOS_CAPACITACIONES!A:G,7,0)</f>
        <v xml:space="preserve">Finca El Pilar </v>
      </c>
      <c r="H560" s="5">
        <f>+VLOOKUP($A560,DATOS_CAPACITACIONES!A:H,8,0)</f>
        <v>44363</v>
      </c>
      <c r="I560" s="4">
        <f>+VLOOKUP($A560,DATOS_CAPACITACIONES!A:I,9,0)</f>
        <v>60</v>
      </c>
      <c r="J560" s="2">
        <v>31031744</v>
      </c>
      <c r="K560" s="4">
        <f>+VLOOKUP($J560,DATOS_PERSONAL!B:C,2,0)</f>
        <v>1023</v>
      </c>
      <c r="L560" s="4" t="str">
        <f>+VLOOKUP($J560,DATOS_PERSONAL!B:D,3,0)</f>
        <v xml:space="preserve"> MARIA EUGENIA</v>
      </c>
      <c r="M560" s="4" t="str">
        <f>+VLOOKUP($J560,DATOS_PERSONAL!B:E,4,0)</f>
        <v>VARGAS OVALLE</v>
      </c>
      <c r="N560" s="4" t="str">
        <f>+VLOOKUP($J560,DATOS_PERSONAL!B:F,5,0)</f>
        <v>OROBERLÍN S.A.S.</v>
      </c>
      <c r="O560" s="4">
        <f>+VLOOKUP($A560,DATOS_CAPACITACIONES!A:N,11,0)</f>
        <v>58</v>
      </c>
      <c r="P560" s="4">
        <f>+VLOOKUP($A560,DATOS_CAPACITACIONES!A:L,12,0)</f>
        <v>58</v>
      </c>
      <c r="Q560" s="3">
        <f t="shared" si="8"/>
        <v>1</v>
      </c>
    </row>
    <row r="561" spans="1:17" ht="34.5" customHeight="1" x14ac:dyDescent="0.25">
      <c r="A561" s="2">
        <v>23</v>
      </c>
      <c r="B561" s="4" t="str">
        <f>+VLOOKUP($A561,DATOS_CAPACITACIONES!A:B,2,0)</f>
        <v>SST</v>
      </c>
      <c r="C561" s="4" t="str">
        <f>+VLOOKUP($A561,DATOS_CAPACITACIONES!A:C,3,0)</f>
        <v>Covid 19, Secretaria de Salud del Municipio de San Carlos de Guaroa</v>
      </c>
      <c r="D561" s="4" t="str">
        <f>+VLOOKUP($A561,DATOS_CAPACITACIONES!A:D,4,0)</f>
        <v>Identificar síntomas del covid 19, reconocer las medidas de prevención del contagio y la ruta a seguir si se presentan casos positivos</v>
      </c>
      <c r="E561" s="4" t="str">
        <f>+VLOOKUP($A561,DATOS_CAPACITACIONES!A:E,5,0)</f>
        <v>Felipe Arias</v>
      </c>
      <c r="F561" s="4" t="str">
        <f>+VLOOKUP($A561,DATOS_CAPACITACIONES!A:F,6,0)</f>
        <v>Felipe Arias</v>
      </c>
      <c r="G561" s="4" t="str">
        <f>+VLOOKUP($A561,DATOS_CAPACITACIONES!A:G,7,0)</f>
        <v xml:space="preserve">Finca El Pilar </v>
      </c>
      <c r="H561" s="5">
        <f>+VLOOKUP($A561,DATOS_CAPACITACIONES!A:H,8,0)</f>
        <v>44363</v>
      </c>
      <c r="I561" s="4">
        <f>+VLOOKUP($A561,DATOS_CAPACITACIONES!A:I,9,0)</f>
        <v>60</v>
      </c>
      <c r="J561" s="2">
        <v>1123116500</v>
      </c>
      <c r="K561" s="4">
        <f>+VLOOKUP($J561,DATOS_PERSONAL!B:C,2,0)</f>
        <v>1461</v>
      </c>
      <c r="L561" s="4" t="str">
        <f>+VLOOKUP($J561,DATOS_PERSONAL!B:D,3,0)</f>
        <v>ALEXIS JAIR</v>
      </c>
      <c r="M561" s="4" t="str">
        <f>+VLOOKUP($J561,DATOS_PERSONAL!B:E,4,0)</f>
        <v xml:space="preserve">VANEGAS VILLALOBOS </v>
      </c>
      <c r="N561" s="4" t="str">
        <f>+VLOOKUP($J561,DATOS_PERSONAL!B:F,5,0)</f>
        <v>OROBERLÍN S.A.S.</v>
      </c>
      <c r="O561" s="4">
        <f>+VLOOKUP($A561,DATOS_CAPACITACIONES!A:N,11,0)</f>
        <v>58</v>
      </c>
      <c r="P561" s="4">
        <f>+VLOOKUP($A561,DATOS_CAPACITACIONES!A:L,12,0)</f>
        <v>58</v>
      </c>
      <c r="Q561" s="3">
        <f t="shared" si="8"/>
        <v>1</v>
      </c>
    </row>
    <row r="562" spans="1:17" ht="34.5" customHeight="1" x14ac:dyDescent="0.25">
      <c r="A562" s="2">
        <v>23</v>
      </c>
      <c r="B562" s="4" t="str">
        <f>+VLOOKUP($A562,DATOS_CAPACITACIONES!A:B,2,0)</f>
        <v>SST</v>
      </c>
      <c r="C562" s="4" t="str">
        <f>+VLOOKUP($A562,DATOS_CAPACITACIONES!A:C,3,0)</f>
        <v>Covid 19, Secretaria de Salud del Municipio de San Carlos de Guaroa</v>
      </c>
      <c r="D562" s="4" t="str">
        <f>+VLOOKUP($A562,DATOS_CAPACITACIONES!A:D,4,0)</f>
        <v>Identificar síntomas del covid 19, reconocer las medidas de prevención del contagio y la ruta a seguir si se presentan casos positivos</v>
      </c>
      <c r="E562" s="4" t="str">
        <f>+VLOOKUP($A562,DATOS_CAPACITACIONES!A:E,5,0)</f>
        <v>Felipe Arias</v>
      </c>
      <c r="F562" s="4" t="str">
        <f>+VLOOKUP($A562,DATOS_CAPACITACIONES!A:F,6,0)</f>
        <v>Felipe Arias</v>
      </c>
      <c r="G562" s="4" t="str">
        <f>+VLOOKUP($A562,DATOS_CAPACITACIONES!A:G,7,0)</f>
        <v xml:space="preserve">Finca El Pilar </v>
      </c>
      <c r="H562" s="5">
        <f>+VLOOKUP($A562,DATOS_CAPACITACIONES!A:H,8,0)</f>
        <v>44363</v>
      </c>
      <c r="I562" s="4">
        <f>+VLOOKUP($A562,DATOS_CAPACITACIONES!A:I,9,0)</f>
        <v>60</v>
      </c>
      <c r="J562" s="2">
        <v>40341942</v>
      </c>
      <c r="K562" s="4">
        <f>+VLOOKUP($J562,DATOS_PERSONAL!B:C,2,0)</f>
        <v>1028</v>
      </c>
      <c r="L562" s="4" t="str">
        <f>+VLOOKUP($J562,DATOS_PERSONAL!B:D,3,0)</f>
        <v xml:space="preserve"> MARIA YORLEY</v>
      </c>
      <c r="M562" s="4" t="str">
        <f>+VLOOKUP($J562,DATOS_PERSONAL!B:E,4,0)</f>
        <v>TORRES GARCIA</v>
      </c>
      <c r="N562" s="4" t="str">
        <f>+VLOOKUP($J562,DATOS_PERSONAL!B:F,5,0)</f>
        <v>OROBERLÍN S.A.S.</v>
      </c>
      <c r="O562" s="4">
        <f>+VLOOKUP($A562,DATOS_CAPACITACIONES!A:N,11,0)</f>
        <v>58</v>
      </c>
      <c r="P562" s="4">
        <f>+VLOOKUP($A562,DATOS_CAPACITACIONES!A:L,12,0)</f>
        <v>58</v>
      </c>
      <c r="Q562" s="3">
        <f t="shared" si="8"/>
        <v>1</v>
      </c>
    </row>
    <row r="563" spans="1:17" ht="34.5" customHeight="1" x14ac:dyDescent="0.25">
      <c r="A563" s="2">
        <v>23</v>
      </c>
      <c r="B563" s="4" t="str">
        <f>+VLOOKUP($A563,DATOS_CAPACITACIONES!A:B,2,0)</f>
        <v>SST</v>
      </c>
      <c r="C563" s="4" t="str">
        <f>+VLOOKUP($A563,DATOS_CAPACITACIONES!A:C,3,0)</f>
        <v>Covid 19, Secretaria de Salud del Municipio de San Carlos de Guaroa</v>
      </c>
      <c r="D563" s="4" t="str">
        <f>+VLOOKUP($A563,DATOS_CAPACITACIONES!A:D,4,0)</f>
        <v>Identificar síntomas del covid 19, reconocer las medidas de prevención del contagio y la ruta a seguir si se presentan casos positivos</v>
      </c>
      <c r="E563" s="4" t="str">
        <f>+VLOOKUP($A563,DATOS_CAPACITACIONES!A:E,5,0)</f>
        <v>Felipe Arias</v>
      </c>
      <c r="F563" s="4" t="str">
        <f>+VLOOKUP($A563,DATOS_CAPACITACIONES!A:F,6,0)</f>
        <v>Felipe Arias</v>
      </c>
      <c r="G563" s="4" t="str">
        <f>+VLOOKUP($A563,DATOS_CAPACITACIONES!A:G,7,0)</f>
        <v xml:space="preserve">Finca El Pilar </v>
      </c>
      <c r="H563" s="5">
        <f>+VLOOKUP($A563,DATOS_CAPACITACIONES!A:H,8,0)</f>
        <v>44363</v>
      </c>
      <c r="I563" s="4">
        <f>+VLOOKUP($A563,DATOS_CAPACITACIONES!A:I,9,0)</f>
        <v>60</v>
      </c>
      <c r="J563" s="2">
        <v>1120580004</v>
      </c>
      <c r="K563" s="4">
        <f>+VLOOKUP($J563,DATOS_PERSONAL!B:C,2,0)</f>
        <v>1519</v>
      </c>
      <c r="L563" s="4" t="str">
        <f>+VLOOKUP($J563,DATOS_PERSONAL!B:D,3,0)</f>
        <v xml:space="preserve"> YEISON FAVIAN</v>
      </c>
      <c r="M563" s="4" t="str">
        <f>+VLOOKUP($J563,DATOS_PERSONAL!B:E,4,0)</f>
        <v>TOLOZA ESPINOSA</v>
      </c>
      <c r="N563" s="4" t="str">
        <f>+VLOOKUP($J563,DATOS_PERSONAL!B:F,5,0)</f>
        <v>OROBERLÍN S.A.S.</v>
      </c>
      <c r="O563" s="4">
        <f>+VLOOKUP($A563,DATOS_CAPACITACIONES!A:N,11,0)</f>
        <v>58</v>
      </c>
      <c r="P563" s="4">
        <f>+VLOOKUP($A563,DATOS_CAPACITACIONES!A:L,12,0)</f>
        <v>58</v>
      </c>
      <c r="Q563" s="3">
        <f t="shared" si="8"/>
        <v>1</v>
      </c>
    </row>
    <row r="564" spans="1:17" ht="34.5" customHeight="1" x14ac:dyDescent="0.25">
      <c r="A564" s="2">
        <v>23</v>
      </c>
      <c r="B564" s="4" t="str">
        <f>+VLOOKUP($A564,DATOS_CAPACITACIONES!A:B,2,0)</f>
        <v>SST</v>
      </c>
      <c r="C564" s="4" t="str">
        <f>+VLOOKUP($A564,DATOS_CAPACITACIONES!A:C,3,0)</f>
        <v>Covid 19, Secretaria de Salud del Municipio de San Carlos de Guaroa</v>
      </c>
      <c r="D564" s="4" t="str">
        <f>+VLOOKUP($A564,DATOS_CAPACITACIONES!A:D,4,0)</f>
        <v>Identificar síntomas del covid 19, reconocer las medidas de prevención del contagio y la ruta a seguir si se presentan casos positivos</v>
      </c>
      <c r="E564" s="4" t="str">
        <f>+VLOOKUP($A564,DATOS_CAPACITACIONES!A:E,5,0)</f>
        <v>Felipe Arias</v>
      </c>
      <c r="F564" s="4" t="str">
        <f>+VLOOKUP($A564,DATOS_CAPACITACIONES!A:F,6,0)</f>
        <v>Felipe Arias</v>
      </c>
      <c r="G564" s="4" t="str">
        <f>+VLOOKUP($A564,DATOS_CAPACITACIONES!A:G,7,0)</f>
        <v xml:space="preserve">Finca El Pilar </v>
      </c>
      <c r="H564" s="5">
        <f>+VLOOKUP($A564,DATOS_CAPACITACIONES!A:H,8,0)</f>
        <v>44363</v>
      </c>
      <c r="I564" s="4">
        <f>+VLOOKUP($A564,DATOS_CAPACITACIONES!A:I,9,0)</f>
        <v>60</v>
      </c>
      <c r="J564" s="2">
        <v>1006778024</v>
      </c>
      <c r="K564" s="4">
        <f>+VLOOKUP($J564,DATOS_PERSONAL!B:C,2,0)</f>
        <v>1505</v>
      </c>
      <c r="L564" s="4" t="str">
        <f>+VLOOKUP($J564,DATOS_PERSONAL!B:D,3,0)</f>
        <v>JUAN DAVID</v>
      </c>
      <c r="M564" s="4" t="str">
        <f>+VLOOKUP($J564,DATOS_PERSONAL!B:E,4,0)</f>
        <v xml:space="preserve">SOLORZA ROJAS </v>
      </c>
      <c r="N564" s="4" t="str">
        <f>+VLOOKUP($J564,DATOS_PERSONAL!B:F,5,0)</f>
        <v>OROBERLÍN S.A.S.</v>
      </c>
      <c r="O564" s="4">
        <f>+VLOOKUP($A564,DATOS_CAPACITACIONES!A:N,11,0)</f>
        <v>58</v>
      </c>
      <c r="P564" s="4">
        <f>+VLOOKUP($A564,DATOS_CAPACITACIONES!A:L,12,0)</f>
        <v>58</v>
      </c>
      <c r="Q564" s="3">
        <f t="shared" si="8"/>
        <v>1</v>
      </c>
    </row>
    <row r="565" spans="1:17" ht="34.5" customHeight="1" x14ac:dyDescent="0.25">
      <c r="A565" s="2">
        <v>23</v>
      </c>
      <c r="B565" s="4" t="str">
        <f>+VLOOKUP($A565,DATOS_CAPACITACIONES!A:B,2,0)</f>
        <v>SST</v>
      </c>
      <c r="C565" s="4" t="str">
        <f>+VLOOKUP($A565,DATOS_CAPACITACIONES!A:C,3,0)</f>
        <v>Covid 19, Secretaria de Salud del Municipio de San Carlos de Guaroa</v>
      </c>
      <c r="D565" s="4" t="str">
        <f>+VLOOKUP($A565,DATOS_CAPACITACIONES!A:D,4,0)</f>
        <v>Identificar síntomas del covid 19, reconocer las medidas de prevención del contagio y la ruta a seguir si se presentan casos positivos</v>
      </c>
      <c r="E565" s="4" t="str">
        <f>+VLOOKUP($A565,DATOS_CAPACITACIONES!A:E,5,0)</f>
        <v>Felipe Arias</v>
      </c>
      <c r="F565" s="4" t="str">
        <f>+VLOOKUP($A565,DATOS_CAPACITACIONES!A:F,6,0)</f>
        <v>Felipe Arias</v>
      </c>
      <c r="G565" s="4" t="str">
        <f>+VLOOKUP($A565,DATOS_CAPACITACIONES!A:G,7,0)</f>
        <v xml:space="preserve">Finca El Pilar </v>
      </c>
      <c r="H565" s="5">
        <f>+VLOOKUP($A565,DATOS_CAPACITACIONES!A:H,8,0)</f>
        <v>44363</v>
      </c>
      <c r="I565" s="4">
        <f>+VLOOKUP($A565,DATOS_CAPACITACIONES!A:I,9,0)</f>
        <v>60</v>
      </c>
      <c r="J565" s="2">
        <v>25331999</v>
      </c>
      <c r="K565" s="4">
        <f>+VLOOKUP($J565,DATOS_PERSONAL!B:C,2,0)</f>
        <v>1121</v>
      </c>
      <c r="L565" s="4" t="str">
        <f>+VLOOKUP($J565,DATOS_PERSONAL!B:D,3,0)</f>
        <v xml:space="preserve">VICKY JIMENA </v>
      </c>
      <c r="M565" s="4" t="str">
        <f>+VLOOKUP($J565,DATOS_PERSONAL!B:E,4,0)</f>
        <v xml:space="preserve">SANDOVAL GOLU </v>
      </c>
      <c r="N565" s="4" t="str">
        <f>+VLOOKUP($J565,DATOS_PERSONAL!B:F,5,0)</f>
        <v>OROBERLÍN S.A.S.</v>
      </c>
      <c r="O565" s="4">
        <f>+VLOOKUP($A565,DATOS_CAPACITACIONES!A:N,11,0)</f>
        <v>58</v>
      </c>
      <c r="P565" s="4">
        <f>+VLOOKUP($A565,DATOS_CAPACITACIONES!A:L,12,0)</f>
        <v>58</v>
      </c>
      <c r="Q565" s="3">
        <f t="shared" si="8"/>
        <v>1</v>
      </c>
    </row>
    <row r="566" spans="1:17" ht="34.5" customHeight="1" x14ac:dyDescent="0.25">
      <c r="A566" s="2">
        <v>23</v>
      </c>
      <c r="B566" s="4" t="str">
        <f>+VLOOKUP($A566,DATOS_CAPACITACIONES!A:B,2,0)</f>
        <v>SST</v>
      </c>
      <c r="C566" s="4" t="str">
        <f>+VLOOKUP($A566,DATOS_CAPACITACIONES!A:C,3,0)</f>
        <v>Covid 19, Secretaria de Salud del Municipio de San Carlos de Guaroa</v>
      </c>
      <c r="D566" s="4" t="str">
        <f>+VLOOKUP($A566,DATOS_CAPACITACIONES!A:D,4,0)</f>
        <v>Identificar síntomas del covid 19, reconocer las medidas de prevención del contagio y la ruta a seguir si se presentan casos positivos</v>
      </c>
      <c r="E566" s="4" t="str">
        <f>+VLOOKUP($A566,DATOS_CAPACITACIONES!A:E,5,0)</f>
        <v>Felipe Arias</v>
      </c>
      <c r="F566" s="4" t="str">
        <f>+VLOOKUP($A566,DATOS_CAPACITACIONES!A:F,6,0)</f>
        <v>Felipe Arias</v>
      </c>
      <c r="G566" s="4" t="str">
        <f>+VLOOKUP($A566,DATOS_CAPACITACIONES!A:G,7,0)</f>
        <v xml:space="preserve">Finca El Pilar </v>
      </c>
      <c r="H566" s="5">
        <f>+VLOOKUP($A566,DATOS_CAPACITACIONES!A:H,8,0)</f>
        <v>44363</v>
      </c>
      <c r="I566" s="4">
        <f>+VLOOKUP($A566,DATOS_CAPACITACIONES!A:I,9,0)</f>
        <v>60</v>
      </c>
      <c r="J566" s="2">
        <v>40401255</v>
      </c>
      <c r="K566" s="4">
        <f>+VLOOKUP($J566,DATOS_PERSONAL!B:C,2,0)</f>
        <v>1034</v>
      </c>
      <c r="L566" s="4" t="str">
        <f>+VLOOKUP($J566,DATOS_PERSONAL!B:D,3,0)</f>
        <v>YUDY FERLAY</v>
      </c>
      <c r="M566" s="4" t="str">
        <f>+VLOOKUP($J566,DATOS_PERSONAL!B:E,4,0)</f>
        <v xml:space="preserve">ROMERO BERNAL </v>
      </c>
      <c r="N566" s="4" t="str">
        <f>+VLOOKUP($J566,DATOS_PERSONAL!B:F,5,0)</f>
        <v>OROBERLÍN S.A.S.</v>
      </c>
      <c r="O566" s="4">
        <f>+VLOOKUP($A566,DATOS_CAPACITACIONES!A:N,11,0)</f>
        <v>58</v>
      </c>
      <c r="P566" s="4">
        <f>+VLOOKUP($A566,DATOS_CAPACITACIONES!A:L,12,0)</f>
        <v>58</v>
      </c>
      <c r="Q566" s="3">
        <f t="shared" si="8"/>
        <v>1</v>
      </c>
    </row>
    <row r="567" spans="1:17" ht="34.5" customHeight="1" x14ac:dyDescent="0.25">
      <c r="A567" s="2">
        <v>23</v>
      </c>
      <c r="B567" s="4" t="str">
        <f>+VLOOKUP($A567,DATOS_CAPACITACIONES!A:B,2,0)</f>
        <v>SST</v>
      </c>
      <c r="C567" s="4" t="str">
        <f>+VLOOKUP($A567,DATOS_CAPACITACIONES!A:C,3,0)</f>
        <v>Covid 19, Secretaria de Salud del Municipio de San Carlos de Guaroa</v>
      </c>
      <c r="D567" s="4" t="str">
        <f>+VLOOKUP($A567,DATOS_CAPACITACIONES!A:D,4,0)</f>
        <v>Identificar síntomas del covid 19, reconocer las medidas de prevención del contagio y la ruta a seguir si se presentan casos positivos</v>
      </c>
      <c r="E567" s="4" t="str">
        <f>+VLOOKUP($A567,DATOS_CAPACITACIONES!A:E,5,0)</f>
        <v>Felipe Arias</v>
      </c>
      <c r="F567" s="4" t="str">
        <f>+VLOOKUP($A567,DATOS_CAPACITACIONES!A:F,6,0)</f>
        <v>Felipe Arias</v>
      </c>
      <c r="G567" s="4" t="str">
        <f>+VLOOKUP($A567,DATOS_CAPACITACIONES!A:G,7,0)</f>
        <v xml:space="preserve">Finca El Pilar </v>
      </c>
      <c r="H567" s="5">
        <f>+VLOOKUP($A567,DATOS_CAPACITACIONES!A:H,8,0)</f>
        <v>44363</v>
      </c>
      <c r="I567" s="4">
        <f>+VLOOKUP($A567,DATOS_CAPACITACIONES!A:I,9,0)</f>
        <v>60</v>
      </c>
      <c r="J567" s="2">
        <v>9600532</v>
      </c>
      <c r="K567" s="4">
        <f>+VLOOKUP($J567,DATOS_PERSONAL!B:C,2,0)</f>
        <v>1070</v>
      </c>
      <c r="L567" s="4" t="str">
        <f>+VLOOKUP($J567,DATOS_PERSONAL!B:D,3,0)</f>
        <v>PABLO ANTONIO</v>
      </c>
      <c r="M567" s="4" t="str">
        <f>+VLOOKUP($J567,DATOS_PERSONAL!B:E,4,0)</f>
        <v xml:space="preserve">ROJAS RODRIGUEZ </v>
      </c>
      <c r="N567" s="4" t="str">
        <f>+VLOOKUP($J567,DATOS_PERSONAL!B:F,5,0)</f>
        <v>OROBERLÍN S.A.S.</v>
      </c>
      <c r="O567" s="4">
        <f>+VLOOKUP($A567,DATOS_CAPACITACIONES!A:N,11,0)</f>
        <v>58</v>
      </c>
      <c r="P567" s="4">
        <f>+VLOOKUP($A567,DATOS_CAPACITACIONES!A:L,12,0)</f>
        <v>58</v>
      </c>
      <c r="Q567" s="3">
        <f t="shared" si="8"/>
        <v>1</v>
      </c>
    </row>
    <row r="568" spans="1:17" ht="34.5" customHeight="1" x14ac:dyDescent="0.25">
      <c r="A568" s="2">
        <v>23</v>
      </c>
      <c r="B568" s="4" t="str">
        <f>+VLOOKUP($A568,DATOS_CAPACITACIONES!A:B,2,0)</f>
        <v>SST</v>
      </c>
      <c r="C568" s="4" t="str">
        <f>+VLOOKUP($A568,DATOS_CAPACITACIONES!A:C,3,0)</f>
        <v>Covid 19, Secretaria de Salud del Municipio de San Carlos de Guaroa</v>
      </c>
      <c r="D568" s="4" t="str">
        <f>+VLOOKUP($A568,DATOS_CAPACITACIONES!A:D,4,0)</f>
        <v>Identificar síntomas del covid 19, reconocer las medidas de prevención del contagio y la ruta a seguir si se presentan casos positivos</v>
      </c>
      <c r="E568" s="4" t="str">
        <f>+VLOOKUP($A568,DATOS_CAPACITACIONES!A:E,5,0)</f>
        <v>Felipe Arias</v>
      </c>
      <c r="F568" s="4" t="str">
        <f>+VLOOKUP($A568,DATOS_CAPACITACIONES!A:F,6,0)</f>
        <v>Felipe Arias</v>
      </c>
      <c r="G568" s="4" t="str">
        <f>+VLOOKUP($A568,DATOS_CAPACITACIONES!A:G,7,0)</f>
        <v xml:space="preserve">Finca El Pilar </v>
      </c>
      <c r="H568" s="5">
        <f>+VLOOKUP($A568,DATOS_CAPACITACIONES!A:H,8,0)</f>
        <v>44363</v>
      </c>
      <c r="I568" s="4">
        <f>+VLOOKUP($A568,DATOS_CAPACITACIONES!A:I,9,0)</f>
        <v>60</v>
      </c>
      <c r="J568" s="2">
        <v>1123116797</v>
      </c>
      <c r="K568" s="4">
        <f>+VLOOKUP($J568,DATOS_PERSONAL!B:C,2,0)</f>
        <v>1404</v>
      </c>
      <c r="L568" s="4" t="str">
        <f>+VLOOKUP($J568,DATOS_PERSONAL!B:D,3,0)</f>
        <v xml:space="preserve"> ELKIN STEVEN</v>
      </c>
      <c r="M568" s="4" t="str">
        <f>+VLOOKUP($J568,DATOS_PERSONAL!B:E,4,0)</f>
        <v>ROJAS ORTIZ</v>
      </c>
      <c r="N568" s="4" t="str">
        <f>+VLOOKUP($J568,DATOS_PERSONAL!B:F,5,0)</f>
        <v>OROBERLÍN S.A.S.</v>
      </c>
      <c r="O568" s="4">
        <f>+VLOOKUP($A568,DATOS_CAPACITACIONES!A:N,11,0)</f>
        <v>58</v>
      </c>
      <c r="P568" s="4">
        <f>+VLOOKUP($A568,DATOS_CAPACITACIONES!A:L,12,0)</f>
        <v>58</v>
      </c>
      <c r="Q568" s="3">
        <f t="shared" si="8"/>
        <v>1</v>
      </c>
    </row>
    <row r="569" spans="1:17" ht="34.5" customHeight="1" x14ac:dyDescent="0.25">
      <c r="A569" s="2">
        <v>23</v>
      </c>
      <c r="B569" s="4" t="str">
        <f>+VLOOKUP($A569,DATOS_CAPACITACIONES!A:B,2,0)</f>
        <v>SST</v>
      </c>
      <c r="C569" s="4" t="str">
        <f>+VLOOKUP($A569,DATOS_CAPACITACIONES!A:C,3,0)</f>
        <v>Covid 19, Secretaria de Salud del Municipio de San Carlos de Guaroa</v>
      </c>
      <c r="D569" s="4" t="str">
        <f>+VLOOKUP($A569,DATOS_CAPACITACIONES!A:D,4,0)</f>
        <v>Identificar síntomas del covid 19, reconocer las medidas de prevención del contagio y la ruta a seguir si se presentan casos positivos</v>
      </c>
      <c r="E569" s="4" t="str">
        <f>+VLOOKUP($A569,DATOS_CAPACITACIONES!A:E,5,0)</f>
        <v>Felipe Arias</v>
      </c>
      <c r="F569" s="4" t="str">
        <f>+VLOOKUP($A569,DATOS_CAPACITACIONES!A:F,6,0)</f>
        <v>Felipe Arias</v>
      </c>
      <c r="G569" s="4" t="str">
        <f>+VLOOKUP($A569,DATOS_CAPACITACIONES!A:G,7,0)</f>
        <v xml:space="preserve">Finca El Pilar </v>
      </c>
      <c r="H569" s="5">
        <f>+VLOOKUP($A569,DATOS_CAPACITACIONES!A:H,8,0)</f>
        <v>44363</v>
      </c>
      <c r="I569" s="4">
        <f>+VLOOKUP($A569,DATOS_CAPACITACIONES!A:I,9,0)</f>
        <v>60</v>
      </c>
      <c r="J569" s="2">
        <v>1123114419</v>
      </c>
      <c r="K569" s="4">
        <f>+VLOOKUP($J569,DATOS_PERSONAL!B:C,2,0)</f>
        <v>1059</v>
      </c>
      <c r="L569" s="4" t="str">
        <f>+VLOOKUP($J569,DATOS_PERSONAL!B:D,3,0)</f>
        <v>ANA MARIA</v>
      </c>
      <c r="M569" s="4" t="str">
        <f>+VLOOKUP($J569,DATOS_PERSONAL!B:E,4,0)</f>
        <v xml:space="preserve">ROBAYO JIMENEZ </v>
      </c>
      <c r="N569" s="4" t="str">
        <f>+VLOOKUP($J569,DATOS_PERSONAL!B:F,5,0)</f>
        <v>OROBERLÍN S.A.S.</v>
      </c>
      <c r="O569" s="4">
        <f>+VLOOKUP($A569,DATOS_CAPACITACIONES!A:N,11,0)</f>
        <v>58</v>
      </c>
      <c r="P569" s="4">
        <f>+VLOOKUP($A569,DATOS_CAPACITACIONES!A:L,12,0)</f>
        <v>58</v>
      </c>
      <c r="Q569" s="3">
        <f t="shared" si="8"/>
        <v>1</v>
      </c>
    </row>
    <row r="570" spans="1:17" ht="34.5" customHeight="1" x14ac:dyDescent="0.25">
      <c r="A570" s="2">
        <v>23</v>
      </c>
      <c r="B570" s="4" t="str">
        <f>+VLOOKUP($A570,DATOS_CAPACITACIONES!A:B,2,0)</f>
        <v>SST</v>
      </c>
      <c r="C570" s="4" t="str">
        <f>+VLOOKUP($A570,DATOS_CAPACITACIONES!A:C,3,0)</f>
        <v>Covid 19, Secretaria de Salud del Municipio de San Carlos de Guaroa</v>
      </c>
      <c r="D570" s="4" t="str">
        <f>+VLOOKUP($A570,DATOS_CAPACITACIONES!A:D,4,0)</f>
        <v>Identificar síntomas del covid 19, reconocer las medidas de prevención del contagio y la ruta a seguir si se presentan casos positivos</v>
      </c>
      <c r="E570" s="4" t="str">
        <f>+VLOOKUP($A570,DATOS_CAPACITACIONES!A:E,5,0)</f>
        <v>Felipe Arias</v>
      </c>
      <c r="F570" s="4" t="str">
        <f>+VLOOKUP($A570,DATOS_CAPACITACIONES!A:F,6,0)</f>
        <v>Felipe Arias</v>
      </c>
      <c r="G570" s="4" t="str">
        <f>+VLOOKUP($A570,DATOS_CAPACITACIONES!A:G,7,0)</f>
        <v xml:space="preserve">Finca El Pilar </v>
      </c>
      <c r="H570" s="5">
        <f>+VLOOKUP($A570,DATOS_CAPACITACIONES!A:H,8,0)</f>
        <v>44363</v>
      </c>
      <c r="I570" s="4">
        <f>+VLOOKUP($A570,DATOS_CAPACITACIONES!A:I,9,0)</f>
        <v>60</v>
      </c>
      <c r="J570" s="2">
        <v>1123114657</v>
      </c>
      <c r="K570" s="4">
        <f>+VLOOKUP($J570,DATOS_PERSONAL!B:C,2,0)</f>
        <v>1456</v>
      </c>
      <c r="L570" s="4" t="str">
        <f>+VLOOKUP($J570,DATOS_PERSONAL!B:D,3,0)</f>
        <v xml:space="preserve"> SIGUIFREDO</v>
      </c>
      <c r="M570" s="4" t="str">
        <f>+VLOOKUP($J570,DATOS_PERSONAL!B:E,4,0)</f>
        <v>ROBAYO JIMENEZ</v>
      </c>
      <c r="N570" s="4" t="str">
        <f>+VLOOKUP($J570,DATOS_PERSONAL!B:F,5,0)</f>
        <v>OROBERLÍN S.A.S.</v>
      </c>
      <c r="O570" s="4">
        <f>+VLOOKUP($A570,DATOS_CAPACITACIONES!A:N,11,0)</f>
        <v>58</v>
      </c>
      <c r="P570" s="4">
        <f>+VLOOKUP($A570,DATOS_CAPACITACIONES!A:L,12,0)</f>
        <v>58</v>
      </c>
      <c r="Q570" s="3">
        <f t="shared" si="8"/>
        <v>1</v>
      </c>
    </row>
    <row r="571" spans="1:17" ht="34.5" customHeight="1" x14ac:dyDescent="0.25">
      <c r="A571" s="2">
        <v>23</v>
      </c>
      <c r="B571" s="4" t="str">
        <f>+VLOOKUP($A571,DATOS_CAPACITACIONES!A:B,2,0)</f>
        <v>SST</v>
      </c>
      <c r="C571" s="4" t="str">
        <f>+VLOOKUP($A571,DATOS_CAPACITACIONES!A:C,3,0)</f>
        <v>Covid 19, Secretaria de Salud del Municipio de San Carlos de Guaroa</v>
      </c>
      <c r="D571" s="4" t="str">
        <f>+VLOOKUP($A571,DATOS_CAPACITACIONES!A:D,4,0)</f>
        <v>Identificar síntomas del covid 19, reconocer las medidas de prevención del contagio y la ruta a seguir si se presentan casos positivos</v>
      </c>
      <c r="E571" s="4" t="str">
        <f>+VLOOKUP($A571,DATOS_CAPACITACIONES!A:E,5,0)</f>
        <v>Felipe Arias</v>
      </c>
      <c r="F571" s="4" t="str">
        <f>+VLOOKUP($A571,DATOS_CAPACITACIONES!A:F,6,0)</f>
        <v>Felipe Arias</v>
      </c>
      <c r="G571" s="4" t="str">
        <f>+VLOOKUP($A571,DATOS_CAPACITACIONES!A:G,7,0)</f>
        <v xml:space="preserve">Finca El Pilar </v>
      </c>
      <c r="H571" s="5">
        <f>+VLOOKUP($A571,DATOS_CAPACITACIONES!A:H,8,0)</f>
        <v>44363</v>
      </c>
      <c r="I571" s="4">
        <f>+VLOOKUP($A571,DATOS_CAPACITACIONES!A:I,9,0)</f>
        <v>60</v>
      </c>
      <c r="J571" s="2">
        <v>1006658683</v>
      </c>
      <c r="K571" s="4">
        <f>+VLOOKUP($J571,DATOS_PERSONAL!B:C,2,0)</f>
        <v>1509</v>
      </c>
      <c r="L571" s="4" t="str">
        <f>+VLOOKUP($J571,DATOS_PERSONAL!B:D,3,0)</f>
        <v>BRAYAN DAVID</v>
      </c>
      <c r="M571" s="4" t="str">
        <f>+VLOOKUP($J571,DATOS_PERSONAL!B:E,4,0)</f>
        <v xml:space="preserve">ROA OCHOA </v>
      </c>
      <c r="N571" s="4" t="str">
        <f>+VLOOKUP($J571,DATOS_PERSONAL!B:F,5,0)</f>
        <v>OROBERLÍN S.A.S.</v>
      </c>
      <c r="O571" s="4">
        <f>+VLOOKUP($A571,DATOS_CAPACITACIONES!A:N,11,0)</f>
        <v>58</v>
      </c>
      <c r="P571" s="4">
        <f>+VLOOKUP($A571,DATOS_CAPACITACIONES!A:L,12,0)</f>
        <v>58</v>
      </c>
      <c r="Q571" s="3">
        <f t="shared" si="8"/>
        <v>1</v>
      </c>
    </row>
    <row r="572" spans="1:17" ht="34.5" customHeight="1" x14ac:dyDescent="0.25">
      <c r="A572" s="2">
        <v>23</v>
      </c>
      <c r="B572" s="4" t="str">
        <f>+VLOOKUP($A572,DATOS_CAPACITACIONES!A:B,2,0)</f>
        <v>SST</v>
      </c>
      <c r="C572" s="4" t="str">
        <f>+VLOOKUP($A572,DATOS_CAPACITACIONES!A:C,3,0)</f>
        <v>Covid 19, Secretaria de Salud del Municipio de San Carlos de Guaroa</v>
      </c>
      <c r="D572" s="4" t="str">
        <f>+VLOOKUP($A572,DATOS_CAPACITACIONES!A:D,4,0)</f>
        <v>Identificar síntomas del covid 19, reconocer las medidas de prevención del contagio y la ruta a seguir si se presentan casos positivos</v>
      </c>
      <c r="E572" s="4" t="str">
        <f>+VLOOKUP($A572,DATOS_CAPACITACIONES!A:E,5,0)</f>
        <v>Felipe Arias</v>
      </c>
      <c r="F572" s="4" t="str">
        <f>+VLOOKUP($A572,DATOS_CAPACITACIONES!A:F,6,0)</f>
        <v>Felipe Arias</v>
      </c>
      <c r="G572" s="4" t="str">
        <f>+VLOOKUP($A572,DATOS_CAPACITACIONES!A:G,7,0)</f>
        <v xml:space="preserve">Finca El Pilar </v>
      </c>
      <c r="H572" s="5">
        <f>+VLOOKUP($A572,DATOS_CAPACITACIONES!A:H,8,0)</f>
        <v>44363</v>
      </c>
      <c r="I572" s="4">
        <f>+VLOOKUP($A572,DATOS_CAPACITACIONES!A:I,9,0)</f>
        <v>60</v>
      </c>
      <c r="J572" s="2">
        <v>1123114519</v>
      </c>
      <c r="K572" s="4">
        <f>+VLOOKUP($J572,DATOS_PERSONAL!B:C,2,0)</f>
        <v>1016</v>
      </c>
      <c r="L572" s="4" t="str">
        <f>+VLOOKUP($J572,DATOS_PERSONAL!B:D,3,0)</f>
        <v xml:space="preserve"> JUAN CARLOS</v>
      </c>
      <c r="M572" s="4" t="str">
        <f>+VLOOKUP($J572,DATOS_PERSONAL!B:E,4,0)</f>
        <v>ROA CASTILLO</v>
      </c>
      <c r="N572" s="4" t="str">
        <f>+VLOOKUP($J572,DATOS_PERSONAL!B:F,5,0)</f>
        <v>OROBERLÍN S.A.S.</v>
      </c>
      <c r="O572" s="4">
        <f>+VLOOKUP($A572,DATOS_CAPACITACIONES!A:N,11,0)</f>
        <v>58</v>
      </c>
      <c r="P572" s="4">
        <f>+VLOOKUP($A572,DATOS_CAPACITACIONES!A:L,12,0)</f>
        <v>58</v>
      </c>
      <c r="Q572" s="3">
        <f t="shared" si="8"/>
        <v>1</v>
      </c>
    </row>
    <row r="573" spans="1:17" ht="34.5" customHeight="1" x14ac:dyDescent="0.25">
      <c r="A573" s="2">
        <v>23</v>
      </c>
      <c r="B573" s="4" t="str">
        <f>+VLOOKUP($A573,DATOS_CAPACITACIONES!A:B,2,0)</f>
        <v>SST</v>
      </c>
      <c r="C573" s="4" t="str">
        <f>+VLOOKUP($A573,DATOS_CAPACITACIONES!A:C,3,0)</f>
        <v>Covid 19, Secretaria de Salud del Municipio de San Carlos de Guaroa</v>
      </c>
      <c r="D573" s="4" t="str">
        <f>+VLOOKUP($A573,DATOS_CAPACITACIONES!A:D,4,0)</f>
        <v>Identificar síntomas del covid 19, reconocer las medidas de prevención del contagio y la ruta a seguir si se presentan casos positivos</v>
      </c>
      <c r="E573" s="4" t="str">
        <f>+VLOOKUP($A573,DATOS_CAPACITACIONES!A:E,5,0)</f>
        <v>Felipe Arias</v>
      </c>
      <c r="F573" s="4" t="str">
        <f>+VLOOKUP($A573,DATOS_CAPACITACIONES!A:F,6,0)</f>
        <v>Felipe Arias</v>
      </c>
      <c r="G573" s="4" t="str">
        <f>+VLOOKUP($A573,DATOS_CAPACITACIONES!A:G,7,0)</f>
        <v xml:space="preserve">Finca El Pilar </v>
      </c>
      <c r="H573" s="5">
        <f>+VLOOKUP($A573,DATOS_CAPACITACIONES!A:H,8,0)</f>
        <v>44363</v>
      </c>
      <c r="I573" s="4">
        <f>+VLOOKUP($A573,DATOS_CAPACITACIONES!A:I,9,0)</f>
        <v>60</v>
      </c>
      <c r="J573" s="2">
        <v>1123114283</v>
      </c>
      <c r="K573" s="4">
        <f>+VLOOKUP($J573,DATOS_PERSONAL!B:C,2,0)</f>
        <v>1017</v>
      </c>
      <c r="L573" s="4" t="str">
        <f>+VLOOKUP($J573,DATOS_PERSONAL!B:D,3,0)</f>
        <v xml:space="preserve"> RODRIGO JOSE</v>
      </c>
      <c r="M573" s="4" t="str">
        <f>+VLOOKUP($J573,DATOS_PERSONAL!B:E,4,0)</f>
        <v>ROA CASTILLO</v>
      </c>
      <c r="N573" s="4" t="str">
        <f>+VLOOKUP($J573,DATOS_PERSONAL!B:F,5,0)</f>
        <v>OROBERLÍN S.A.S.</v>
      </c>
      <c r="O573" s="4">
        <f>+VLOOKUP($A573,DATOS_CAPACITACIONES!A:N,11,0)</f>
        <v>58</v>
      </c>
      <c r="P573" s="4">
        <f>+VLOOKUP($A573,DATOS_CAPACITACIONES!A:L,12,0)</f>
        <v>58</v>
      </c>
      <c r="Q573" s="3">
        <f t="shared" si="8"/>
        <v>1</v>
      </c>
    </row>
    <row r="574" spans="1:17" ht="34.5" customHeight="1" x14ac:dyDescent="0.25">
      <c r="A574" s="2">
        <v>23</v>
      </c>
      <c r="B574" s="4" t="str">
        <f>+VLOOKUP($A574,DATOS_CAPACITACIONES!A:B,2,0)</f>
        <v>SST</v>
      </c>
      <c r="C574" s="4" t="str">
        <f>+VLOOKUP($A574,DATOS_CAPACITACIONES!A:C,3,0)</f>
        <v>Covid 19, Secretaria de Salud del Municipio de San Carlos de Guaroa</v>
      </c>
      <c r="D574" s="4" t="str">
        <f>+VLOOKUP($A574,DATOS_CAPACITACIONES!A:D,4,0)</f>
        <v>Identificar síntomas del covid 19, reconocer las medidas de prevención del contagio y la ruta a seguir si se presentan casos positivos</v>
      </c>
      <c r="E574" s="4" t="str">
        <f>+VLOOKUP($A574,DATOS_CAPACITACIONES!A:E,5,0)</f>
        <v>Felipe Arias</v>
      </c>
      <c r="F574" s="4" t="str">
        <f>+VLOOKUP($A574,DATOS_CAPACITACIONES!A:F,6,0)</f>
        <v>Felipe Arias</v>
      </c>
      <c r="G574" s="4" t="str">
        <f>+VLOOKUP($A574,DATOS_CAPACITACIONES!A:G,7,0)</f>
        <v xml:space="preserve">Finca El Pilar </v>
      </c>
      <c r="H574" s="5">
        <f>+VLOOKUP($A574,DATOS_CAPACITACIONES!A:H,8,0)</f>
        <v>44363</v>
      </c>
      <c r="I574" s="4">
        <f>+VLOOKUP($A574,DATOS_CAPACITACIONES!A:I,9,0)</f>
        <v>60</v>
      </c>
      <c r="J574" s="2">
        <v>40411297</v>
      </c>
      <c r="K574" s="4">
        <f>+VLOOKUP($J574,DATOS_PERSONAL!B:C,2,0)</f>
        <v>1015</v>
      </c>
      <c r="L574" s="4" t="str">
        <f>+VLOOKUP($J574,DATOS_PERSONAL!B:D,3,0)</f>
        <v xml:space="preserve"> ANGELICA YOHANA</v>
      </c>
      <c r="M574" s="4" t="str">
        <f>+VLOOKUP($J574,DATOS_PERSONAL!B:E,4,0)</f>
        <v>RINCON</v>
      </c>
      <c r="N574" s="4" t="str">
        <f>+VLOOKUP($J574,DATOS_PERSONAL!B:F,5,0)</f>
        <v>OROBERLÍN S.A.S.</v>
      </c>
      <c r="O574" s="4">
        <f>+VLOOKUP($A574,DATOS_CAPACITACIONES!A:N,11,0)</f>
        <v>58</v>
      </c>
      <c r="P574" s="4">
        <f>+VLOOKUP($A574,DATOS_CAPACITACIONES!A:L,12,0)</f>
        <v>58</v>
      </c>
      <c r="Q574" s="3">
        <f t="shared" si="8"/>
        <v>1</v>
      </c>
    </row>
    <row r="575" spans="1:17" ht="34.5" customHeight="1" x14ac:dyDescent="0.25">
      <c r="A575" s="2">
        <v>23</v>
      </c>
      <c r="B575" s="4" t="str">
        <f>+VLOOKUP($A575,DATOS_CAPACITACIONES!A:B,2,0)</f>
        <v>SST</v>
      </c>
      <c r="C575" s="4" t="str">
        <f>+VLOOKUP($A575,DATOS_CAPACITACIONES!A:C,3,0)</f>
        <v>Covid 19, Secretaria de Salud del Municipio de San Carlos de Guaroa</v>
      </c>
      <c r="D575" s="4" t="str">
        <f>+VLOOKUP($A575,DATOS_CAPACITACIONES!A:D,4,0)</f>
        <v>Identificar síntomas del covid 19, reconocer las medidas de prevención del contagio y la ruta a seguir si se presentan casos positivos</v>
      </c>
      <c r="E575" s="4" t="str">
        <f>+VLOOKUP($A575,DATOS_CAPACITACIONES!A:E,5,0)</f>
        <v>Felipe Arias</v>
      </c>
      <c r="F575" s="4" t="str">
        <f>+VLOOKUP($A575,DATOS_CAPACITACIONES!A:F,6,0)</f>
        <v>Felipe Arias</v>
      </c>
      <c r="G575" s="4" t="str">
        <f>+VLOOKUP($A575,DATOS_CAPACITACIONES!A:G,7,0)</f>
        <v xml:space="preserve">Finca El Pilar </v>
      </c>
      <c r="H575" s="5">
        <f>+VLOOKUP($A575,DATOS_CAPACITACIONES!A:H,8,0)</f>
        <v>44363</v>
      </c>
      <c r="I575" s="4">
        <f>+VLOOKUP($A575,DATOS_CAPACITACIONES!A:I,9,0)</f>
        <v>60</v>
      </c>
      <c r="J575" s="2">
        <v>17704595</v>
      </c>
      <c r="K575" s="4">
        <f>+VLOOKUP($J575,DATOS_PERSONAL!B:C,2,0)</f>
        <v>1073</v>
      </c>
      <c r="L575" s="4" t="str">
        <f>+VLOOKUP($J575,DATOS_PERSONAL!B:D,3,0)</f>
        <v>JOHN FREDY</v>
      </c>
      <c r="M575" s="4" t="str">
        <f>+VLOOKUP($J575,DATOS_PERSONAL!B:E,4,0)</f>
        <v xml:space="preserve">QUIÑONEZ MUÑOZ </v>
      </c>
      <c r="N575" s="4" t="str">
        <f>+VLOOKUP($J575,DATOS_PERSONAL!B:F,5,0)</f>
        <v>OROBERLÍN S.A.S.</v>
      </c>
      <c r="O575" s="4">
        <f>+VLOOKUP($A575,DATOS_CAPACITACIONES!A:N,11,0)</f>
        <v>58</v>
      </c>
      <c r="P575" s="4">
        <f>+VLOOKUP($A575,DATOS_CAPACITACIONES!A:L,12,0)</f>
        <v>58</v>
      </c>
      <c r="Q575" s="3">
        <f t="shared" si="8"/>
        <v>1</v>
      </c>
    </row>
    <row r="576" spans="1:17" ht="34.5" customHeight="1" x14ac:dyDescent="0.25">
      <c r="A576" s="2">
        <v>23</v>
      </c>
      <c r="B576" s="4" t="str">
        <f>+VLOOKUP($A576,DATOS_CAPACITACIONES!A:B,2,0)</f>
        <v>SST</v>
      </c>
      <c r="C576" s="4" t="str">
        <f>+VLOOKUP($A576,DATOS_CAPACITACIONES!A:C,3,0)</f>
        <v>Covid 19, Secretaria de Salud del Municipio de San Carlos de Guaroa</v>
      </c>
      <c r="D576" s="4" t="str">
        <f>+VLOOKUP($A576,DATOS_CAPACITACIONES!A:D,4,0)</f>
        <v>Identificar síntomas del covid 19, reconocer las medidas de prevención del contagio y la ruta a seguir si se presentan casos positivos</v>
      </c>
      <c r="E576" s="4" t="str">
        <f>+VLOOKUP($A576,DATOS_CAPACITACIONES!A:E,5,0)</f>
        <v>Felipe Arias</v>
      </c>
      <c r="F576" s="4" t="str">
        <f>+VLOOKUP($A576,DATOS_CAPACITACIONES!A:F,6,0)</f>
        <v>Felipe Arias</v>
      </c>
      <c r="G576" s="4" t="str">
        <f>+VLOOKUP($A576,DATOS_CAPACITACIONES!A:G,7,0)</f>
        <v xml:space="preserve">Finca El Pilar </v>
      </c>
      <c r="H576" s="5">
        <f>+VLOOKUP($A576,DATOS_CAPACITACIONES!A:H,8,0)</f>
        <v>44363</v>
      </c>
      <c r="I576" s="4">
        <f>+VLOOKUP($A576,DATOS_CAPACITACIONES!A:I,9,0)</f>
        <v>60</v>
      </c>
      <c r="J576" s="2">
        <v>1120571325</v>
      </c>
      <c r="K576" s="4">
        <f>+VLOOKUP($J576,DATOS_PERSONAL!B:C,2,0)</f>
        <v>1145</v>
      </c>
      <c r="L576" s="4" t="str">
        <f>+VLOOKUP($J576,DATOS_PERSONAL!B:D,3,0)</f>
        <v>WILINTON DAVID</v>
      </c>
      <c r="M576" s="4" t="str">
        <f>+VLOOKUP($J576,DATOS_PERSONAL!B:E,4,0)</f>
        <v xml:space="preserve">PADILLA MORALES </v>
      </c>
      <c r="N576" s="4" t="str">
        <f>+VLOOKUP($J576,DATOS_PERSONAL!B:F,5,0)</f>
        <v>OROBERLÍN S.A.S.</v>
      </c>
      <c r="O576" s="4">
        <f>+VLOOKUP($A576,DATOS_CAPACITACIONES!A:N,11,0)</f>
        <v>58</v>
      </c>
      <c r="P576" s="4">
        <f>+VLOOKUP($A576,DATOS_CAPACITACIONES!A:L,12,0)</f>
        <v>58</v>
      </c>
      <c r="Q576" s="3">
        <f t="shared" si="8"/>
        <v>1</v>
      </c>
    </row>
    <row r="577" spans="1:17" ht="34.5" customHeight="1" x14ac:dyDescent="0.25">
      <c r="A577" s="2">
        <v>23</v>
      </c>
      <c r="B577" s="4" t="str">
        <f>+VLOOKUP($A577,DATOS_CAPACITACIONES!A:B,2,0)</f>
        <v>SST</v>
      </c>
      <c r="C577" s="4" t="str">
        <f>+VLOOKUP($A577,DATOS_CAPACITACIONES!A:C,3,0)</f>
        <v>Covid 19, Secretaria de Salud del Municipio de San Carlos de Guaroa</v>
      </c>
      <c r="D577" s="4" t="str">
        <f>+VLOOKUP($A577,DATOS_CAPACITACIONES!A:D,4,0)</f>
        <v>Identificar síntomas del covid 19, reconocer las medidas de prevención del contagio y la ruta a seguir si se presentan casos positivos</v>
      </c>
      <c r="E577" s="4" t="str">
        <f>+VLOOKUP($A577,DATOS_CAPACITACIONES!A:E,5,0)</f>
        <v>Felipe Arias</v>
      </c>
      <c r="F577" s="4" t="str">
        <f>+VLOOKUP($A577,DATOS_CAPACITACIONES!A:F,6,0)</f>
        <v>Felipe Arias</v>
      </c>
      <c r="G577" s="4" t="str">
        <f>+VLOOKUP($A577,DATOS_CAPACITACIONES!A:G,7,0)</f>
        <v xml:space="preserve">Finca El Pilar </v>
      </c>
      <c r="H577" s="5">
        <f>+VLOOKUP($A577,DATOS_CAPACITACIONES!A:H,8,0)</f>
        <v>44363</v>
      </c>
      <c r="I577" s="4">
        <f>+VLOOKUP($A577,DATOS_CAPACITACIONES!A:I,9,0)</f>
        <v>60</v>
      </c>
      <c r="J577" s="2">
        <v>1123116129</v>
      </c>
      <c r="K577" s="4">
        <f>+VLOOKUP($J577,DATOS_PERSONAL!B:C,2,0)</f>
        <v>1090</v>
      </c>
      <c r="L577" s="4" t="str">
        <f>+VLOOKUP($J577,DATOS_PERSONAL!B:D,3,0)</f>
        <v>JUAN ESTEBAN</v>
      </c>
      <c r="M577" s="4" t="str">
        <f>+VLOOKUP($J577,DATOS_PERSONAL!B:E,4,0)</f>
        <v xml:space="preserve">ORTIZ </v>
      </c>
      <c r="N577" s="4" t="str">
        <f>+VLOOKUP($J577,DATOS_PERSONAL!B:F,5,0)</f>
        <v>OROBERLÍN S.A.S.</v>
      </c>
      <c r="O577" s="4">
        <f>+VLOOKUP($A577,DATOS_CAPACITACIONES!A:N,11,0)</f>
        <v>58</v>
      </c>
      <c r="P577" s="4">
        <f>+VLOOKUP($A577,DATOS_CAPACITACIONES!A:L,12,0)</f>
        <v>58</v>
      </c>
      <c r="Q577" s="3">
        <f t="shared" si="8"/>
        <v>1</v>
      </c>
    </row>
    <row r="578" spans="1:17" ht="34.5" customHeight="1" x14ac:dyDescent="0.25">
      <c r="A578" s="2">
        <v>23</v>
      </c>
      <c r="B578" s="4" t="str">
        <f>+VLOOKUP($A578,DATOS_CAPACITACIONES!A:B,2,0)</f>
        <v>SST</v>
      </c>
      <c r="C578" s="4" t="str">
        <f>+VLOOKUP($A578,DATOS_CAPACITACIONES!A:C,3,0)</f>
        <v>Covid 19, Secretaria de Salud del Municipio de San Carlos de Guaroa</v>
      </c>
      <c r="D578" s="4" t="str">
        <f>+VLOOKUP($A578,DATOS_CAPACITACIONES!A:D,4,0)</f>
        <v>Identificar síntomas del covid 19, reconocer las medidas de prevención del contagio y la ruta a seguir si se presentan casos positivos</v>
      </c>
      <c r="E578" s="4" t="str">
        <f>+VLOOKUP($A578,DATOS_CAPACITACIONES!A:E,5,0)</f>
        <v>Felipe Arias</v>
      </c>
      <c r="F578" s="4" t="str">
        <f>+VLOOKUP($A578,DATOS_CAPACITACIONES!A:F,6,0)</f>
        <v>Felipe Arias</v>
      </c>
      <c r="G578" s="4" t="str">
        <f>+VLOOKUP($A578,DATOS_CAPACITACIONES!A:G,7,0)</f>
        <v xml:space="preserve">Finca El Pilar </v>
      </c>
      <c r="H578" s="5">
        <f>+VLOOKUP($A578,DATOS_CAPACITACIONES!A:H,8,0)</f>
        <v>44363</v>
      </c>
      <c r="I578" s="4">
        <f>+VLOOKUP($A578,DATOS_CAPACITACIONES!A:I,9,0)</f>
        <v>60</v>
      </c>
      <c r="J578" s="2">
        <v>1123116287</v>
      </c>
      <c r="K578" s="4">
        <f>+VLOOKUP($J578,DATOS_PERSONAL!B:C,2,0)</f>
        <v>1358</v>
      </c>
      <c r="L578" s="4" t="str">
        <f>+VLOOKUP($J578,DATOS_PERSONAL!B:D,3,0)</f>
        <v>IVAN JAVIER</v>
      </c>
      <c r="M578" s="4" t="str">
        <f>+VLOOKUP($J578,DATOS_PERSONAL!B:E,4,0)</f>
        <v xml:space="preserve">NARVAEZ HERNANDEZ </v>
      </c>
      <c r="N578" s="4" t="str">
        <f>+VLOOKUP($J578,DATOS_PERSONAL!B:F,5,0)</f>
        <v>OROBERLÍN S.A.S.</v>
      </c>
      <c r="O578" s="4">
        <f>+VLOOKUP($A578,DATOS_CAPACITACIONES!A:N,11,0)</f>
        <v>58</v>
      </c>
      <c r="P578" s="4">
        <f>+VLOOKUP($A578,DATOS_CAPACITACIONES!A:L,12,0)</f>
        <v>58</v>
      </c>
      <c r="Q578" s="3">
        <f t="shared" ref="Q578:Q641" si="9">(P578/O578)</f>
        <v>1</v>
      </c>
    </row>
    <row r="579" spans="1:17" ht="34.5" customHeight="1" x14ac:dyDescent="0.25">
      <c r="A579" s="2">
        <v>23</v>
      </c>
      <c r="B579" s="4" t="str">
        <f>+VLOOKUP($A579,DATOS_CAPACITACIONES!A:B,2,0)</f>
        <v>SST</v>
      </c>
      <c r="C579" s="4" t="str">
        <f>+VLOOKUP($A579,DATOS_CAPACITACIONES!A:C,3,0)</f>
        <v>Covid 19, Secretaria de Salud del Municipio de San Carlos de Guaroa</v>
      </c>
      <c r="D579" s="4" t="str">
        <f>+VLOOKUP($A579,DATOS_CAPACITACIONES!A:D,4,0)</f>
        <v>Identificar síntomas del covid 19, reconocer las medidas de prevención del contagio y la ruta a seguir si se presentan casos positivos</v>
      </c>
      <c r="E579" s="4" t="str">
        <f>+VLOOKUP($A579,DATOS_CAPACITACIONES!A:E,5,0)</f>
        <v>Felipe Arias</v>
      </c>
      <c r="F579" s="4" t="str">
        <f>+VLOOKUP($A579,DATOS_CAPACITACIONES!A:F,6,0)</f>
        <v>Felipe Arias</v>
      </c>
      <c r="G579" s="4" t="str">
        <f>+VLOOKUP($A579,DATOS_CAPACITACIONES!A:G,7,0)</f>
        <v xml:space="preserve">Finca El Pilar </v>
      </c>
      <c r="H579" s="5">
        <f>+VLOOKUP($A579,DATOS_CAPACITACIONES!A:H,8,0)</f>
        <v>44363</v>
      </c>
      <c r="I579" s="4">
        <f>+VLOOKUP($A579,DATOS_CAPACITACIONES!A:I,9,0)</f>
        <v>60</v>
      </c>
      <c r="J579" s="2">
        <v>1123115732</v>
      </c>
      <c r="K579" s="4">
        <f>+VLOOKUP($J579,DATOS_PERSONAL!B:C,2,0)</f>
        <v>1520</v>
      </c>
      <c r="L579" s="4" t="str">
        <f>+VLOOKUP($J579,DATOS_PERSONAL!B:D,3,0)</f>
        <v xml:space="preserve"> OVIDIO</v>
      </c>
      <c r="M579" s="4" t="str">
        <f>+VLOOKUP($J579,DATOS_PERSONAL!B:E,4,0)</f>
        <v>MURCIA JOJOA</v>
      </c>
      <c r="N579" s="4" t="str">
        <f>+VLOOKUP($J579,DATOS_PERSONAL!B:F,5,0)</f>
        <v>OROBERLÍN S.A.S.</v>
      </c>
      <c r="O579" s="4">
        <f>+VLOOKUP($A579,DATOS_CAPACITACIONES!A:N,11,0)</f>
        <v>58</v>
      </c>
      <c r="P579" s="4">
        <f>+VLOOKUP($A579,DATOS_CAPACITACIONES!A:L,12,0)</f>
        <v>58</v>
      </c>
      <c r="Q579" s="3">
        <f t="shared" si="9"/>
        <v>1</v>
      </c>
    </row>
    <row r="580" spans="1:17" ht="34.5" customHeight="1" x14ac:dyDescent="0.25">
      <c r="A580" s="2">
        <v>23</v>
      </c>
      <c r="B580" s="4" t="str">
        <f>+VLOOKUP($A580,DATOS_CAPACITACIONES!A:B,2,0)</f>
        <v>SST</v>
      </c>
      <c r="C580" s="4" t="str">
        <f>+VLOOKUP($A580,DATOS_CAPACITACIONES!A:C,3,0)</f>
        <v>Covid 19, Secretaria de Salud del Municipio de San Carlos de Guaroa</v>
      </c>
      <c r="D580" s="4" t="str">
        <f>+VLOOKUP($A580,DATOS_CAPACITACIONES!A:D,4,0)</f>
        <v>Identificar síntomas del covid 19, reconocer las medidas de prevención del contagio y la ruta a seguir si se presentan casos positivos</v>
      </c>
      <c r="E580" s="4" t="str">
        <f>+VLOOKUP($A580,DATOS_CAPACITACIONES!A:E,5,0)</f>
        <v>Felipe Arias</v>
      </c>
      <c r="F580" s="4" t="str">
        <f>+VLOOKUP($A580,DATOS_CAPACITACIONES!A:F,6,0)</f>
        <v>Felipe Arias</v>
      </c>
      <c r="G580" s="4" t="str">
        <f>+VLOOKUP($A580,DATOS_CAPACITACIONES!A:G,7,0)</f>
        <v xml:space="preserve">Finca El Pilar </v>
      </c>
      <c r="H580" s="5">
        <f>+VLOOKUP($A580,DATOS_CAPACITACIONES!A:H,8,0)</f>
        <v>44363</v>
      </c>
      <c r="I580" s="4">
        <f>+VLOOKUP($A580,DATOS_CAPACITACIONES!A:I,9,0)</f>
        <v>60</v>
      </c>
      <c r="J580" s="2">
        <v>40404467</v>
      </c>
      <c r="K580" s="4">
        <f>+VLOOKUP($J580,DATOS_PERSONAL!B:C,2,0)</f>
        <v>1029</v>
      </c>
      <c r="L580" s="4" t="str">
        <f>+VLOOKUP($J580,DATOS_PERSONAL!B:D,3,0)</f>
        <v>BLANCA MARINELLA</v>
      </c>
      <c r="M580" s="4" t="str">
        <f>+VLOOKUP($J580,DATOS_PERSONAL!B:E,4,0)</f>
        <v xml:space="preserve">MORENO SANCHEZ </v>
      </c>
      <c r="N580" s="4" t="str">
        <f>+VLOOKUP($J580,DATOS_PERSONAL!B:F,5,0)</f>
        <v>OROBERLÍN S.A.S.</v>
      </c>
      <c r="O580" s="4">
        <f>+VLOOKUP($A580,DATOS_CAPACITACIONES!A:N,11,0)</f>
        <v>58</v>
      </c>
      <c r="P580" s="4">
        <f>+VLOOKUP($A580,DATOS_CAPACITACIONES!A:L,12,0)</f>
        <v>58</v>
      </c>
      <c r="Q580" s="3">
        <f t="shared" si="9"/>
        <v>1</v>
      </c>
    </row>
    <row r="581" spans="1:17" ht="34.5" customHeight="1" x14ac:dyDescent="0.25">
      <c r="A581" s="2">
        <v>23</v>
      </c>
      <c r="B581" s="4" t="str">
        <f>+VLOOKUP($A581,DATOS_CAPACITACIONES!A:B,2,0)</f>
        <v>SST</v>
      </c>
      <c r="C581" s="4" t="str">
        <f>+VLOOKUP($A581,DATOS_CAPACITACIONES!A:C,3,0)</f>
        <v>Covid 19, Secretaria de Salud del Municipio de San Carlos de Guaroa</v>
      </c>
      <c r="D581" s="4" t="str">
        <f>+VLOOKUP($A581,DATOS_CAPACITACIONES!A:D,4,0)</f>
        <v>Identificar síntomas del covid 19, reconocer las medidas de prevención del contagio y la ruta a seguir si se presentan casos positivos</v>
      </c>
      <c r="E581" s="4" t="str">
        <f>+VLOOKUP($A581,DATOS_CAPACITACIONES!A:E,5,0)</f>
        <v>Felipe Arias</v>
      </c>
      <c r="F581" s="4" t="str">
        <f>+VLOOKUP($A581,DATOS_CAPACITACIONES!A:F,6,0)</f>
        <v>Felipe Arias</v>
      </c>
      <c r="G581" s="4" t="str">
        <f>+VLOOKUP($A581,DATOS_CAPACITACIONES!A:G,7,0)</f>
        <v xml:space="preserve">Finca El Pilar </v>
      </c>
      <c r="H581" s="5">
        <f>+VLOOKUP($A581,DATOS_CAPACITACIONES!A:H,8,0)</f>
        <v>44363</v>
      </c>
      <c r="I581" s="4">
        <f>+VLOOKUP($A581,DATOS_CAPACITACIONES!A:I,9,0)</f>
        <v>60</v>
      </c>
      <c r="J581" s="2">
        <v>40328103</v>
      </c>
      <c r="K581" s="4">
        <f>+VLOOKUP($J581,DATOS_PERSONAL!B:C,2,0)</f>
        <v>1030</v>
      </c>
      <c r="L581" s="4" t="str">
        <f>+VLOOKUP($J581,DATOS_PERSONAL!B:D,3,0)</f>
        <v>DORYS ADRIANA</v>
      </c>
      <c r="M581" s="4" t="str">
        <f>+VLOOKUP($J581,DATOS_PERSONAL!B:E,4,0)</f>
        <v xml:space="preserve">MORENO SANCHEZ </v>
      </c>
      <c r="N581" s="4" t="str">
        <f>+VLOOKUP($J581,DATOS_PERSONAL!B:F,5,0)</f>
        <v>OROBERLÍN S.A.S.</v>
      </c>
      <c r="O581" s="4">
        <f>+VLOOKUP($A581,DATOS_CAPACITACIONES!A:N,11,0)</f>
        <v>58</v>
      </c>
      <c r="P581" s="4">
        <f>+VLOOKUP($A581,DATOS_CAPACITACIONES!A:L,12,0)</f>
        <v>58</v>
      </c>
      <c r="Q581" s="3">
        <f t="shared" si="9"/>
        <v>1</v>
      </c>
    </row>
    <row r="582" spans="1:17" ht="34.5" customHeight="1" x14ac:dyDescent="0.25">
      <c r="A582" s="2">
        <v>23</v>
      </c>
      <c r="B582" s="4" t="str">
        <f>+VLOOKUP($A582,DATOS_CAPACITACIONES!A:B,2,0)</f>
        <v>SST</v>
      </c>
      <c r="C582" s="4" t="str">
        <f>+VLOOKUP($A582,DATOS_CAPACITACIONES!A:C,3,0)</f>
        <v>Covid 19, Secretaria de Salud del Municipio de San Carlos de Guaroa</v>
      </c>
      <c r="D582" s="4" t="str">
        <f>+VLOOKUP($A582,DATOS_CAPACITACIONES!A:D,4,0)</f>
        <v>Identificar síntomas del covid 19, reconocer las medidas de prevención del contagio y la ruta a seguir si se presentan casos positivos</v>
      </c>
      <c r="E582" s="4" t="str">
        <f>+VLOOKUP($A582,DATOS_CAPACITACIONES!A:E,5,0)</f>
        <v>Felipe Arias</v>
      </c>
      <c r="F582" s="4" t="str">
        <f>+VLOOKUP($A582,DATOS_CAPACITACIONES!A:F,6,0)</f>
        <v>Felipe Arias</v>
      </c>
      <c r="G582" s="4" t="str">
        <f>+VLOOKUP($A582,DATOS_CAPACITACIONES!A:G,7,0)</f>
        <v xml:space="preserve">Finca El Pilar </v>
      </c>
      <c r="H582" s="5">
        <f>+VLOOKUP($A582,DATOS_CAPACITACIONES!A:H,8,0)</f>
        <v>44363</v>
      </c>
      <c r="I582" s="4">
        <f>+VLOOKUP($A582,DATOS_CAPACITACIONES!A:I,9,0)</f>
        <v>60</v>
      </c>
      <c r="J582" s="2">
        <v>77103898</v>
      </c>
      <c r="K582" s="4">
        <f>+VLOOKUP($J582,DATOS_PERSONAL!B:C,2,0)</f>
        <v>1347</v>
      </c>
      <c r="L582" s="4" t="str">
        <f>+VLOOKUP($J582,DATOS_PERSONAL!B:D,3,0)</f>
        <v xml:space="preserve"> JHANDY EMIRO</v>
      </c>
      <c r="M582" s="4" t="str">
        <f>+VLOOKUP($J582,DATOS_PERSONAL!B:E,4,0)</f>
        <v>MARTINEZ OSPINO</v>
      </c>
      <c r="N582" s="4" t="str">
        <f>+VLOOKUP($J582,DATOS_PERSONAL!B:F,5,0)</f>
        <v>OROBERLÍN S.A.S.</v>
      </c>
      <c r="O582" s="4">
        <f>+VLOOKUP($A582,DATOS_CAPACITACIONES!A:N,11,0)</f>
        <v>58</v>
      </c>
      <c r="P582" s="4">
        <f>+VLOOKUP($A582,DATOS_CAPACITACIONES!A:L,12,0)</f>
        <v>58</v>
      </c>
      <c r="Q582" s="3">
        <f t="shared" si="9"/>
        <v>1</v>
      </c>
    </row>
    <row r="583" spans="1:17" ht="34.5" customHeight="1" x14ac:dyDescent="0.25">
      <c r="A583" s="2">
        <v>23</v>
      </c>
      <c r="B583" s="4" t="str">
        <f>+VLOOKUP($A583,DATOS_CAPACITACIONES!A:B,2,0)</f>
        <v>SST</v>
      </c>
      <c r="C583" s="4" t="str">
        <f>+VLOOKUP($A583,DATOS_CAPACITACIONES!A:C,3,0)</f>
        <v>Covid 19, Secretaria de Salud del Municipio de San Carlos de Guaroa</v>
      </c>
      <c r="D583" s="4" t="str">
        <f>+VLOOKUP($A583,DATOS_CAPACITACIONES!A:D,4,0)</f>
        <v>Identificar síntomas del covid 19, reconocer las medidas de prevención del contagio y la ruta a seguir si se presentan casos positivos</v>
      </c>
      <c r="E583" s="4" t="str">
        <f>+VLOOKUP($A583,DATOS_CAPACITACIONES!A:E,5,0)</f>
        <v>Felipe Arias</v>
      </c>
      <c r="F583" s="4" t="str">
        <f>+VLOOKUP($A583,DATOS_CAPACITACIONES!A:F,6,0)</f>
        <v>Felipe Arias</v>
      </c>
      <c r="G583" s="4" t="str">
        <f>+VLOOKUP($A583,DATOS_CAPACITACIONES!A:G,7,0)</f>
        <v xml:space="preserve">Finca El Pilar </v>
      </c>
      <c r="H583" s="5">
        <f>+VLOOKUP($A583,DATOS_CAPACITACIONES!A:H,8,0)</f>
        <v>44363</v>
      </c>
      <c r="I583" s="4">
        <f>+VLOOKUP($A583,DATOS_CAPACITACIONES!A:I,9,0)</f>
        <v>60</v>
      </c>
      <c r="J583" s="2">
        <v>85380891</v>
      </c>
      <c r="K583" s="4">
        <f>+VLOOKUP($J583,DATOS_PERSONAL!B:C,2,0)</f>
        <v>1532</v>
      </c>
      <c r="L583" s="4" t="str">
        <f>+VLOOKUP($J583,DATOS_PERSONAL!B:D,3,0)</f>
        <v>JOSE FERNANDO</v>
      </c>
      <c r="M583" s="4" t="str">
        <f>+VLOOKUP($J583,DATOS_PERSONAL!B:E,4,0)</f>
        <v xml:space="preserve">MANGA GUZMAN </v>
      </c>
      <c r="N583" s="4" t="str">
        <f>+VLOOKUP($J583,DATOS_PERSONAL!B:F,5,0)</f>
        <v>OROBERLÍN S.A.S.</v>
      </c>
      <c r="O583" s="4">
        <f>+VLOOKUP($A583,DATOS_CAPACITACIONES!A:N,11,0)</f>
        <v>58</v>
      </c>
      <c r="P583" s="4">
        <f>+VLOOKUP($A583,DATOS_CAPACITACIONES!A:L,12,0)</f>
        <v>58</v>
      </c>
      <c r="Q583" s="3">
        <f t="shared" si="9"/>
        <v>1</v>
      </c>
    </row>
    <row r="584" spans="1:17" ht="34.5" customHeight="1" x14ac:dyDescent="0.25">
      <c r="A584" s="2">
        <v>23</v>
      </c>
      <c r="B584" s="4" t="str">
        <f>+VLOOKUP($A584,DATOS_CAPACITACIONES!A:B,2,0)</f>
        <v>SST</v>
      </c>
      <c r="C584" s="4" t="str">
        <f>+VLOOKUP($A584,DATOS_CAPACITACIONES!A:C,3,0)</f>
        <v>Covid 19, Secretaria de Salud del Municipio de San Carlos de Guaroa</v>
      </c>
      <c r="D584" s="4" t="str">
        <f>+VLOOKUP($A584,DATOS_CAPACITACIONES!A:D,4,0)</f>
        <v>Identificar síntomas del covid 19, reconocer las medidas de prevención del contagio y la ruta a seguir si se presentan casos positivos</v>
      </c>
      <c r="E584" s="4" t="str">
        <f>+VLOOKUP($A584,DATOS_CAPACITACIONES!A:E,5,0)</f>
        <v>Felipe Arias</v>
      </c>
      <c r="F584" s="4" t="str">
        <f>+VLOOKUP($A584,DATOS_CAPACITACIONES!A:F,6,0)</f>
        <v>Felipe Arias</v>
      </c>
      <c r="G584" s="4" t="str">
        <f>+VLOOKUP($A584,DATOS_CAPACITACIONES!A:G,7,0)</f>
        <v xml:space="preserve">Finca El Pilar </v>
      </c>
      <c r="H584" s="5">
        <f>+VLOOKUP($A584,DATOS_CAPACITACIONES!A:H,8,0)</f>
        <v>44363</v>
      </c>
      <c r="I584" s="4">
        <f>+VLOOKUP($A584,DATOS_CAPACITACIONES!A:I,9,0)</f>
        <v>60</v>
      </c>
      <c r="J584" s="2">
        <v>7837936</v>
      </c>
      <c r="K584" s="4">
        <f>+VLOOKUP($J584,DATOS_PERSONAL!B:C,2,0)</f>
        <v>1011</v>
      </c>
      <c r="L584" s="4" t="str">
        <f>+VLOOKUP($J584,DATOS_PERSONAL!B:D,3,0)</f>
        <v xml:space="preserve"> WILSON</v>
      </c>
      <c r="M584" s="4" t="str">
        <f>+VLOOKUP($J584,DATOS_PERSONAL!B:E,4,0)</f>
        <v>LOPEZ RINCON</v>
      </c>
      <c r="N584" s="4" t="str">
        <f>+VLOOKUP($J584,DATOS_PERSONAL!B:F,5,0)</f>
        <v>OROBERLÍN S.A.S.</v>
      </c>
      <c r="O584" s="4">
        <f>+VLOOKUP($A584,DATOS_CAPACITACIONES!A:N,11,0)</f>
        <v>58</v>
      </c>
      <c r="P584" s="4">
        <f>+VLOOKUP($A584,DATOS_CAPACITACIONES!A:L,12,0)</f>
        <v>58</v>
      </c>
      <c r="Q584" s="3">
        <f t="shared" si="9"/>
        <v>1</v>
      </c>
    </row>
    <row r="585" spans="1:17" ht="34.5" customHeight="1" x14ac:dyDescent="0.25">
      <c r="A585" s="2">
        <v>23</v>
      </c>
      <c r="B585" s="4" t="str">
        <f>+VLOOKUP($A585,DATOS_CAPACITACIONES!A:B,2,0)</f>
        <v>SST</v>
      </c>
      <c r="C585" s="4" t="str">
        <f>+VLOOKUP($A585,DATOS_CAPACITACIONES!A:C,3,0)</f>
        <v>Covid 19, Secretaria de Salud del Municipio de San Carlos de Guaroa</v>
      </c>
      <c r="D585" s="4" t="str">
        <f>+VLOOKUP($A585,DATOS_CAPACITACIONES!A:D,4,0)</f>
        <v>Identificar síntomas del covid 19, reconocer las medidas de prevención del contagio y la ruta a seguir si se presentan casos positivos</v>
      </c>
      <c r="E585" s="4" t="str">
        <f>+VLOOKUP($A585,DATOS_CAPACITACIONES!A:E,5,0)</f>
        <v>Felipe Arias</v>
      </c>
      <c r="F585" s="4" t="str">
        <f>+VLOOKUP($A585,DATOS_CAPACITACIONES!A:F,6,0)</f>
        <v>Felipe Arias</v>
      </c>
      <c r="G585" s="4" t="str">
        <f>+VLOOKUP($A585,DATOS_CAPACITACIONES!A:G,7,0)</f>
        <v xml:space="preserve">Finca El Pilar </v>
      </c>
      <c r="H585" s="5">
        <f>+VLOOKUP($A585,DATOS_CAPACITACIONES!A:H,8,0)</f>
        <v>44363</v>
      </c>
      <c r="I585" s="4">
        <f>+VLOOKUP($A585,DATOS_CAPACITACIONES!A:I,9,0)</f>
        <v>60</v>
      </c>
      <c r="J585" s="2">
        <v>7837811</v>
      </c>
      <c r="K585" s="4" t="str">
        <f>+VLOOKUP($J585,DATOS_PERSONAL!B:C,2,0)</f>
        <v>N/A</v>
      </c>
      <c r="L585" s="4" t="str">
        <f>+VLOOKUP($J585,DATOS_PERSONAL!B:D,3,0)</f>
        <v xml:space="preserve">ESTEBAN </v>
      </c>
      <c r="M585" s="4" t="str">
        <f>+VLOOKUP($J585,DATOS_PERSONAL!B:E,4,0)</f>
        <v>LOPEZ</v>
      </c>
      <c r="N585" s="4" t="str">
        <f>+VLOOKUP($J585,DATOS_PERSONAL!B:F,5,0)</f>
        <v>OROBERLÍN S.A.S.</v>
      </c>
      <c r="O585" s="4">
        <f>+VLOOKUP($A585,DATOS_CAPACITACIONES!A:N,11,0)</f>
        <v>58</v>
      </c>
      <c r="P585" s="4">
        <f>+VLOOKUP($A585,DATOS_CAPACITACIONES!A:L,12,0)</f>
        <v>58</v>
      </c>
      <c r="Q585" s="3">
        <f t="shared" si="9"/>
        <v>1</v>
      </c>
    </row>
    <row r="586" spans="1:17" ht="34.5" customHeight="1" x14ac:dyDescent="0.25">
      <c r="A586" s="2">
        <v>23</v>
      </c>
      <c r="B586" s="4" t="str">
        <f>+VLOOKUP($A586,DATOS_CAPACITACIONES!A:B,2,0)</f>
        <v>SST</v>
      </c>
      <c r="C586" s="4" t="str">
        <f>+VLOOKUP($A586,DATOS_CAPACITACIONES!A:C,3,0)</f>
        <v>Covid 19, Secretaria de Salud del Municipio de San Carlos de Guaroa</v>
      </c>
      <c r="D586" s="4" t="str">
        <f>+VLOOKUP($A586,DATOS_CAPACITACIONES!A:D,4,0)</f>
        <v>Identificar síntomas del covid 19, reconocer las medidas de prevención del contagio y la ruta a seguir si se presentan casos positivos</v>
      </c>
      <c r="E586" s="4" t="str">
        <f>+VLOOKUP($A586,DATOS_CAPACITACIONES!A:E,5,0)</f>
        <v>Felipe Arias</v>
      </c>
      <c r="F586" s="4" t="str">
        <f>+VLOOKUP($A586,DATOS_CAPACITACIONES!A:F,6,0)</f>
        <v>Felipe Arias</v>
      </c>
      <c r="G586" s="4" t="str">
        <f>+VLOOKUP($A586,DATOS_CAPACITACIONES!A:G,7,0)</f>
        <v xml:space="preserve">Finca El Pilar </v>
      </c>
      <c r="H586" s="5">
        <f>+VLOOKUP($A586,DATOS_CAPACITACIONES!A:H,8,0)</f>
        <v>44363</v>
      </c>
      <c r="I586" s="4">
        <f>+VLOOKUP($A586,DATOS_CAPACITACIONES!A:I,9,0)</f>
        <v>60</v>
      </c>
      <c r="J586" s="2">
        <v>1193405623</v>
      </c>
      <c r="K586" s="4" t="str">
        <f>+VLOOKUP($J586,DATOS_PERSONAL!B:C,2,0)</f>
        <v>N/A</v>
      </c>
      <c r="L586" s="4" t="str">
        <f>+VLOOKUP($J586,DATOS_PERSONAL!B:D,3,0)</f>
        <v>YEIMI CAMILA</v>
      </c>
      <c r="M586" s="4" t="str">
        <f>+VLOOKUP($J586,DATOS_PERSONAL!B:E,4,0)</f>
        <v xml:space="preserve">LEON ARENAS </v>
      </c>
      <c r="N586" s="4" t="str">
        <f>+VLOOKUP($J586,DATOS_PERSONAL!B:F,5,0)</f>
        <v>OROBERLÍN S.A.S.</v>
      </c>
      <c r="O586" s="4">
        <f>+VLOOKUP($A586,DATOS_CAPACITACIONES!A:N,11,0)</f>
        <v>58</v>
      </c>
      <c r="P586" s="4">
        <f>+VLOOKUP($A586,DATOS_CAPACITACIONES!A:L,12,0)</f>
        <v>58</v>
      </c>
      <c r="Q586" s="3">
        <f t="shared" si="9"/>
        <v>1</v>
      </c>
    </row>
    <row r="587" spans="1:17" ht="34.5" customHeight="1" x14ac:dyDescent="0.25">
      <c r="A587" s="2">
        <v>23</v>
      </c>
      <c r="B587" s="4" t="str">
        <f>+VLOOKUP($A587,DATOS_CAPACITACIONES!A:B,2,0)</f>
        <v>SST</v>
      </c>
      <c r="C587" s="4" t="str">
        <f>+VLOOKUP($A587,DATOS_CAPACITACIONES!A:C,3,0)</f>
        <v>Covid 19, Secretaria de Salud del Municipio de San Carlos de Guaroa</v>
      </c>
      <c r="D587" s="4" t="str">
        <f>+VLOOKUP($A587,DATOS_CAPACITACIONES!A:D,4,0)</f>
        <v>Identificar síntomas del covid 19, reconocer las medidas de prevención del contagio y la ruta a seguir si se presentan casos positivos</v>
      </c>
      <c r="E587" s="4" t="str">
        <f>+VLOOKUP($A587,DATOS_CAPACITACIONES!A:E,5,0)</f>
        <v>Felipe Arias</v>
      </c>
      <c r="F587" s="4" t="str">
        <f>+VLOOKUP($A587,DATOS_CAPACITACIONES!A:F,6,0)</f>
        <v>Felipe Arias</v>
      </c>
      <c r="G587" s="4" t="str">
        <f>+VLOOKUP($A587,DATOS_CAPACITACIONES!A:G,7,0)</f>
        <v xml:space="preserve">Finca El Pilar </v>
      </c>
      <c r="H587" s="5">
        <f>+VLOOKUP($A587,DATOS_CAPACITACIONES!A:H,8,0)</f>
        <v>44363</v>
      </c>
      <c r="I587" s="4">
        <f>+VLOOKUP($A587,DATOS_CAPACITACIONES!A:I,9,0)</f>
        <v>60</v>
      </c>
      <c r="J587" s="2">
        <v>1063724340</v>
      </c>
      <c r="K587" s="4">
        <f>+VLOOKUP($J587,DATOS_PERSONAL!B:C,2,0)</f>
        <v>1345</v>
      </c>
      <c r="L587" s="4" t="str">
        <f>+VLOOKUP($J587,DATOS_PERSONAL!B:D,3,0)</f>
        <v xml:space="preserve"> LUIS ALBERTO</v>
      </c>
      <c r="M587" s="4" t="str">
        <f>+VLOOKUP($J587,DATOS_PERSONAL!B:E,4,0)</f>
        <v>JULIO ANAYA</v>
      </c>
      <c r="N587" s="4" t="str">
        <f>+VLOOKUP($J587,DATOS_PERSONAL!B:F,5,0)</f>
        <v>OROBERLÍN S.A.S.</v>
      </c>
      <c r="O587" s="4">
        <f>+VLOOKUP($A587,DATOS_CAPACITACIONES!A:N,11,0)</f>
        <v>58</v>
      </c>
      <c r="P587" s="4">
        <f>+VLOOKUP($A587,DATOS_CAPACITACIONES!A:L,12,0)</f>
        <v>58</v>
      </c>
      <c r="Q587" s="3">
        <f t="shared" si="9"/>
        <v>1</v>
      </c>
    </row>
    <row r="588" spans="1:17" ht="34.5" customHeight="1" x14ac:dyDescent="0.25">
      <c r="A588" s="2">
        <v>23</v>
      </c>
      <c r="B588" s="4" t="str">
        <f>+VLOOKUP($A588,DATOS_CAPACITACIONES!A:B,2,0)</f>
        <v>SST</v>
      </c>
      <c r="C588" s="4" t="str">
        <f>+VLOOKUP($A588,DATOS_CAPACITACIONES!A:C,3,0)</f>
        <v>Covid 19, Secretaria de Salud del Municipio de San Carlos de Guaroa</v>
      </c>
      <c r="D588" s="4" t="str">
        <f>+VLOOKUP($A588,DATOS_CAPACITACIONES!A:D,4,0)</f>
        <v>Identificar síntomas del covid 19, reconocer las medidas de prevención del contagio y la ruta a seguir si se presentan casos positivos</v>
      </c>
      <c r="E588" s="4" t="str">
        <f>+VLOOKUP($A588,DATOS_CAPACITACIONES!A:E,5,0)</f>
        <v>Felipe Arias</v>
      </c>
      <c r="F588" s="4" t="str">
        <f>+VLOOKUP($A588,DATOS_CAPACITACIONES!A:F,6,0)</f>
        <v>Felipe Arias</v>
      </c>
      <c r="G588" s="4" t="str">
        <f>+VLOOKUP($A588,DATOS_CAPACITACIONES!A:G,7,0)</f>
        <v xml:space="preserve">Finca El Pilar </v>
      </c>
      <c r="H588" s="5">
        <f>+VLOOKUP($A588,DATOS_CAPACITACIONES!A:H,8,0)</f>
        <v>44363</v>
      </c>
      <c r="I588" s="4">
        <f>+VLOOKUP($A588,DATOS_CAPACITACIONES!A:I,9,0)</f>
        <v>60</v>
      </c>
      <c r="J588" s="2">
        <v>1121910483</v>
      </c>
      <c r="K588" s="4">
        <f>+VLOOKUP($J588,DATOS_PERSONAL!B:C,2,0)</f>
        <v>1538</v>
      </c>
      <c r="L588" s="4" t="str">
        <f>+VLOOKUP($J588,DATOS_PERSONAL!B:D,3,0)</f>
        <v>ADRIANA</v>
      </c>
      <c r="M588" s="4" t="str">
        <f>+VLOOKUP($J588,DATOS_PERSONAL!B:E,4,0)</f>
        <v xml:space="preserve">JARAMILLO OVALLE </v>
      </c>
      <c r="N588" s="4" t="str">
        <f>+VLOOKUP($J588,DATOS_PERSONAL!B:F,5,0)</f>
        <v>OROBERLÍN S.A.S.</v>
      </c>
      <c r="O588" s="4">
        <f>+VLOOKUP($A588,DATOS_CAPACITACIONES!A:N,11,0)</f>
        <v>58</v>
      </c>
      <c r="P588" s="4">
        <f>+VLOOKUP($A588,DATOS_CAPACITACIONES!A:L,12,0)</f>
        <v>58</v>
      </c>
      <c r="Q588" s="3">
        <f t="shared" si="9"/>
        <v>1</v>
      </c>
    </row>
    <row r="589" spans="1:17" ht="34.5" customHeight="1" x14ac:dyDescent="0.25">
      <c r="A589" s="2">
        <v>23</v>
      </c>
      <c r="B589" s="4" t="str">
        <f>+VLOOKUP($A589,DATOS_CAPACITACIONES!A:B,2,0)</f>
        <v>SST</v>
      </c>
      <c r="C589" s="4" t="str">
        <f>+VLOOKUP($A589,DATOS_CAPACITACIONES!A:C,3,0)</f>
        <v>Covid 19, Secretaria de Salud del Municipio de San Carlos de Guaroa</v>
      </c>
      <c r="D589" s="4" t="str">
        <f>+VLOOKUP($A589,DATOS_CAPACITACIONES!A:D,4,0)</f>
        <v>Identificar síntomas del covid 19, reconocer las medidas de prevención del contagio y la ruta a seguir si se presentan casos positivos</v>
      </c>
      <c r="E589" s="4" t="str">
        <f>+VLOOKUP($A589,DATOS_CAPACITACIONES!A:E,5,0)</f>
        <v>Felipe Arias</v>
      </c>
      <c r="F589" s="4" t="str">
        <f>+VLOOKUP($A589,DATOS_CAPACITACIONES!A:F,6,0)</f>
        <v>Felipe Arias</v>
      </c>
      <c r="G589" s="4" t="str">
        <f>+VLOOKUP($A589,DATOS_CAPACITACIONES!A:G,7,0)</f>
        <v xml:space="preserve">Finca El Pilar </v>
      </c>
      <c r="H589" s="5">
        <f>+VLOOKUP($A589,DATOS_CAPACITACIONES!A:H,8,0)</f>
        <v>44363</v>
      </c>
      <c r="I589" s="4">
        <f>+VLOOKUP($A589,DATOS_CAPACITACIONES!A:I,9,0)</f>
        <v>60</v>
      </c>
      <c r="J589" s="2">
        <v>3271447</v>
      </c>
      <c r="K589" s="4">
        <f>+VLOOKUP($J589,DATOS_PERSONAL!B:C,2,0)</f>
        <v>1346</v>
      </c>
      <c r="L589" s="4" t="str">
        <f>+VLOOKUP($J589,DATOS_PERSONAL!B:D,3,0)</f>
        <v xml:space="preserve"> JOSE ANTONIO</v>
      </c>
      <c r="M589" s="4" t="str">
        <f>+VLOOKUP($J589,DATOS_PERSONAL!B:E,4,0)</f>
        <v>HERRERA MELO</v>
      </c>
      <c r="N589" s="4" t="str">
        <f>+VLOOKUP($J589,DATOS_PERSONAL!B:F,5,0)</f>
        <v>OROBERLÍN S.A.S.</v>
      </c>
      <c r="O589" s="4">
        <f>+VLOOKUP($A589,DATOS_CAPACITACIONES!A:N,11,0)</f>
        <v>58</v>
      </c>
      <c r="P589" s="4">
        <f>+VLOOKUP($A589,DATOS_CAPACITACIONES!A:L,12,0)</f>
        <v>58</v>
      </c>
      <c r="Q589" s="3">
        <f t="shared" si="9"/>
        <v>1</v>
      </c>
    </row>
    <row r="590" spans="1:17" ht="34.5" customHeight="1" x14ac:dyDescent="0.25">
      <c r="A590" s="2">
        <v>23</v>
      </c>
      <c r="B590" s="4" t="str">
        <f>+VLOOKUP($A590,DATOS_CAPACITACIONES!A:B,2,0)</f>
        <v>SST</v>
      </c>
      <c r="C590" s="4" t="str">
        <f>+VLOOKUP($A590,DATOS_CAPACITACIONES!A:C,3,0)</f>
        <v>Covid 19, Secretaria de Salud del Municipio de San Carlos de Guaroa</v>
      </c>
      <c r="D590" s="4" t="str">
        <f>+VLOOKUP($A590,DATOS_CAPACITACIONES!A:D,4,0)</f>
        <v>Identificar síntomas del covid 19, reconocer las medidas de prevención del contagio y la ruta a seguir si se presentan casos positivos</v>
      </c>
      <c r="E590" s="4" t="str">
        <f>+VLOOKUP($A590,DATOS_CAPACITACIONES!A:E,5,0)</f>
        <v>Felipe Arias</v>
      </c>
      <c r="F590" s="4" t="str">
        <f>+VLOOKUP($A590,DATOS_CAPACITACIONES!A:F,6,0)</f>
        <v>Felipe Arias</v>
      </c>
      <c r="G590" s="4" t="str">
        <f>+VLOOKUP($A590,DATOS_CAPACITACIONES!A:G,7,0)</f>
        <v xml:space="preserve">Finca El Pilar </v>
      </c>
      <c r="H590" s="5">
        <f>+VLOOKUP($A590,DATOS_CAPACITACIONES!A:H,8,0)</f>
        <v>44363</v>
      </c>
      <c r="I590" s="4">
        <f>+VLOOKUP($A590,DATOS_CAPACITACIONES!A:I,9,0)</f>
        <v>60</v>
      </c>
      <c r="J590" s="2">
        <v>1120506666</v>
      </c>
      <c r="K590" s="4">
        <f>+VLOOKUP($J590,DATOS_PERSONAL!B:C,2,0)</f>
        <v>1523</v>
      </c>
      <c r="L590" s="4" t="str">
        <f>+VLOOKUP($J590,DATOS_PERSONAL!B:D,3,0)</f>
        <v>WAGNER STEVEN</v>
      </c>
      <c r="M590" s="4" t="str">
        <f>+VLOOKUP($J590,DATOS_PERSONAL!B:E,4,0)</f>
        <v xml:space="preserve">HERNANDEZ SUPELANO </v>
      </c>
      <c r="N590" s="4" t="str">
        <f>+VLOOKUP($J590,DATOS_PERSONAL!B:F,5,0)</f>
        <v>OROBERLÍN S.A.S.</v>
      </c>
      <c r="O590" s="4">
        <f>+VLOOKUP($A590,DATOS_CAPACITACIONES!A:N,11,0)</f>
        <v>58</v>
      </c>
      <c r="P590" s="4">
        <f>+VLOOKUP($A590,DATOS_CAPACITACIONES!A:L,12,0)</f>
        <v>58</v>
      </c>
      <c r="Q590" s="3">
        <f t="shared" si="9"/>
        <v>1</v>
      </c>
    </row>
    <row r="591" spans="1:17" ht="34.5" customHeight="1" x14ac:dyDescent="0.25">
      <c r="A591" s="2">
        <v>23</v>
      </c>
      <c r="B591" s="4" t="str">
        <f>+VLOOKUP($A591,DATOS_CAPACITACIONES!A:B,2,0)</f>
        <v>SST</v>
      </c>
      <c r="C591" s="4" t="str">
        <f>+VLOOKUP($A591,DATOS_CAPACITACIONES!A:C,3,0)</f>
        <v>Covid 19, Secretaria de Salud del Municipio de San Carlos de Guaroa</v>
      </c>
      <c r="D591" s="4" t="str">
        <f>+VLOOKUP($A591,DATOS_CAPACITACIONES!A:D,4,0)</f>
        <v>Identificar síntomas del covid 19, reconocer las medidas de prevención del contagio y la ruta a seguir si se presentan casos positivos</v>
      </c>
      <c r="E591" s="4" t="str">
        <f>+VLOOKUP($A591,DATOS_CAPACITACIONES!A:E,5,0)</f>
        <v>Felipe Arias</v>
      </c>
      <c r="F591" s="4" t="str">
        <f>+VLOOKUP($A591,DATOS_CAPACITACIONES!A:F,6,0)</f>
        <v>Felipe Arias</v>
      </c>
      <c r="G591" s="4" t="str">
        <f>+VLOOKUP($A591,DATOS_CAPACITACIONES!A:G,7,0)</f>
        <v xml:space="preserve">Finca El Pilar </v>
      </c>
      <c r="H591" s="5">
        <f>+VLOOKUP($A591,DATOS_CAPACITACIONES!A:H,8,0)</f>
        <v>44363</v>
      </c>
      <c r="I591" s="4">
        <f>+VLOOKUP($A591,DATOS_CAPACITACIONES!A:I,9,0)</f>
        <v>60</v>
      </c>
      <c r="J591" s="2">
        <v>1121819496</v>
      </c>
      <c r="K591" s="4">
        <f>+VLOOKUP($J591,DATOS_PERSONAL!B:C,2,0)</f>
        <v>1008</v>
      </c>
      <c r="L591" s="4" t="str">
        <f>+VLOOKUP($J591,DATOS_PERSONAL!B:D,3,0)</f>
        <v xml:space="preserve"> OMAR JOSE</v>
      </c>
      <c r="M591" s="4" t="str">
        <f>+VLOOKUP($J591,DATOS_PERSONAL!B:E,4,0)</f>
        <v>HERNANDEZ RUIZ</v>
      </c>
      <c r="N591" s="4" t="str">
        <f>+VLOOKUP($J591,DATOS_PERSONAL!B:F,5,0)</f>
        <v>OROBERLÍN S.A.S.</v>
      </c>
      <c r="O591" s="4">
        <f>+VLOOKUP($A591,DATOS_CAPACITACIONES!A:N,11,0)</f>
        <v>58</v>
      </c>
      <c r="P591" s="4">
        <f>+VLOOKUP($A591,DATOS_CAPACITACIONES!A:L,12,0)</f>
        <v>58</v>
      </c>
      <c r="Q591" s="3">
        <f t="shared" si="9"/>
        <v>1</v>
      </c>
    </row>
    <row r="592" spans="1:17" ht="34.5" customHeight="1" x14ac:dyDescent="0.25">
      <c r="A592" s="2">
        <v>23</v>
      </c>
      <c r="B592" s="4" t="str">
        <f>+VLOOKUP($A592,DATOS_CAPACITACIONES!A:B,2,0)</f>
        <v>SST</v>
      </c>
      <c r="C592" s="4" t="str">
        <f>+VLOOKUP($A592,DATOS_CAPACITACIONES!A:C,3,0)</f>
        <v>Covid 19, Secretaria de Salud del Municipio de San Carlos de Guaroa</v>
      </c>
      <c r="D592" s="4" t="str">
        <f>+VLOOKUP($A592,DATOS_CAPACITACIONES!A:D,4,0)</f>
        <v>Identificar síntomas del covid 19, reconocer las medidas de prevención del contagio y la ruta a seguir si se presentan casos positivos</v>
      </c>
      <c r="E592" s="4" t="str">
        <f>+VLOOKUP($A592,DATOS_CAPACITACIONES!A:E,5,0)</f>
        <v>Felipe Arias</v>
      </c>
      <c r="F592" s="4" t="str">
        <f>+VLOOKUP($A592,DATOS_CAPACITACIONES!A:F,6,0)</f>
        <v>Felipe Arias</v>
      </c>
      <c r="G592" s="4" t="str">
        <f>+VLOOKUP($A592,DATOS_CAPACITACIONES!A:G,7,0)</f>
        <v xml:space="preserve">Finca El Pilar </v>
      </c>
      <c r="H592" s="5">
        <f>+VLOOKUP($A592,DATOS_CAPACITACIONES!A:H,8,0)</f>
        <v>44363</v>
      </c>
      <c r="I592" s="4">
        <f>+VLOOKUP($A592,DATOS_CAPACITACIONES!A:I,9,0)</f>
        <v>60</v>
      </c>
      <c r="J592" s="2">
        <v>1121911429</v>
      </c>
      <c r="K592" s="4">
        <f>+VLOOKUP($J592,DATOS_PERSONAL!B:C,2,0)</f>
        <v>1037</v>
      </c>
      <c r="L592" s="4" t="str">
        <f>+VLOOKUP($J592,DATOS_PERSONAL!B:D,3,0)</f>
        <v>JYMMY ALEXANDER</v>
      </c>
      <c r="M592" s="4" t="str">
        <f>+VLOOKUP($J592,DATOS_PERSONAL!B:E,4,0)</f>
        <v xml:space="preserve">HERNANDEZ MORENO  </v>
      </c>
      <c r="N592" s="4" t="str">
        <f>+VLOOKUP($J592,DATOS_PERSONAL!B:F,5,0)</f>
        <v>OROBERLÍN S.A.S.</v>
      </c>
      <c r="O592" s="4">
        <f>+VLOOKUP($A592,DATOS_CAPACITACIONES!A:N,11,0)</f>
        <v>58</v>
      </c>
      <c r="P592" s="4">
        <f>+VLOOKUP($A592,DATOS_CAPACITACIONES!A:L,12,0)</f>
        <v>58</v>
      </c>
      <c r="Q592" s="3">
        <f t="shared" si="9"/>
        <v>1</v>
      </c>
    </row>
    <row r="593" spans="1:17" ht="34.5" customHeight="1" x14ac:dyDescent="0.25">
      <c r="A593" s="2">
        <v>23</v>
      </c>
      <c r="B593" s="4" t="str">
        <f>+VLOOKUP($A593,DATOS_CAPACITACIONES!A:B,2,0)</f>
        <v>SST</v>
      </c>
      <c r="C593" s="4" t="str">
        <f>+VLOOKUP($A593,DATOS_CAPACITACIONES!A:C,3,0)</f>
        <v>Covid 19, Secretaria de Salud del Municipio de San Carlos de Guaroa</v>
      </c>
      <c r="D593" s="4" t="str">
        <f>+VLOOKUP($A593,DATOS_CAPACITACIONES!A:D,4,0)</f>
        <v>Identificar síntomas del covid 19, reconocer las medidas de prevención del contagio y la ruta a seguir si se presentan casos positivos</v>
      </c>
      <c r="E593" s="4" t="str">
        <f>+VLOOKUP($A593,DATOS_CAPACITACIONES!A:E,5,0)</f>
        <v>Felipe Arias</v>
      </c>
      <c r="F593" s="4" t="str">
        <f>+VLOOKUP($A593,DATOS_CAPACITACIONES!A:F,6,0)</f>
        <v>Felipe Arias</v>
      </c>
      <c r="G593" s="4" t="str">
        <f>+VLOOKUP($A593,DATOS_CAPACITACIONES!A:G,7,0)</f>
        <v xml:space="preserve">Finca El Pilar </v>
      </c>
      <c r="H593" s="5">
        <f>+VLOOKUP($A593,DATOS_CAPACITACIONES!A:H,8,0)</f>
        <v>44363</v>
      </c>
      <c r="I593" s="4">
        <f>+VLOOKUP($A593,DATOS_CAPACITACIONES!A:I,9,0)</f>
        <v>60</v>
      </c>
      <c r="J593" s="2">
        <v>1121934150</v>
      </c>
      <c r="K593" s="4">
        <f>+VLOOKUP($J593,DATOS_PERSONAL!B:C,2,0)</f>
        <v>1058</v>
      </c>
      <c r="L593" s="4" t="str">
        <f>+VLOOKUP($J593,DATOS_PERSONAL!B:D,3,0)</f>
        <v xml:space="preserve"> YULIAN ANDRES</v>
      </c>
      <c r="M593" s="4" t="str">
        <f>+VLOOKUP($J593,DATOS_PERSONAL!B:E,4,0)</f>
        <v>HERNANDEZ MORENO</v>
      </c>
      <c r="N593" s="4" t="str">
        <f>+VLOOKUP($J593,DATOS_PERSONAL!B:F,5,0)</f>
        <v>OROBERLÍN S.A.S.</v>
      </c>
      <c r="O593" s="4">
        <f>+VLOOKUP($A593,DATOS_CAPACITACIONES!A:N,11,0)</f>
        <v>58</v>
      </c>
      <c r="P593" s="4">
        <f>+VLOOKUP($A593,DATOS_CAPACITACIONES!A:L,12,0)</f>
        <v>58</v>
      </c>
      <c r="Q593" s="3">
        <f t="shared" si="9"/>
        <v>1</v>
      </c>
    </row>
    <row r="594" spans="1:17" ht="34.5" customHeight="1" x14ac:dyDescent="0.25">
      <c r="A594" s="2">
        <v>23</v>
      </c>
      <c r="B594" s="4" t="str">
        <f>+VLOOKUP($A594,DATOS_CAPACITACIONES!A:B,2,0)</f>
        <v>SST</v>
      </c>
      <c r="C594" s="4" t="str">
        <f>+VLOOKUP($A594,DATOS_CAPACITACIONES!A:C,3,0)</f>
        <v>Covid 19, Secretaria de Salud del Municipio de San Carlos de Guaroa</v>
      </c>
      <c r="D594" s="4" t="str">
        <f>+VLOOKUP($A594,DATOS_CAPACITACIONES!A:D,4,0)</f>
        <v>Identificar síntomas del covid 19, reconocer las medidas de prevención del contagio y la ruta a seguir si se presentan casos positivos</v>
      </c>
      <c r="E594" s="4" t="str">
        <f>+VLOOKUP($A594,DATOS_CAPACITACIONES!A:E,5,0)</f>
        <v>Felipe Arias</v>
      </c>
      <c r="F594" s="4" t="str">
        <f>+VLOOKUP($A594,DATOS_CAPACITACIONES!A:F,6,0)</f>
        <v>Felipe Arias</v>
      </c>
      <c r="G594" s="4" t="str">
        <f>+VLOOKUP($A594,DATOS_CAPACITACIONES!A:G,7,0)</f>
        <v xml:space="preserve">Finca El Pilar </v>
      </c>
      <c r="H594" s="5">
        <f>+VLOOKUP($A594,DATOS_CAPACITACIONES!A:H,8,0)</f>
        <v>44363</v>
      </c>
      <c r="I594" s="4">
        <f>+VLOOKUP($A594,DATOS_CAPACITACIONES!A:I,9,0)</f>
        <v>60</v>
      </c>
      <c r="J594" s="2">
        <v>1007329990</v>
      </c>
      <c r="K594" s="4">
        <f>+VLOOKUP($J594,DATOS_PERSONAL!B:C,2,0)</f>
        <v>1101</v>
      </c>
      <c r="L594" s="4" t="str">
        <f>+VLOOKUP($J594,DATOS_PERSONAL!B:D,3,0)</f>
        <v>ADRIANA</v>
      </c>
      <c r="M594" s="4" t="str">
        <f>+VLOOKUP($J594,DATOS_PERSONAL!B:E,4,0)</f>
        <v xml:space="preserve">HERNANDEZ LONDOÑO </v>
      </c>
      <c r="N594" s="4" t="str">
        <f>+VLOOKUP($J594,DATOS_PERSONAL!B:F,5,0)</f>
        <v>OROBERLÍN S.A.S.</v>
      </c>
      <c r="O594" s="4">
        <f>+VLOOKUP($A594,DATOS_CAPACITACIONES!A:N,11,0)</f>
        <v>58</v>
      </c>
      <c r="P594" s="4">
        <f>+VLOOKUP($A594,DATOS_CAPACITACIONES!A:L,12,0)</f>
        <v>58</v>
      </c>
      <c r="Q594" s="3">
        <f t="shared" si="9"/>
        <v>1</v>
      </c>
    </row>
    <row r="595" spans="1:17" ht="34.5" customHeight="1" x14ac:dyDescent="0.25">
      <c r="A595" s="2">
        <v>23</v>
      </c>
      <c r="B595" s="4" t="str">
        <f>+VLOOKUP($A595,DATOS_CAPACITACIONES!A:B,2,0)</f>
        <v>SST</v>
      </c>
      <c r="C595" s="4" t="str">
        <f>+VLOOKUP($A595,DATOS_CAPACITACIONES!A:C,3,0)</f>
        <v>Covid 19, Secretaria de Salud del Municipio de San Carlos de Guaroa</v>
      </c>
      <c r="D595" s="4" t="str">
        <f>+VLOOKUP($A595,DATOS_CAPACITACIONES!A:D,4,0)</f>
        <v>Identificar síntomas del covid 19, reconocer las medidas de prevención del contagio y la ruta a seguir si se presentan casos positivos</v>
      </c>
      <c r="E595" s="4" t="str">
        <f>+VLOOKUP($A595,DATOS_CAPACITACIONES!A:E,5,0)</f>
        <v>Felipe Arias</v>
      </c>
      <c r="F595" s="4" t="str">
        <f>+VLOOKUP($A595,DATOS_CAPACITACIONES!A:F,6,0)</f>
        <v>Felipe Arias</v>
      </c>
      <c r="G595" s="4" t="str">
        <f>+VLOOKUP($A595,DATOS_CAPACITACIONES!A:G,7,0)</f>
        <v xml:space="preserve">Finca El Pilar </v>
      </c>
      <c r="H595" s="5">
        <f>+VLOOKUP($A595,DATOS_CAPACITACIONES!A:H,8,0)</f>
        <v>44363</v>
      </c>
      <c r="I595" s="4">
        <f>+VLOOKUP($A595,DATOS_CAPACITACIONES!A:I,9,0)</f>
        <v>60</v>
      </c>
      <c r="J595" s="2">
        <v>1123115110</v>
      </c>
      <c r="K595" s="4">
        <f>+VLOOKUP($J595,DATOS_PERSONAL!B:C,2,0)</f>
        <v>1371</v>
      </c>
      <c r="L595" s="4" t="str">
        <f>+VLOOKUP($J595,DATOS_PERSONAL!B:D,3,0)</f>
        <v>MARINELLY</v>
      </c>
      <c r="M595" s="4" t="str">
        <f>+VLOOKUP($J595,DATOS_PERSONAL!B:E,4,0)</f>
        <v xml:space="preserve">HERNANDEZ JILGUERO </v>
      </c>
      <c r="N595" s="4" t="str">
        <f>+VLOOKUP($J595,DATOS_PERSONAL!B:F,5,0)</f>
        <v>OROBERLÍN S.A.S.</v>
      </c>
      <c r="O595" s="4">
        <f>+VLOOKUP($A595,DATOS_CAPACITACIONES!A:N,11,0)</f>
        <v>58</v>
      </c>
      <c r="P595" s="4">
        <f>+VLOOKUP($A595,DATOS_CAPACITACIONES!A:L,12,0)</f>
        <v>58</v>
      </c>
      <c r="Q595" s="3">
        <f t="shared" si="9"/>
        <v>1</v>
      </c>
    </row>
    <row r="596" spans="1:17" ht="34.5" customHeight="1" x14ac:dyDescent="0.25">
      <c r="A596" s="2">
        <v>23</v>
      </c>
      <c r="B596" s="4" t="str">
        <f>+VLOOKUP($A596,DATOS_CAPACITACIONES!A:B,2,0)</f>
        <v>SST</v>
      </c>
      <c r="C596" s="4" t="str">
        <f>+VLOOKUP($A596,DATOS_CAPACITACIONES!A:C,3,0)</f>
        <v>Covid 19, Secretaria de Salud del Municipio de San Carlos de Guaroa</v>
      </c>
      <c r="D596" s="4" t="str">
        <f>+VLOOKUP($A596,DATOS_CAPACITACIONES!A:D,4,0)</f>
        <v>Identificar síntomas del covid 19, reconocer las medidas de prevención del contagio y la ruta a seguir si se presentan casos positivos</v>
      </c>
      <c r="E596" s="4" t="str">
        <f>+VLOOKUP($A596,DATOS_CAPACITACIONES!A:E,5,0)</f>
        <v>Felipe Arias</v>
      </c>
      <c r="F596" s="4" t="str">
        <f>+VLOOKUP($A596,DATOS_CAPACITACIONES!A:F,6,0)</f>
        <v>Felipe Arias</v>
      </c>
      <c r="G596" s="4" t="str">
        <f>+VLOOKUP($A596,DATOS_CAPACITACIONES!A:G,7,0)</f>
        <v xml:space="preserve">Finca El Pilar </v>
      </c>
      <c r="H596" s="5">
        <f>+VLOOKUP($A596,DATOS_CAPACITACIONES!A:H,8,0)</f>
        <v>44363</v>
      </c>
      <c r="I596" s="4">
        <f>+VLOOKUP($A596,DATOS_CAPACITACIONES!A:I,9,0)</f>
        <v>60</v>
      </c>
      <c r="J596" s="2">
        <v>17490003</v>
      </c>
      <c r="K596" s="4">
        <f>+VLOOKUP($J596,DATOS_PERSONAL!B:C,2,0)</f>
        <v>1007</v>
      </c>
      <c r="L596" s="4" t="str">
        <f>+VLOOKUP($J596,DATOS_PERSONAL!B:D,3,0)</f>
        <v xml:space="preserve">NICANOR </v>
      </c>
      <c r="M596" s="4" t="str">
        <f>+VLOOKUP($J596,DATOS_PERSONAL!B:E,4,0)</f>
        <v xml:space="preserve">HERNANDEZ HERNANDEZ </v>
      </c>
      <c r="N596" s="4" t="str">
        <f>+VLOOKUP($J596,DATOS_PERSONAL!B:F,5,0)</f>
        <v>OROBERLÍN S.A.S.</v>
      </c>
      <c r="O596" s="4">
        <f>+VLOOKUP($A596,DATOS_CAPACITACIONES!A:N,11,0)</f>
        <v>58</v>
      </c>
      <c r="P596" s="4">
        <f>+VLOOKUP($A596,DATOS_CAPACITACIONES!A:L,12,0)</f>
        <v>58</v>
      </c>
      <c r="Q596" s="3">
        <f t="shared" si="9"/>
        <v>1</v>
      </c>
    </row>
    <row r="597" spans="1:17" ht="34.5" customHeight="1" x14ac:dyDescent="0.25">
      <c r="A597" s="2">
        <v>23</v>
      </c>
      <c r="B597" s="4" t="str">
        <f>+VLOOKUP($A597,DATOS_CAPACITACIONES!A:B,2,0)</f>
        <v>SST</v>
      </c>
      <c r="C597" s="4" t="str">
        <f>+VLOOKUP($A597,DATOS_CAPACITACIONES!A:C,3,0)</f>
        <v>Covid 19, Secretaria de Salud del Municipio de San Carlos de Guaroa</v>
      </c>
      <c r="D597" s="4" t="str">
        <f>+VLOOKUP($A597,DATOS_CAPACITACIONES!A:D,4,0)</f>
        <v>Identificar síntomas del covid 19, reconocer las medidas de prevención del contagio y la ruta a seguir si se presentan casos positivos</v>
      </c>
      <c r="E597" s="4" t="str">
        <f>+VLOOKUP($A597,DATOS_CAPACITACIONES!A:E,5,0)</f>
        <v>Felipe Arias</v>
      </c>
      <c r="F597" s="4" t="str">
        <f>+VLOOKUP($A597,DATOS_CAPACITACIONES!A:F,6,0)</f>
        <v>Felipe Arias</v>
      </c>
      <c r="G597" s="4" t="str">
        <f>+VLOOKUP($A597,DATOS_CAPACITACIONES!A:G,7,0)</f>
        <v xml:space="preserve">Finca El Pilar </v>
      </c>
      <c r="H597" s="5">
        <f>+VLOOKUP($A597,DATOS_CAPACITACIONES!A:H,8,0)</f>
        <v>44363</v>
      </c>
      <c r="I597" s="4">
        <f>+VLOOKUP($A597,DATOS_CAPACITACIONES!A:I,9,0)</f>
        <v>60</v>
      </c>
      <c r="J597" s="2">
        <v>1010143088</v>
      </c>
      <c r="K597" s="4">
        <f>+VLOOKUP($J597,DATOS_PERSONAL!B:C,2,0)</f>
        <v>1536</v>
      </c>
      <c r="L597" s="4" t="str">
        <f>+VLOOKUP($J597,DATOS_PERSONAL!B:D,3,0)</f>
        <v>MONICA ALEJANDRA</v>
      </c>
      <c r="M597" s="4" t="str">
        <f>+VLOOKUP($J597,DATOS_PERSONAL!B:E,4,0)</f>
        <v xml:space="preserve">HERNANDEZ HERNANDEZ </v>
      </c>
      <c r="N597" s="4" t="str">
        <f>+VLOOKUP($J597,DATOS_PERSONAL!B:F,5,0)</f>
        <v>OROBERLÍN S.A.S.</v>
      </c>
      <c r="O597" s="4">
        <f>+VLOOKUP($A597,DATOS_CAPACITACIONES!A:N,11,0)</f>
        <v>58</v>
      </c>
      <c r="P597" s="4">
        <f>+VLOOKUP($A597,DATOS_CAPACITACIONES!A:L,12,0)</f>
        <v>58</v>
      </c>
      <c r="Q597" s="3">
        <f t="shared" si="9"/>
        <v>1</v>
      </c>
    </row>
    <row r="598" spans="1:17" ht="34.5" customHeight="1" x14ac:dyDescent="0.25">
      <c r="A598" s="2">
        <v>23</v>
      </c>
      <c r="B598" s="4" t="str">
        <f>+VLOOKUP($A598,DATOS_CAPACITACIONES!A:B,2,0)</f>
        <v>SST</v>
      </c>
      <c r="C598" s="4" t="str">
        <f>+VLOOKUP($A598,DATOS_CAPACITACIONES!A:C,3,0)</f>
        <v>Covid 19, Secretaria de Salud del Municipio de San Carlos de Guaroa</v>
      </c>
      <c r="D598" s="4" t="str">
        <f>+VLOOKUP($A598,DATOS_CAPACITACIONES!A:D,4,0)</f>
        <v>Identificar síntomas del covid 19, reconocer las medidas de prevención del contagio y la ruta a seguir si se presentan casos positivos</v>
      </c>
      <c r="E598" s="4" t="str">
        <f>+VLOOKUP($A598,DATOS_CAPACITACIONES!A:E,5,0)</f>
        <v>Felipe Arias</v>
      </c>
      <c r="F598" s="4" t="str">
        <f>+VLOOKUP($A598,DATOS_CAPACITACIONES!A:F,6,0)</f>
        <v>Felipe Arias</v>
      </c>
      <c r="G598" s="4" t="str">
        <f>+VLOOKUP($A598,DATOS_CAPACITACIONES!A:G,7,0)</f>
        <v xml:space="preserve">Finca El Pilar </v>
      </c>
      <c r="H598" s="5">
        <f>+VLOOKUP($A598,DATOS_CAPACITACIONES!A:H,8,0)</f>
        <v>44363</v>
      </c>
      <c r="I598" s="4">
        <f>+VLOOKUP($A598,DATOS_CAPACITACIONES!A:I,9,0)</f>
        <v>60</v>
      </c>
      <c r="J598" s="2">
        <v>1123116171</v>
      </c>
      <c r="K598" s="4">
        <f>+VLOOKUP($J598,DATOS_PERSONAL!B:C,2,0)</f>
        <v>1539</v>
      </c>
      <c r="L598" s="4" t="str">
        <f>+VLOOKUP($J598,DATOS_PERSONAL!B:D,3,0)</f>
        <v>YULIZA ANDREA</v>
      </c>
      <c r="M598" s="4" t="str">
        <f>+VLOOKUP($J598,DATOS_PERSONAL!B:E,4,0)</f>
        <v xml:space="preserve">HERNANDEZ HERNANDEZ </v>
      </c>
      <c r="N598" s="4" t="str">
        <f>+VLOOKUP($J598,DATOS_PERSONAL!B:F,5,0)</f>
        <v>OROBERLÍN S.A.S.</v>
      </c>
      <c r="O598" s="4">
        <f>+VLOOKUP($A598,DATOS_CAPACITACIONES!A:N,11,0)</f>
        <v>58</v>
      </c>
      <c r="P598" s="4">
        <f>+VLOOKUP($A598,DATOS_CAPACITACIONES!A:L,12,0)</f>
        <v>58</v>
      </c>
      <c r="Q598" s="3">
        <f t="shared" si="9"/>
        <v>1</v>
      </c>
    </row>
    <row r="599" spans="1:17" ht="34.5" customHeight="1" x14ac:dyDescent="0.25">
      <c r="A599" s="2">
        <v>23</v>
      </c>
      <c r="B599" s="4" t="str">
        <f>+VLOOKUP($A599,DATOS_CAPACITACIONES!A:B,2,0)</f>
        <v>SST</v>
      </c>
      <c r="C599" s="4" t="str">
        <f>+VLOOKUP($A599,DATOS_CAPACITACIONES!A:C,3,0)</f>
        <v>Covid 19, Secretaria de Salud del Municipio de San Carlos de Guaroa</v>
      </c>
      <c r="D599" s="4" t="str">
        <f>+VLOOKUP($A599,DATOS_CAPACITACIONES!A:D,4,0)</f>
        <v>Identificar síntomas del covid 19, reconocer las medidas de prevención del contagio y la ruta a seguir si se presentan casos positivos</v>
      </c>
      <c r="E599" s="4" t="str">
        <f>+VLOOKUP($A599,DATOS_CAPACITACIONES!A:E,5,0)</f>
        <v>Felipe Arias</v>
      </c>
      <c r="F599" s="4" t="str">
        <f>+VLOOKUP($A599,DATOS_CAPACITACIONES!A:F,6,0)</f>
        <v>Felipe Arias</v>
      </c>
      <c r="G599" s="4" t="str">
        <f>+VLOOKUP($A599,DATOS_CAPACITACIONES!A:G,7,0)</f>
        <v xml:space="preserve">Finca El Pilar </v>
      </c>
      <c r="H599" s="5">
        <f>+VLOOKUP($A599,DATOS_CAPACITACIONES!A:H,8,0)</f>
        <v>44363</v>
      </c>
      <c r="I599" s="4">
        <f>+VLOOKUP($A599,DATOS_CAPACITACIONES!A:I,9,0)</f>
        <v>60</v>
      </c>
      <c r="J599" s="2">
        <v>1006838595</v>
      </c>
      <c r="K599" s="4" t="str">
        <f>+VLOOKUP($J599,DATOS_PERSONAL!B:C,2,0)</f>
        <v>N/A</v>
      </c>
      <c r="L599" s="4" t="str">
        <f>+VLOOKUP($J599,DATOS_PERSONAL!B:D,3,0)</f>
        <v>GEIDY</v>
      </c>
      <c r="M599" s="4" t="str">
        <f>+VLOOKUP($J599,DATOS_PERSONAL!B:E,4,0)</f>
        <v>GUZMAN RINCON</v>
      </c>
      <c r="N599" s="4" t="str">
        <f>+VLOOKUP($J599,DATOS_PERSONAL!B:F,5,0)</f>
        <v>OROBERLÍN S.A.S.</v>
      </c>
      <c r="O599" s="4">
        <f>+VLOOKUP($A599,DATOS_CAPACITACIONES!A:N,11,0)</f>
        <v>58</v>
      </c>
      <c r="P599" s="4">
        <f>+VLOOKUP($A599,DATOS_CAPACITACIONES!A:L,12,0)</f>
        <v>58</v>
      </c>
      <c r="Q599" s="3">
        <f t="shared" si="9"/>
        <v>1</v>
      </c>
    </row>
    <row r="600" spans="1:17" ht="34.5" customHeight="1" x14ac:dyDescent="0.25">
      <c r="A600" s="2">
        <v>23</v>
      </c>
      <c r="B600" s="4" t="str">
        <f>+VLOOKUP($A600,DATOS_CAPACITACIONES!A:B,2,0)</f>
        <v>SST</v>
      </c>
      <c r="C600" s="4" t="str">
        <f>+VLOOKUP($A600,DATOS_CAPACITACIONES!A:C,3,0)</f>
        <v>Covid 19, Secretaria de Salud del Municipio de San Carlos de Guaroa</v>
      </c>
      <c r="D600" s="4" t="str">
        <f>+VLOOKUP($A600,DATOS_CAPACITACIONES!A:D,4,0)</f>
        <v>Identificar síntomas del covid 19, reconocer las medidas de prevención del contagio y la ruta a seguir si se presentan casos positivos</v>
      </c>
      <c r="E600" s="4" t="str">
        <f>+VLOOKUP($A600,DATOS_CAPACITACIONES!A:E,5,0)</f>
        <v>Felipe Arias</v>
      </c>
      <c r="F600" s="4" t="str">
        <f>+VLOOKUP($A600,DATOS_CAPACITACIONES!A:F,6,0)</f>
        <v>Felipe Arias</v>
      </c>
      <c r="G600" s="4" t="str">
        <f>+VLOOKUP($A600,DATOS_CAPACITACIONES!A:G,7,0)</f>
        <v xml:space="preserve">Finca El Pilar </v>
      </c>
      <c r="H600" s="5">
        <f>+VLOOKUP($A600,DATOS_CAPACITACIONES!A:H,8,0)</f>
        <v>44363</v>
      </c>
      <c r="I600" s="4">
        <f>+VLOOKUP($A600,DATOS_CAPACITACIONES!A:I,9,0)</f>
        <v>60</v>
      </c>
      <c r="J600" s="2">
        <v>1121952333</v>
      </c>
      <c r="K600" s="4">
        <f>+VLOOKUP($J600,DATOS_PERSONAL!B:C,2,0)</f>
        <v>1480</v>
      </c>
      <c r="L600" s="4" t="str">
        <f>+VLOOKUP($J600,DATOS_PERSONAL!B:D,3,0)</f>
        <v>DANNY ALEJANDRA</v>
      </c>
      <c r="M600" s="4" t="str">
        <f>+VLOOKUP($J600,DATOS_PERSONAL!B:E,4,0)</f>
        <v xml:space="preserve">GONZALEZ </v>
      </c>
      <c r="N600" s="4" t="str">
        <f>+VLOOKUP($J600,DATOS_PERSONAL!B:F,5,0)</f>
        <v>OROBERLÍN S.A.S.</v>
      </c>
      <c r="O600" s="4">
        <f>+VLOOKUP($A600,DATOS_CAPACITACIONES!A:N,11,0)</f>
        <v>58</v>
      </c>
      <c r="P600" s="4">
        <f>+VLOOKUP($A600,DATOS_CAPACITACIONES!A:L,12,0)</f>
        <v>58</v>
      </c>
      <c r="Q600" s="3">
        <f t="shared" si="9"/>
        <v>1</v>
      </c>
    </row>
    <row r="601" spans="1:17" ht="34.5" customHeight="1" x14ac:dyDescent="0.25">
      <c r="A601" s="2">
        <v>23</v>
      </c>
      <c r="B601" s="4" t="str">
        <f>+VLOOKUP($A601,DATOS_CAPACITACIONES!A:B,2,0)</f>
        <v>SST</v>
      </c>
      <c r="C601" s="4" t="str">
        <f>+VLOOKUP($A601,DATOS_CAPACITACIONES!A:C,3,0)</f>
        <v>Covid 19, Secretaria de Salud del Municipio de San Carlos de Guaroa</v>
      </c>
      <c r="D601" s="4" t="str">
        <f>+VLOOKUP($A601,DATOS_CAPACITACIONES!A:D,4,0)</f>
        <v>Identificar síntomas del covid 19, reconocer las medidas de prevención del contagio y la ruta a seguir si se presentan casos positivos</v>
      </c>
      <c r="E601" s="4" t="str">
        <f>+VLOOKUP($A601,DATOS_CAPACITACIONES!A:E,5,0)</f>
        <v>Felipe Arias</v>
      </c>
      <c r="F601" s="4" t="str">
        <f>+VLOOKUP($A601,DATOS_CAPACITACIONES!A:F,6,0)</f>
        <v>Felipe Arias</v>
      </c>
      <c r="G601" s="4" t="str">
        <f>+VLOOKUP($A601,DATOS_CAPACITACIONES!A:G,7,0)</f>
        <v xml:space="preserve">Finca El Pilar </v>
      </c>
      <c r="H601" s="5">
        <f>+VLOOKUP($A601,DATOS_CAPACITACIONES!A:H,8,0)</f>
        <v>44363</v>
      </c>
      <c r="I601" s="4">
        <f>+VLOOKUP($A601,DATOS_CAPACITACIONES!A:I,9,0)</f>
        <v>60</v>
      </c>
      <c r="J601" s="2">
        <v>1006838553</v>
      </c>
      <c r="K601" s="4">
        <f>+VLOOKUP($J601,DATOS_PERSONAL!B:C,2,0)</f>
        <v>1547</v>
      </c>
      <c r="L601" s="4" t="str">
        <f>+VLOOKUP($J601,DATOS_PERSONAL!B:D,3,0)</f>
        <v>MIGUEL ANGEL</v>
      </c>
      <c r="M601" s="4" t="str">
        <f>+VLOOKUP($J601,DATOS_PERSONAL!B:E,4,0)</f>
        <v xml:space="preserve">GARCIA MORENO </v>
      </c>
      <c r="N601" s="4" t="str">
        <f>+VLOOKUP($J601,DATOS_PERSONAL!B:F,5,0)</f>
        <v>OROBERLÍN S.A.S.</v>
      </c>
      <c r="O601" s="4">
        <f>+VLOOKUP($A601,DATOS_CAPACITACIONES!A:N,11,0)</f>
        <v>58</v>
      </c>
      <c r="P601" s="4">
        <f>+VLOOKUP($A601,DATOS_CAPACITACIONES!A:L,12,0)</f>
        <v>58</v>
      </c>
      <c r="Q601" s="3">
        <f t="shared" si="9"/>
        <v>1</v>
      </c>
    </row>
    <row r="602" spans="1:17" ht="34.5" customHeight="1" x14ac:dyDescent="0.25">
      <c r="A602" s="2">
        <v>23</v>
      </c>
      <c r="B602" s="4" t="str">
        <f>+VLOOKUP($A602,DATOS_CAPACITACIONES!A:B,2,0)</f>
        <v>SST</v>
      </c>
      <c r="C602" s="4" t="str">
        <f>+VLOOKUP($A602,DATOS_CAPACITACIONES!A:C,3,0)</f>
        <v>Covid 19, Secretaria de Salud del Municipio de San Carlos de Guaroa</v>
      </c>
      <c r="D602" s="4" t="str">
        <f>+VLOOKUP($A602,DATOS_CAPACITACIONES!A:D,4,0)</f>
        <v>Identificar síntomas del covid 19, reconocer las medidas de prevención del contagio y la ruta a seguir si se presentan casos positivos</v>
      </c>
      <c r="E602" s="4" t="str">
        <f>+VLOOKUP($A602,DATOS_CAPACITACIONES!A:E,5,0)</f>
        <v>Felipe Arias</v>
      </c>
      <c r="F602" s="4" t="str">
        <f>+VLOOKUP($A602,DATOS_CAPACITACIONES!A:F,6,0)</f>
        <v>Felipe Arias</v>
      </c>
      <c r="G602" s="4" t="str">
        <f>+VLOOKUP($A602,DATOS_CAPACITACIONES!A:G,7,0)</f>
        <v xml:space="preserve">Finca El Pilar </v>
      </c>
      <c r="H602" s="5">
        <f>+VLOOKUP($A602,DATOS_CAPACITACIONES!A:H,8,0)</f>
        <v>44363</v>
      </c>
      <c r="I602" s="4">
        <f>+VLOOKUP($A602,DATOS_CAPACITACIONES!A:I,9,0)</f>
        <v>60</v>
      </c>
      <c r="J602" s="2">
        <v>1121819501</v>
      </c>
      <c r="K602" s="4">
        <f>+VLOOKUP($J602,DATOS_PERSONAL!B:C,2,0)</f>
        <v>1494</v>
      </c>
      <c r="L602" s="4" t="str">
        <f>+VLOOKUP($J602,DATOS_PERSONAL!B:D,3,0)</f>
        <v>JOHN FREDY</v>
      </c>
      <c r="M602" s="4" t="str">
        <f>+VLOOKUP($J602,DATOS_PERSONAL!B:E,4,0)</f>
        <v xml:space="preserve">GARCIA GONZALEZ </v>
      </c>
      <c r="N602" s="4" t="str">
        <f>+VLOOKUP($J602,DATOS_PERSONAL!B:F,5,0)</f>
        <v>OROBERLÍN S.A.S.</v>
      </c>
      <c r="O602" s="4">
        <f>+VLOOKUP($A602,DATOS_CAPACITACIONES!A:N,11,0)</f>
        <v>58</v>
      </c>
      <c r="P602" s="4">
        <f>+VLOOKUP($A602,DATOS_CAPACITACIONES!A:L,12,0)</f>
        <v>58</v>
      </c>
      <c r="Q602" s="3">
        <f t="shared" si="9"/>
        <v>1</v>
      </c>
    </row>
    <row r="603" spans="1:17" ht="34.5" customHeight="1" x14ac:dyDescent="0.25">
      <c r="A603" s="2">
        <v>23</v>
      </c>
      <c r="B603" s="4" t="str">
        <f>+VLOOKUP($A603,DATOS_CAPACITACIONES!A:B,2,0)</f>
        <v>SST</v>
      </c>
      <c r="C603" s="4" t="str">
        <f>+VLOOKUP($A603,DATOS_CAPACITACIONES!A:C,3,0)</f>
        <v>Covid 19, Secretaria de Salud del Municipio de San Carlos de Guaroa</v>
      </c>
      <c r="D603" s="4" t="str">
        <f>+VLOOKUP($A603,DATOS_CAPACITACIONES!A:D,4,0)</f>
        <v>Identificar síntomas del covid 19, reconocer las medidas de prevención del contagio y la ruta a seguir si se presentan casos positivos</v>
      </c>
      <c r="E603" s="4" t="str">
        <f>+VLOOKUP($A603,DATOS_CAPACITACIONES!A:E,5,0)</f>
        <v>Felipe Arias</v>
      </c>
      <c r="F603" s="4" t="str">
        <f>+VLOOKUP($A603,DATOS_CAPACITACIONES!A:F,6,0)</f>
        <v>Felipe Arias</v>
      </c>
      <c r="G603" s="4" t="str">
        <f>+VLOOKUP($A603,DATOS_CAPACITACIONES!A:G,7,0)</f>
        <v xml:space="preserve">Finca El Pilar </v>
      </c>
      <c r="H603" s="5">
        <f>+VLOOKUP($A603,DATOS_CAPACITACIONES!A:H,8,0)</f>
        <v>44363</v>
      </c>
      <c r="I603" s="4">
        <f>+VLOOKUP($A603,DATOS_CAPACITACIONES!A:I,9,0)</f>
        <v>60</v>
      </c>
      <c r="J603" s="2">
        <v>79538669</v>
      </c>
      <c r="K603" s="4">
        <f>+VLOOKUP($J603,DATOS_PERSONAL!B:C,2,0)</f>
        <v>1031</v>
      </c>
      <c r="L603" s="4" t="str">
        <f>+VLOOKUP($J603,DATOS_PERSONAL!B:D,3,0)</f>
        <v>OMAR</v>
      </c>
      <c r="M603" s="4" t="str">
        <f>+VLOOKUP($J603,DATOS_PERSONAL!B:E,4,0)</f>
        <v>FONTECHA</v>
      </c>
      <c r="N603" s="4" t="str">
        <f>+VLOOKUP($J603,DATOS_PERSONAL!B:F,5,0)</f>
        <v>OROBERLÍN S.A.S.</v>
      </c>
      <c r="O603" s="4">
        <f>+VLOOKUP($A603,DATOS_CAPACITACIONES!A:N,11,0)</f>
        <v>58</v>
      </c>
      <c r="P603" s="4">
        <f>+VLOOKUP($A603,DATOS_CAPACITACIONES!A:L,12,0)</f>
        <v>58</v>
      </c>
      <c r="Q603" s="3">
        <f t="shared" si="9"/>
        <v>1</v>
      </c>
    </row>
    <row r="604" spans="1:17" ht="34.5" customHeight="1" x14ac:dyDescent="0.25">
      <c r="A604" s="2">
        <v>23</v>
      </c>
      <c r="B604" s="4" t="str">
        <f>+VLOOKUP($A604,DATOS_CAPACITACIONES!A:B,2,0)</f>
        <v>SST</v>
      </c>
      <c r="C604" s="4" t="str">
        <f>+VLOOKUP($A604,DATOS_CAPACITACIONES!A:C,3,0)</f>
        <v>Covid 19, Secretaria de Salud del Municipio de San Carlos de Guaroa</v>
      </c>
      <c r="D604" s="4" t="str">
        <f>+VLOOKUP($A604,DATOS_CAPACITACIONES!A:D,4,0)</f>
        <v>Identificar síntomas del covid 19, reconocer las medidas de prevención del contagio y la ruta a seguir si se presentan casos positivos</v>
      </c>
      <c r="E604" s="4" t="str">
        <f>+VLOOKUP($A604,DATOS_CAPACITACIONES!A:E,5,0)</f>
        <v>Felipe Arias</v>
      </c>
      <c r="F604" s="4" t="str">
        <f>+VLOOKUP($A604,DATOS_CAPACITACIONES!A:F,6,0)</f>
        <v>Felipe Arias</v>
      </c>
      <c r="G604" s="4" t="str">
        <f>+VLOOKUP($A604,DATOS_CAPACITACIONES!A:G,7,0)</f>
        <v xml:space="preserve">Finca El Pilar </v>
      </c>
      <c r="H604" s="5">
        <f>+VLOOKUP($A604,DATOS_CAPACITACIONES!A:H,8,0)</f>
        <v>44363</v>
      </c>
      <c r="I604" s="4">
        <f>+VLOOKUP($A604,DATOS_CAPACITACIONES!A:I,9,0)</f>
        <v>60</v>
      </c>
      <c r="J604" s="2">
        <v>17281751</v>
      </c>
      <c r="K604" s="4" t="str">
        <f>+VLOOKUP($J604,DATOS_PERSONAL!B:C,2,0)</f>
        <v>N/A</v>
      </c>
      <c r="L604" s="4" t="str">
        <f>+VLOOKUP($J604,DATOS_PERSONAL!B:D,3,0)</f>
        <v>LUIS</v>
      </c>
      <c r="M604" s="4" t="str">
        <f>+VLOOKUP($J604,DATOS_PERSONAL!B:E,4,0)</f>
        <v>CUBILLOS</v>
      </c>
      <c r="N604" s="4" t="str">
        <f>+VLOOKUP($J604,DATOS_PERSONAL!B:F,5,0)</f>
        <v>PALMERAS CARARABO S.A.</v>
      </c>
      <c r="O604" s="4">
        <f>+VLOOKUP($A604,DATOS_CAPACITACIONES!A:N,11,0)</f>
        <v>58</v>
      </c>
      <c r="P604" s="4">
        <f>+VLOOKUP($A604,DATOS_CAPACITACIONES!A:L,12,0)</f>
        <v>58</v>
      </c>
      <c r="Q604" s="3">
        <f t="shared" si="9"/>
        <v>1</v>
      </c>
    </row>
    <row r="605" spans="1:17" ht="34.5" customHeight="1" x14ac:dyDescent="0.25">
      <c r="A605" s="2">
        <v>23</v>
      </c>
      <c r="B605" s="4" t="str">
        <f>+VLOOKUP($A605,DATOS_CAPACITACIONES!A:B,2,0)</f>
        <v>SST</v>
      </c>
      <c r="C605" s="4" t="str">
        <f>+VLOOKUP($A605,DATOS_CAPACITACIONES!A:C,3,0)</f>
        <v>Covid 19, Secretaria de Salud del Municipio de San Carlos de Guaroa</v>
      </c>
      <c r="D605" s="4" t="str">
        <f>+VLOOKUP($A605,DATOS_CAPACITACIONES!A:D,4,0)</f>
        <v>Identificar síntomas del covid 19, reconocer las medidas de prevención del contagio y la ruta a seguir si se presentan casos positivos</v>
      </c>
      <c r="E605" s="4" t="str">
        <f>+VLOOKUP($A605,DATOS_CAPACITACIONES!A:E,5,0)</f>
        <v>Felipe Arias</v>
      </c>
      <c r="F605" s="4" t="str">
        <f>+VLOOKUP($A605,DATOS_CAPACITACIONES!A:F,6,0)</f>
        <v>Felipe Arias</v>
      </c>
      <c r="G605" s="4" t="str">
        <f>+VLOOKUP($A605,DATOS_CAPACITACIONES!A:G,7,0)</f>
        <v xml:space="preserve">Finca El Pilar </v>
      </c>
      <c r="H605" s="5">
        <f>+VLOOKUP($A605,DATOS_CAPACITACIONES!A:H,8,0)</f>
        <v>44363</v>
      </c>
      <c r="I605" s="4">
        <f>+VLOOKUP($A605,DATOS_CAPACITACIONES!A:I,9,0)</f>
        <v>60</v>
      </c>
      <c r="J605" s="2">
        <v>38360656</v>
      </c>
      <c r="K605" s="4">
        <f>+VLOOKUP($J605,DATOS_PERSONAL!B:C,2,0)</f>
        <v>1039</v>
      </c>
      <c r="L605" s="4" t="str">
        <f>+VLOOKUP($J605,DATOS_PERSONAL!B:D,3,0)</f>
        <v>EMILCE</v>
      </c>
      <c r="M605" s="4" t="str">
        <f>+VLOOKUP($J605,DATOS_PERSONAL!B:E,4,0)</f>
        <v xml:space="preserve">CESPEDES CANAS </v>
      </c>
      <c r="N605" s="4" t="str">
        <f>+VLOOKUP($J605,DATOS_PERSONAL!B:F,5,0)</f>
        <v>OROBERLÍN S.A.S.</v>
      </c>
      <c r="O605" s="4">
        <f>+VLOOKUP($A605,DATOS_CAPACITACIONES!A:N,11,0)</f>
        <v>58</v>
      </c>
      <c r="P605" s="4">
        <f>+VLOOKUP($A605,DATOS_CAPACITACIONES!A:L,12,0)</f>
        <v>58</v>
      </c>
      <c r="Q605" s="3">
        <f t="shared" si="9"/>
        <v>1</v>
      </c>
    </row>
    <row r="606" spans="1:17" ht="34.5" customHeight="1" x14ac:dyDescent="0.25">
      <c r="A606" s="2">
        <v>23</v>
      </c>
      <c r="B606" s="4" t="str">
        <f>+VLOOKUP($A606,DATOS_CAPACITACIONES!A:B,2,0)</f>
        <v>SST</v>
      </c>
      <c r="C606" s="4" t="str">
        <f>+VLOOKUP($A606,DATOS_CAPACITACIONES!A:C,3,0)</f>
        <v>Covid 19, Secretaria de Salud del Municipio de San Carlos de Guaroa</v>
      </c>
      <c r="D606" s="4" t="str">
        <f>+VLOOKUP($A606,DATOS_CAPACITACIONES!A:D,4,0)</f>
        <v>Identificar síntomas del covid 19, reconocer las medidas de prevención del contagio y la ruta a seguir si se presentan casos positivos</v>
      </c>
      <c r="E606" s="4" t="str">
        <f>+VLOOKUP($A606,DATOS_CAPACITACIONES!A:E,5,0)</f>
        <v>Felipe Arias</v>
      </c>
      <c r="F606" s="4" t="str">
        <f>+VLOOKUP($A606,DATOS_CAPACITACIONES!A:F,6,0)</f>
        <v>Felipe Arias</v>
      </c>
      <c r="G606" s="4" t="str">
        <f>+VLOOKUP($A606,DATOS_CAPACITACIONES!A:G,7,0)</f>
        <v xml:space="preserve">Finca El Pilar </v>
      </c>
      <c r="H606" s="5">
        <f>+VLOOKUP($A606,DATOS_CAPACITACIONES!A:H,8,0)</f>
        <v>44363</v>
      </c>
      <c r="I606" s="4">
        <f>+VLOOKUP($A606,DATOS_CAPACITACIONES!A:I,9,0)</f>
        <v>60</v>
      </c>
      <c r="J606" s="2">
        <v>1109411143</v>
      </c>
      <c r="K606" s="4">
        <f>+VLOOKUP($J606,DATOS_PERSONAL!B:C,2,0)</f>
        <v>1477</v>
      </c>
      <c r="L606" s="4" t="str">
        <f>+VLOOKUP($J606,DATOS_PERSONAL!B:D,3,0)</f>
        <v>YISSY FERNANDA</v>
      </c>
      <c r="M606" s="4" t="str">
        <f>+VLOOKUP($J606,DATOS_PERSONAL!B:E,4,0)</f>
        <v xml:space="preserve">CASTRO CESPEDES </v>
      </c>
      <c r="N606" s="4" t="str">
        <f>+VLOOKUP($J606,DATOS_PERSONAL!B:F,5,0)</f>
        <v>OROBERLÍN S.A.S.</v>
      </c>
      <c r="O606" s="4">
        <f>+VLOOKUP($A606,DATOS_CAPACITACIONES!A:N,11,0)</f>
        <v>58</v>
      </c>
      <c r="P606" s="4">
        <f>+VLOOKUP($A606,DATOS_CAPACITACIONES!A:L,12,0)</f>
        <v>58</v>
      </c>
      <c r="Q606" s="3">
        <f t="shared" si="9"/>
        <v>1</v>
      </c>
    </row>
    <row r="607" spans="1:17" ht="34.5" customHeight="1" x14ac:dyDescent="0.25">
      <c r="A607" s="2">
        <v>23</v>
      </c>
      <c r="B607" s="4" t="str">
        <f>+VLOOKUP($A607,DATOS_CAPACITACIONES!A:B,2,0)</f>
        <v>SST</v>
      </c>
      <c r="C607" s="4" t="str">
        <f>+VLOOKUP($A607,DATOS_CAPACITACIONES!A:C,3,0)</f>
        <v>Covid 19, Secretaria de Salud del Municipio de San Carlos de Guaroa</v>
      </c>
      <c r="D607" s="4" t="str">
        <f>+VLOOKUP($A607,DATOS_CAPACITACIONES!A:D,4,0)</f>
        <v>Identificar síntomas del covid 19, reconocer las medidas de prevención del contagio y la ruta a seguir si se presentan casos positivos</v>
      </c>
      <c r="E607" s="4" t="str">
        <f>+VLOOKUP($A607,DATOS_CAPACITACIONES!A:E,5,0)</f>
        <v>Felipe Arias</v>
      </c>
      <c r="F607" s="4" t="str">
        <f>+VLOOKUP($A607,DATOS_CAPACITACIONES!A:F,6,0)</f>
        <v>Felipe Arias</v>
      </c>
      <c r="G607" s="4" t="str">
        <f>+VLOOKUP($A607,DATOS_CAPACITACIONES!A:G,7,0)</f>
        <v xml:space="preserve">Finca El Pilar </v>
      </c>
      <c r="H607" s="5">
        <f>+VLOOKUP($A607,DATOS_CAPACITACIONES!A:H,8,0)</f>
        <v>44363</v>
      </c>
      <c r="I607" s="4">
        <f>+VLOOKUP($A607,DATOS_CAPACITACIONES!A:I,9,0)</f>
        <v>60</v>
      </c>
      <c r="J607" s="2">
        <v>1122142973</v>
      </c>
      <c r="K607" s="4">
        <f>+VLOOKUP($J607,DATOS_PERSONAL!B:C,2,0)</f>
        <v>1415</v>
      </c>
      <c r="L607" s="4" t="str">
        <f>+VLOOKUP($J607,DATOS_PERSONAL!B:D,3,0)</f>
        <v xml:space="preserve"> ERIKA DAYANA</v>
      </c>
      <c r="M607" s="4" t="str">
        <f>+VLOOKUP($J607,DATOS_PERSONAL!B:E,4,0)</f>
        <v>CARO MORA</v>
      </c>
      <c r="N607" s="4" t="str">
        <f>+VLOOKUP($J607,DATOS_PERSONAL!B:F,5,0)</f>
        <v>OROBERLÍN S.A.S.</v>
      </c>
      <c r="O607" s="4">
        <f>+VLOOKUP($A607,DATOS_CAPACITACIONES!A:N,11,0)</f>
        <v>58</v>
      </c>
      <c r="P607" s="4">
        <f>+VLOOKUP($A607,DATOS_CAPACITACIONES!A:L,12,0)</f>
        <v>58</v>
      </c>
      <c r="Q607" s="3">
        <f t="shared" si="9"/>
        <v>1</v>
      </c>
    </row>
    <row r="608" spans="1:17" ht="34.5" customHeight="1" x14ac:dyDescent="0.25">
      <c r="A608" s="2">
        <v>23</v>
      </c>
      <c r="B608" s="4" t="str">
        <f>+VLOOKUP($A608,DATOS_CAPACITACIONES!A:B,2,0)</f>
        <v>SST</v>
      </c>
      <c r="C608" s="4" t="str">
        <f>+VLOOKUP($A608,DATOS_CAPACITACIONES!A:C,3,0)</f>
        <v>Covid 19, Secretaria de Salud del Municipio de San Carlos de Guaroa</v>
      </c>
      <c r="D608" s="4" t="str">
        <f>+VLOOKUP($A608,DATOS_CAPACITACIONES!A:D,4,0)</f>
        <v>Identificar síntomas del covid 19, reconocer las medidas de prevención del contagio y la ruta a seguir si se presentan casos positivos</v>
      </c>
      <c r="E608" s="4" t="str">
        <f>+VLOOKUP($A608,DATOS_CAPACITACIONES!A:E,5,0)</f>
        <v>Felipe Arias</v>
      </c>
      <c r="F608" s="4" t="str">
        <f>+VLOOKUP($A608,DATOS_CAPACITACIONES!A:F,6,0)</f>
        <v>Felipe Arias</v>
      </c>
      <c r="G608" s="4" t="str">
        <f>+VLOOKUP($A608,DATOS_CAPACITACIONES!A:G,7,0)</f>
        <v xml:space="preserve">Finca El Pilar </v>
      </c>
      <c r="H608" s="5">
        <f>+VLOOKUP($A608,DATOS_CAPACITACIONES!A:H,8,0)</f>
        <v>44363</v>
      </c>
      <c r="I608" s="4">
        <f>+VLOOKUP($A608,DATOS_CAPACITACIONES!A:I,9,0)</f>
        <v>60</v>
      </c>
      <c r="J608" s="2">
        <v>1103219172</v>
      </c>
      <c r="K608" s="4">
        <f>+VLOOKUP($J608,DATOS_PERSONAL!B:C,2,0)</f>
        <v>1230</v>
      </c>
      <c r="L608" s="4" t="str">
        <f>+VLOOKUP($J608,DATOS_PERSONAL!B:D,3,0)</f>
        <v>PABLO SEGUNDO</v>
      </c>
      <c r="M608" s="4" t="str">
        <f>+VLOOKUP($J608,DATOS_PERSONAL!B:E,4,0)</f>
        <v xml:space="preserve">CARDENAS MUÑOZ </v>
      </c>
      <c r="N608" s="4" t="str">
        <f>+VLOOKUP($J608,DATOS_PERSONAL!B:F,5,0)</f>
        <v>OROBERLÍN S.A.S.</v>
      </c>
      <c r="O608" s="4">
        <f>+VLOOKUP($A608,DATOS_CAPACITACIONES!A:N,11,0)</f>
        <v>58</v>
      </c>
      <c r="P608" s="4">
        <f>+VLOOKUP($A608,DATOS_CAPACITACIONES!A:L,12,0)</f>
        <v>58</v>
      </c>
      <c r="Q608" s="3">
        <f t="shared" si="9"/>
        <v>1</v>
      </c>
    </row>
    <row r="609" spans="1:17" ht="34.5" customHeight="1" x14ac:dyDescent="0.25">
      <c r="A609" s="2">
        <v>23</v>
      </c>
      <c r="B609" s="4" t="str">
        <f>+VLOOKUP($A609,DATOS_CAPACITACIONES!A:B,2,0)</f>
        <v>SST</v>
      </c>
      <c r="C609" s="4" t="str">
        <f>+VLOOKUP($A609,DATOS_CAPACITACIONES!A:C,3,0)</f>
        <v>Covid 19, Secretaria de Salud del Municipio de San Carlos de Guaroa</v>
      </c>
      <c r="D609" s="4" t="str">
        <f>+VLOOKUP($A609,DATOS_CAPACITACIONES!A:D,4,0)</f>
        <v>Identificar síntomas del covid 19, reconocer las medidas de prevención del contagio y la ruta a seguir si se presentan casos positivos</v>
      </c>
      <c r="E609" s="4" t="str">
        <f>+VLOOKUP($A609,DATOS_CAPACITACIONES!A:E,5,0)</f>
        <v>Felipe Arias</v>
      </c>
      <c r="F609" s="4" t="str">
        <f>+VLOOKUP($A609,DATOS_CAPACITACIONES!A:F,6,0)</f>
        <v>Felipe Arias</v>
      </c>
      <c r="G609" s="4" t="str">
        <f>+VLOOKUP($A609,DATOS_CAPACITACIONES!A:G,7,0)</f>
        <v xml:space="preserve">Finca El Pilar </v>
      </c>
      <c r="H609" s="5">
        <f>+VLOOKUP($A609,DATOS_CAPACITACIONES!A:H,8,0)</f>
        <v>44363</v>
      </c>
      <c r="I609" s="4">
        <f>+VLOOKUP($A609,DATOS_CAPACITACIONES!A:I,9,0)</f>
        <v>60</v>
      </c>
      <c r="J609" s="2">
        <v>1065667090</v>
      </c>
      <c r="K609" s="4">
        <f>+VLOOKUP($J609,DATOS_PERSONAL!B:C,2,0)</f>
        <v>1513</v>
      </c>
      <c r="L609" s="4" t="str">
        <f>+VLOOKUP($J609,DATOS_PERSONAL!B:D,3,0)</f>
        <v>CESAR ANTONIO</v>
      </c>
      <c r="M609" s="4" t="str">
        <f>+VLOOKUP($J609,DATOS_PERSONAL!B:E,4,0)</f>
        <v xml:space="preserve">CALDERON TRENS </v>
      </c>
      <c r="N609" s="4" t="str">
        <f>+VLOOKUP($J609,DATOS_PERSONAL!B:F,5,0)</f>
        <v>OROBERLÍN S.A.S.</v>
      </c>
      <c r="O609" s="4">
        <f>+VLOOKUP($A609,DATOS_CAPACITACIONES!A:N,11,0)</f>
        <v>58</v>
      </c>
      <c r="P609" s="4">
        <f>+VLOOKUP($A609,DATOS_CAPACITACIONES!A:L,12,0)</f>
        <v>58</v>
      </c>
      <c r="Q609" s="3">
        <f t="shared" si="9"/>
        <v>1</v>
      </c>
    </row>
    <row r="610" spans="1:17" ht="34.5" customHeight="1" x14ac:dyDescent="0.25">
      <c r="A610" s="2">
        <v>23</v>
      </c>
      <c r="B610" s="4" t="str">
        <f>+VLOOKUP($A610,DATOS_CAPACITACIONES!A:B,2,0)</f>
        <v>SST</v>
      </c>
      <c r="C610" s="4" t="str">
        <f>+VLOOKUP($A610,DATOS_CAPACITACIONES!A:C,3,0)</f>
        <v>Covid 19, Secretaria de Salud del Municipio de San Carlos de Guaroa</v>
      </c>
      <c r="D610" s="4" t="str">
        <f>+VLOOKUP($A610,DATOS_CAPACITACIONES!A:D,4,0)</f>
        <v>Identificar síntomas del covid 19, reconocer las medidas de prevención del contagio y la ruta a seguir si se presentan casos positivos</v>
      </c>
      <c r="E610" s="4" t="str">
        <f>+VLOOKUP($A610,DATOS_CAPACITACIONES!A:E,5,0)</f>
        <v>Felipe Arias</v>
      </c>
      <c r="F610" s="4" t="str">
        <f>+VLOOKUP($A610,DATOS_CAPACITACIONES!A:F,6,0)</f>
        <v>Felipe Arias</v>
      </c>
      <c r="G610" s="4" t="str">
        <f>+VLOOKUP($A610,DATOS_CAPACITACIONES!A:G,7,0)</f>
        <v xml:space="preserve">Finca El Pilar </v>
      </c>
      <c r="H610" s="5">
        <f>+VLOOKUP($A610,DATOS_CAPACITACIONES!A:H,8,0)</f>
        <v>44363</v>
      </c>
      <c r="I610" s="4">
        <f>+VLOOKUP($A610,DATOS_CAPACITACIONES!A:I,9,0)</f>
        <v>60</v>
      </c>
      <c r="J610" s="2">
        <v>7278364</v>
      </c>
      <c r="K610" s="4">
        <f>+VLOOKUP($J610,DATOS_PERSONAL!B:C,2,0)</f>
        <v>1001</v>
      </c>
      <c r="L610" s="4" t="str">
        <f>+VLOOKUP($J610,DATOS_PERSONAL!B:D,3,0)</f>
        <v xml:space="preserve"> OROSMAN</v>
      </c>
      <c r="M610" s="4" t="str">
        <f>+VLOOKUP($J610,DATOS_PERSONAL!B:E,4,0)</f>
        <v>BUITRAGO</v>
      </c>
      <c r="N610" s="4" t="str">
        <f>+VLOOKUP($J610,DATOS_PERSONAL!B:F,5,0)</f>
        <v>OROBERLÍN S.A.S.</v>
      </c>
      <c r="O610" s="4">
        <f>+VLOOKUP($A610,DATOS_CAPACITACIONES!A:N,11,0)</f>
        <v>58</v>
      </c>
      <c r="P610" s="4">
        <f>+VLOOKUP($A610,DATOS_CAPACITACIONES!A:L,12,0)</f>
        <v>58</v>
      </c>
      <c r="Q610" s="3">
        <f t="shared" si="9"/>
        <v>1</v>
      </c>
    </row>
    <row r="611" spans="1:17" ht="34.5" customHeight="1" x14ac:dyDescent="0.25">
      <c r="A611" s="2">
        <v>23</v>
      </c>
      <c r="B611" s="4" t="str">
        <f>+VLOOKUP($A611,DATOS_CAPACITACIONES!A:B,2,0)</f>
        <v>SST</v>
      </c>
      <c r="C611" s="4" t="str">
        <f>+VLOOKUP($A611,DATOS_CAPACITACIONES!A:C,3,0)</f>
        <v>Covid 19, Secretaria de Salud del Municipio de San Carlos de Guaroa</v>
      </c>
      <c r="D611" s="4" t="str">
        <f>+VLOOKUP($A611,DATOS_CAPACITACIONES!A:D,4,0)</f>
        <v>Identificar síntomas del covid 19, reconocer las medidas de prevención del contagio y la ruta a seguir si se presentan casos positivos</v>
      </c>
      <c r="E611" s="4" t="str">
        <f>+VLOOKUP($A611,DATOS_CAPACITACIONES!A:E,5,0)</f>
        <v>Felipe Arias</v>
      </c>
      <c r="F611" s="4" t="str">
        <f>+VLOOKUP($A611,DATOS_CAPACITACIONES!A:F,6,0)</f>
        <v>Felipe Arias</v>
      </c>
      <c r="G611" s="4" t="str">
        <f>+VLOOKUP($A611,DATOS_CAPACITACIONES!A:G,7,0)</f>
        <v xml:space="preserve">Finca El Pilar </v>
      </c>
      <c r="H611" s="5">
        <f>+VLOOKUP($A611,DATOS_CAPACITACIONES!A:H,8,0)</f>
        <v>44363</v>
      </c>
      <c r="I611" s="4">
        <f>+VLOOKUP($A611,DATOS_CAPACITACIONES!A:I,9,0)</f>
        <v>60</v>
      </c>
      <c r="J611" s="2">
        <v>17345837</v>
      </c>
      <c r="K611" s="4">
        <f>+VLOOKUP($J611,DATOS_PERSONAL!B:C,2,0)</f>
        <v>1240</v>
      </c>
      <c r="L611" s="4" t="str">
        <f>+VLOOKUP($J611,DATOS_PERSONAL!B:D,3,0)</f>
        <v>GUILLERMO ANTONIO</v>
      </c>
      <c r="M611" s="4" t="str">
        <f>+VLOOKUP($J611,DATOS_PERSONAL!B:E,4,0)</f>
        <v xml:space="preserve">BRAVO </v>
      </c>
      <c r="N611" s="4" t="str">
        <f>+VLOOKUP($J611,DATOS_PERSONAL!B:F,5,0)</f>
        <v>OROBERLÍN S.A.S.</v>
      </c>
      <c r="O611" s="4">
        <f>+VLOOKUP($A611,DATOS_CAPACITACIONES!A:N,11,0)</f>
        <v>58</v>
      </c>
      <c r="P611" s="4">
        <f>+VLOOKUP($A611,DATOS_CAPACITACIONES!A:L,12,0)</f>
        <v>58</v>
      </c>
      <c r="Q611" s="3">
        <f t="shared" si="9"/>
        <v>1</v>
      </c>
    </row>
    <row r="612" spans="1:17" ht="34.5" customHeight="1" x14ac:dyDescent="0.25">
      <c r="A612" s="2">
        <v>23</v>
      </c>
      <c r="B612" s="4" t="str">
        <f>+VLOOKUP($A612,DATOS_CAPACITACIONES!A:B,2,0)</f>
        <v>SST</v>
      </c>
      <c r="C612" s="4" t="str">
        <f>+VLOOKUP($A612,DATOS_CAPACITACIONES!A:C,3,0)</f>
        <v>Covid 19, Secretaria de Salud del Municipio de San Carlos de Guaroa</v>
      </c>
      <c r="D612" s="4" t="str">
        <f>+VLOOKUP($A612,DATOS_CAPACITACIONES!A:D,4,0)</f>
        <v>Identificar síntomas del covid 19, reconocer las medidas de prevención del contagio y la ruta a seguir si se presentan casos positivos</v>
      </c>
      <c r="E612" s="4" t="str">
        <f>+VLOOKUP($A612,DATOS_CAPACITACIONES!A:E,5,0)</f>
        <v>Felipe Arias</v>
      </c>
      <c r="F612" s="4" t="str">
        <f>+VLOOKUP($A612,DATOS_CAPACITACIONES!A:F,6,0)</f>
        <v>Felipe Arias</v>
      </c>
      <c r="G612" s="4" t="str">
        <f>+VLOOKUP($A612,DATOS_CAPACITACIONES!A:G,7,0)</f>
        <v xml:space="preserve">Finca El Pilar </v>
      </c>
      <c r="H612" s="5">
        <f>+VLOOKUP($A612,DATOS_CAPACITACIONES!A:H,8,0)</f>
        <v>44363</v>
      </c>
      <c r="I612" s="4">
        <f>+VLOOKUP($A612,DATOS_CAPACITACIONES!A:I,9,0)</f>
        <v>60</v>
      </c>
      <c r="J612" s="2">
        <v>1006697383</v>
      </c>
      <c r="K612" s="4">
        <f>+VLOOKUP($J612,DATOS_PERSONAL!B:C,2,0)</f>
        <v>1535</v>
      </c>
      <c r="L612" s="4" t="str">
        <f>+VLOOKUP($J612,DATOS_PERSONAL!B:D,3,0)</f>
        <v>DIANA SOFIA</v>
      </c>
      <c r="M612" s="4" t="str">
        <f>+VLOOKUP($J612,DATOS_PERSONAL!B:E,4,0)</f>
        <v xml:space="preserve">BLANCO ANDRADE </v>
      </c>
      <c r="N612" s="4" t="str">
        <f>+VLOOKUP($J612,DATOS_PERSONAL!B:F,5,0)</f>
        <v>OROBERLÍN S.A.S.</v>
      </c>
      <c r="O612" s="4">
        <f>+VLOOKUP($A612,DATOS_CAPACITACIONES!A:N,11,0)</f>
        <v>58</v>
      </c>
      <c r="P612" s="4">
        <f>+VLOOKUP($A612,DATOS_CAPACITACIONES!A:L,12,0)</f>
        <v>58</v>
      </c>
      <c r="Q612" s="3">
        <f t="shared" si="9"/>
        <v>1</v>
      </c>
    </row>
    <row r="613" spans="1:17" ht="34.5" customHeight="1" x14ac:dyDescent="0.25">
      <c r="A613" s="2">
        <v>23</v>
      </c>
      <c r="B613" s="4" t="str">
        <f>+VLOOKUP($A613,DATOS_CAPACITACIONES!A:B,2,0)</f>
        <v>SST</v>
      </c>
      <c r="C613" s="4" t="str">
        <f>+VLOOKUP($A613,DATOS_CAPACITACIONES!A:C,3,0)</f>
        <v>Covid 19, Secretaria de Salud del Municipio de San Carlos de Guaroa</v>
      </c>
      <c r="D613" s="4" t="str">
        <f>+VLOOKUP($A613,DATOS_CAPACITACIONES!A:D,4,0)</f>
        <v>Identificar síntomas del covid 19, reconocer las medidas de prevención del contagio y la ruta a seguir si se presentan casos positivos</v>
      </c>
      <c r="E613" s="4" t="str">
        <f>+VLOOKUP($A613,DATOS_CAPACITACIONES!A:E,5,0)</f>
        <v>Felipe Arias</v>
      </c>
      <c r="F613" s="4" t="str">
        <f>+VLOOKUP($A613,DATOS_CAPACITACIONES!A:F,6,0)</f>
        <v>Felipe Arias</v>
      </c>
      <c r="G613" s="4" t="str">
        <f>+VLOOKUP($A613,DATOS_CAPACITACIONES!A:G,7,0)</f>
        <v xml:space="preserve">Finca El Pilar </v>
      </c>
      <c r="H613" s="5">
        <f>+VLOOKUP($A613,DATOS_CAPACITACIONES!A:H,8,0)</f>
        <v>44363</v>
      </c>
      <c r="I613" s="4">
        <f>+VLOOKUP($A613,DATOS_CAPACITACIONES!A:I,9,0)</f>
        <v>60</v>
      </c>
      <c r="J613" s="2">
        <v>1193531410</v>
      </c>
      <c r="K613" s="4">
        <f>+VLOOKUP($J613,DATOS_PERSONAL!B:C,2,0)</f>
        <v>1544</v>
      </c>
      <c r="L613" s="4" t="str">
        <f>+VLOOKUP($J613,DATOS_PERSONAL!B:D,3,0)</f>
        <v>SARA DANIELA</v>
      </c>
      <c r="M613" s="4" t="str">
        <f>+VLOOKUP($J613,DATOS_PERSONAL!B:E,4,0)</f>
        <v xml:space="preserve">BELTRAN MORENO </v>
      </c>
      <c r="N613" s="4" t="str">
        <f>+VLOOKUP($J613,DATOS_PERSONAL!B:F,5,0)</f>
        <v>OROBERLÍN S.A.S.</v>
      </c>
      <c r="O613" s="4">
        <f>+VLOOKUP($A613,DATOS_CAPACITACIONES!A:N,11,0)</f>
        <v>58</v>
      </c>
      <c r="P613" s="4">
        <f>+VLOOKUP($A613,DATOS_CAPACITACIONES!A:L,12,0)</f>
        <v>58</v>
      </c>
      <c r="Q613" s="3">
        <f t="shared" si="9"/>
        <v>1</v>
      </c>
    </row>
    <row r="614" spans="1:17" ht="34.5" customHeight="1" x14ac:dyDescent="0.25">
      <c r="A614" s="2">
        <v>23</v>
      </c>
      <c r="B614" s="4" t="str">
        <f>+VLOOKUP($A614,DATOS_CAPACITACIONES!A:B,2,0)</f>
        <v>SST</v>
      </c>
      <c r="C614" s="4" t="str">
        <f>+VLOOKUP($A614,DATOS_CAPACITACIONES!A:C,3,0)</f>
        <v>Covid 19, Secretaria de Salud del Municipio de San Carlos de Guaroa</v>
      </c>
      <c r="D614" s="4" t="str">
        <f>+VLOOKUP($A614,DATOS_CAPACITACIONES!A:D,4,0)</f>
        <v>Identificar síntomas del covid 19, reconocer las medidas de prevención del contagio y la ruta a seguir si se presentan casos positivos</v>
      </c>
      <c r="E614" s="4" t="str">
        <f>+VLOOKUP($A614,DATOS_CAPACITACIONES!A:E,5,0)</f>
        <v>Felipe Arias</v>
      </c>
      <c r="F614" s="4" t="str">
        <f>+VLOOKUP($A614,DATOS_CAPACITACIONES!A:F,6,0)</f>
        <v>Felipe Arias</v>
      </c>
      <c r="G614" s="4" t="str">
        <f>+VLOOKUP($A614,DATOS_CAPACITACIONES!A:G,7,0)</f>
        <v xml:space="preserve">Finca El Pilar </v>
      </c>
      <c r="H614" s="5">
        <f>+VLOOKUP($A614,DATOS_CAPACITACIONES!A:H,8,0)</f>
        <v>44363</v>
      </c>
      <c r="I614" s="4">
        <f>+VLOOKUP($A614,DATOS_CAPACITACIONES!A:I,9,0)</f>
        <v>60</v>
      </c>
      <c r="J614" s="2">
        <v>1120499197</v>
      </c>
      <c r="K614" s="4">
        <f>+VLOOKUP($J614,DATOS_PERSONAL!B:C,2,0)</f>
        <v>1065</v>
      </c>
      <c r="L614" s="4" t="str">
        <f>+VLOOKUP($J614,DATOS_PERSONAL!B:D,3,0)</f>
        <v>LADY JOHANA</v>
      </c>
      <c r="M614" s="4" t="str">
        <f>+VLOOKUP($J614,DATOS_PERSONAL!B:E,4,0)</f>
        <v xml:space="preserve">ANDRADE SANCHEZ </v>
      </c>
      <c r="N614" s="4" t="str">
        <f>+VLOOKUP($J614,DATOS_PERSONAL!B:F,5,0)</f>
        <v>OROBERLÍN S.A.S.</v>
      </c>
      <c r="O614" s="4">
        <f>+VLOOKUP($A614,DATOS_CAPACITACIONES!A:N,11,0)</f>
        <v>58</v>
      </c>
      <c r="P614" s="4">
        <f>+VLOOKUP($A614,DATOS_CAPACITACIONES!A:L,12,0)</f>
        <v>58</v>
      </c>
      <c r="Q614" s="3">
        <f t="shared" si="9"/>
        <v>1</v>
      </c>
    </row>
    <row r="615" spans="1:17" ht="34.5" customHeight="1" x14ac:dyDescent="0.25">
      <c r="A615" s="2">
        <v>23</v>
      </c>
      <c r="B615" s="4" t="str">
        <f>+VLOOKUP($A615,DATOS_CAPACITACIONES!A:B,2,0)</f>
        <v>SST</v>
      </c>
      <c r="C615" s="4" t="str">
        <f>+VLOOKUP($A615,DATOS_CAPACITACIONES!A:C,3,0)</f>
        <v>Covid 19, Secretaria de Salud del Municipio de San Carlos de Guaroa</v>
      </c>
      <c r="D615" s="4" t="str">
        <f>+VLOOKUP($A615,DATOS_CAPACITACIONES!A:D,4,0)</f>
        <v>Identificar síntomas del covid 19, reconocer las medidas de prevención del contagio y la ruta a seguir si se presentan casos positivos</v>
      </c>
      <c r="E615" s="4" t="str">
        <f>+VLOOKUP($A615,DATOS_CAPACITACIONES!A:E,5,0)</f>
        <v>Felipe Arias</v>
      </c>
      <c r="F615" s="4" t="str">
        <f>+VLOOKUP($A615,DATOS_CAPACITACIONES!A:F,6,0)</f>
        <v>Felipe Arias</v>
      </c>
      <c r="G615" s="4" t="str">
        <f>+VLOOKUP($A615,DATOS_CAPACITACIONES!A:G,7,0)</f>
        <v xml:space="preserve">Finca El Pilar </v>
      </c>
      <c r="H615" s="5">
        <f>+VLOOKUP($A615,DATOS_CAPACITACIONES!A:H,8,0)</f>
        <v>44363</v>
      </c>
      <c r="I615" s="4">
        <f>+VLOOKUP($A615,DATOS_CAPACITACIONES!A:I,9,0)</f>
        <v>60</v>
      </c>
      <c r="J615" s="2">
        <v>1121844449</v>
      </c>
      <c r="K615" s="4">
        <f>+VLOOKUP($J615,DATOS_PERSONAL!B:C,2,0)</f>
        <v>1097</v>
      </c>
      <c r="L615" s="4" t="str">
        <f>+VLOOKUP($J615,DATOS_PERSONAL!B:D,3,0)</f>
        <v>JOSE MANUEL</v>
      </c>
      <c r="M615" s="4" t="str">
        <f>+VLOOKUP($J615,DATOS_PERSONAL!B:E,4,0)</f>
        <v xml:space="preserve">AMAYA GONZALEZ </v>
      </c>
      <c r="N615" s="4" t="str">
        <f>+VLOOKUP($J615,DATOS_PERSONAL!B:F,5,0)</f>
        <v>OROBERLÍN S.A.S.</v>
      </c>
      <c r="O615" s="4">
        <f>+VLOOKUP($A615,DATOS_CAPACITACIONES!A:N,11,0)</f>
        <v>58</v>
      </c>
      <c r="P615" s="4">
        <f>+VLOOKUP($A615,DATOS_CAPACITACIONES!A:L,12,0)</f>
        <v>58</v>
      </c>
      <c r="Q615" s="3">
        <f t="shared" si="9"/>
        <v>1</v>
      </c>
    </row>
    <row r="616" spans="1:17" ht="34.5" customHeight="1" x14ac:dyDescent="0.25">
      <c r="A616" s="2">
        <v>23</v>
      </c>
      <c r="B616" s="4" t="str">
        <f>+VLOOKUP($A616,DATOS_CAPACITACIONES!A:B,2,0)</f>
        <v>SST</v>
      </c>
      <c r="C616" s="4" t="str">
        <f>+VLOOKUP($A616,DATOS_CAPACITACIONES!A:C,3,0)</f>
        <v>Covid 19, Secretaria de Salud del Municipio de San Carlos de Guaroa</v>
      </c>
      <c r="D616" s="4" t="str">
        <f>+VLOOKUP($A616,DATOS_CAPACITACIONES!A:D,4,0)</f>
        <v>Identificar síntomas del covid 19, reconocer las medidas de prevención del contagio y la ruta a seguir si se presentan casos positivos</v>
      </c>
      <c r="E616" s="4" t="str">
        <f>+VLOOKUP($A616,DATOS_CAPACITACIONES!A:E,5,0)</f>
        <v>Felipe Arias</v>
      </c>
      <c r="F616" s="4" t="str">
        <f>+VLOOKUP($A616,DATOS_CAPACITACIONES!A:F,6,0)</f>
        <v>Felipe Arias</v>
      </c>
      <c r="G616" s="4" t="str">
        <f>+VLOOKUP($A616,DATOS_CAPACITACIONES!A:G,7,0)</f>
        <v xml:space="preserve">Finca El Pilar </v>
      </c>
      <c r="H616" s="5">
        <f>+VLOOKUP($A616,DATOS_CAPACITACIONES!A:H,8,0)</f>
        <v>44363</v>
      </c>
      <c r="I616" s="4">
        <f>+VLOOKUP($A616,DATOS_CAPACITACIONES!A:I,9,0)</f>
        <v>60</v>
      </c>
      <c r="J616" s="2">
        <v>1122126571</v>
      </c>
      <c r="K616" s="4">
        <f>+VLOOKUP($J616,DATOS_PERSONAL!B:C,2,0)</f>
        <v>1485</v>
      </c>
      <c r="L616" s="4" t="str">
        <f>+VLOOKUP($J616,DATOS_PERSONAL!B:D,3,0)</f>
        <v xml:space="preserve"> FREDY ALEXANDER</v>
      </c>
      <c r="M616" s="4" t="str">
        <f>+VLOOKUP($J616,DATOS_PERSONAL!B:E,4,0)</f>
        <v>ALVAREZ GALINDO</v>
      </c>
      <c r="N616" s="4" t="str">
        <f>+VLOOKUP($J616,DATOS_PERSONAL!B:F,5,0)</f>
        <v>OROBERLÍN S.A.S.</v>
      </c>
      <c r="O616" s="4">
        <f>+VLOOKUP($A616,DATOS_CAPACITACIONES!A:N,11,0)</f>
        <v>58</v>
      </c>
      <c r="P616" s="4">
        <f>+VLOOKUP($A616,DATOS_CAPACITACIONES!A:L,12,0)</f>
        <v>58</v>
      </c>
      <c r="Q616" s="3">
        <f t="shared" si="9"/>
        <v>1</v>
      </c>
    </row>
    <row r="617" spans="1:17" ht="34.5" customHeight="1" x14ac:dyDescent="0.25">
      <c r="A617" s="2">
        <v>24</v>
      </c>
      <c r="B617" s="4" t="str">
        <f>+VLOOKUP($A617,DATOS_CAPACITACIONES!A:B,2,0)</f>
        <v>Ambiental</v>
      </c>
      <c r="C617" s="4" t="str">
        <f>+VLOOKUP($A617,DATOS_CAPACITACIONES!A:C,3,0)</f>
        <v xml:space="preserve">Plan de Gestión Integral de Residuos Sólidos, no reuso de envases de plaguicidas </v>
      </c>
      <c r="D617" s="4" t="str">
        <f>+VLOOKUP($A617,DATOS_CAPACITACIONES!A:D,4,0)</f>
        <v xml:space="preserve">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Socialización del manejo adecuado y disposición final de los envases plaguicidas generados en la empresa. </v>
      </c>
      <c r="E617" s="4" t="str">
        <f>+VLOOKUP($A617,DATOS_CAPACITACIONES!A:E,5,0)</f>
        <v>William Fierro</v>
      </c>
      <c r="F617" s="4" t="str">
        <f>+VLOOKUP($A617,DATOS_CAPACITACIONES!A:F,6,0)</f>
        <v xml:space="preserve">William Fierro </v>
      </c>
      <c r="G617" s="4" t="str">
        <f>+VLOOKUP($A617,DATOS_CAPACITACIONES!A:G,7,0)</f>
        <v>Finca La Palmita</v>
      </c>
      <c r="H617" s="5">
        <f>+VLOOKUP($A617,DATOS_CAPACITACIONES!A:H,8,0)</f>
        <v>44365</v>
      </c>
      <c r="I617" s="4">
        <f>+VLOOKUP($A617,DATOS_CAPACITACIONES!A:I,9,0)</f>
        <v>60</v>
      </c>
      <c r="J617" s="2">
        <v>1501103</v>
      </c>
      <c r="K617" s="4" t="str">
        <f>+VLOOKUP($J617,DATOS_PERSONAL!B:C,2,0)</f>
        <v>N/A</v>
      </c>
      <c r="L617" s="4" t="str">
        <f>+VLOOKUP($J617,DATOS_PERSONAL!B:D,3,0)</f>
        <v>PANTALEON</v>
      </c>
      <c r="M617" s="4" t="str">
        <f>+VLOOKUP($J617,DATOS_PERSONAL!B:E,4,0)</f>
        <v>LARRAHONDO SANDOVAL</v>
      </c>
      <c r="N617" s="4" t="str">
        <f>+VLOOKUP($J617,DATOS_PERSONAL!B:F,5,0)</f>
        <v>PALMERAS CARARABO S.A.</v>
      </c>
      <c r="O617" s="4">
        <f>+VLOOKUP($A617,DATOS_CAPACITACIONES!A:N,11,0)</f>
        <v>2</v>
      </c>
      <c r="P617" s="4">
        <f>+VLOOKUP($A617,DATOS_CAPACITACIONES!A:L,12,0)</f>
        <v>2</v>
      </c>
      <c r="Q617" s="3">
        <f t="shared" si="9"/>
        <v>1</v>
      </c>
    </row>
    <row r="618" spans="1:17" ht="34.5" customHeight="1" x14ac:dyDescent="0.25">
      <c r="A618" s="2">
        <v>24</v>
      </c>
      <c r="B618" s="4" t="str">
        <f>+VLOOKUP($A618,DATOS_CAPACITACIONES!A:B,2,0)</f>
        <v>Ambiental</v>
      </c>
      <c r="C618" s="4" t="str">
        <f>+VLOOKUP($A618,DATOS_CAPACITACIONES!A:C,3,0)</f>
        <v xml:space="preserve">Plan de Gestión Integral de Residuos Sólidos, no reuso de envases de plaguicidas </v>
      </c>
      <c r="D618" s="4" t="str">
        <f>+VLOOKUP($A618,DATOS_CAPACITACIONES!A:D,4,0)</f>
        <v xml:space="preserve">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    Socialización del manejo adecuado y disposición final de los envases plaguicidas generados en la empresa. </v>
      </c>
      <c r="E618" s="4" t="str">
        <f>+VLOOKUP($A618,DATOS_CAPACITACIONES!A:E,5,0)</f>
        <v>William Fierro</v>
      </c>
      <c r="F618" s="4" t="str">
        <f>+VLOOKUP($A618,DATOS_CAPACITACIONES!A:F,6,0)</f>
        <v xml:space="preserve">William Fierro </v>
      </c>
      <c r="G618" s="4" t="str">
        <f>+VLOOKUP($A618,DATOS_CAPACITACIONES!A:G,7,0)</f>
        <v>Finca La Palmita</v>
      </c>
      <c r="H618" s="5">
        <f>+VLOOKUP($A618,DATOS_CAPACITACIONES!A:H,8,0)</f>
        <v>44365</v>
      </c>
      <c r="I618" s="4">
        <f>+VLOOKUP($A618,DATOS_CAPACITACIONES!A:I,9,0)</f>
        <v>60</v>
      </c>
      <c r="J618" s="2">
        <v>1143826359</v>
      </c>
      <c r="K618" s="4" t="str">
        <f>+VLOOKUP($J618,DATOS_PERSONAL!B:C,2,0)</f>
        <v>N/A</v>
      </c>
      <c r="L618" s="4" t="str">
        <f>+VLOOKUP($J618,DATOS_PERSONAL!B:D,3,0)</f>
        <v>ANDERSON</v>
      </c>
      <c r="M618" s="4" t="str">
        <f>+VLOOKUP($J618,DATOS_PERSONAL!B:E,4,0)</f>
        <v xml:space="preserve">LARRAHONDO MARTINEZ </v>
      </c>
      <c r="N618" s="4" t="str">
        <f>+VLOOKUP($J618,DATOS_PERSONAL!B:F,5,0)</f>
        <v>PALMERAS CARARABO S.A.</v>
      </c>
      <c r="O618" s="4">
        <f>+VLOOKUP($A618,DATOS_CAPACITACIONES!A:N,11,0)</f>
        <v>2</v>
      </c>
      <c r="P618" s="4">
        <f>+VLOOKUP($A618,DATOS_CAPACITACIONES!A:L,12,0)</f>
        <v>2</v>
      </c>
      <c r="Q618" s="3">
        <f t="shared" si="9"/>
        <v>1</v>
      </c>
    </row>
    <row r="619" spans="1:17" ht="34.5" customHeight="1" x14ac:dyDescent="0.25">
      <c r="A619" s="2">
        <v>25</v>
      </c>
      <c r="B619" s="4" t="str">
        <f>+VLOOKUP($A619,DATOS_CAPACITACIONES!A:B,2,0)</f>
        <v>Ambiental</v>
      </c>
      <c r="C619" s="4" t="str">
        <f>+VLOOKUP($A619,DATOS_CAPACITACIONES!A:C,3,0)</f>
        <v xml:space="preserve"> AVC - Política de prohibición de caza, pesca, quema y deforestación</v>
      </c>
      <c r="D619" s="4" t="str">
        <f>+VLOOKUP($A619,DATOS_CAPACITACIONES!A:D,4,0)</f>
        <v xml:space="preserve">Socialización de la Política de prohibición de caza, pesca, quema y deforestación considerándose como una falta grave si se realizan dichas actividades dentro de las áreas de la empresa y se menciona los AVC. </v>
      </c>
      <c r="E619" s="4" t="str">
        <f>+VLOOKUP($A619,DATOS_CAPACITACIONES!A:E,5,0)</f>
        <v>William Fierro</v>
      </c>
      <c r="F619" s="4" t="str">
        <f>+VLOOKUP($A619,DATOS_CAPACITACIONES!A:F,6,0)</f>
        <v xml:space="preserve">William Fierro </v>
      </c>
      <c r="G619" s="4" t="str">
        <f>+VLOOKUP($A619,DATOS_CAPACITACIONES!A:G,7,0)</f>
        <v>Finca La Palmita</v>
      </c>
      <c r="H619" s="5">
        <f>+VLOOKUP($A619,DATOS_CAPACITACIONES!A:H,8,0)</f>
        <v>44365</v>
      </c>
      <c r="I619" s="4">
        <f>+VLOOKUP($A619,DATOS_CAPACITACIONES!A:I,9,0)</f>
        <v>60</v>
      </c>
      <c r="J619" s="2">
        <v>1501103</v>
      </c>
      <c r="K619" s="4" t="str">
        <f>+VLOOKUP($J619,DATOS_PERSONAL!B:C,2,0)</f>
        <v>N/A</v>
      </c>
      <c r="L619" s="4" t="str">
        <f>+VLOOKUP($J619,DATOS_PERSONAL!B:D,3,0)</f>
        <v>PANTALEON</v>
      </c>
      <c r="M619" s="4" t="str">
        <f>+VLOOKUP($J619,DATOS_PERSONAL!B:E,4,0)</f>
        <v>LARRAHONDO SANDOVAL</v>
      </c>
      <c r="N619" s="4" t="str">
        <f>+VLOOKUP($J619,DATOS_PERSONAL!B:F,5,0)</f>
        <v>PALMERAS CARARABO S.A.</v>
      </c>
      <c r="O619" s="4">
        <f>+VLOOKUP($A619,DATOS_CAPACITACIONES!A:N,11,0)</f>
        <v>2</v>
      </c>
      <c r="P619" s="4">
        <f>+VLOOKUP($A619,DATOS_CAPACITACIONES!A:L,12,0)</f>
        <v>2</v>
      </c>
      <c r="Q619" s="3">
        <f t="shared" si="9"/>
        <v>1</v>
      </c>
    </row>
    <row r="620" spans="1:17" ht="34.5" customHeight="1" x14ac:dyDescent="0.25">
      <c r="A620" s="2">
        <v>25</v>
      </c>
      <c r="B620" s="4" t="str">
        <f>+VLOOKUP($A620,DATOS_CAPACITACIONES!A:B,2,0)</f>
        <v>Ambiental</v>
      </c>
      <c r="C620" s="4" t="str">
        <f>+VLOOKUP($A620,DATOS_CAPACITACIONES!A:C,3,0)</f>
        <v xml:space="preserve"> AVC - Política de prohibición de caza, pesca, quema y deforestación</v>
      </c>
      <c r="D620" s="4" t="str">
        <f>+VLOOKUP($A620,DATOS_CAPACITACIONES!A:D,4,0)</f>
        <v xml:space="preserve">Socialización de la Política de prohibición de caza, pesca, quema y deforestación considerándose como una falta grave si se realizan dichas actividades dentro de las áreas de la empresa y se menciona los AVC. </v>
      </c>
      <c r="E620" s="4" t="str">
        <f>+VLOOKUP($A620,DATOS_CAPACITACIONES!A:E,5,0)</f>
        <v>William Fierro</v>
      </c>
      <c r="F620" s="4" t="str">
        <f>+VLOOKUP($A620,DATOS_CAPACITACIONES!A:F,6,0)</f>
        <v xml:space="preserve">William Fierro </v>
      </c>
      <c r="G620" s="4" t="str">
        <f>+VLOOKUP($A620,DATOS_CAPACITACIONES!A:G,7,0)</f>
        <v>Finca La Palmita</v>
      </c>
      <c r="H620" s="5">
        <f>+VLOOKUP($A620,DATOS_CAPACITACIONES!A:H,8,0)</f>
        <v>44365</v>
      </c>
      <c r="I620" s="4">
        <f>+VLOOKUP($A620,DATOS_CAPACITACIONES!A:I,9,0)</f>
        <v>60</v>
      </c>
      <c r="J620" s="2">
        <v>1143826359</v>
      </c>
      <c r="K620" s="4" t="str">
        <f>+VLOOKUP($J620,DATOS_PERSONAL!B:C,2,0)</f>
        <v>N/A</v>
      </c>
      <c r="L620" s="4" t="str">
        <f>+VLOOKUP($J620,DATOS_PERSONAL!B:D,3,0)</f>
        <v>ANDERSON</v>
      </c>
      <c r="M620" s="4" t="str">
        <f>+VLOOKUP($J620,DATOS_PERSONAL!B:E,4,0)</f>
        <v xml:space="preserve">LARRAHONDO MARTINEZ </v>
      </c>
      <c r="N620" s="4" t="str">
        <f>+VLOOKUP($J620,DATOS_PERSONAL!B:F,5,0)</f>
        <v>PALMERAS CARARABO S.A.</v>
      </c>
      <c r="O620" s="4">
        <f>+VLOOKUP($A620,DATOS_CAPACITACIONES!A:N,11,0)</f>
        <v>2</v>
      </c>
      <c r="P620" s="4">
        <f>+VLOOKUP($A620,DATOS_CAPACITACIONES!A:L,12,0)</f>
        <v>2</v>
      </c>
      <c r="Q620" s="3">
        <f t="shared" si="9"/>
        <v>1</v>
      </c>
    </row>
    <row r="621" spans="1:17" ht="34.5" customHeight="1" x14ac:dyDescent="0.25">
      <c r="A621" s="2">
        <v>26</v>
      </c>
      <c r="B621" s="4" t="str">
        <f>+VLOOKUP($A621,DATOS_CAPACITACIONES!A:B,2,0)</f>
        <v>SST</v>
      </c>
      <c r="C621" s="4" t="str">
        <f>+VLOOKUP($A621,DATOS_CAPACITACIONES!A:C,3,0)</f>
        <v>Asistencia de vacunación Covid 19</v>
      </c>
      <c r="D621" s="4" t="str">
        <f>+VLOOKUP($A621,DATOS_CAPACITACIONES!A:D,4,0)</f>
        <v>Acompañamiento al personal a la jornada de vacunación COVID 19</v>
      </c>
      <c r="E621" s="4" t="str">
        <f>+VLOOKUP($A621,DATOS_CAPACITACIONES!A:E,5,0)</f>
        <v>Felipe Arias</v>
      </c>
      <c r="F621" s="4" t="str">
        <f>+VLOOKUP($A621,DATOS_CAPACITACIONES!A:F,6,0)</f>
        <v>Felipe Arias</v>
      </c>
      <c r="G621" s="4" t="str">
        <f>+VLOOKUP($A621,DATOS_CAPACITACIONES!A:G,7,0)</f>
        <v xml:space="preserve">Finca El Pilar </v>
      </c>
      <c r="H621" s="5">
        <f>+VLOOKUP($A621,DATOS_CAPACITACIONES!A:H,8,0)</f>
        <v>44365</v>
      </c>
      <c r="I621" s="4">
        <f>+VLOOKUP($A621,DATOS_CAPACITACIONES!A:I,9,0)</f>
        <v>60</v>
      </c>
      <c r="J621" s="2">
        <v>9600532</v>
      </c>
      <c r="K621" s="4">
        <f>+VLOOKUP($J621,DATOS_PERSONAL!B:C,2,0)</f>
        <v>1070</v>
      </c>
      <c r="L621" s="4" t="str">
        <f>+VLOOKUP($J621,DATOS_PERSONAL!B:D,3,0)</f>
        <v>PABLO ANTONIO</v>
      </c>
      <c r="M621" s="4" t="str">
        <f>+VLOOKUP($J621,DATOS_PERSONAL!B:E,4,0)</f>
        <v xml:space="preserve">ROJAS RODRIGUEZ </v>
      </c>
      <c r="N621" s="4" t="str">
        <f>+VLOOKUP($J621,DATOS_PERSONAL!B:F,5,0)</f>
        <v>OROBERLÍN S.A.S.</v>
      </c>
      <c r="O621" s="4">
        <f>+VLOOKUP($A621,DATOS_CAPACITACIONES!A:N,11,0)</f>
        <v>5</v>
      </c>
      <c r="P621" s="4">
        <f>+VLOOKUP($A621,DATOS_CAPACITACIONES!A:L,12,0)</f>
        <v>5</v>
      </c>
      <c r="Q621" s="3">
        <f t="shared" si="9"/>
        <v>1</v>
      </c>
    </row>
    <row r="622" spans="1:17" ht="34.5" customHeight="1" x14ac:dyDescent="0.25">
      <c r="A622" s="2">
        <v>26</v>
      </c>
      <c r="B622" s="4" t="str">
        <f>+VLOOKUP($A622,DATOS_CAPACITACIONES!A:B,2,0)</f>
        <v>SST</v>
      </c>
      <c r="C622" s="4" t="str">
        <f>+VLOOKUP($A622,DATOS_CAPACITACIONES!A:C,3,0)</f>
        <v>Asistencia de vacunación Covid 19</v>
      </c>
      <c r="D622" s="4" t="str">
        <f>+VLOOKUP($A622,DATOS_CAPACITACIONES!A:D,4,0)</f>
        <v>Acompañamiento al personal a la jornada de vacunación COVID 19</v>
      </c>
      <c r="E622" s="4" t="str">
        <f>+VLOOKUP($A622,DATOS_CAPACITACIONES!A:E,5,0)</f>
        <v>Felipe Arias</v>
      </c>
      <c r="F622" s="4" t="str">
        <f>+VLOOKUP($A622,DATOS_CAPACITACIONES!A:F,6,0)</f>
        <v>Felipe Arias</v>
      </c>
      <c r="G622" s="4" t="str">
        <f>+VLOOKUP($A622,DATOS_CAPACITACIONES!A:G,7,0)</f>
        <v xml:space="preserve">Finca El Pilar </v>
      </c>
      <c r="H622" s="5">
        <f>+VLOOKUP($A622,DATOS_CAPACITACIONES!A:H,8,0)</f>
        <v>44365</v>
      </c>
      <c r="I622" s="4">
        <f>+VLOOKUP($A622,DATOS_CAPACITACIONES!A:I,9,0)</f>
        <v>60</v>
      </c>
      <c r="J622" s="2">
        <v>16882469</v>
      </c>
      <c r="K622" s="4" t="str">
        <f>+VLOOKUP($J622,DATOS_PERSONAL!B:C,2,0)</f>
        <v>N/A</v>
      </c>
      <c r="L622" s="4" t="str">
        <f>+VLOOKUP($J622,DATOS_PERSONAL!B:D,3,0)</f>
        <v xml:space="preserve"> WEIMAR</v>
      </c>
      <c r="M622" s="4" t="str">
        <f>+VLOOKUP($J622,DATOS_PERSONAL!B:E,4,0)</f>
        <v>PEÑA MOSQUERA</v>
      </c>
      <c r="N622" s="4" t="str">
        <f>+VLOOKUP($J622,DATOS_PERSONAL!B:F,5,0)</f>
        <v>PALMERAS CARARABO S.A.</v>
      </c>
      <c r="O622" s="4">
        <f>+VLOOKUP($A622,DATOS_CAPACITACIONES!A:N,11,0)</f>
        <v>5</v>
      </c>
      <c r="P622" s="4">
        <f>+VLOOKUP($A622,DATOS_CAPACITACIONES!A:L,12,0)</f>
        <v>5</v>
      </c>
      <c r="Q622" s="3">
        <f t="shared" si="9"/>
        <v>1</v>
      </c>
    </row>
    <row r="623" spans="1:17" ht="34.5" customHeight="1" x14ac:dyDescent="0.25">
      <c r="A623" s="2">
        <v>26</v>
      </c>
      <c r="B623" s="4" t="str">
        <f>+VLOOKUP($A623,DATOS_CAPACITACIONES!A:B,2,0)</f>
        <v>SST</v>
      </c>
      <c r="C623" s="4" t="str">
        <f>+VLOOKUP($A623,DATOS_CAPACITACIONES!A:C,3,0)</f>
        <v>Asistencia de vacunación Covid 19</v>
      </c>
      <c r="D623" s="4" t="str">
        <f>+VLOOKUP($A623,DATOS_CAPACITACIONES!A:D,4,0)</f>
        <v>Acompañamiento al personal a la jornada de vacunación COVID 19</v>
      </c>
      <c r="E623" s="4" t="str">
        <f>+VLOOKUP($A623,DATOS_CAPACITACIONES!A:E,5,0)</f>
        <v>Felipe Arias</v>
      </c>
      <c r="F623" s="4" t="str">
        <f>+VLOOKUP($A623,DATOS_CAPACITACIONES!A:F,6,0)</f>
        <v>Felipe Arias</v>
      </c>
      <c r="G623" s="4" t="str">
        <f>+VLOOKUP($A623,DATOS_CAPACITACIONES!A:G,7,0)</f>
        <v xml:space="preserve">Finca El Pilar </v>
      </c>
      <c r="H623" s="5">
        <f>+VLOOKUP($A623,DATOS_CAPACITACIONES!A:H,8,0)</f>
        <v>44365</v>
      </c>
      <c r="I623" s="4">
        <f>+VLOOKUP($A623,DATOS_CAPACITACIONES!A:I,9,0)</f>
        <v>60</v>
      </c>
      <c r="J623" s="2">
        <v>1501103</v>
      </c>
      <c r="K623" s="4" t="str">
        <f>+VLOOKUP($J623,DATOS_PERSONAL!B:C,2,0)</f>
        <v>N/A</v>
      </c>
      <c r="L623" s="4" t="str">
        <f>+VLOOKUP($J623,DATOS_PERSONAL!B:D,3,0)</f>
        <v>PANTALEON</v>
      </c>
      <c r="M623" s="4" t="str">
        <f>+VLOOKUP($J623,DATOS_PERSONAL!B:E,4,0)</f>
        <v>LARRAHONDO SANDOVAL</v>
      </c>
      <c r="N623" s="4" t="str">
        <f>+VLOOKUP($J623,DATOS_PERSONAL!B:F,5,0)</f>
        <v>PALMERAS CARARABO S.A.</v>
      </c>
      <c r="O623" s="4">
        <f>+VLOOKUP($A623,DATOS_CAPACITACIONES!A:N,11,0)</f>
        <v>5</v>
      </c>
      <c r="P623" s="4">
        <f>+VLOOKUP($A623,DATOS_CAPACITACIONES!A:L,12,0)</f>
        <v>5</v>
      </c>
      <c r="Q623" s="3">
        <f t="shared" si="9"/>
        <v>1</v>
      </c>
    </row>
    <row r="624" spans="1:17" ht="34.5" customHeight="1" x14ac:dyDescent="0.25">
      <c r="A624" s="2">
        <v>26</v>
      </c>
      <c r="B624" s="4" t="str">
        <f>+VLOOKUP($A624,DATOS_CAPACITACIONES!A:B,2,0)</f>
        <v>SST</v>
      </c>
      <c r="C624" s="4" t="str">
        <f>+VLOOKUP($A624,DATOS_CAPACITACIONES!A:C,3,0)</f>
        <v>Asistencia de vacunación Covid 19</v>
      </c>
      <c r="D624" s="4" t="str">
        <f>+VLOOKUP($A624,DATOS_CAPACITACIONES!A:D,4,0)</f>
        <v>Acompañamiento al personal a la jornada de vacunación COVID 19</v>
      </c>
      <c r="E624" s="4" t="str">
        <f>+VLOOKUP($A624,DATOS_CAPACITACIONES!A:E,5,0)</f>
        <v>Felipe Arias</v>
      </c>
      <c r="F624" s="4" t="str">
        <f>+VLOOKUP($A624,DATOS_CAPACITACIONES!A:F,6,0)</f>
        <v>Felipe Arias</v>
      </c>
      <c r="G624" s="4" t="str">
        <f>+VLOOKUP($A624,DATOS_CAPACITACIONES!A:G,7,0)</f>
        <v xml:space="preserve">Finca El Pilar </v>
      </c>
      <c r="H624" s="5">
        <f>+VLOOKUP($A624,DATOS_CAPACITACIONES!A:H,8,0)</f>
        <v>44365</v>
      </c>
      <c r="I624" s="4">
        <f>+VLOOKUP($A624,DATOS_CAPACITACIONES!A:I,9,0)</f>
        <v>60</v>
      </c>
      <c r="J624" s="2">
        <v>79538669</v>
      </c>
      <c r="K624" s="4">
        <f>+VLOOKUP($J624,DATOS_PERSONAL!B:C,2,0)</f>
        <v>1031</v>
      </c>
      <c r="L624" s="4" t="str">
        <f>+VLOOKUP($J624,DATOS_PERSONAL!B:D,3,0)</f>
        <v>OMAR</v>
      </c>
      <c r="M624" s="4" t="str">
        <f>+VLOOKUP($J624,DATOS_PERSONAL!B:E,4,0)</f>
        <v>FONTECHA</v>
      </c>
      <c r="N624" s="4" t="str">
        <f>+VLOOKUP($J624,DATOS_PERSONAL!B:F,5,0)</f>
        <v>OROBERLÍN S.A.S.</v>
      </c>
      <c r="O624" s="4">
        <f>+VLOOKUP($A624,DATOS_CAPACITACIONES!A:N,11,0)</f>
        <v>5</v>
      </c>
      <c r="P624" s="4">
        <f>+VLOOKUP($A624,DATOS_CAPACITACIONES!A:L,12,0)</f>
        <v>5</v>
      </c>
      <c r="Q624" s="3">
        <f t="shared" si="9"/>
        <v>1</v>
      </c>
    </row>
    <row r="625" spans="1:17" ht="34.5" customHeight="1" x14ac:dyDescent="0.25">
      <c r="A625" s="2">
        <v>26</v>
      </c>
      <c r="B625" s="4" t="str">
        <f>+VLOOKUP($A625,DATOS_CAPACITACIONES!A:B,2,0)</f>
        <v>SST</v>
      </c>
      <c r="C625" s="4" t="str">
        <f>+VLOOKUP($A625,DATOS_CAPACITACIONES!A:C,3,0)</f>
        <v>Asistencia de vacunación Covid 19</v>
      </c>
      <c r="D625" s="4" t="str">
        <f>+VLOOKUP($A625,DATOS_CAPACITACIONES!A:D,4,0)</f>
        <v>Acompañamiento al personal a la jornada de vacunación COVID 19</v>
      </c>
      <c r="E625" s="4" t="str">
        <f>+VLOOKUP($A625,DATOS_CAPACITACIONES!A:E,5,0)</f>
        <v>Felipe Arias</v>
      </c>
      <c r="F625" s="4" t="str">
        <f>+VLOOKUP($A625,DATOS_CAPACITACIONES!A:F,6,0)</f>
        <v>Felipe Arias</v>
      </c>
      <c r="G625" s="4" t="str">
        <f>+VLOOKUP($A625,DATOS_CAPACITACIONES!A:G,7,0)</f>
        <v xml:space="preserve">Finca El Pilar </v>
      </c>
      <c r="H625" s="5">
        <f>+VLOOKUP($A625,DATOS_CAPACITACIONES!A:H,8,0)</f>
        <v>44365</v>
      </c>
      <c r="I625" s="4">
        <f>+VLOOKUP($A625,DATOS_CAPACITACIONES!A:I,9,0)</f>
        <v>60</v>
      </c>
      <c r="J625" s="2">
        <v>17345837</v>
      </c>
      <c r="K625" s="4">
        <f>+VLOOKUP($J625,DATOS_PERSONAL!B:C,2,0)</f>
        <v>1240</v>
      </c>
      <c r="L625" s="4" t="str">
        <f>+VLOOKUP($J625,DATOS_PERSONAL!B:D,3,0)</f>
        <v>GUILLERMO ANTONIO</v>
      </c>
      <c r="M625" s="4" t="str">
        <f>+VLOOKUP($J625,DATOS_PERSONAL!B:E,4,0)</f>
        <v xml:space="preserve">BRAVO </v>
      </c>
      <c r="N625" s="4" t="str">
        <f>+VLOOKUP($J625,DATOS_PERSONAL!B:F,5,0)</f>
        <v>OROBERLÍN S.A.S.</v>
      </c>
      <c r="O625" s="4">
        <f>+VLOOKUP($A625,DATOS_CAPACITACIONES!A:N,11,0)</f>
        <v>5</v>
      </c>
      <c r="P625" s="4">
        <f>+VLOOKUP($A625,DATOS_CAPACITACIONES!A:L,12,0)</f>
        <v>5</v>
      </c>
      <c r="Q625" s="3">
        <f t="shared" si="9"/>
        <v>1</v>
      </c>
    </row>
    <row r="626" spans="1:17" ht="34.5" customHeight="1" x14ac:dyDescent="0.25">
      <c r="A626" s="2">
        <v>27</v>
      </c>
      <c r="B626" s="4" t="str">
        <f>+VLOOKUP($A626,DATOS_CAPACITACIONES!A:B,2,0)</f>
        <v>SST</v>
      </c>
      <c r="C626" s="4" t="str">
        <f>+VLOOKUP($A626,DATOS_CAPACITACIONES!A:C,3,0)</f>
        <v>Riesgo físico, identificación de peligros, lección aprendida sobre accidentes - mes de junio</v>
      </c>
      <c r="D626" s="4" t="str">
        <f>+VLOOKUP($A626,DATOS_CAPACITACIONES!A:D,4,0)</f>
        <v>Identificar los riesgos físicos, analizar las causas de los accidentes del mes de junio y compartir las medidas preventivas</v>
      </c>
      <c r="E626" s="4" t="str">
        <f>+VLOOKUP($A626,DATOS_CAPACITACIONES!A:E,5,0)</f>
        <v>Felipe Arias</v>
      </c>
      <c r="F626" s="4" t="str">
        <f>+VLOOKUP($A626,DATOS_CAPACITACIONES!A:F,6,0)</f>
        <v>Felipe Arias</v>
      </c>
      <c r="G626" s="4" t="str">
        <f>+VLOOKUP($A626,DATOS_CAPACITACIONES!A:G,7,0)</f>
        <v xml:space="preserve">Finca El Pilar </v>
      </c>
      <c r="H626" s="5">
        <f>+VLOOKUP($A626,DATOS_CAPACITACIONES!A:H,8,0)</f>
        <v>44366</v>
      </c>
      <c r="I626" s="4">
        <f>+VLOOKUP($A626,DATOS_CAPACITACIONES!A:I,9,0)</f>
        <v>60</v>
      </c>
      <c r="J626" s="2">
        <v>86070853</v>
      </c>
      <c r="K626" s="4">
        <f>+VLOOKUP($J626,DATOS_PERSONAL!B:C,2,0)</f>
        <v>1075</v>
      </c>
      <c r="L626" s="4" t="str">
        <f>+VLOOKUP($J626,DATOS_PERSONAL!B:D,3,0)</f>
        <v>FREDY</v>
      </c>
      <c r="M626" s="4" t="str">
        <f>+VLOOKUP($J626,DATOS_PERSONAL!B:E,4,0)</f>
        <v xml:space="preserve">ZAMORA </v>
      </c>
      <c r="N626" s="4" t="str">
        <f>+VLOOKUP($J626,DATOS_PERSONAL!B:F,5,0)</f>
        <v>OROBERLÍN S.A.S.</v>
      </c>
      <c r="O626" s="4">
        <f>+VLOOKUP($A626,DATOS_CAPACITACIONES!A:N,11,0)</f>
        <v>63</v>
      </c>
      <c r="P626" s="4">
        <f>+VLOOKUP($A626,DATOS_CAPACITACIONES!A:L,12,0)</f>
        <v>63</v>
      </c>
      <c r="Q626" s="3">
        <f t="shared" si="9"/>
        <v>1</v>
      </c>
    </row>
    <row r="627" spans="1:17" ht="34.5" customHeight="1" x14ac:dyDescent="0.25">
      <c r="A627" s="2">
        <v>27</v>
      </c>
      <c r="B627" s="4" t="str">
        <f>+VLOOKUP($A627,DATOS_CAPACITACIONES!A:B,2,0)</f>
        <v>SST</v>
      </c>
      <c r="C627" s="4" t="str">
        <f>+VLOOKUP($A627,DATOS_CAPACITACIONES!A:C,3,0)</f>
        <v>Riesgo físico, identificación de peligros, lección aprendida sobre accidentes - mes de junio</v>
      </c>
      <c r="D627" s="4" t="str">
        <f>+VLOOKUP($A627,DATOS_CAPACITACIONES!A:D,4,0)</f>
        <v>Identificar los riesgos físicos, analizar las causas de los accidentes del mes de junio y compartir las medidas preventivas</v>
      </c>
      <c r="E627" s="4" t="str">
        <f>+VLOOKUP($A627,DATOS_CAPACITACIONES!A:E,5,0)</f>
        <v>Felipe Arias</v>
      </c>
      <c r="F627" s="4" t="str">
        <f>+VLOOKUP($A627,DATOS_CAPACITACIONES!A:F,6,0)</f>
        <v>Felipe Arias</v>
      </c>
      <c r="G627" s="4" t="str">
        <f>+VLOOKUP($A627,DATOS_CAPACITACIONES!A:G,7,0)</f>
        <v xml:space="preserve">Finca El Pilar </v>
      </c>
      <c r="H627" s="5">
        <f>+VLOOKUP($A627,DATOS_CAPACITACIONES!A:H,8,0)</f>
        <v>44366</v>
      </c>
      <c r="I627" s="4">
        <f>+VLOOKUP($A627,DATOS_CAPACITACIONES!A:I,9,0)</f>
        <v>60</v>
      </c>
      <c r="J627" s="2">
        <v>31031744</v>
      </c>
      <c r="K627" s="4">
        <f>+VLOOKUP($J627,DATOS_PERSONAL!B:C,2,0)</f>
        <v>1023</v>
      </c>
      <c r="L627" s="4" t="str">
        <f>+VLOOKUP($J627,DATOS_PERSONAL!B:D,3,0)</f>
        <v xml:space="preserve"> MARIA EUGENIA</v>
      </c>
      <c r="M627" s="4" t="str">
        <f>+VLOOKUP($J627,DATOS_PERSONAL!B:E,4,0)</f>
        <v>VARGAS OVALLE</v>
      </c>
      <c r="N627" s="4" t="str">
        <f>+VLOOKUP($J627,DATOS_PERSONAL!B:F,5,0)</f>
        <v>OROBERLÍN S.A.S.</v>
      </c>
      <c r="O627" s="4">
        <f>+VLOOKUP($A627,DATOS_CAPACITACIONES!A:N,11,0)</f>
        <v>63</v>
      </c>
      <c r="P627" s="4">
        <f>+VLOOKUP($A627,DATOS_CAPACITACIONES!A:L,12,0)</f>
        <v>63</v>
      </c>
      <c r="Q627" s="3">
        <f t="shared" si="9"/>
        <v>1</v>
      </c>
    </row>
    <row r="628" spans="1:17" ht="34.5" customHeight="1" x14ac:dyDescent="0.25">
      <c r="A628" s="2">
        <v>27</v>
      </c>
      <c r="B628" s="4" t="str">
        <f>+VLOOKUP($A628,DATOS_CAPACITACIONES!A:B,2,0)</f>
        <v>SST</v>
      </c>
      <c r="C628" s="4" t="str">
        <f>+VLOOKUP($A628,DATOS_CAPACITACIONES!A:C,3,0)</f>
        <v>Riesgo físico, identificación de peligros, lección aprendida sobre accidentes - mes de junio</v>
      </c>
      <c r="D628" s="4" t="str">
        <f>+VLOOKUP($A628,DATOS_CAPACITACIONES!A:D,4,0)</f>
        <v>Identificar los riesgos físicos, analizar las causas de los accidentes del mes de junio y compartir las medidas preventivas</v>
      </c>
      <c r="E628" s="4" t="str">
        <f>+VLOOKUP($A628,DATOS_CAPACITACIONES!A:E,5,0)</f>
        <v>Felipe Arias</v>
      </c>
      <c r="F628" s="4" t="str">
        <f>+VLOOKUP($A628,DATOS_CAPACITACIONES!A:F,6,0)</f>
        <v>Felipe Arias</v>
      </c>
      <c r="G628" s="4" t="str">
        <f>+VLOOKUP($A628,DATOS_CAPACITACIONES!A:G,7,0)</f>
        <v xml:space="preserve">Finca El Pilar </v>
      </c>
      <c r="H628" s="5">
        <f>+VLOOKUP($A628,DATOS_CAPACITACIONES!A:H,8,0)</f>
        <v>44366</v>
      </c>
      <c r="I628" s="4">
        <f>+VLOOKUP($A628,DATOS_CAPACITACIONES!A:I,9,0)</f>
        <v>60</v>
      </c>
      <c r="J628" s="2">
        <v>40439756</v>
      </c>
      <c r="K628" s="4">
        <f>+VLOOKUP($J628,DATOS_PERSONAL!B:C,2,0)</f>
        <v>1032</v>
      </c>
      <c r="L628" s="4" t="str">
        <f>+VLOOKUP($J628,DATOS_PERSONAL!B:D,3,0)</f>
        <v xml:space="preserve"> MILVA</v>
      </c>
      <c r="M628" s="4" t="str">
        <f>+VLOOKUP($J628,DATOS_PERSONAL!B:E,4,0)</f>
        <v>VANEGAS ZUBIETA</v>
      </c>
      <c r="N628" s="4" t="str">
        <f>+VLOOKUP($J628,DATOS_PERSONAL!B:F,5,0)</f>
        <v>OROBERLÍN S.A.S.</v>
      </c>
      <c r="O628" s="4">
        <f>+VLOOKUP($A628,DATOS_CAPACITACIONES!A:N,11,0)</f>
        <v>63</v>
      </c>
      <c r="P628" s="4">
        <f>+VLOOKUP($A628,DATOS_CAPACITACIONES!A:L,12,0)</f>
        <v>63</v>
      </c>
      <c r="Q628" s="3">
        <f t="shared" si="9"/>
        <v>1</v>
      </c>
    </row>
    <row r="629" spans="1:17" ht="34.5" customHeight="1" x14ac:dyDescent="0.25">
      <c r="A629" s="2">
        <v>27</v>
      </c>
      <c r="B629" s="4" t="str">
        <f>+VLOOKUP($A629,DATOS_CAPACITACIONES!A:B,2,0)</f>
        <v>SST</v>
      </c>
      <c r="C629" s="4" t="str">
        <f>+VLOOKUP($A629,DATOS_CAPACITACIONES!A:C,3,0)</f>
        <v>Riesgo físico, identificación de peligros, lección aprendida sobre accidentes - mes de junio</v>
      </c>
      <c r="D629" s="4" t="str">
        <f>+VLOOKUP($A629,DATOS_CAPACITACIONES!A:D,4,0)</f>
        <v>Identificar los riesgos físicos, analizar las causas de los accidentes del mes de junio y compartir las medidas preventivas</v>
      </c>
      <c r="E629" s="4" t="str">
        <f>+VLOOKUP($A629,DATOS_CAPACITACIONES!A:E,5,0)</f>
        <v>Felipe Arias</v>
      </c>
      <c r="F629" s="4" t="str">
        <f>+VLOOKUP($A629,DATOS_CAPACITACIONES!A:F,6,0)</f>
        <v>Felipe Arias</v>
      </c>
      <c r="G629" s="4" t="str">
        <f>+VLOOKUP($A629,DATOS_CAPACITACIONES!A:G,7,0)</f>
        <v xml:space="preserve">Finca El Pilar </v>
      </c>
      <c r="H629" s="5">
        <f>+VLOOKUP($A629,DATOS_CAPACITACIONES!A:H,8,0)</f>
        <v>44366</v>
      </c>
      <c r="I629" s="4">
        <f>+VLOOKUP($A629,DATOS_CAPACITACIONES!A:I,9,0)</f>
        <v>60</v>
      </c>
      <c r="J629" s="2">
        <v>1123116500</v>
      </c>
      <c r="K629" s="4">
        <f>+VLOOKUP($J629,DATOS_PERSONAL!B:C,2,0)</f>
        <v>1461</v>
      </c>
      <c r="L629" s="4" t="str">
        <f>+VLOOKUP($J629,DATOS_PERSONAL!B:D,3,0)</f>
        <v>ALEXIS JAIR</v>
      </c>
      <c r="M629" s="4" t="str">
        <f>+VLOOKUP($J629,DATOS_PERSONAL!B:E,4,0)</f>
        <v xml:space="preserve">VANEGAS VILLALOBOS </v>
      </c>
      <c r="N629" s="4" t="str">
        <f>+VLOOKUP($J629,DATOS_PERSONAL!B:F,5,0)</f>
        <v>OROBERLÍN S.A.S.</v>
      </c>
      <c r="O629" s="4">
        <f>+VLOOKUP($A629,DATOS_CAPACITACIONES!A:N,11,0)</f>
        <v>63</v>
      </c>
      <c r="P629" s="4">
        <f>+VLOOKUP($A629,DATOS_CAPACITACIONES!A:L,12,0)</f>
        <v>63</v>
      </c>
      <c r="Q629" s="3">
        <f t="shared" si="9"/>
        <v>1</v>
      </c>
    </row>
    <row r="630" spans="1:17" ht="34.5" customHeight="1" x14ac:dyDescent="0.25">
      <c r="A630" s="2">
        <v>27</v>
      </c>
      <c r="B630" s="4" t="str">
        <f>+VLOOKUP($A630,DATOS_CAPACITACIONES!A:B,2,0)</f>
        <v>SST</v>
      </c>
      <c r="C630" s="4" t="str">
        <f>+VLOOKUP($A630,DATOS_CAPACITACIONES!A:C,3,0)</f>
        <v>Riesgo físico, identificación de peligros, lección aprendida sobre accidentes - mes de junio</v>
      </c>
      <c r="D630" s="4" t="str">
        <f>+VLOOKUP($A630,DATOS_CAPACITACIONES!A:D,4,0)</f>
        <v>Identificar los riesgos físicos, analizar las causas de los accidentes del mes de junio y compartir las medidas preventivas</v>
      </c>
      <c r="E630" s="4" t="str">
        <f>+VLOOKUP($A630,DATOS_CAPACITACIONES!A:E,5,0)</f>
        <v>Felipe Arias</v>
      </c>
      <c r="F630" s="4" t="str">
        <f>+VLOOKUP($A630,DATOS_CAPACITACIONES!A:F,6,0)</f>
        <v>Felipe Arias</v>
      </c>
      <c r="G630" s="4" t="str">
        <f>+VLOOKUP($A630,DATOS_CAPACITACIONES!A:G,7,0)</f>
        <v xml:space="preserve">Finca El Pilar </v>
      </c>
      <c r="H630" s="5">
        <f>+VLOOKUP($A630,DATOS_CAPACITACIONES!A:H,8,0)</f>
        <v>44366</v>
      </c>
      <c r="I630" s="4">
        <f>+VLOOKUP($A630,DATOS_CAPACITACIONES!A:I,9,0)</f>
        <v>60</v>
      </c>
      <c r="J630" s="2">
        <v>40341942</v>
      </c>
      <c r="K630" s="4">
        <f>+VLOOKUP($J630,DATOS_PERSONAL!B:C,2,0)</f>
        <v>1028</v>
      </c>
      <c r="L630" s="4" t="str">
        <f>+VLOOKUP($J630,DATOS_PERSONAL!B:D,3,0)</f>
        <v xml:space="preserve"> MARIA YORLEY</v>
      </c>
      <c r="M630" s="4" t="str">
        <f>+VLOOKUP($J630,DATOS_PERSONAL!B:E,4,0)</f>
        <v>TORRES GARCIA</v>
      </c>
      <c r="N630" s="4" t="str">
        <f>+VLOOKUP($J630,DATOS_PERSONAL!B:F,5,0)</f>
        <v>OROBERLÍN S.A.S.</v>
      </c>
      <c r="O630" s="4">
        <f>+VLOOKUP($A630,DATOS_CAPACITACIONES!A:N,11,0)</f>
        <v>63</v>
      </c>
      <c r="P630" s="4">
        <f>+VLOOKUP($A630,DATOS_CAPACITACIONES!A:L,12,0)</f>
        <v>63</v>
      </c>
      <c r="Q630" s="3">
        <f t="shared" si="9"/>
        <v>1</v>
      </c>
    </row>
    <row r="631" spans="1:17" ht="34.5" customHeight="1" x14ac:dyDescent="0.25">
      <c r="A631" s="2">
        <v>27</v>
      </c>
      <c r="B631" s="4" t="str">
        <f>+VLOOKUP($A631,DATOS_CAPACITACIONES!A:B,2,0)</f>
        <v>SST</v>
      </c>
      <c r="C631" s="4" t="str">
        <f>+VLOOKUP($A631,DATOS_CAPACITACIONES!A:C,3,0)</f>
        <v>Riesgo físico, identificación de peligros, lección aprendida sobre accidentes - mes de junio</v>
      </c>
      <c r="D631" s="4" t="str">
        <f>+VLOOKUP($A631,DATOS_CAPACITACIONES!A:D,4,0)</f>
        <v>Identificar los riesgos físicos, analizar las causas de los accidentes del mes de junio y compartir las medidas preventivas</v>
      </c>
      <c r="E631" s="4" t="str">
        <f>+VLOOKUP($A631,DATOS_CAPACITACIONES!A:E,5,0)</f>
        <v>Felipe Arias</v>
      </c>
      <c r="F631" s="4" t="str">
        <f>+VLOOKUP($A631,DATOS_CAPACITACIONES!A:F,6,0)</f>
        <v>Felipe Arias</v>
      </c>
      <c r="G631" s="4" t="str">
        <f>+VLOOKUP($A631,DATOS_CAPACITACIONES!A:G,7,0)</f>
        <v xml:space="preserve">Finca El Pilar </v>
      </c>
      <c r="H631" s="5">
        <f>+VLOOKUP($A631,DATOS_CAPACITACIONES!A:H,8,0)</f>
        <v>44366</v>
      </c>
      <c r="I631" s="4">
        <f>+VLOOKUP($A631,DATOS_CAPACITACIONES!A:I,9,0)</f>
        <v>60</v>
      </c>
      <c r="J631" s="2">
        <v>1120580004</v>
      </c>
      <c r="K631" s="4">
        <f>+VLOOKUP($J631,DATOS_PERSONAL!B:C,2,0)</f>
        <v>1519</v>
      </c>
      <c r="L631" s="4" t="str">
        <f>+VLOOKUP($J631,DATOS_PERSONAL!B:D,3,0)</f>
        <v xml:space="preserve"> YEISON FAVIAN</v>
      </c>
      <c r="M631" s="4" t="str">
        <f>+VLOOKUP($J631,DATOS_PERSONAL!B:E,4,0)</f>
        <v>TOLOZA ESPINOSA</v>
      </c>
      <c r="N631" s="4" t="str">
        <f>+VLOOKUP($J631,DATOS_PERSONAL!B:F,5,0)</f>
        <v>OROBERLÍN S.A.S.</v>
      </c>
      <c r="O631" s="4">
        <f>+VLOOKUP($A631,DATOS_CAPACITACIONES!A:N,11,0)</f>
        <v>63</v>
      </c>
      <c r="P631" s="4">
        <f>+VLOOKUP($A631,DATOS_CAPACITACIONES!A:L,12,0)</f>
        <v>63</v>
      </c>
      <c r="Q631" s="3">
        <f t="shared" si="9"/>
        <v>1</v>
      </c>
    </row>
    <row r="632" spans="1:17" ht="34.5" customHeight="1" x14ac:dyDescent="0.25">
      <c r="A632" s="2">
        <v>27</v>
      </c>
      <c r="B632" s="4" t="str">
        <f>+VLOOKUP($A632,DATOS_CAPACITACIONES!A:B,2,0)</f>
        <v>SST</v>
      </c>
      <c r="C632" s="4" t="str">
        <f>+VLOOKUP($A632,DATOS_CAPACITACIONES!A:C,3,0)</f>
        <v>Riesgo físico, identificación de peligros, lección aprendida sobre accidentes - mes de junio</v>
      </c>
      <c r="D632" s="4" t="str">
        <f>+VLOOKUP($A632,DATOS_CAPACITACIONES!A:D,4,0)</f>
        <v>Identificar los riesgos físicos, analizar las causas de los accidentes del mes de junio y compartir las medidas preventivas</v>
      </c>
      <c r="E632" s="4" t="str">
        <f>+VLOOKUP($A632,DATOS_CAPACITACIONES!A:E,5,0)</f>
        <v>Felipe Arias</v>
      </c>
      <c r="F632" s="4" t="str">
        <f>+VLOOKUP($A632,DATOS_CAPACITACIONES!A:F,6,0)</f>
        <v>Felipe Arias</v>
      </c>
      <c r="G632" s="4" t="str">
        <f>+VLOOKUP($A632,DATOS_CAPACITACIONES!A:G,7,0)</f>
        <v xml:space="preserve">Finca El Pilar </v>
      </c>
      <c r="H632" s="5">
        <f>+VLOOKUP($A632,DATOS_CAPACITACIONES!A:H,8,0)</f>
        <v>44366</v>
      </c>
      <c r="I632" s="4">
        <f>+VLOOKUP($A632,DATOS_CAPACITACIONES!A:I,9,0)</f>
        <v>60</v>
      </c>
      <c r="J632" s="2">
        <v>17267214</v>
      </c>
      <c r="K632" s="4">
        <f>+VLOOKUP($J632,DATOS_PERSONAL!B:C,2,0)</f>
        <v>1311</v>
      </c>
      <c r="L632" s="4" t="str">
        <f>+VLOOKUP($J632,DATOS_PERSONAL!B:D,3,0)</f>
        <v>JOSE ALVARO</v>
      </c>
      <c r="M632" s="4" t="str">
        <f>+VLOOKUP($J632,DATOS_PERSONAL!B:E,4,0)</f>
        <v xml:space="preserve">SUAREZ TRIVIÑO </v>
      </c>
      <c r="N632" s="4" t="str">
        <f>+VLOOKUP($J632,DATOS_PERSONAL!B:F,5,0)</f>
        <v>OROBERLÍN S.A.S.</v>
      </c>
      <c r="O632" s="4">
        <f>+VLOOKUP($A632,DATOS_CAPACITACIONES!A:N,11,0)</f>
        <v>63</v>
      </c>
      <c r="P632" s="4">
        <f>+VLOOKUP($A632,DATOS_CAPACITACIONES!A:L,12,0)</f>
        <v>63</v>
      </c>
      <c r="Q632" s="3">
        <f t="shared" si="9"/>
        <v>1</v>
      </c>
    </row>
    <row r="633" spans="1:17" ht="34.5" customHeight="1" x14ac:dyDescent="0.25">
      <c r="A633" s="2">
        <v>27</v>
      </c>
      <c r="B633" s="4" t="str">
        <f>+VLOOKUP($A633,DATOS_CAPACITACIONES!A:B,2,0)</f>
        <v>SST</v>
      </c>
      <c r="C633" s="4" t="str">
        <f>+VLOOKUP($A633,DATOS_CAPACITACIONES!A:C,3,0)</f>
        <v>Riesgo físico, identificación de peligros, lección aprendida sobre accidentes - mes de junio</v>
      </c>
      <c r="D633" s="4" t="str">
        <f>+VLOOKUP($A633,DATOS_CAPACITACIONES!A:D,4,0)</f>
        <v>Identificar los riesgos físicos, analizar las causas de los accidentes del mes de junio y compartir las medidas preventivas</v>
      </c>
      <c r="E633" s="4" t="str">
        <f>+VLOOKUP($A633,DATOS_CAPACITACIONES!A:E,5,0)</f>
        <v>Felipe Arias</v>
      </c>
      <c r="F633" s="4" t="str">
        <f>+VLOOKUP($A633,DATOS_CAPACITACIONES!A:F,6,0)</f>
        <v>Felipe Arias</v>
      </c>
      <c r="G633" s="4" t="str">
        <f>+VLOOKUP($A633,DATOS_CAPACITACIONES!A:G,7,0)</f>
        <v xml:space="preserve">Finca El Pilar </v>
      </c>
      <c r="H633" s="5">
        <f>+VLOOKUP($A633,DATOS_CAPACITACIONES!A:H,8,0)</f>
        <v>44366</v>
      </c>
      <c r="I633" s="4">
        <f>+VLOOKUP($A633,DATOS_CAPACITACIONES!A:I,9,0)</f>
        <v>60</v>
      </c>
      <c r="J633" s="2">
        <v>25331999</v>
      </c>
      <c r="K633" s="4">
        <f>+VLOOKUP($J633,DATOS_PERSONAL!B:C,2,0)</f>
        <v>1121</v>
      </c>
      <c r="L633" s="4" t="str">
        <f>+VLOOKUP($J633,DATOS_PERSONAL!B:D,3,0)</f>
        <v xml:space="preserve">VICKY JIMENA </v>
      </c>
      <c r="M633" s="4" t="str">
        <f>+VLOOKUP($J633,DATOS_PERSONAL!B:E,4,0)</f>
        <v xml:space="preserve">SANDOVAL GOLU </v>
      </c>
      <c r="N633" s="4" t="str">
        <f>+VLOOKUP($J633,DATOS_PERSONAL!B:F,5,0)</f>
        <v>OROBERLÍN S.A.S.</v>
      </c>
      <c r="O633" s="4">
        <f>+VLOOKUP($A633,DATOS_CAPACITACIONES!A:N,11,0)</f>
        <v>63</v>
      </c>
      <c r="P633" s="4">
        <f>+VLOOKUP($A633,DATOS_CAPACITACIONES!A:L,12,0)</f>
        <v>63</v>
      </c>
      <c r="Q633" s="3">
        <f t="shared" si="9"/>
        <v>1</v>
      </c>
    </row>
    <row r="634" spans="1:17" ht="34.5" customHeight="1" x14ac:dyDescent="0.25">
      <c r="A634" s="2">
        <v>27</v>
      </c>
      <c r="B634" s="4" t="str">
        <f>+VLOOKUP($A634,DATOS_CAPACITACIONES!A:B,2,0)</f>
        <v>SST</v>
      </c>
      <c r="C634" s="4" t="str">
        <f>+VLOOKUP($A634,DATOS_CAPACITACIONES!A:C,3,0)</f>
        <v>Riesgo físico, identificación de peligros, lección aprendida sobre accidentes - mes de junio</v>
      </c>
      <c r="D634" s="4" t="str">
        <f>+VLOOKUP($A634,DATOS_CAPACITACIONES!A:D,4,0)</f>
        <v>Identificar los riesgos físicos, analizar las causas de los accidentes del mes de junio y compartir las medidas preventivas</v>
      </c>
      <c r="E634" s="4" t="str">
        <f>+VLOOKUP($A634,DATOS_CAPACITACIONES!A:E,5,0)</f>
        <v>Felipe Arias</v>
      </c>
      <c r="F634" s="4" t="str">
        <f>+VLOOKUP($A634,DATOS_CAPACITACIONES!A:F,6,0)</f>
        <v>Felipe Arias</v>
      </c>
      <c r="G634" s="4" t="str">
        <f>+VLOOKUP($A634,DATOS_CAPACITACIONES!A:G,7,0)</f>
        <v xml:space="preserve">Finca El Pilar </v>
      </c>
      <c r="H634" s="5">
        <f>+VLOOKUP($A634,DATOS_CAPACITACIONES!A:H,8,0)</f>
        <v>44366</v>
      </c>
      <c r="I634" s="4">
        <f>+VLOOKUP($A634,DATOS_CAPACITACIONES!A:I,9,0)</f>
        <v>60</v>
      </c>
      <c r="J634" s="2">
        <v>40401255</v>
      </c>
      <c r="K634" s="4">
        <f>+VLOOKUP($J634,DATOS_PERSONAL!B:C,2,0)</f>
        <v>1034</v>
      </c>
      <c r="L634" s="4" t="str">
        <f>+VLOOKUP($J634,DATOS_PERSONAL!B:D,3,0)</f>
        <v>YUDY FERLAY</v>
      </c>
      <c r="M634" s="4" t="str">
        <f>+VLOOKUP($J634,DATOS_PERSONAL!B:E,4,0)</f>
        <v xml:space="preserve">ROMERO BERNAL </v>
      </c>
      <c r="N634" s="4" t="str">
        <f>+VLOOKUP($J634,DATOS_PERSONAL!B:F,5,0)</f>
        <v>OROBERLÍN S.A.S.</v>
      </c>
      <c r="O634" s="4">
        <f>+VLOOKUP($A634,DATOS_CAPACITACIONES!A:N,11,0)</f>
        <v>63</v>
      </c>
      <c r="P634" s="4">
        <f>+VLOOKUP($A634,DATOS_CAPACITACIONES!A:L,12,0)</f>
        <v>63</v>
      </c>
      <c r="Q634" s="3">
        <f t="shared" si="9"/>
        <v>1</v>
      </c>
    </row>
    <row r="635" spans="1:17" ht="34.5" customHeight="1" x14ac:dyDescent="0.25">
      <c r="A635" s="2">
        <v>27</v>
      </c>
      <c r="B635" s="4" t="str">
        <f>+VLOOKUP($A635,DATOS_CAPACITACIONES!A:B,2,0)</f>
        <v>SST</v>
      </c>
      <c r="C635" s="4" t="str">
        <f>+VLOOKUP($A635,DATOS_CAPACITACIONES!A:C,3,0)</f>
        <v>Riesgo físico, identificación de peligros, lección aprendida sobre accidentes - mes de junio</v>
      </c>
      <c r="D635" s="4" t="str">
        <f>+VLOOKUP($A635,DATOS_CAPACITACIONES!A:D,4,0)</f>
        <v>Identificar los riesgos físicos, analizar las causas de los accidentes del mes de junio y compartir las medidas preventivas</v>
      </c>
      <c r="E635" s="4" t="str">
        <f>+VLOOKUP($A635,DATOS_CAPACITACIONES!A:E,5,0)</f>
        <v>Felipe Arias</v>
      </c>
      <c r="F635" s="4" t="str">
        <f>+VLOOKUP($A635,DATOS_CAPACITACIONES!A:F,6,0)</f>
        <v>Felipe Arias</v>
      </c>
      <c r="G635" s="4" t="str">
        <f>+VLOOKUP($A635,DATOS_CAPACITACIONES!A:G,7,0)</f>
        <v xml:space="preserve">Finca El Pilar </v>
      </c>
      <c r="H635" s="5">
        <f>+VLOOKUP($A635,DATOS_CAPACITACIONES!A:H,8,0)</f>
        <v>44366</v>
      </c>
      <c r="I635" s="4">
        <f>+VLOOKUP($A635,DATOS_CAPACITACIONES!A:I,9,0)</f>
        <v>60</v>
      </c>
      <c r="J635" s="2">
        <v>9600532</v>
      </c>
      <c r="K635" s="4">
        <f>+VLOOKUP($J635,DATOS_PERSONAL!B:C,2,0)</f>
        <v>1070</v>
      </c>
      <c r="L635" s="4" t="str">
        <f>+VLOOKUP($J635,DATOS_PERSONAL!B:D,3,0)</f>
        <v>PABLO ANTONIO</v>
      </c>
      <c r="M635" s="4" t="str">
        <f>+VLOOKUP($J635,DATOS_PERSONAL!B:E,4,0)</f>
        <v xml:space="preserve">ROJAS RODRIGUEZ </v>
      </c>
      <c r="N635" s="4" t="str">
        <f>+VLOOKUP($J635,DATOS_PERSONAL!B:F,5,0)</f>
        <v>OROBERLÍN S.A.S.</v>
      </c>
      <c r="O635" s="4">
        <f>+VLOOKUP($A635,DATOS_CAPACITACIONES!A:N,11,0)</f>
        <v>63</v>
      </c>
      <c r="P635" s="4">
        <f>+VLOOKUP($A635,DATOS_CAPACITACIONES!A:L,12,0)</f>
        <v>63</v>
      </c>
      <c r="Q635" s="3">
        <f t="shared" si="9"/>
        <v>1</v>
      </c>
    </row>
    <row r="636" spans="1:17" ht="34.5" customHeight="1" x14ac:dyDescent="0.25">
      <c r="A636" s="2">
        <v>27</v>
      </c>
      <c r="B636" s="4" t="str">
        <f>+VLOOKUP($A636,DATOS_CAPACITACIONES!A:B,2,0)</f>
        <v>SST</v>
      </c>
      <c r="C636" s="4" t="str">
        <f>+VLOOKUP($A636,DATOS_CAPACITACIONES!A:C,3,0)</f>
        <v>Riesgo físico, identificación de peligros, lección aprendida sobre accidentes - mes de junio</v>
      </c>
      <c r="D636" s="4" t="str">
        <f>+VLOOKUP($A636,DATOS_CAPACITACIONES!A:D,4,0)</f>
        <v>Identificar los riesgos físicos, analizar las causas de los accidentes del mes de junio y compartir las medidas preventivas</v>
      </c>
      <c r="E636" s="4" t="str">
        <f>+VLOOKUP($A636,DATOS_CAPACITACIONES!A:E,5,0)</f>
        <v>Felipe Arias</v>
      </c>
      <c r="F636" s="4" t="str">
        <f>+VLOOKUP($A636,DATOS_CAPACITACIONES!A:F,6,0)</f>
        <v>Felipe Arias</v>
      </c>
      <c r="G636" s="4" t="str">
        <f>+VLOOKUP($A636,DATOS_CAPACITACIONES!A:G,7,0)</f>
        <v xml:space="preserve">Finca El Pilar </v>
      </c>
      <c r="H636" s="5">
        <f>+VLOOKUP($A636,DATOS_CAPACITACIONES!A:H,8,0)</f>
        <v>44366</v>
      </c>
      <c r="I636" s="4">
        <f>+VLOOKUP($A636,DATOS_CAPACITACIONES!A:I,9,0)</f>
        <v>60</v>
      </c>
      <c r="J636" s="2">
        <v>1123116797</v>
      </c>
      <c r="K636" s="4">
        <f>+VLOOKUP($J636,DATOS_PERSONAL!B:C,2,0)</f>
        <v>1404</v>
      </c>
      <c r="L636" s="4" t="str">
        <f>+VLOOKUP($J636,DATOS_PERSONAL!B:D,3,0)</f>
        <v xml:space="preserve"> ELKIN STEVEN</v>
      </c>
      <c r="M636" s="4" t="str">
        <f>+VLOOKUP($J636,DATOS_PERSONAL!B:E,4,0)</f>
        <v>ROJAS ORTIZ</v>
      </c>
      <c r="N636" s="4" t="str">
        <f>+VLOOKUP($J636,DATOS_PERSONAL!B:F,5,0)</f>
        <v>OROBERLÍN S.A.S.</v>
      </c>
      <c r="O636" s="4">
        <f>+VLOOKUP($A636,DATOS_CAPACITACIONES!A:N,11,0)</f>
        <v>63</v>
      </c>
      <c r="P636" s="4">
        <f>+VLOOKUP($A636,DATOS_CAPACITACIONES!A:L,12,0)</f>
        <v>63</v>
      </c>
      <c r="Q636" s="3">
        <f t="shared" si="9"/>
        <v>1</v>
      </c>
    </row>
    <row r="637" spans="1:17" ht="34.5" customHeight="1" x14ac:dyDescent="0.25">
      <c r="A637" s="2">
        <v>27</v>
      </c>
      <c r="B637" s="4" t="str">
        <f>+VLOOKUP($A637,DATOS_CAPACITACIONES!A:B,2,0)</f>
        <v>SST</v>
      </c>
      <c r="C637" s="4" t="str">
        <f>+VLOOKUP($A637,DATOS_CAPACITACIONES!A:C,3,0)</f>
        <v>Riesgo físico, identificación de peligros, lección aprendida sobre accidentes - mes de junio</v>
      </c>
      <c r="D637" s="4" t="str">
        <f>+VLOOKUP($A637,DATOS_CAPACITACIONES!A:D,4,0)</f>
        <v>Identificar los riesgos físicos, analizar las causas de los accidentes del mes de junio y compartir las medidas preventivas</v>
      </c>
      <c r="E637" s="4" t="str">
        <f>+VLOOKUP($A637,DATOS_CAPACITACIONES!A:E,5,0)</f>
        <v>Felipe Arias</v>
      </c>
      <c r="F637" s="4" t="str">
        <f>+VLOOKUP($A637,DATOS_CAPACITACIONES!A:F,6,0)</f>
        <v>Felipe Arias</v>
      </c>
      <c r="G637" s="4" t="str">
        <f>+VLOOKUP($A637,DATOS_CAPACITACIONES!A:G,7,0)</f>
        <v xml:space="preserve">Finca El Pilar </v>
      </c>
      <c r="H637" s="5">
        <f>+VLOOKUP($A637,DATOS_CAPACITACIONES!A:H,8,0)</f>
        <v>44366</v>
      </c>
      <c r="I637" s="4">
        <f>+VLOOKUP($A637,DATOS_CAPACITACIONES!A:I,9,0)</f>
        <v>60</v>
      </c>
      <c r="J637" s="2">
        <v>85261773</v>
      </c>
      <c r="K637" s="4">
        <f>+VLOOKUP($J637,DATOS_PERSONAL!B:C,2,0)</f>
        <v>1540</v>
      </c>
      <c r="L637" s="4" t="str">
        <f>+VLOOKUP($J637,DATOS_PERSONAL!B:D,3,0)</f>
        <v>JORGE LUIS</v>
      </c>
      <c r="M637" s="4" t="str">
        <f>+VLOOKUP($J637,DATOS_PERSONAL!B:E,4,0)</f>
        <v xml:space="preserve">RODRIGUEZ TORRES </v>
      </c>
      <c r="N637" s="4" t="str">
        <f>+VLOOKUP($J637,DATOS_PERSONAL!B:F,5,0)</f>
        <v>OROBERLÍN S.A.S.</v>
      </c>
      <c r="O637" s="4">
        <f>+VLOOKUP($A637,DATOS_CAPACITACIONES!A:N,11,0)</f>
        <v>63</v>
      </c>
      <c r="P637" s="4">
        <f>+VLOOKUP($A637,DATOS_CAPACITACIONES!A:L,12,0)</f>
        <v>63</v>
      </c>
      <c r="Q637" s="3">
        <f t="shared" si="9"/>
        <v>1</v>
      </c>
    </row>
    <row r="638" spans="1:17" ht="34.5" customHeight="1" x14ac:dyDescent="0.25">
      <c r="A638" s="2">
        <v>27</v>
      </c>
      <c r="B638" s="4" t="str">
        <f>+VLOOKUP($A638,DATOS_CAPACITACIONES!A:B,2,0)</f>
        <v>SST</v>
      </c>
      <c r="C638" s="4" t="str">
        <f>+VLOOKUP($A638,DATOS_CAPACITACIONES!A:C,3,0)</f>
        <v>Riesgo físico, identificación de peligros, lección aprendida sobre accidentes - mes de junio</v>
      </c>
      <c r="D638" s="4" t="str">
        <f>+VLOOKUP($A638,DATOS_CAPACITACIONES!A:D,4,0)</f>
        <v>Identificar los riesgos físicos, analizar las causas de los accidentes del mes de junio y compartir las medidas preventivas</v>
      </c>
      <c r="E638" s="4" t="str">
        <f>+VLOOKUP($A638,DATOS_CAPACITACIONES!A:E,5,0)</f>
        <v>Felipe Arias</v>
      </c>
      <c r="F638" s="4" t="str">
        <f>+VLOOKUP($A638,DATOS_CAPACITACIONES!A:F,6,0)</f>
        <v>Felipe Arias</v>
      </c>
      <c r="G638" s="4" t="str">
        <f>+VLOOKUP($A638,DATOS_CAPACITACIONES!A:G,7,0)</f>
        <v xml:space="preserve">Finca El Pilar </v>
      </c>
      <c r="H638" s="5">
        <f>+VLOOKUP($A638,DATOS_CAPACITACIONES!A:H,8,0)</f>
        <v>44366</v>
      </c>
      <c r="I638" s="4">
        <f>+VLOOKUP($A638,DATOS_CAPACITACIONES!A:I,9,0)</f>
        <v>60</v>
      </c>
      <c r="J638" s="2">
        <v>1123114419</v>
      </c>
      <c r="K638" s="4">
        <f>+VLOOKUP($J638,DATOS_PERSONAL!B:C,2,0)</f>
        <v>1059</v>
      </c>
      <c r="L638" s="4" t="str">
        <f>+VLOOKUP($J638,DATOS_PERSONAL!B:D,3,0)</f>
        <v>ANA MARIA</v>
      </c>
      <c r="M638" s="4" t="str">
        <f>+VLOOKUP($J638,DATOS_PERSONAL!B:E,4,0)</f>
        <v xml:space="preserve">ROBAYO JIMENEZ </v>
      </c>
      <c r="N638" s="4" t="str">
        <f>+VLOOKUP($J638,DATOS_PERSONAL!B:F,5,0)</f>
        <v>OROBERLÍN S.A.S.</v>
      </c>
      <c r="O638" s="4">
        <f>+VLOOKUP($A638,DATOS_CAPACITACIONES!A:N,11,0)</f>
        <v>63</v>
      </c>
      <c r="P638" s="4">
        <f>+VLOOKUP($A638,DATOS_CAPACITACIONES!A:L,12,0)</f>
        <v>63</v>
      </c>
      <c r="Q638" s="3">
        <f t="shared" si="9"/>
        <v>1</v>
      </c>
    </row>
    <row r="639" spans="1:17" ht="34.5" customHeight="1" x14ac:dyDescent="0.25">
      <c r="A639" s="2">
        <v>27</v>
      </c>
      <c r="B639" s="4" t="str">
        <f>+VLOOKUP($A639,DATOS_CAPACITACIONES!A:B,2,0)</f>
        <v>SST</v>
      </c>
      <c r="C639" s="4" t="str">
        <f>+VLOOKUP($A639,DATOS_CAPACITACIONES!A:C,3,0)</f>
        <v>Riesgo físico, identificación de peligros, lección aprendida sobre accidentes - mes de junio</v>
      </c>
      <c r="D639" s="4" t="str">
        <f>+VLOOKUP($A639,DATOS_CAPACITACIONES!A:D,4,0)</f>
        <v>Identificar los riesgos físicos, analizar las causas de los accidentes del mes de junio y compartir las medidas preventivas</v>
      </c>
      <c r="E639" s="4" t="str">
        <f>+VLOOKUP($A639,DATOS_CAPACITACIONES!A:E,5,0)</f>
        <v>Felipe Arias</v>
      </c>
      <c r="F639" s="4" t="str">
        <f>+VLOOKUP($A639,DATOS_CAPACITACIONES!A:F,6,0)</f>
        <v>Felipe Arias</v>
      </c>
      <c r="G639" s="4" t="str">
        <f>+VLOOKUP($A639,DATOS_CAPACITACIONES!A:G,7,0)</f>
        <v xml:space="preserve">Finca El Pilar </v>
      </c>
      <c r="H639" s="5">
        <f>+VLOOKUP($A639,DATOS_CAPACITACIONES!A:H,8,0)</f>
        <v>44366</v>
      </c>
      <c r="I639" s="4">
        <f>+VLOOKUP($A639,DATOS_CAPACITACIONES!A:I,9,0)</f>
        <v>60</v>
      </c>
      <c r="J639" s="2">
        <v>1122646567</v>
      </c>
      <c r="K639" s="4">
        <f>+VLOOKUP($J639,DATOS_PERSONAL!B:C,2,0)</f>
        <v>1232</v>
      </c>
      <c r="L639" s="4" t="str">
        <f>+VLOOKUP($J639,DATOS_PERSONAL!B:D,3,0)</f>
        <v xml:space="preserve"> ISRAEL</v>
      </c>
      <c r="M639" s="4" t="str">
        <f>+VLOOKUP($J639,DATOS_PERSONAL!B:E,4,0)</f>
        <v>ROBAYO JIMENEZ</v>
      </c>
      <c r="N639" s="4" t="str">
        <f>+VLOOKUP($J639,DATOS_PERSONAL!B:F,5,0)</f>
        <v>OROBERLÍN S.A.S.</v>
      </c>
      <c r="O639" s="4">
        <f>+VLOOKUP($A639,DATOS_CAPACITACIONES!A:N,11,0)</f>
        <v>63</v>
      </c>
      <c r="P639" s="4">
        <f>+VLOOKUP($A639,DATOS_CAPACITACIONES!A:L,12,0)</f>
        <v>63</v>
      </c>
      <c r="Q639" s="3">
        <f t="shared" si="9"/>
        <v>1</v>
      </c>
    </row>
    <row r="640" spans="1:17" ht="34.5" customHeight="1" x14ac:dyDescent="0.25">
      <c r="A640" s="2">
        <v>27</v>
      </c>
      <c r="B640" s="4" t="str">
        <f>+VLOOKUP($A640,DATOS_CAPACITACIONES!A:B,2,0)</f>
        <v>SST</v>
      </c>
      <c r="C640" s="4" t="str">
        <f>+VLOOKUP($A640,DATOS_CAPACITACIONES!A:C,3,0)</f>
        <v>Riesgo físico, identificación de peligros, lección aprendida sobre accidentes - mes de junio</v>
      </c>
      <c r="D640" s="4" t="str">
        <f>+VLOOKUP($A640,DATOS_CAPACITACIONES!A:D,4,0)</f>
        <v>Identificar los riesgos físicos, analizar las causas de los accidentes del mes de junio y compartir las medidas preventivas</v>
      </c>
      <c r="E640" s="4" t="str">
        <f>+VLOOKUP($A640,DATOS_CAPACITACIONES!A:E,5,0)</f>
        <v>Felipe Arias</v>
      </c>
      <c r="F640" s="4" t="str">
        <f>+VLOOKUP($A640,DATOS_CAPACITACIONES!A:F,6,0)</f>
        <v>Felipe Arias</v>
      </c>
      <c r="G640" s="4" t="str">
        <f>+VLOOKUP($A640,DATOS_CAPACITACIONES!A:G,7,0)</f>
        <v xml:space="preserve">Finca El Pilar </v>
      </c>
      <c r="H640" s="5">
        <f>+VLOOKUP($A640,DATOS_CAPACITACIONES!A:H,8,0)</f>
        <v>44366</v>
      </c>
      <c r="I640" s="4">
        <f>+VLOOKUP($A640,DATOS_CAPACITACIONES!A:I,9,0)</f>
        <v>60</v>
      </c>
      <c r="J640" s="2">
        <v>1123114657</v>
      </c>
      <c r="K640" s="4">
        <f>+VLOOKUP($J640,DATOS_PERSONAL!B:C,2,0)</f>
        <v>1456</v>
      </c>
      <c r="L640" s="4" t="str">
        <f>+VLOOKUP($J640,DATOS_PERSONAL!B:D,3,0)</f>
        <v xml:space="preserve"> SIGUIFREDO</v>
      </c>
      <c r="M640" s="4" t="str">
        <f>+VLOOKUP($J640,DATOS_PERSONAL!B:E,4,0)</f>
        <v>ROBAYO JIMENEZ</v>
      </c>
      <c r="N640" s="4" t="str">
        <f>+VLOOKUP($J640,DATOS_PERSONAL!B:F,5,0)</f>
        <v>OROBERLÍN S.A.S.</v>
      </c>
      <c r="O640" s="4">
        <f>+VLOOKUP($A640,DATOS_CAPACITACIONES!A:N,11,0)</f>
        <v>63</v>
      </c>
      <c r="P640" s="4">
        <f>+VLOOKUP($A640,DATOS_CAPACITACIONES!A:L,12,0)</f>
        <v>63</v>
      </c>
      <c r="Q640" s="3">
        <f t="shared" si="9"/>
        <v>1</v>
      </c>
    </row>
    <row r="641" spans="1:17" ht="34.5" customHeight="1" x14ac:dyDescent="0.25">
      <c r="A641" s="2">
        <v>27</v>
      </c>
      <c r="B641" s="4" t="str">
        <f>+VLOOKUP($A641,DATOS_CAPACITACIONES!A:B,2,0)</f>
        <v>SST</v>
      </c>
      <c r="C641" s="4" t="str">
        <f>+VLOOKUP($A641,DATOS_CAPACITACIONES!A:C,3,0)</f>
        <v>Riesgo físico, identificación de peligros, lección aprendida sobre accidentes - mes de junio</v>
      </c>
      <c r="D641" s="4" t="str">
        <f>+VLOOKUP($A641,DATOS_CAPACITACIONES!A:D,4,0)</f>
        <v>Identificar los riesgos físicos, analizar las causas de los accidentes del mes de junio y compartir las medidas preventivas</v>
      </c>
      <c r="E641" s="4" t="str">
        <f>+VLOOKUP($A641,DATOS_CAPACITACIONES!A:E,5,0)</f>
        <v>Felipe Arias</v>
      </c>
      <c r="F641" s="4" t="str">
        <f>+VLOOKUP($A641,DATOS_CAPACITACIONES!A:F,6,0)</f>
        <v>Felipe Arias</v>
      </c>
      <c r="G641" s="4" t="str">
        <f>+VLOOKUP($A641,DATOS_CAPACITACIONES!A:G,7,0)</f>
        <v xml:space="preserve">Finca El Pilar </v>
      </c>
      <c r="H641" s="5">
        <f>+VLOOKUP($A641,DATOS_CAPACITACIONES!A:H,8,0)</f>
        <v>44366</v>
      </c>
      <c r="I641" s="4">
        <f>+VLOOKUP($A641,DATOS_CAPACITACIONES!A:I,9,0)</f>
        <v>60</v>
      </c>
      <c r="J641" s="2">
        <v>1006658683</v>
      </c>
      <c r="K641" s="4">
        <f>+VLOOKUP($J641,DATOS_PERSONAL!B:C,2,0)</f>
        <v>1509</v>
      </c>
      <c r="L641" s="4" t="str">
        <f>+VLOOKUP($J641,DATOS_PERSONAL!B:D,3,0)</f>
        <v>BRAYAN DAVID</v>
      </c>
      <c r="M641" s="4" t="str">
        <f>+VLOOKUP($J641,DATOS_PERSONAL!B:E,4,0)</f>
        <v xml:space="preserve">ROA OCHOA </v>
      </c>
      <c r="N641" s="4" t="str">
        <f>+VLOOKUP($J641,DATOS_PERSONAL!B:F,5,0)</f>
        <v>OROBERLÍN S.A.S.</v>
      </c>
      <c r="O641" s="4">
        <f>+VLOOKUP($A641,DATOS_CAPACITACIONES!A:N,11,0)</f>
        <v>63</v>
      </c>
      <c r="P641" s="4">
        <f>+VLOOKUP($A641,DATOS_CAPACITACIONES!A:L,12,0)</f>
        <v>63</v>
      </c>
      <c r="Q641" s="3">
        <f t="shared" si="9"/>
        <v>1</v>
      </c>
    </row>
    <row r="642" spans="1:17" ht="34.5" customHeight="1" x14ac:dyDescent="0.25">
      <c r="A642" s="2">
        <v>27</v>
      </c>
      <c r="B642" s="4" t="str">
        <f>+VLOOKUP($A642,DATOS_CAPACITACIONES!A:B,2,0)</f>
        <v>SST</v>
      </c>
      <c r="C642" s="4" t="str">
        <f>+VLOOKUP($A642,DATOS_CAPACITACIONES!A:C,3,0)</f>
        <v>Riesgo físico, identificación de peligros, lección aprendida sobre accidentes - mes de junio</v>
      </c>
      <c r="D642" s="4" t="str">
        <f>+VLOOKUP($A642,DATOS_CAPACITACIONES!A:D,4,0)</f>
        <v>Identificar los riesgos físicos, analizar las causas de los accidentes del mes de junio y compartir las medidas preventivas</v>
      </c>
      <c r="E642" s="4" t="str">
        <f>+VLOOKUP($A642,DATOS_CAPACITACIONES!A:E,5,0)</f>
        <v>Felipe Arias</v>
      </c>
      <c r="F642" s="4" t="str">
        <f>+VLOOKUP($A642,DATOS_CAPACITACIONES!A:F,6,0)</f>
        <v>Felipe Arias</v>
      </c>
      <c r="G642" s="4" t="str">
        <f>+VLOOKUP($A642,DATOS_CAPACITACIONES!A:G,7,0)</f>
        <v xml:space="preserve">Finca El Pilar </v>
      </c>
      <c r="H642" s="5">
        <f>+VLOOKUP($A642,DATOS_CAPACITACIONES!A:H,8,0)</f>
        <v>44366</v>
      </c>
      <c r="I642" s="4">
        <f>+VLOOKUP($A642,DATOS_CAPACITACIONES!A:I,9,0)</f>
        <v>60</v>
      </c>
      <c r="J642" s="2">
        <v>1123114519</v>
      </c>
      <c r="K642" s="4">
        <f>+VLOOKUP($J642,DATOS_PERSONAL!B:C,2,0)</f>
        <v>1016</v>
      </c>
      <c r="L642" s="4" t="str">
        <f>+VLOOKUP($J642,DATOS_PERSONAL!B:D,3,0)</f>
        <v xml:space="preserve"> JUAN CARLOS</v>
      </c>
      <c r="M642" s="4" t="str">
        <f>+VLOOKUP($J642,DATOS_PERSONAL!B:E,4,0)</f>
        <v>ROA CASTILLO</v>
      </c>
      <c r="N642" s="4" t="str">
        <f>+VLOOKUP($J642,DATOS_PERSONAL!B:F,5,0)</f>
        <v>OROBERLÍN S.A.S.</v>
      </c>
      <c r="O642" s="4">
        <f>+VLOOKUP($A642,DATOS_CAPACITACIONES!A:N,11,0)</f>
        <v>63</v>
      </c>
      <c r="P642" s="4">
        <f>+VLOOKUP($A642,DATOS_CAPACITACIONES!A:L,12,0)</f>
        <v>63</v>
      </c>
      <c r="Q642" s="3">
        <f t="shared" ref="Q642:Q705" si="10">(P642/O642)</f>
        <v>1</v>
      </c>
    </row>
    <row r="643" spans="1:17" ht="34.5" customHeight="1" x14ac:dyDescent="0.25">
      <c r="A643" s="2">
        <v>27</v>
      </c>
      <c r="B643" s="4" t="str">
        <f>+VLOOKUP($A643,DATOS_CAPACITACIONES!A:B,2,0)</f>
        <v>SST</v>
      </c>
      <c r="C643" s="4" t="str">
        <f>+VLOOKUP($A643,DATOS_CAPACITACIONES!A:C,3,0)</f>
        <v>Riesgo físico, identificación de peligros, lección aprendida sobre accidentes - mes de junio</v>
      </c>
      <c r="D643" s="4" t="str">
        <f>+VLOOKUP($A643,DATOS_CAPACITACIONES!A:D,4,0)</f>
        <v>Identificar los riesgos físicos, analizar las causas de los accidentes del mes de junio y compartir las medidas preventivas</v>
      </c>
      <c r="E643" s="4" t="str">
        <f>+VLOOKUP($A643,DATOS_CAPACITACIONES!A:E,5,0)</f>
        <v>Felipe Arias</v>
      </c>
      <c r="F643" s="4" t="str">
        <f>+VLOOKUP($A643,DATOS_CAPACITACIONES!A:F,6,0)</f>
        <v>Felipe Arias</v>
      </c>
      <c r="G643" s="4" t="str">
        <f>+VLOOKUP($A643,DATOS_CAPACITACIONES!A:G,7,0)</f>
        <v xml:space="preserve">Finca El Pilar </v>
      </c>
      <c r="H643" s="5">
        <f>+VLOOKUP($A643,DATOS_CAPACITACIONES!A:H,8,0)</f>
        <v>44366</v>
      </c>
      <c r="I643" s="4">
        <f>+VLOOKUP($A643,DATOS_CAPACITACIONES!A:I,9,0)</f>
        <v>60</v>
      </c>
      <c r="J643" s="2">
        <v>1123114283</v>
      </c>
      <c r="K643" s="4">
        <f>+VLOOKUP($J643,DATOS_PERSONAL!B:C,2,0)</f>
        <v>1017</v>
      </c>
      <c r="L643" s="4" t="str">
        <f>+VLOOKUP($J643,DATOS_PERSONAL!B:D,3,0)</f>
        <v xml:space="preserve"> RODRIGO JOSE</v>
      </c>
      <c r="M643" s="4" t="str">
        <f>+VLOOKUP($J643,DATOS_PERSONAL!B:E,4,0)</f>
        <v>ROA CASTILLO</v>
      </c>
      <c r="N643" s="4" t="str">
        <f>+VLOOKUP($J643,DATOS_PERSONAL!B:F,5,0)</f>
        <v>OROBERLÍN S.A.S.</v>
      </c>
      <c r="O643" s="4">
        <f>+VLOOKUP($A643,DATOS_CAPACITACIONES!A:N,11,0)</f>
        <v>63</v>
      </c>
      <c r="P643" s="4">
        <f>+VLOOKUP($A643,DATOS_CAPACITACIONES!A:L,12,0)</f>
        <v>63</v>
      </c>
      <c r="Q643" s="3">
        <f t="shared" si="10"/>
        <v>1</v>
      </c>
    </row>
    <row r="644" spans="1:17" ht="34.5" customHeight="1" x14ac:dyDescent="0.25">
      <c r="A644" s="2">
        <v>27</v>
      </c>
      <c r="B644" s="4" t="str">
        <f>+VLOOKUP($A644,DATOS_CAPACITACIONES!A:B,2,0)</f>
        <v>SST</v>
      </c>
      <c r="C644" s="4" t="str">
        <f>+VLOOKUP($A644,DATOS_CAPACITACIONES!A:C,3,0)</f>
        <v>Riesgo físico, identificación de peligros, lección aprendida sobre accidentes - mes de junio</v>
      </c>
      <c r="D644" s="4" t="str">
        <f>+VLOOKUP($A644,DATOS_CAPACITACIONES!A:D,4,0)</f>
        <v>Identificar los riesgos físicos, analizar las causas de los accidentes del mes de junio y compartir las medidas preventivas</v>
      </c>
      <c r="E644" s="4" t="str">
        <f>+VLOOKUP($A644,DATOS_CAPACITACIONES!A:E,5,0)</f>
        <v>Felipe Arias</v>
      </c>
      <c r="F644" s="4" t="str">
        <f>+VLOOKUP($A644,DATOS_CAPACITACIONES!A:F,6,0)</f>
        <v>Felipe Arias</v>
      </c>
      <c r="G644" s="4" t="str">
        <f>+VLOOKUP($A644,DATOS_CAPACITACIONES!A:G,7,0)</f>
        <v xml:space="preserve">Finca El Pilar </v>
      </c>
      <c r="H644" s="5">
        <f>+VLOOKUP($A644,DATOS_CAPACITACIONES!A:H,8,0)</f>
        <v>44366</v>
      </c>
      <c r="I644" s="4">
        <f>+VLOOKUP($A644,DATOS_CAPACITACIONES!A:I,9,0)</f>
        <v>60</v>
      </c>
      <c r="J644" s="2">
        <v>40411297</v>
      </c>
      <c r="K644" s="4">
        <f>+VLOOKUP($J644,DATOS_PERSONAL!B:C,2,0)</f>
        <v>1015</v>
      </c>
      <c r="L644" s="4" t="str">
        <f>+VLOOKUP($J644,DATOS_PERSONAL!B:D,3,0)</f>
        <v xml:space="preserve"> ANGELICA YOHANA</v>
      </c>
      <c r="M644" s="4" t="str">
        <f>+VLOOKUP($J644,DATOS_PERSONAL!B:E,4,0)</f>
        <v>RINCON</v>
      </c>
      <c r="N644" s="4" t="str">
        <f>+VLOOKUP($J644,DATOS_PERSONAL!B:F,5,0)</f>
        <v>OROBERLÍN S.A.S.</v>
      </c>
      <c r="O644" s="4">
        <f>+VLOOKUP($A644,DATOS_CAPACITACIONES!A:N,11,0)</f>
        <v>63</v>
      </c>
      <c r="P644" s="4">
        <f>+VLOOKUP($A644,DATOS_CAPACITACIONES!A:L,12,0)</f>
        <v>63</v>
      </c>
      <c r="Q644" s="3">
        <f t="shared" si="10"/>
        <v>1</v>
      </c>
    </row>
    <row r="645" spans="1:17" ht="34.5" customHeight="1" x14ac:dyDescent="0.25">
      <c r="A645" s="2">
        <v>27</v>
      </c>
      <c r="B645" s="4" t="str">
        <f>+VLOOKUP($A645,DATOS_CAPACITACIONES!A:B,2,0)</f>
        <v>SST</v>
      </c>
      <c r="C645" s="4" t="str">
        <f>+VLOOKUP($A645,DATOS_CAPACITACIONES!A:C,3,0)</f>
        <v>Riesgo físico, identificación de peligros, lección aprendida sobre accidentes - mes de junio</v>
      </c>
      <c r="D645" s="4" t="str">
        <f>+VLOOKUP($A645,DATOS_CAPACITACIONES!A:D,4,0)</f>
        <v>Identificar los riesgos físicos, analizar las causas de los accidentes del mes de junio y compartir las medidas preventivas</v>
      </c>
      <c r="E645" s="4" t="str">
        <f>+VLOOKUP($A645,DATOS_CAPACITACIONES!A:E,5,0)</f>
        <v>Felipe Arias</v>
      </c>
      <c r="F645" s="4" t="str">
        <f>+VLOOKUP($A645,DATOS_CAPACITACIONES!A:F,6,0)</f>
        <v>Felipe Arias</v>
      </c>
      <c r="G645" s="4" t="str">
        <f>+VLOOKUP($A645,DATOS_CAPACITACIONES!A:G,7,0)</f>
        <v xml:space="preserve">Finca El Pilar </v>
      </c>
      <c r="H645" s="5">
        <f>+VLOOKUP($A645,DATOS_CAPACITACIONES!A:H,8,0)</f>
        <v>44366</v>
      </c>
      <c r="I645" s="4">
        <f>+VLOOKUP($A645,DATOS_CAPACITACIONES!A:I,9,0)</f>
        <v>60</v>
      </c>
      <c r="J645" s="2">
        <v>17704595</v>
      </c>
      <c r="K645" s="4">
        <f>+VLOOKUP($J645,DATOS_PERSONAL!B:C,2,0)</f>
        <v>1073</v>
      </c>
      <c r="L645" s="4" t="str">
        <f>+VLOOKUP($J645,DATOS_PERSONAL!B:D,3,0)</f>
        <v>JOHN FREDY</v>
      </c>
      <c r="M645" s="4" t="str">
        <f>+VLOOKUP($J645,DATOS_PERSONAL!B:E,4,0)</f>
        <v xml:space="preserve">QUIÑONEZ MUÑOZ </v>
      </c>
      <c r="N645" s="4" t="str">
        <f>+VLOOKUP($J645,DATOS_PERSONAL!B:F,5,0)</f>
        <v>OROBERLÍN S.A.S.</v>
      </c>
      <c r="O645" s="4">
        <f>+VLOOKUP($A645,DATOS_CAPACITACIONES!A:N,11,0)</f>
        <v>63</v>
      </c>
      <c r="P645" s="4">
        <f>+VLOOKUP($A645,DATOS_CAPACITACIONES!A:L,12,0)</f>
        <v>63</v>
      </c>
      <c r="Q645" s="3">
        <f t="shared" si="10"/>
        <v>1</v>
      </c>
    </row>
    <row r="646" spans="1:17" ht="34.5" customHeight="1" x14ac:dyDescent="0.25">
      <c r="A646" s="2">
        <v>27</v>
      </c>
      <c r="B646" s="4" t="str">
        <f>+VLOOKUP($A646,DATOS_CAPACITACIONES!A:B,2,0)</f>
        <v>SST</v>
      </c>
      <c r="C646" s="4" t="str">
        <f>+VLOOKUP($A646,DATOS_CAPACITACIONES!A:C,3,0)</f>
        <v>Riesgo físico, identificación de peligros, lección aprendida sobre accidentes - mes de junio</v>
      </c>
      <c r="D646" s="4" t="str">
        <f>+VLOOKUP($A646,DATOS_CAPACITACIONES!A:D,4,0)</f>
        <v>Identificar los riesgos físicos, analizar las causas de los accidentes del mes de junio y compartir las medidas preventivas</v>
      </c>
      <c r="E646" s="4" t="str">
        <f>+VLOOKUP($A646,DATOS_CAPACITACIONES!A:E,5,0)</f>
        <v>Felipe Arias</v>
      </c>
      <c r="F646" s="4" t="str">
        <f>+VLOOKUP($A646,DATOS_CAPACITACIONES!A:F,6,0)</f>
        <v>Felipe Arias</v>
      </c>
      <c r="G646" s="4" t="str">
        <f>+VLOOKUP($A646,DATOS_CAPACITACIONES!A:G,7,0)</f>
        <v xml:space="preserve">Finca El Pilar </v>
      </c>
      <c r="H646" s="5">
        <f>+VLOOKUP($A646,DATOS_CAPACITACIONES!A:H,8,0)</f>
        <v>44366</v>
      </c>
      <c r="I646" s="4">
        <f>+VLOOKUP($A646,DATOS_CAPACITACIONES!A:I,9,0)</f>
        <v>60</v>
      </c>
      <c r="J646" s="2">
        <v>87946959</v>
      </c>
      <c r="K646" s="4">
        <f>+VLOOKUP($J646,DATOS_PERSONAL!B:C,2,0)</f>
        <v>1542</v>
      </c>
      <c r="L646" s="4" t="str">
        <f>+VLOOKUP($J646,DATOS_PERSONAL!B:D,3,0)</f>
        <v>DANNY JAMER</v>
      </c>
      <c r="M646" s="4" t="str">
        <f>+VLOOKUP($J646,DATOS_PERSONAL!B:E,4,0)</f>
        <v xml:space="preserve">PORTILLA PALACIOS </v>
      </c>
      <c r="N646" s="4" t="str">
        <f>+VLOOKUP($J646,DATOS_PERSONAL!B:F,5,0)</f>
        <v>OROBERLÍN S.A.S.</v>
      </c>
      <c r="O646" s="4">
        <f>+VLOOKUP($A646,DATOS_CAPACITACIONES!A:N,11,0)</f>
        <v>63</v>
      </c>
      <c r="P646" s="4">
        <f>+VLOOKUP($A646,DATOS_CAPACITACIONES!A:L,12,0)</f>
        <v>63</v>
      </c>
      <c r="Q646" s="3">
        <f t="shared" si="10"/>
        <v>1</v>
      </c>
    </row>
    <row r="647" spans="1:17" ht="34.5" customHeight="1" x14ac:dyDescent="0.25">
      <c r="A647" s="2">
        <v>27</v>
      </c>
      <c r="B647" s="4" t="str">
        <f>+VLOOKUP($A647,DATOS_CAPACITACIONES!A:B,2,0)</f>
        <v>SST</v>
      </c>
      <c r="C647" s="4" t="str">
        <f>+VLOOKUP($A647,DATOS_CAPACITACIONES!A:C,3,0)</f>
        <v>Riesgo físico, identificación de peligros, lección aprendida sobre accidentes - mes de junio</v>
      </c>
      <c r="D647" s="4" t="str">
        <f>+VLOOKUP($A647,DATOS_CAPACITACIONES!A:D,4,0)</f>
        <v>Identificar los riesgos físicos, analizar las causas de los accidentes del mes de junio y compartir las medidas preventivas</v>
      </c>
      <c r="E647" s="4" t="str">
        <f>+VLOOKUP($A647,DATOS_CAPACITACIONES!A:E,5,0)</f>
        <v>Felipe Arias</v>
      </c>
      <c r="F647" s="4" t="str">
        <f>+VLOOKUP($A647,DATOS_CAPACITACIONES!A:F,6,0)</f>
        <v>Felipe Arias</v>
      </c>
      <c r="G647" s="4" t="str">
        <f>+VLOOKUP($A647,DATOS_CAPACITACIONES!A:G,7,0)</f>
        <v xml:space="preserve">Finca El Pilar </v>
      </c>
      <c r="H647" s="5">
        <f>+VLOOKUP($A647,DATOS_CAPACITACIONES!A:H,8,0)</f>
        <v>44366</v>
      </c>
      <c r="I647" s="4">
        <f>+VLOOKUP($A647,DATOS_CAPACITACIONES!A:I,9,0)</f>
        <v>60</v>
      </c>
      <c r="J647" s="2">
        <v>19561040</v>
      </c>
      <c r="K647" s="4">
        <f>+VLOOKUP($J647,DATOS_PERSONAL!B:C,2,0)</f>
        <v>1166</v>
      </c>
      <c r="L647" s="4" t="str">
        <f>+VLOOKUP($J647,DATOS_PERSONAL!B:D,3,0)</f>
        <v>GILBERTO SEGUNDO</v>
      </c>
      <c r="M647" s="4" t="str">
        <f>+VLOOKUP($J647,DATOS_PERSONAL!B:E,4,0)</f>
        <v xml:space="preserve">PEREZ RIVERA </v>
      </c>
      <c r="N647" s="4" t="str">
        <f>+VLOOKUP($J647,DATOS_PERSONAL!B:F,5,0)</f>
        <v>OROBERLÍN S.A.S.</v>
      </c>
      <c r="O647" s="4">
        <f>+VLOOKUP($A647,DATOS_CAPACITACIONES!A:N,11,0)</f>
        <v>63</v>
      </c>
      <c r="P647" s="4">
        <f>+VLOOKUP($A647,DATOS_CAPACITACIONES!A:L,12,0)</f>
        <v>63</v>
      </c>
      <c r="Q647" s="3">
        <f t="shared" si="10"/>
        <v>1</v>
      </c>
    </row>
    <row r="648" spans="1:17" ht="34.5" customHeight="1" x14ac:dyDescent="0.25">
      <c r="A648" s="2">
        <v>27</v>
      </c>
      <c r="B648" s="4" t="str">
        <f>+VLOOKUP($A648,DATOS_CAPACITACIONES!A:B,2,0)</f>
        <v>SST</v>
      </c>
      <c r="C648" s="4" t="str">
        <f>+VLOOKUP($A648,DATOS_CAPACITACIONES!A:C,3,0)</f>
        <v>Riesgo físico, identificación de peligros, lección aprendida sobre accidentes - mes de junio</v>
      </c>
      <c r="D648" s="4" t="str">
        <f>+VLOOKUP($A648,DATOS_CAPACITACIONES!A:D,4,0)</f>
        <v>Identificar los riesgos físicos, analizar las causas de los accidentes del mes de junio y compartir las medidas preventivas</v>
      </c>
      <c r="E648" s="4" t="str">
        <f>+VLOOKUP($A648,DATOS_CAPACITACIONES!A:E,5,0)</f>
        <v>Felipe Arias</v>
      </c>
      <c r="F648" s="4" t="str">
        <f>+VLOOKUP($A648,DATOS_CAPACITACIONES!A:F,6,0)</f>
        <v>Felipe Arias</v>
      </c>
      <c r="G648" s="4" t="str">
        <f>+VLOOKUP($A648,DATOS_CAPACITACIONES!A:G,7,0)</f>
        <v xml:space="preserve">Finca El Pilar </v>
      </c>
      <c r="H648" s="5">
        <f>+VLOOKUP($A648,DATOS_CAPACITACIONES!A:H,8,0)</f>
        <v>44366</v>
      </c>
      <c r="I648" s="4">
        <f>+VLOOKUP($A648,DATOS_CAPACITACIONES!A:I,9,0)</f>
        <v>60</v>
      </c>
      <c r="J648" s="2">
        <v>1120571325</v>
      </c>
      <c r="K648" s="4">
        <f>+VLOOKUP($J648,DATOS_PERSONAL!B:C,2,0)</f>
        <v>1145</v>
      </c>
      <c r="L648" s="4" t="str">
        <f>+VLOOKUP($J648,DATOS_PERSONAL!B:D,3,0)</f>
        <v>WILINTON DAVID</v>
      </c>
      <c r="M648" s="4" t="str">
        <f>+VLOOKUP($J648,DATOS_PERSONAL!B:E,4,0)</f>
        <v xml:space="preserve">PADILLA MORALES </v>
      </c>
      <c r="N648" s="4" t="str">
        <f>+VLOOKUP($J648,DATOS_PERSONAL!B:F,5,0)</f>
        <v>OROBERLÍN S.A.S.</v>
      </c>
      <c r="O648" s="4">
        <f>+VLOOKUP($A648,DATOS_CAPACITACIONES!A:N,11,0)</f>
        <v>63</v>
      </c>
      <c r="P648" s="4">
        <f>+VLOOKUP($A648,DATOS_CAPACITACIONES!A:L,12,0)</f>
        <v>63</v>
      </c>
      <c r="Q648" s="3">
        <f t="shared" si="10"/>
        <v>1</v>
      </c>
    </row>
    <row r="649" spans="1:17" ht="34.5" customHeight="1" x14ac:dyDescent="0.25">
      <c r="A649" s="2">
        <v>27</v>
      </c>
      <c r="B649" s="4" t="str">
        <f>+VLOOKUP($A649,DATOS_CAPACITACIONES!A:B,2,0)</f>
        <v>SST</v>
      </c>
      <c r="C649" s="4" t="str">
        <f>+VLOOKUP($A649,DATOS_CAPACITACIONES!A:C,3,0)</f>
        <v>Riesgo físico, identificación de peligros, lección aprendida sobre accidentes - mes de junio</v>
      </c>
      <c r="D649" s="4" t="str">
        <f>+VLOOKUP($A649,DATOS_CAPACITACIONES!A:D,4,0)</f>
        <v>Identificar los riesgos físicos, analizar las causas de los accidentes del mes de junio y compartir las medidas preventivas</v>
      </c>
      <c r="E649" s="4" t="str">
        <f>+VLOOKUP($A649,DATOS_CAPACITACIONES!A:E,5,0)</f>
        <v>Felipe Arias</v>
      </c>
      <c r="F649" s="4" t="str">
        <f>+VLOOKUP($A649,DATOS_CAPACITACIONES!A:F,6,0)</f>
        <v>Felipe Arias</v>
      </c>
      <c r="G649" s="4" t="str">
        <f>+VLOOKUP($A649,DATOS_CAPACITACIONES!A:G,7,0)</f>
        <v xml:space="preserve">Finca El Pilar </v>
      </c>
      <c r="H649" s="5">
        <f>+VLOOKUP($A649,DATOS_CAPACITACIONES!A:H,8,0)</f>
        <v>44366</v>
      </c>
      <c r="I649" s="4">
        <f>+VLOOKUP($A649,DATOS_CAPACITACIONES!A:I,9,0)</f>
        <v>60</v>
      </c>
      <c r="J649" s="2">
        <v>1123116129</v>
      </c>
      <c r="K649" s="4">
        <f>+VLOOKUP($J649,DATOS_PERSONAL!B:C,2,0)</f>
        <v>1090</v>
      </c>
      <c r="L649" s="4" t="str">
        <f>+VLOOKUP($J649,DATOS_PERSONAL!B:D,3,0)</f>
        <v>JUAN ESTEBAN</v>
      </c>
      <c r="M649" s="4" t="str">
        <f>+VLOOKUP($J649,DATOS_PERSONAL!B:E,4,0)</f>
        <v xml:space="preserve">ORTIZ </v>
      </c>
      <c r="N649" s="4" t="str">
        <f>+VLOOKUP($J649,DATOS_PERSONAL!B:F,5,0)</f>
        <v>OROBERLÍN S.A.S.</v>
      </c>
      <c r="O649" s="4">
        <f>+VLOOKUP($A649,DATOS_CAPACITACIONES!A:N,11,0)</f>
        <v>63</v>
      </c>
      <c r="P649" s="4">
        <f>+VLOOKUP($A649,DATOS_CAPACITACIONES!A:L,12,0)</f>
        <v>63</v>
      </c>
      <c r="Q649" s="3">
        <f t="shared" si="10"/>
        <v>1</v>
      </c>
    </row>
    <row r="650" spans="1:17" ht="34.5" customHeight="1" x14ac:dyDescent="0.25">
      <c r="A650" s="2">
        <v>27</v>
      </c>
      <c r="B650" s="4" t="str">
        <f>+VLOOKUP($A650,DATOS_CAPACITACIONES!A:B,2,0)</f>
        <v>SST</v>
      </c>
      <c r="C650" s="4" t="str">
        <f>+VLOOKUP($A650,DATOS_CAPACITACIONES!A:C,3,0)</f>
        <v>Riesgo físico, identificación de peligros, lección aprendida sobre accidentes - mes de junio</v>
      </c>
      <c r="D650" s="4" t="str">
        <f>+VLOOKUP($A650,DATOS_CAPACITACIONES!A:D,4,0)</f>
        <v>Identificar los riesgos físicos, analizar las causas de los accidentes del mes de junio y compartir las medidas preventivas</v>
      </c>
      <c r="E650" s="4" t="str">
        <f>+VLOOKUP($A650,DATOS_CAPACITACIONES!A:E,5,0)</f>
        <v>Felipe Arias</v>
      </c>
      <c r="F650" s="4" t="str">
        <f>+VLOOKUP($A650,DATOS_CAPACITACIONES!A:F,6,0)</f>
        <v>Felipe Arias</v>
      </c>
      <c r="G650" s="4" t="str">
        <f>+VLOOKUP($A650,DATOS_CAPACITACIONES!A:G,7,0)</f>
        <v xml:space="preserve">Finca El Pilar </v>
      </c>
      <c r="H650" s="5">
        <f>+VLOOKUP($A650,DATOS_CAPACITACIONES!A:H,8,0)</f>
        <v>44366</v>
      </c>
      <c r="I650" s="4">
        <f>+VLOOKUP($A650,DATOS_CAPACITACIONES!A:I,9,0)</f>
        <v>60</v>
      </c>
      <c r="J650" s="2">
        <v>1123116287</v>
      </c>
      <c r="K650" s="4">
        <f>+VLOOKUP($J650,DATOS_PERSONAL!B:C,2,0)</f>
        <v>1358</v>
      </c>
      <c r="L650" s="4" t="str">
        <f>+VLOOKUP($J650,DATOS_PERSONAL!B:D,3,0)</f>
        <v>IVAN JAVIER</v>
      </c>
      <c r="M650" s="4" t="str">
        <f>+VLOOKUP($J650,DATOS_PERSONAL!B:E,4,0)</f>
        <v xml:space="preserve">NARVAEZ HERNANDEZ </v>
      </c>
      <c r="N650" s="4" t="str">
        <f>+VLOOKUP($J650,DATOS_PERSONAL!B:F,5,0)</f>
        <v>OROBERLÍN S.A.S.</v>
      </c>
      <c r="O650" s="4">
        <f>+VLOOKUP($A650,DATOS_CAPACITACIONES!A:N,11,0)</f>
        <v>63</v>
      </c>
      <c r="P650" s="4">
        <f>+VLOOKUP($A650,DATOS_CAPACITACIONES!A:L,12,0)</f>
        <v>63</v>
      </c>
      <c r="Q650" s="3">
        <f t="shared" si="10"/>
        <v>1</v>
      </c>
    </row>
    <row r="651" spans="1:17" ht="34.5" customHeight="1" x14ac:dyDescent="0.25">
      <c r="A651" s="2">
        <v>27</v>
      </c>
      <c r="B651" s="4" t="str">
        <f>+VLOOKUP($A651,DATOS_CAPACITACIONES!A:B,2,0)</f>
        <v>SST</v>
      </c>
      <c r="C651" s="4" t="str">
        <f>+VLOOKUP($A651,DATOS_CAPACITACIONES!A:C,3,0)</f>
        <v>Riesgo físico, identificación de peligros, lección aprendida sobre accidentes - mes de junio</v>
      </c>
      <c r="D651" s="4" t="str">
        <f>+VLOOKUP($A651,DATOS_CAPACITACIONES!A:D,4,0)</f>
        <v>Identificar los riesgos físicos, analizar las causas de los accidentes del mes de junio y compartir las medidas preventivas</v>
      </c>
      <c r="E651" s="4" t="str">
        <f>+VLOOKUP($A651,DATOS_CAPACITACIONES!A:E,5,0)</f>
        <v>Felipe Arias</v>
      </c>
      <c r="F651" s="4" t="str">
        <f>+VLOOKUP($A651,DATOS_CAPACITACIONES!A:F,6,0)</f>
        <v>Felipe Arias</v>
      </c>
      <c r="G651" s="4" t="str">
        <f>+VLOOKUP($A651,DATOS_CAPACITACIONES!A:G,7,0)</f>
        <v xml:space="preserve">Finca El Pilar </v>
      </c>
      <c r="H651" s="5">
        <f>+VLOOKUP($A651,DATOS_CAPACITACIONES!A:H,8,0)</f>
        <v>44366</v>
      </c>
      <c r="I651" s="4">
        <f>+VLOOKUP($A651,DATOS_CAPACITACIONES!A:I,9,0)</f>
        <v>60</v>
      </c>
      <c r="J651" s="2">
        <v>1123115732</v>
      </c>
      <c r="K651" s="4">
        <f>+VLOOKUP($J651,DATOS_PERSONAL!B:C,2,0)</f>
        <v>1520</v>
      </c>
      <c r="L651" s="4" t="str">
        <f>+VLOOKUP($J651,DATOS_PERSONAL!B:D,3,0)</f>
        <v xml:space="preserve"> OVIDIO</v>
      </c>
      <c r="M651" s="4" t="str">
        <f>+VLOOKUP($J651,DATOS_PERSONAL!B:E,4,0)</f>
        <v>MURCIA JOJOA</v>
      </c>
      <c r="N651" s="4" t="str">
        <f>+VLOOKUP($J651,DATOS_PERSONAL!B:F,5,0)</f>
        <v>OROBERLÍN S.A.S.</v>
      </c>
      <c r="O651" s="4">
        <f>+VLOOKUP($A651,DATOS_CAPACITACIONES!A:N,11,0)</f>
        <v>63</v>
      </c>
      <c r="P651" s="4">
        <f>+VLOOKUP($A651,DATOS_CAPACITACIONES!A:L,12,0)</f>
        <v>63</v>
      </c>
      <c r="Q651" s="3">
        <f t="shared" si="10"/>
        <v>1</v>
      </c>
    </row>
    <row r="652" spans="1:17" ht="34.5" customHeight="1" x14ac:dyDescent="0.25">
      <c r="A652" s="2">
        <v>27</v>
      </c>
      <c r="B652" s="4" t="str">
        <f>+VLOOKUP($A652,DATOS_CAPACITACIONES!A:B,2,0)</f>
        <v>SST</v>
      </c>
      <c r="C652" s="4" t="str">
        <f>+VLOOKUP($A652,DATOS_CAPACITACIONES!A:C,3,0)</f>
        <v>Riesgo físico, identificación de peligros, lección aprendida sobre accidentes - mes de junio</v>
      </c>
      <c r="D652" s="4" t="str">
        <f>+VLOOKUP($A652,DATOS_CAPACITACIONES!A:D,4,0)</f>
        <v>Identificar los riesgos físicos, analizar las causas de los accidentes del mes de junio y compartir las medidas preventivas</v>
      </c>
      <c r="E652" s="4" t="str">
        <f>+VLOOKUP($A652,DATOS_CAPACITACIONES!A:E,5,0)</f>
        <v>Felipe Arias</v>
      </c>
      <c r="F652" s="4" t="str">
        <f>+VLOOKUP($A652,DATOS_CAPACITACIONES!A:F,6,0)</f>
        <v>Felipe Arias</v>
      </c>
      <c r="G652" s="4" t="str">
        <f>+VLOOKUP($A652,DATOS_CAPACITACIONES!A:G,7,0)</f>
        <v xml:space="preserve">Finca El Pilar </v>
      </c>
      <c r="H652" s="5">
        <f>+VLOOKUP($A652,DATOS_CAPACITACIONES!A:H,8,0)</f>
        <v>44366</v>
      </c>
      <c r="I652" s="4">
        <f>+VLOOKUP($A652,DATOS_CAPACITACIONES!A:I,9,0)</f>
        <v>60</v>
      </c>
      <c r="J652" s="2">
        <v>40404467</v>
      </c>
      <c r="K652" s="4">
        <f>+VLOOKUP($J652,DATOS_PERSONAL!B:C,2,0)</f>
        <v>1029</v>
      </c>
      <c r="L652" s="4" t="str">
        <f>+VLOOKUP($J652,DATOS_PERSONAL!B:D,3,0)</f>
        <v>BLANCA MARINELLA</v>
      </c>
      <c r="M652" s="4" t="str">
        <f>+VLOOKUP($J652,DATOS_PERSONAL!B:E,4,0)</f>
        <v xml:space="preserve">MORENO SANCHEZ </v>
      </c>
      <c r="N652" s="4" t="str">
        <f>+VLOOKUP($J652,DATOS_PERSONAL!B:F,5,0)</f>
        <v>OROBERLÍN S.A.S.</v>
      </c>
      <c r="O652" s="4">
        <f>+VLOOKUP($A652,DATOS_CAPACITACIONES!A:N,11,0)</f>
        <v>63</v>
      </c>
      <c r="P652" s="4">
        <f>+VLOOKUP($A652,DATOS_CAPACITACIONES!A:L,12,0)</f>
        <v>63</v>
      </c>
      <c r="Q652" s="3">
        <f t="shared" si="10"/>
        <v>1</v>
      </c>
    </row>
    <row r="653" spans="1:17" ht="34.5" customHeight="1" x14ac:dyDescent="0.25">
      <c r="A653" s="2">
        <v>27</v>
      </c>
      <c r="B653" s="4" t="str">
        <f>+VLOOKUP($A653,DATOS_CAPACITACIONES!A:B,2,0)</f>
        <v>SST</v>
      </c>
      <c r="C653" s="4" t="str">
        <f>+VLOOKUP($A653,DATOS_CAPACITACIONES!A:C,3,0)</f>
        <v>Riesgo físico, identificación de peligros, lección aprendida sobre accidentes - mes de junio</v>
      </c>
      <c r="D653" s="4" t="str">
        <f>+VLOOKUP($A653,DATOS_CAPACITACIONES!A:D,4,0)</f>
        <v>Identificar los riesgos físicos, analizar las causas de los accidentes del mes de junio y compartir las medidas preventivas</v>
      </c>
      <c r="E653" s="4" t="str">
        <f>+VLOOKUP($A653,DATOS_CAPACITACIONES!A:E,5,0)</f>
        <v>Felipe Arias</v>
      </c>
      <c r="F653" s="4" t="str">
        <f>+VLOOKUP($A653,DATOS_CAPACITACIONES!A:F,6,0)</f>
        <v>Felipe Arias</v>
      </c>
      <c r="G653" s="4" t="str">
        <f>+VLOOKUP($A653,DATOS_CAPACITACIONES!A:G,7,0)</f>
        <v xml:space="preserve">Finca El Pilar </v>
      </c>
      <c r="H653" s="5">
        <f>+VLOOKUP($A653,DATOS_CAPACITACIONES!A:H,8,0)</f>
        <v>44366</v>
      </c>
      <c r="I653" s="4">
        <f>+VLOOKUP($A653,DATOS_CAPACITACIONES!A:I,9,0)</f>
        <v>60</v>
      </c>
      <c r="J653" s="2">
        <v>40328103</v>
      </c>
      <c r="K653" s="4">
        <f>+VLOOKUP($J653,DATOS_PERSONAL!B:C,2,0)</f>
        <v>1030</v>
      </c>
      <c r="L653" s="4" t="str">
        <f>+VLOOKUP($J653,DATOS_PERSONAL!B:D,3,0)</f>
        <v>DORYS ADRIANA</v>
      </c>
      <c r="M653" s="4" t="str">
        <f>+VLOOKUP($J653,DATOS_PERSONAL!B:E,4,0)</f>
        <v xml:space="preserve">MORENO SANCHEZ </v>
      </c>
      <c r="N653" s="4" t="str">
        <f>+VLOOKUP($J653,DATOS_PERSONAL!B:F,5,0)</f>
        <v>OROBERLÍN S.A.S.</v>
      </c>
      <c r="O653" s="4">
        <f>+VLOOKUP($A653,DATOS_CAPACITACIONES!A:N,11,0)</f>
        <v>63</v>
      </c>
      <c r="P653" s="4">
        <f>+VLOOKUP($A653,DATOS_CAPACITACIONES!A:L,12,0)</f>
        <v>63</v>
      </c>
      <c r="Q653" s="3">
        <f t="shared" si="10"/>
        <v>1</v>
      </c>
    </row>
    <row r="654" spans="1:17" ht="34.5" customHeight="1" x14ac:dyDescent="0.25">
      <c r="A654" s="2">
        <v>27</v>
      </c>
      <c r="B654" s="4" t="str">
        <f>+VLOOKUP($A654,DATOS_CAPACITACIONES!A:B,2,0)</f>
        <v>SST</v>
      </c>
      <c r="C654" s="4" t="str">
        <f>+VLOOKUP($A654,DATOS_CAPACITACIONES!A:C,3,0)</f>
        <v>Riesgo físico, identificación de peligros, lección aprendida sobre accidentes - mes de junio</v>
      </c>
      <c r="D654" s="4" t="str">
        <f>+VLOOKUP($A654,DATOS_CAPACITACIONES!A:D,4,0)</f>
        <v>Identificar los riesgos físicos, analizar las causas de los accidentes del mes de junio y compartir las medidas preventivas</v>
      </c>
      <c r="E654" s="4" t="str">
        <f>+VLOOKUP($A654,DATOS_CAPACITACIONES!A:E,5,0)</f>
        <v>Felipe Arias</v>
      </c>
      <c r="F654" s="4" t="str">
        <f>+VLOOKUP($A654,DATOS_CAPACITACIONES!A:F,6,0)</f>
        <v>Felipe Arias</v>
      </c>
      <c r="G654" s="4" t="str">
        <f>+VLOOKUP($A654,DATOS_CAPACITACIONES!A:G,7,0)</f>
        <v xml:space="preserve">Finca El Pilar </v>
      </c>
      <c r="H654" s="5">
        <f>+VLOOKUP($A654,DATOS_CAPACITACIONES!A:H,8,0)</f>
        <v>44366</v>
      </c>
      <c r="I654" s="4">
        <f>+VLOOKUP($A654,DATOS_CAPACITACIONES!A:I,9,0)</f>
        <v>60</v>
      </c>
      <c r="J654" s="2">
        <v>77103898</v>
      </c>
      <c r="K654" s="4">
        <f>+VLOOKUP($J654,DATOS_PERSONAL!B:C,2,0)</f>
        <v>1347</v>
      </c>
      <c r="L654" s="4" t="str">
        <f>+VLOOKUP($J654,DATOS_PERSONAL!B:D,3,0)</f>
        <v xml:space="preserve"> JHANDY EMIRO</v>
      </c>
      <c r="M654" s="4" t="str">
        <f>+VLOOKUP($J654,DATOS_PERSONAL!B:E,4,0)</f>
        <v>MARTINEZ OSPINO</v>
      </c>
      <c r="N654" s="4" t="str">
        <f>+VLOOKUP($J654,DATOS_PERSONAL!B:F,5,0)</f>
        <v>OROBERLÍN S.A.S.</v>
      </c>
      <c r="O654" s="4">
        <f>+VLOOKUP($A654,DATOS_CAPACITACIONES!A:N,11,0)</f>
        <v>63</v>
      </c>
      <c r="P654" s="4">
        <f>+VLOOKUP($A654,DATOS_CAPACITACIONES!A:L,12,0)</f>
        <v>63</v>
      </c>
      <c r="Q654" s="3">
        <f t="shared" si="10"/>
        <v>1</v>
      </c>
    </row>
    <row r="655" spans="1:17" ht="34.5" customHeight="1" x14ac:dyDescent="0.25">
      <c r="A655" s="2">
        <v>27</v>
      </c>
      <c r="B655" s="4" t="str">
        <f>+VLOOKUP($A655,DATOS_CAPACITACIONES!A:B,2,0)</f>
        <v>SST</v>
      </c>
      <c r="C655" s="4" t="str">
        <f>+VLOOKUP($A655,DATOS_CAPACITACIONES!A:C,3,0)</f>
        <v>Riesgo físico, identificación de peligros, lección aprendida sobre accidentes - mes de junio</v>
      </c>
      <c r="D655" s="4" t="str">
        <f>+VLOOKUP($A655,DATOS_CAPACITACIONES!A:D,4,0)</f>
        <v>Identificar los riesgos físicos, analizar las causas de los accidentes del mes de junio y compartir las medidas preventivas</v>
      </c>
      <c r="E655" s="4" t="str">
        <f>+VLOOKUP($A655,DATOS_CAPACITACIONES!A:E,5,0)</f>
        <v>Felipe Arias</v>
      </c>
      <c r="F655" s="4" t="str">
        <f>+VLOOKUP($A655,DATOS_CAPACITACIONES!A:F,6,0)</f>
        <v>Felipe Arias</v>
      </c>
      <c r="G655" s="4" t="str">
        <f>+VLOOKUP($A655,DATOS_CAPACITACIONES!A:G,7,0)</f>
        <v xml:space="preserve">Finca El Pilar </v>
      </c>
      <c r="H655" s="5">
        <f>+VLOOKUP($A655,DATOS_CAPACITACIONES!A:H,8,0)</f>
        <v>44366</v>
      </c>
      <c r="I655" s="4">
        <f>+VLOOKUP($A655,DATOS_CAPACITACIONES!A:I,9,0)</f>
        <v>60</v>
      </c>
      <c r="J655" s="2">
        <v>85380891</v>
      </c>
      <c r="K655" s="4">
        <f>+VLOOKUP($J655,DATOS_PERSONAL!B:C,2,0)</f>
        <v>1532</v>
      </c>
      <c r="L655" s="4" t="str">
        <f>+VLOOKUP($J655,DATOS_PERSONAL!B:D,3,0)</f>
        <v>JOSE FERNANDO</v>
      </c>
      <c r="M655" s="4" t="str">
        <f>+VLOOKUP($J655,DATOS_PERSONAL!B:E,4,0)</f>
        <v xml:space="preserve">MANGA GUZMAN </v>
      </c>
      <c r="N655" s="4" t="str">
        <f>+VLOOKUP($J655,DATOS_PERSONAL!B:F,5,0)</f>
        <v>OROBERLÍN S.A.S.</v>
      </c>
      <c r="O655" s="4">
        <f>+VLOOKUP($A655,DATOS_CAPACITACIONES!A:N,11,0)</f>
        <v>63</v>
      </c>
      <c r="P655" s="4">
        <f>+VLOOKUP($A655,DATOS_CAPACITACIONES!A:L,12,0)</f>
        <v>63</v>
      </c>
      <c r="Q655" s="3">
        <f t="shared" si="10"/>
        <v>1</v>
      </c>
    </row>
    <row r="656" spans="1:17" ht="34.5" customHeight="1" x14ac:dyDescent="0.25">
      <c r="A656" s="2">
        <v>27</v>
      </c>
      <c r="B656" s="4" t="str">
        <f>+VLOOKUP($A656,DATOS_CAPACITACIONES!A:B,2,0)</f>
        <v>SST</v>
      </c>
      <c r="C656" s="4" t="str">
        <f>+VLOOKUP($A656,DATOS_CAPACITACIONES!A:C,3,0)</f>
        <v>Riesgo físico, identificación de peligros, lección aprendida sobre accidentes - mes de junio</v>
      </c>
      <c r="D656" s="4" t="str">
        <f>+VLOOKUP($A656,DATOS_CAPACITACIONES!A:D,4,0)</f>
        <v>Identificar los riesgos físicos, analizar las causas de los accidentes del mes de junio y compartir las medidas preventivas</v>
      </c>
      <c r="E656" s="4" t="str">
        <f>+VLOOKUP($A656,DATOS_CAPACITACIONES!A:E,5,0)</f>
        <v>Felipe Arias</v>
      </c>
      <c r="F656" s="4" t="str">
        <f>+VLOOKUP($A656,DATOS_CAPACITACIONES!A:F,6,0)</f>
        <v>Felipe Arias</v>
      </c>
      <c r="G656" s="4" t="str">
        <f>+VLOOKUP($A656,DATOS_CAPACITACIONES!A:G,7,0)</f>
        <v xml:space="preserve">Finca El Pilar </v>
      </c>
      <c r="H656" s="5">
        <f>+VLOOKUP($A656,DATOS_CAPACITACIONES!A:H,8,0)</f>
        <v>44366</v>
      </c>
      <c r="I656" s="4">
        <f>+VLOOKUP($A656,DATOS_CAPACITACIONES!A:I,9,0)</f>
        <v>60</v>
      </c>
      <c r="J656" s="2">
        <v>7837936</v>
      </c>
      <c r="K656" s="4">
        <f>+VLOOKUP($J656,DATOS_PERSONAL!B:C,2,0)</f>
        <v>1011</v>
      </c>
      <c r="L656" s="4" t="str">
        <f>+VLOOKUP($J656,DATOS_PERSONAL!B:D,3,0)</f>
        <v xml:space="preserve"> WILSON</v>
      </c>
      <c r="M656" s="4" t="str">
        <f>+VLOOKUP($J656,DATOS_PERSONAL!B:E,4,0)</f>
        <v>LOPEZ RINCON</v>
      </c>
      <c r="N656" s="4" t="str">
        <f>+VLOOKUP($J656,DATOS_PERSONAL!B:F,5,0)</f>
        <v>OROBERLÍN S.A.S.</v>
      </c>
      <c r="O656" s="4">
        <f>+VLOOKUP($A656,DATOS_CAPACITACIONES!A:N,11,0)</f>
        <v>63</v>
      </c>
      <c r="P656" s="4">
        <f>+VLOOKUP($A656,DATOS_CAPACITACIONES!A:L,12,0)</f>
        <v>63</v>
      </c>
      <c r="Q656" s="3">
        <f t="shared" si="10"/>
        <v>1</v>
      </c>
    </row>
    <row r="657" spans="1:17" ht="34.5" customHeight="1" x14ac:dyDescent="0.25">
      <c r="A657" s="2">
        <v>27</v>
      </c>
      <c r="B657" s="4" t="str">
        <f>+VLOOKUP($A657,DATOS_CAPACITACIONES!A:B,2,0)</f>
        <v>SST</v>
      </c>
      <c r="C657" s="4" t="str">
        <f>+VLOOKUP($A657,DATOS_CAPACITACIONES!A:C,3,0)</f>
        <v>Riesgo físico, identificación de peligros, lección aprendida sobre accidentes - mes de junio</v>
      </c>
      <c r="D657" s="4" t="str">
        <f>+VLOOKUP($A657,DATOS_CAPACITACIONES!A:D,4,0)</f>
        <v>Identificar los riesgos físicos, analizar las causas de los accidentes del mes de junio y compartir las medidas preventivas</v>
      </c>
      <c r="E657" s="4" t="str">
        <f>+VLOOKUP($A657,DATOS_CAPACITACIONES!A:E,5,0)</f>
        <v>Felipe Arias</v>
      </c>
      <c r="F657" s="4" t="str">
        <f>+VLOOKUP($A657,DATOS_CAPACITACIONES!A:F,6,0)</f>
        <v>Felipe Arias</v>
      </c>
      <c r="G657" s="4" t="str">
        <f>+VLOOKUP($A657,DATOS_CAPACITACIONES!A:G,7,0)</f>
        <v xml:space="preserve">Finca El Pilar </v>
      </c>
      <c r="H657" s="5">
        <f>+VLOOKUP($A657,DATOS_CAPACITACIONES!A:H,8,0)</f>
        <v>44366</v>
      </c>
      <c r="I657" s="4">
        <f>+VLOOKUP($A657,DATOS_CAPACITACIONES!A:I,9,0)</f>
        <v>60</v>
      </c>
      <c r="J657" s="2">
        <v>7837811</v>
      </c>
      <c r="K657" s="4" t="str">
        <f>+VLOOKUP($J657,DATOS_PERSONAL!B:C,2,0)</f>
        <v>N/A</v>
      </c>
      <c r="L657" s="4" t="str">
        <f>+VLOOKUP($J657,DATOS_PERSONAL!B:D,3,0)</f>
        <v xml:space="preserve">ESTEBAN </v>
      </c>
      <c r="M657" s="4" t="str">
        <f>+VLOOKUP($J657,DATOS_PERSONAL!B:E,4,0)</f>
        <v>LOPEZ</v>
      </c>
      <c r="N657" s="4" t="str">
        <f>+VLOOKUP($J657,DATOS_PERSONAL!B:F,5,0)</f>
        <v>OROBERLÍN S.A.S.</v>
      </c>
      <c r="O657" s="4">
        <f>+VLOOKUP($A657,DATOS_CAPACITACIONES!A:N,11,0)</f>
        <v>63</v>
      </c>
      <c r="P657" s="4">
        <f>+VLOOKUP($A657,DATOS_CAPACITACIONES!A:L,12,0)</f>
        <v>63</v>
      </c>
      <c r="Q657" s="3">
        <f t="shared" si="10"/>
        <v>1</v>
      </c>
    </row>
    <row r="658" spans="1:17" ht="34.5" customHeight="1" x14ac:dyDescent="0.25">
      <c r="A658" s="2">
        <v>27</v>
      </c>
      <c r="B658" s="4" t="str">
        <f>+VLOOKUP($A658,DATOS_CAPACITACIONES!A:B,2,0)</f>
        <v>SST</v>
      </c>
      <c r="C658" s="4" t="str">
        <f>+VLOOKUP($A658,DATOS_CAPACITACIONES!A:C,3,0)</f>
        <v>Riesgo físico, identificación de peligros, lección aprendida sobre accidentes - mes de junio</v>
      </c>
      <c r="D658" s="4" t="str">
        <f>+VLOOKUP($A658,DATOS_CAPACITACIONES!A:D,4,0)</f>
        <v>Identificar los riesgos físicos, analizar las causas de los accidentes del mes de junio y compartir las medidas preventivas</v>
      </c>
      <c r="E658" s="4" t="str">
        <f>+VLOOKUP($A658,DATOS_CAPACITACIONES!A:E,5,0)</f>
        <v>Felipe Arias</v>
      </c>
      <c r="F658" s="4" t="str">
        <f>+VLOOKUP($A658,DATOS_CAPACITACIONES!A:F,6,0)</f>
        <v>Felipe Arias</v>
      </c>
      <c r="G658" s="4" t="str">
        <f>+VLOOKUP($A658,DATOS_CAPACITACIONES!A:G,7,0)</f>
        <v xml:space="preserve">Finca El Pilar </v>
      </c>
      <c r="H658" s="5">
        <f>+VLOOKUP($A658,DATOS_CAPACITACIONES!A:H,8,0)</f>
        <v>44366</v>
      </c>
      <c r="I658" s="4">
        <f>+VLOOKUP($A658,DATOS_CAPACITACIONES!A:I,9,0)</f>
        <v>60</v>
      </c>
      <c r="J658" s="2">
        <v>1063724340</v>
      </c>
      <c r="K658" s="4">
        <f>+VLOOKUP($J658,DATOS_PERSONAL!B:C,2,0)</f>
        <v>1345</v>
      </c>
      <c r="L658" s="4" t="str">
        <f>+VLOOKUP($J658,DATOS_PERSONAL!B:D,3,0)</f>
        <v xml:space="preserve"> LUIS ALBERTO</v>
      </c>
      <c r="M658" s="4" t="str">
        <f>+VLOOKUP($J658,DATOS_PERSONAL!B:E,4,0)</f>
        <v>JULIO ANAYA</v>
      </c>
      <c r="N658" s="4" t="str">
        <f>+VLOOKUP($J658,DATOS_PERSONAL!B:F,5,0)</f>
        <v>OROBERLÍN S.A.S.</v>
      </c>
      <c r="O658" s="4">
        <f>+VLOOKUP($A658,DATOS_CAPACITACIONES!A:N,11,0)</f>
        <v>63</v>
      </c>
      <c r="P658" s="4">
        <f>+VLOOKUP($A658,DATOS_CAPACITACIONES!A:L,12,0)</f>
        <v>63</v>
      </c>
      <c r="Q658" s="3">
        <f t="shared" si="10"/>
        <v>1</v>
      </c>
    </row>
    <row r="659" spans="1:17" ht="34.5" customHeight="1" x14ac:dyDescent="0.25">
      <c r="A659" s="2">
        <v>27</v>
      </c>
      <c r="B659" s="4" t="str">
        <f>+VLOOKUP($A659,DATOS_CAPACITACIONES!A:B,2,0)</f>
        <v>SST</v>
      </c>
      <c r="C659" s="4" t="str">
        <f>+VLOOKUP($A659,DATOS_CAPACITACIONES!A:C,3,0)</f>
        <v>Riesgo físico, identificación de peligros, lección aprendida sobre accidentes - mes de junio</v>
      </c>
      <c r="D659" s="4" t="str">
        <f>+VLOOKUP($A659,DATOS_CAPACITACIONES!A:D,4,0)</f>
        <v>Identificar los riesgos físicos, analizar las causas de los accidentes del mes de junio y compartir las medidas preventivas</v>
      </c>
      <c r="E659" s="4" t="str">
        <f>+VLOOKUP($A659,DATOS_CAPACITACIONES!A:E,5,0)</f>
        <v>Felipe Arias</v>
      </c>
      <c r="F659" s="4" t="str">
        <f>+VLOOKUP($A659,DATOS_CAPACITACIONES!A:F,6,0)</f>
        <v>Felipe Arias</v>
      </c>
      <c r="G659" s="4" t="str">
        <f>+VLOOKUP($A659,DATOS_CAPACITACIONES!A:G,7,0)</f>
        <v xml:space="preserve">Finca El Pilar </v>
      </c>
      <c r="H659" s="5">
        <f>+VLOOKUP($A659,DATOS_CAPACITACIONES!A:H,8,0)</f>
        <v>44366</v>
      </c>
      <c r="I659" s="4">
        <f>+VLOOKUP($A659,DATOS_CAPACITACIONES!A:I,9,0)</f>
        <v>60</v>
      </c>
      <c r="J659" s="2">
        <v>1121910483</v>
      </c>
      <c r="K659" s="4">
        <f>+VLOOKUP($J659,DATOS_PERSONAL!B:C,2,0)</f>
        <v>1538</v>
      </c>
      <c r="L659" s="4" t="str">
        <f>+VLOOKUP($J659,DATOS_PERSONAL!B:D,3,0)</f>
        <v>ADRIANA</v>
      </c>
      <c r="M659" s="4" t="str">
        <f>+VLOOKUP($J659,DATOS_PERSONAL!B:E,4,0)</f>
        <v xml:space="preserve">JARAMILLO OVALLE </v>
      </c>
      <c r="N659" s="4" t="str">
        <f>+VLOOKUP($J659,DATOS_PERSONAL!B:F,5,0)</f>
        <v>OROBERLÍN S.A.S.</v>
      </c>
      <c r="O659" s="4">
        <f>+VLOOKUP($A659,DATOS_CAPACITACIONES!A:N,11,0)</f>
        <v>63</v>
      </c>
      <c r="P659" s="4">
        <f>+VLOOKUP($A659,DATOS_CAPACITACIONES!A:L,12,0)</f>
        <v>63</v>
      </c>
      <c r="Q659" s="3">
        <f t="shared" si="10"/>
        <v>1</v>
      </c>
    </row>
    <row r="660" spans="1:17" ht="34.5" customHeight="1" x14ac:dyDescent="0.25">
      <c r="A660" s="2">
        <v>27</v>
      </c>
      <c r="B660" s="4" t="str">
        <f>+VLOOKUP($A660,DATOS_CAPACITACIONES!A:B,2,0)</f>
        <v>SST</v>
      </c>
      <c r="C660" s="4" t="str">
        <f>+VLOOKUP($A660,DATOS_CAPACITACIONES!A:C,3,0)</f>
        <v>Riesgo físico, identificación de peligros, lección aprendida sobre accidentes - mes de junio</v>
      </c>
      <c r="D660" s="4" t="str">
        <f>+VLOOKUP($A660,DATOS_CAPACITACIONES!A:D,4,0)</f>
        <v>Identificar los riesgos físicos, analizar las causas de los accidentes del mes de junio y compartir las medidas preventivas</v>
      </c>
      <c r="E660" s="4" t="str">
        <f>+VLOOKUP($A660,DATOS_CAPACITACIONES!A:E,5,0)</f>
        <v>Felipe Arias</v>
      </c>
      <c r="F660" s="4" t="str">
        <f>+VLOOKUP($A660,DATOS_CAPACITACIONES!A:F,6,0)</f>
        <v>Felipe Arias</v>
      </c>
      <c r="G660" s="4" t="str">
        <f>+VLOOKUP($A660,DATOS_CAPACITACIONES!A:G,7,0)</f>
        <v xml:space="preserve">Finca El Pilar </v>
      </c>
      <c r="H660" s="5">
        <f>+VLOOKUP($A660,DATOS_CAPACITACIONES!A:H,8,0)</f>
        <v>44366</v>
      </c>
      <c r="I660" s="4">
        <f>+VLOOKUP($A660,DATOS_CAPACITACIONES!A:I,9,0)</f>
        <v>60</v>
      </c>
      <c r="J660" s="2">
        <v>3271447</v>
      </c>
      <c r="K660" s="4">
        <f>+VLOOKUP($J660,DATOS_PERSONAL!B:C,2,0)</f>
        <v>1346</v>
      </c>
      <c r="L660" s="4" t="str">
        <f>+VLOOKUP($J660,DATOS_PERSONAL!B:D,3,0)</f>
        <v xml:space="preserve"> JOSE ANTONIO</v>
      </c>
      <c r="M660" s="4" t="str">
        <f>+VLOOKUP($J660,DATOS_PERSONAL!B:E,4,0)</f>
        <v>HERRERA MELO</v>
      </c>
      <c r="N660" s="4" t="str">
        <f>+VLOOKUP($J660,DATOS_PERSONAL!B:F,5,0)</f>
        <v>OROBERLÍN S.A.S.</v>
      </c>
      <c r="O660" s="4">
        <f>+VLOOKUP($A660,DATOS_CAPACITACIONES!A:N,11,0)</f>
        <v>63</v>
      </c>
      <c r="P660" s="4">
        <f>+VLOOKUP($A660,DATOS_CAPACITACIONES!A:L,12,0)</f>
        <v>63</v>
      </c>
      <c r="Q660" s="3">
        <f t="shared" si="10"/>
        <v>1</v>
      </c>
    </row>
    <row r="661" spans="1:17" ht="34.5" customHeight="1" x14ac:dyDescent="0.25">
      <c r="A661" s="2">
        <v>27</v>
      </c>
      <c r="B661" s="4" t="str">
        <f>+VLOOKUP($A661,DATOS_CAPACITACIONES!A:B,2,0)</f>
        <v>SST</v>
      </c>
      <c r="C661" s="4" t="str">
        <f>+VLOOKUP($A661,DATOS_CAPACITACIONES!A:C,3,0)</f>
        <v>Riesgo físico, identificación de peligros, lección aprendida sobre accidentes - mes de junio</v>
      </c>
      <c r="D661" s="4" t="str">
        <f>+VLOOKUP($A661,DATOS_CAPACITACIONES!A:D,4,0)</f>
        <v>Identificar los riesgos físicos, analizar las causas de los accidentes del mes de junio y compartir las medidas preventivas</v>
      </c>
      <c r="E661" s="4" t="str">
        <f>+VLOOKUP($A661,DATOS_CAPACITACIONES!A:E,5,0)</f>
        <v>Felipe Arias</v>
      </c>
      <c r="F661" s="4" t="str">
        <f>+VLOOKUP($A661,DATOS_CAPACITACIONES!A:F,6,0)</f>
        <v>Felipe Arias</v>
      </c>
      <c r="G661" s="4" t="str">
        <f>+VLOOKUP($A661,DATOS_CAPACITACIONES!A:G,7,0)</f>
        <v xml:space="preserve">Finca El Pilar </v>
      </c>
      <c r="H661" s="5">
        <f>+VLOOKUP($A661,DATOS_CAPACITACIONES!A:H,8,0)</f>
        <v>44366</v>
      </c>
      <c r="I661" s="4">
        <f>+VLOOKUP($A661,DATOS_CAPACITACIONES!A:I,9,0)</f>
        <v>60</v>
      </c>
      <c r="J661" s="2">
        <v>1120506666</v>
      </c>
      <c r="K661" s="4">
        <f>+VLOOKUP($J661,DATOS_PERSONAL!B:C,2,0)</f>
        <v>1523</v>
      </c>
      <c r="L661" s="4" t="str">
        <f>+VLOOKUP($J661,DATOS_PERSONAL!B:D,3,0)</f>
        <v>WAGNER STEVEN</v>
      </c>
      <c r="M661" s="4" t="str">
        <f>+VLOOKUP($J661,DATOS_PERSONAL!B:E,4,0)</f>
        <v xml:space="preserve">HERNANDEZ SUPELANO </v>
      </c>
      <c r="N661" s="4" t="str">
        <f>+VLOOKUP($J661,DATOS_PERSONAL!B:F,5,0)</f>
        <v>OROBERLÍN S.A.S.</v>
      </c>
      <c r="O661" s="4">
        <f>+VLOOKUP($A661,DATOS_CAPACITACIONES!A:N,11,0)</f>
        <v>63</v>
      </c>
      <c r="P661" s="4">
        <f>+VLOOKUP($A661,DATOS_CAPACITACIONES!A:L,12,0)</f>
        <v>63</v>
      </c>
      <c r="Q661" s="3">
        <f t="shared" si="10"/>
        <v>1</v>
      </c>
    </row>
    <row r="662" spans="1:17" ht="34.5" customHeight="1" x14ac:dyDescent="0.25">
      <c r="A662" s="2">
        <v>27</v>
      </c>
      <c r="B662" s="4" t="str">
        <f>+VLOOKUP($A662,DATOS_CAPACITACIONES!A:B,2,0)</f>
        <v>SST</v>
      </c>
      <c r="C662" s="4" t="str">
        <f>+VLOOKUP($A662,DATOS_CAPACITACIONES!A:C,3,0)</f>
        <v>Riesgo físico, identificación de peligros, lección aprendida sobre accidentes - mes de junio</v>
      </c>
      <c r="D662" s="4" t="str">
        <f>+VLOOKUP($A662,DATOS_CAPACITACIONES!A:D,4,0)</f>
        <v>Identificar los riesgos físicos, analizar las causas de los accidentes del mes de junio y compartir las medidas preventivas</v>
      </c>
      <c r="E662" s="4" t="str">
        <f>+VLOOKUP($A662,DATOS_CAPACITACIONES!A:E,5,0)</f>
        <v>Felipe Arias</v>
      </c>
      <c r="F662" s="4" t="str">
        <f>+VLOOKUP($A662,DATOS_CAPACITACIONES!A:F,6,0)</f>
        <v>Felipe Arias</v>
      </c>
      <c r="G662" s="4" t="str">
        <f>+VLOOKUP($A662,DATOS_CAPACITACIONES!A:G,7,0)</f>
        <v xml:space="preserve">Finca El Pilar </v>
      </c>
      <c r="H662" s="5">
        <f>+VLOOKUP($A662,DATOS_CAPACITACIONES!A:H,8,0)</f>
        <v>44366</v>
      </c>
      <c r="I662" s="4">
        <f>+VLOOKUP($A662,DATOS_CAPACITACIONES!A:I,9,0)</f>
        <v>60</v>
      </c>
      <c r="J662" s="2">
        <v>1121819496</v>
      </c>
      <c r="K662" s="4">
        <f>+VLOOKUP($J662,DATOS_PERSONAL!B:C,2,0)</f>
        <v>1008</v>
      </c>
      <c r="L662" s="4" t="str">
        <f>+VLOOKUP($J662,DATOS_PERSONAL!B:D,3,0)</f>
        <v xml:space="preserve"> OMAR JOSE</v>
      </c>
      <c r="M662" s="4" t="str">
        <f>+VLOOKUP($J662,DATOS_PERSONAL!B:E,4,0)</f>
        <v>HERNANDEZ RUIZ</v>
      </c>
      <c r="N662" s="4" t="str">
        <f>+VLOOKUP($J662,DATOS_PERSONAL!B:F,5,0)</f>
        <v>OROBERLÍN S.A.S.</v>
      </c>
      <c r="O662" s="4">
        <f>+VLOOKUP($A662,DATOS_CAPACITACIONES!A:N,11,0)</f>
        <v>63</v>
      </c>
      <c r="P662" s="4">
        <f>+VLOOKUP($A662,DATOS_CAPACITACIONES!A:L,12,0)</f>
        <v>63</v>
      </c>
      <c r="Q662" s="3">
        <f t="shared" si="10"/>
        <v>1</v>
      </c>
    </row>
    <row r="663" spans="1:17" ht="34.5" customHeight="1" x14ac:dyDescent="0.25">
      <c r="A663" s="2">
        <v>27</v>
      </c>
      <c r="B663" s="4" t="str">
        <f>+VLOOKUP($A663,DATOS_CAPACITACIONES!A:B,2,0)</f>
        <v>SST</v>
      </c>
      <c r="C663" s="4" t="str">
        <f>+VLOOKUP($A663,DATOS_CAPACITACIONES!A:C,3,0)</f>
        <v>Riesgo físico, identificación de peligros, lección aprendida sobre accidentes - mes de junio</v>
      </c>
      <c r="D663" s="4" t="str">
        <f>+VLOOKUP($A663,DATOS_CAPACITACIONES!A:D,4,0)</f>
        <v>Identificar los riesgos físicos, analizar las causas de los accidentes del mes de junio y compartir las medidas preventivas</v>
      </c>
      <c r="E663" s="4" t="str">
        <f>+VLOOKUP($A663,DATOS_CAPACITACIONES!A:E,5,0)</f>
        <v>Felipe Arias</v>
      </c>
      <c r="F663" s="4" t="str">
        <f>+VLOOKUP($A663,DATOS_CAPACITACIONES!A:F,6,0)</f>
        <v>Felipe Arias</v>
      </c>
      <c r="G663" s="4" t="str">
        <f>+VLOOKUP($A663,DATOS_CAPACITACIONES!A:G,7,0)</f>
        <v xml:space="preserve">Finca El Pilar </v>
      </c>
      <c r="H663" s="5">
        <f>+VLOOKUP($A663,DATOS_CAPACITACIONES!A:H,8,0)</f>
        <v>44366</v>
      </c>
      <c r="I663" s="4">
        <f>+VLOOKUP($A663,DATOS_CAPACITACIONES!A:I,9,0)</f>
        <v>60</v>
      </c>
      <c r="J663" s="2">
        <v>1121911429</v>
      </c>
      <c r="K663" s="4">
        <f>+VLOOKUP($J663,DATOS_PERSONAL!B:C,2,0)</f>
        <v>1037</v>
      </c>
      <c r="L663" s="4" t="str">
        <f>+VLOOKUP($J663,DATOS_PERSONAL!B:D,3,0)</f>
        <v>JYMMY ALEXANDER</v>
      </c>
      <c r="M663" s="4" t="str">
        <f>+VLOOKUP($J663,DATOS_PERSONAL!B:E,4,0)</f>
        <v xml:space="preserve">HERNANDEZ MORENO  </v>
      </c>
      <c r="N663" s="4" t="str">
        <f>+VLOOKUP($J663,DATOS_PERSONAL!B:F,5,0)</f>
        <v>OROBERLÍN S.A.S.</v>
      </c>
      <c r="O663" s="4">
        <f>+VLOOKUP($A663,DATOS_CAPACITACIONES!A:N,11,0)</f>
        <v>63</v>
      </c>
      <c r="P663" s="4">
        <f>+VLOOKUP($A663,DATOS_CAPACITACIONES!A:L,12,0)</f>
        <v>63</v>
      </c>
      <c r="Q663" s="3">
        <f t="shared" si="10"/>
        <v>1</v>
      </c>
    </row>
    <row r="664" spans="1:17" ht="34.5" customHeight="1" x14ac:dyDescent="0.25">
      <c r="A664" s="2">
        <v>27</v>
      </c>
      <c r="B664" s="4" t="str">
        <f>+VLOOKUP($A664,DATOS_CAPACITACIONES!A:B,2,0)</f>
        <v>SST</v>
      </c>
      <c r="C664" s="4" t="str">
        <f>+VLOOKUP($A664,DATOS_CAPACITACIONES!A:C,3,0)</f>
        <v>Riesgo físico, identificación de peligros, lección aprendida sobre accidentes - mes de junio</v>
      </c>
      <c r="D664" s="4" t="str">
        <f>+VLOOKUP($A664,DATOS_CAPACITACIONES!A:D,4,0)</f>
        <v>Identificar los riesgos físicos, analizar las causas de los accidentes del mes de junio y compartir las medidas preventivas</v>
      </c>
      <c r="E664" s="4" t="str">
        <f>+VLOOKUP($A664,DATOS_CAPACITACIONES!A:E,5,0)</f>
        <v>Felipe Arias</v>
      </c>
      <c r="F664" s="4" t="str">
        <f>+VLOOKUP($A664,DATOS_CAPACITACIONES!A:F,6,0)</f>
        <v>Felipe Arias</v>
      </c>
      <c r="G664" s="4" t="str">
        <f>+VLOOKUP($A664,DATOS_CAPACITACIONES!A:G,7,0)</f>
        <v xml:space="preserve">Finca El Pilar </v>
      </c>
      <c r="H664" s="5">
        <f>+VLOOKUP($A664,DATOS_CAPACITACIONES!A:H,8,0)</f>
        <v>44366</v>
      </c>
      <c r="I664" s="4">
        <f>+VLOOKUP($A664,DATOS_CAPACITACIONES!A:I,9,0)</f>
        <v>60</v>
      </c>
      <c r="J664" s="2">
        <v>1121934150</v>
      </c>
      <c r="K664" s="4">
        <f>+VLOOKUP($J664,DATOS_PERSONAL!B:C,2,0)</f>
        <v>1058</v>
      </c>
      <c r="L664" s="4" t="str">
        <f>+VLOOKUP($J664,DATOS_PERSONAL!B:D,3,0)</f>
        <v xml:space="preserve"> YULIAN ANDRES</v>
      </c>
      <c r="M664" s="4" t="str">
        <f>+VLOOKUP($J664,DATOS_PERSONAL!B:E,4,0)</f>
        <v>HERNANDEZ MORENO</v>
      </c>
      <c r="N664" s="4" t="str">
        <f>+VLOOKUP($J664,DATOS_PERSONAL!B:F,5,0)</f>
        <v>OROBERLÍN S.A.S.</v>
      </c>
      <c r="O664" s="4">
        <f>+VLOOKUP($A664,DATOS_CAPACITACIONES!A:N,11,0)</f>
        <v>63</v>
      </c>
      <c r="P664" s="4">
        <f>+VLOOKUP($A664,DATOS_CAPACITACIONES!A:L,12,0)</f>
        <v>63</v>
      </c>
      <c r="Q664" s="3">
        <f t="shared" si="10"/>
        <v>1</v>
      </c>
    </row>
    <row r="665" spans="1:17" ht="34.5" customHeight="1" x14ac:dyDescent="0.25">
      <c r="A665" s="2">
        <v>27</v>
      </c>
      <c r="B665" s="4" t="str">
        <f>+VLOOKUP($A665,DATOS_CAPACITACIONES!A:B,2,0)</f>
        <v>SST</v>
      </c>
      <c r="C665" s="4" t="str">
        <f>+VLOOKUP($A665,DATOS_CAPACITACIONES!A:C,3,0)</f>
        <v>Riesgo físico, identificación de peligros, lección aprendida sobre accidentes - mes de junio</v>
      </c>
      <c r="D665" s="4" t="str">
        <f>+VLOOKUP($A665,DATOS_CAPACITACIONES!A:D,4,0)</f>
        <v>Identificar los riesgos físicos, analizar las causas de los accidentes del mes de junio y compartir las medidas preventivas</v>
      </c>
      <c r="E665" s="4" t="str">
        <f>+VLOOKUP($A665,DATOS_CAPACITACIONES!A:E,5,0)</f>
        <v>Felipe Arias</v>
      </c>
      <c r="F665" s="4" t="str">
        <f>+VLOOKUP($A665,DATOS_CAPACITACIONES!A:F,6,0)</f>
        <v>Felipe Arias</v>
      </c>
      <c r="G665" s="4" t="str">
        <f>+VLOOKUP($A665,DATOS_CAPACITACIONES!A:G,7,0)</f>
        <v xml:space="preserve">Finca El Pilar </v>
      </c>
      <c r="H665" s="5">
        <f>+VLOOKUP($A665,DATOS_CAPACITACIONES!A:H,8,0)</f>
        <v>44366</v>
      </c>
      <c r="I665" s="4">
        <f>+VLOOKUP($A665,DATOS_CAPACITACIONES!A:I,9,0)</f>
        <v>60</v>
      </c>
      <c r="J665" s="2">
        <v>1007329990</v>
      </c>
      <c r="K665" s="4">
        <f>+VLOOKUP($J665,DATOS_PERSONAL!B:C,2,0)</f>
        <v>1101</v>
      </c>
      <c r="L665" s="4" t="str">
        <f>+VLOOKUP($J665,DATOS_PERSONAL!B:D,3,0)</f>
        <v>ADRIANA</v>
      </c>
      <c r="M665" s="4" t="str">
        <f>+VLOOKUP($J665,DATOS_PERSONAL!B:E,4,0)</f>
        <v xml:space="preserve">HERNANDEZ LONDOÑO </v>
      </c>
      <c r="N665" s="4" t="str">
        <f>+VLOOKUP($J665,DATOS_PERSONAL!B:F,5,0)</f>
        <v>OROBERLÍN S.A.S.</v>
      </c>
      <c r="O665" s="4">
        <f>+VLOOKUP($A665,DATOS_CAPACITACIONES!A:N,11,0)</f>
        <v>63</v>
      </c>
      <c r="P665" s="4">
        <f>+VLOOKUP($A665,DATOS_CAPACITACIONES!A:L,12,0)</f>
        <v>63</v>
      </c>
      <c r="Q665" s="3">
        <f t="shared" si="10"/>
        <v>1</v>
      </c>
    </row>
    <row r="666" spans="1:17" ht="34.5" customHeight="1" x14ac:dyDescent="0.25">
      <c r="A666" s="2">
        <v>27</v>
      </c>
      <c r="B666" s="4" t="str">
        <f>+VLOOKUP($A666,DATOS_CAPACITACIONES!A:B,2,0)</f>
        <v>SST</v>
      </c>
      <c r="C666" s="4" t="str">
        <f>+VLOOKUP($A666,DATOS_CAPACITACIONES!A:C,3,0)</f>
        <v>Riesgo físico, identificación de peligros, lección aprendida sobre accidentes - mes de junio</v>
      </c>
      <c r="D666" s="4" t="str">
        <f>+VLOOKUP($A666,DATOS_CAPACITACIONES!A:D,4,0)</f>
        <v>Identificar los riesgos físicos, analizar las causas de los accidentes del mes de junio y compartir las medidas preventivas</v>
      </c>
      <c r="E666" s="4" t="str">
        <f>+VLOOKUP($A666,DATOS_CAPACITACIONES!A:E,5,0)</f>
        <v>Felipe Arias</v>
      </c>
      <c r="F666" s="4" t="str">
        <f>+VLOOKUP($A666,DATOS_CAPACITACIONES!A:F,6,0)</f>
        <v>Felipe Arias</v>
      </c>
      <c r="G666" s="4" t="str">
        <f>+VLOOKUP($A666,DATOS_CAPACITACIONES!A:G,7,0)</f>
        <v xml:space="preserve">Finca El Pilar </v>
      </c>
      <c r="H666" s="5">
        <f>+VLOOKUP($A666,DATOS_CAPACITACIONES!A:H,8,0)</f>
        <v>44366</v>
      </c>
      <c r="I666" s="4">
        <f>+VLOOKUP($A666,DATOS_CAPACITACIONES!A:I,9,0)</f>
        <v>60</v>
      </c>
      <c r="J666" s="2">
        <v>1123115110</v>
      </c>
      <c r="K666" s="4">
        <f>+VLOOKUP($J666,DATOS_PERSONAL!B:C,2,0)</f>
        <v>1371</v>
      </c>
      <c r="L666" s="4" t="str">
        <f>+VLOOKUP($J666,DATOS_PERSONAL!B:D,3,0)</f>
        <v>MARINELLY</v>
      </c>
      <c r="M666" s="4" t="str">
        <f>+VLOOKUP($J666,DATOS_PERSONAL!B:E,4,0)</f>
        <v xml:space="preserve">HERNANDEZ JILGUERO </v>
      </c>
      <c r="N666" s="4" t="str">
        <f>+VLOOKUP($J666,DATOS_PERSONAL!B:F,5,0)</f>
        <v>OROBERLÍN S.A.S.</v>
      </c>
      <c r="O666" s="4">
        <f>+VLOOKUP($A666,DATOS_CAPACITACIONES!A:N,11,0)</f>
        <v>63</v>
      </c>
      <c r="P666" s="4">
        <f>+VLOOKUP($A666,DATOS_CAPACITACIONES!A:L,12,0)</f>
        <v>63</v>
      </c>
      <c r="Q666" s="3">
        <f t="shared" si="10"/>
        <v>1</v>
      </c>
    </row>
    <row r="667" spans="1:17" ht="34.5" customHeight="1" x14ac:dyDescent="0.25">
      <c r="A667" s="2">
        <v>27</v>
      </c>
      <c r="B667" s="4" t="str">
        <f>+VLOOKUP($A667,DATOS_CAPACITACIONES!A:B,2,0)</f>
        <v>SST</v>
      </c>
      <c r="C667" s="4" t="str">
        <f>+VLOOKUP($A667,DATOS_CAPACITACIONES!A:C,3,0)</f>
        <v>Riesgo físico, identificación de peligros, lección aprendida sobre accidentes - mes de junio</v>
      </c>
      <c r="D667" s="4" t="str">
        <f>+VLOOKUP($A667,DATOS_CAPACITACIONES!A:D,4,0)</f>
        <v>Identificar los riesgos físicos, analizar las causas de los accidentes del mes de junio y compartir las medidas preventivas</v>
      </c>
      <c r="E667" s="4" t="str">
        <f>+VLOOKUP($A667,DATOS_CAPACITACIONES!A:E,5,0)</f>
        <v>Felipe Arias</v>
      </c>
      <c r="F667" s="4" t="str">
        <f>+VLOOKUP($A667,DATOS_CAPACITACIONES!A:F,6,0)</f>
        <v>Felipe Arias</v>
      </c>
      <c r="G667" s="4" t="str">
        <f>+VLOOKUP($A667,DATOS_CAPACITACIONES!A:G,7,0)</f>
        <v xml:space="preserve">Finca El Pilar </v>
      </c>
      <c r="H667" s="5">
        <f>+VLOOKUP($A667,DATOS_CAPACITACIONES!A:H,8,0)</f>
        <v>44366</v>
      </c>
      <c r="I667" s="4">
        <f>+VLOOKUP($A667,DATOS_CAPACITACIONES!A:I,9,0)</f>
        <v>60</v>
      </c>
      <c r="J667" s="2">
        <v>1010143088</v>
      </c>
      <c r="K667" s="4">
        <f>+VLOOKUP($J667,DATOS_PERSONAL!B:C,2,0)</f>
        <v>1536</v>
      </c>
      <c r="L667" s="4" t="str">
        <f>+VLOOKUP($J667,DATOS_PERSONAL!B:D,3,0)</f>
        <v>MONICA ALEJANDRA</v>
      </c>
      <c r="M667" s="4" t="str">
        <f>+VLOOKUP($J667,DATOS_PERSONAL!B:E,4,0)</f>
        <v xml:space="preserve">HERNANDEZ HERNANDEZ </v>
      </c>
      <c r="N667" s="4" t="str">
        <f>+VLOOKUP($J667,DATOS_PERSONAL!B:F,5,0)</f>
        <v>OROBERLÍN S.A.S.</v>
      </c>
      <c r="O667" s="4">
        <f>+VLOOKUP($A667,DATOS_CAPACITACIONES!A:N,11,0)</f>
        <v>63</v>
      </c>
      <c r="P667" s="4">
        <f>+VLOOKUP($A667,DATOS_CAPACITACIONES!A:L,12,0)</f>
        <v>63</v>
      </c>
      <c r="Q667" s="3">
        <f t="shared" si="10"/>
        <v>1</v>
      </c>
    </row>
    <row r="668" spans="1:17" ht="34.5" customHeight="1" x14ac:dyDescent="0.25">
      <c r="A668" s="2">
        <v>27</v>
      </c>
      <c r="B668" s="4" t="str">
        <f>+VLOOKUP($A668,DATOS_CAPACITACIONES!A:B,2,0)</f>
        <v>SST</v>
      </c>
      <c r="C668" s="4" t="str">
        <f>+VLOOKUP($A668,DATOS_CAPACITACIONES!A:C,3,0)</f>
        <v>Riesgo físico, identificación de peligros, lección aprendida sobre accidentes - mes de junio</v>
      </c>
      <c r="D668" s="4" t="str">
        <f>+VLOOKUP($A668,DATOS_CAPACITACIONES!A:D,4,0)</f>
        <v>Identificar los riesgos físicos, analizar las causas de los accidentes del mes de junio y compartir las medidas preventivas</v>
      </c>
      <c r="E668" s="4" t="str">
        <f>+VLOOKUP($A668,DATOS_CAPACITACIONES!A:E,5,0)</f>
        <v>Felipe Arias</v>
      </c>
      <c r="F668" s="4" t="str">
        <f>+VLOOKUP($A668,DATOS_CAPACITACIONES!A:F,6,0)</f>
        <v>Felipe Arias</v>
      </c>
      <c r="G668" s="4" t="str">
        <f>+VLOOKUP($A668,DATOS_CAPACITACIONES!A:G,7,0)</f>
        <v xml:space="preserve">Finca El Pilar </v>
      </c>
      <c r="H668" s="5">
        <f>+VLOOKUP($A668,DATOS_CAPACITACIONES!A:H,8,0)</f>
        <v>44366</v>
      </c>
      <c r="I668" s="4">
        <f>+VLOOKUP($A668,DATOS_CAPACITACIONES!A:I,9,0)</f>
        <v>60</v>
      </c>
      <c r="J668" s="2">
        <v>1123116171</v>
      </c>
      <c r="K668" s="4">
        <f>+VLOOKUP($J668,DATOS_PERSONAL!B:C,2,0)</f>
        <v>1539</v>
      </c>
      <c r="L668" s="4" t="str">
        <f>+VLOOKUP($J668,DATOS_PERSONAL!B:D,3,0)</f>
        <v>YULIZA ANDREA</v>
      </c>
      <c r="M668" s="4" t="str">
        <f>+VLOOKUP($J668,DATOS_PERSONAL!B:E,4,0)</f>
        <v xml:space="preserve">HERNANDEZ HERNANDEZ </v>
      </c>
      <c r="N668" s="4" t="str">
        <f>+VLOOKUP($J668,DATOS_PERSONAL!B:F,5,0)</f>
        <v>OROBERLÍN S.A.S.</v>
      </c>
      <c r="O668" s="4">
        <f>+VLOOKUP($A668,DATOS_CAPACITACIONES!A:N,11,0)</f>
        <v>63</v>
      </c>
      <c r="P668" s="4">
        <f>+VLOOKUP($A668,DATOS_CAPACITACIONES!A:L,12,0)</f>
        <v>63</v>
      </c>
      <c r="Q668" s="3">
        <f t="shared" si="10"/>
        <v>1</v>
      </c>
    </row>
    <row r="669" spans="1:17" ht="34.5" customHeight="1" x14ac:dyDescent="0.25">
      <c r="A669" s="2">
        <v>27</v>
      </c>
      <c r="B669" s="4" t="str">
        <f>+VLOOKUP($A669,DATOS_CAPACITACIONES!A:B,2,0)</f>
        <v>SST</v>
      </c>
      <c r="C669" s="4" t="str">
        <f>+VLOOKUP($A669,DATOS_CAPACITACIONES!A:C,3,0)</f>
        <v>Riesgo físico, identificación de peligros, lección aprendida sobre accidentes - mes de junio</v>
      </c>
      <c r="D669" s="4" t="str">
        <f>+VLOOKUP($A669,DATOS_CAPACITACIONES!A:D,4,0)</f>
        <v>Identificar los riesgos físicos, analizar las causas de los accidentes del mes de junio y compartir las medidas preventivas</v>
      </c>
      <c r="E669" s="4" t="str">
        <f>+VLOOKUP($A669,DATOS_CAPACITACIONES!A:E,5,0)</f>
        <v>Felipe Arias</v>
      </c>
      <c r="F669" s="4" t="str">
        <f>+VLOOKUP($A669,DATOS_CAPACITACIONES!A:F,6,0)</f>
        <v>Felipe Arias</v>
      </c>
      <c r="G669" s="4" t="str">
        <f>+VLOOKUP($A669,DATOS_CAPACITACIONES!A:G,7,0)</f>
        <v xml:space="preserve">Finca El Pilar </v>
      </c>
      <c r="H669" s="5">
        <f>+VLOOKUP($A669,DATOS_CAPACITACIONES!A:H,8,0)</f>
        <v>44366</v>
      </c>
      <c r="I669" s="4">
        <f>+VLOOKUP($A669,DATOS_CAPACITACIONES!A:I,9,0)</f>
        <v>60</v>
      </c>
      <c r="J669" s="2">
        <v>1006838595</v>
      </c>
      <c r="K669" s="4" t="str">
        <f>+VLOOKUP($J669,DATOS_PERSONAL!B:C,2,0)</f>
        <v>N/A</v>
      </c>
      <c r="L669" s="4" t="str">
        <f>+VLOOKUP($J669,DATOS_PERSONAL!B:D,3,0)</f>
        <v>GEIDY</v>
      </c>
      <c r="M669" s="4" t="str">
        <f>+VLOOKUP($J669,DATOS_PERSONAL!B:E,4,0)</f>
        <v>GUZMAN RINCON</v>
      </c>
      <c r="N669" s="4" t="str">
        <f>+VLOOKUP($J669,DATOS_PERSONAL!B:F,5,0)</f>
        <v>OROBERLÍN S.A.S.</v>
      </c>
      <c r="O669" s="4">
        <f>+VLOOKUP($A669,DATOS_CAPACITACIONES!A:N,11,0)</f>
        <v>63</v>
      </c>
      <c r="P669" s="4">
        <f>+VLOOKUP($A669,DATOS_CAPACITACIONES!A:L,12,0)</f>
        <v>63</v>
      </c>
      <c r="Q669" s="3">
        <f t="shared" si="10"/>
        <v>1</v>
      </c>
    </row>
    <row r="670" spans="1:17" ht="34.5" customHeight="1" x14ac:dyDescent="0.25">
      <c r="A670" s="2">
        <v>27</v>
      </c>
      <c r="B670" s="4" t="str">
        <f>+VLOOKUP($A670,DATOS_CAPACITACIONES!A:B,2,0)</f>
        <v>SST</v>
      </c>
      <c r="C670" s="4" t="str">
        <f>+VLOOKUP($A670,DATOS_CAPACITACIONES!A:C,3,0)</f>
        <v>Riesgo físico, identificación de peligros, lección aprendida sobre accidentes - mes de junio</v>
      </c>
      <c r="D670" s="4" t="str">
        <f>+VLOOKUP($A670,DATOS_CAPACITACIONES!A:D,4,0)</f>
        <v>Identificar los riesgos físicos, analizar las causas de los accidentes del mes de junio y compartir las medidas preventivas</v>
      </c>
      <c r="E670" s="4" t="str">
        <f>+VLOOKUP($A670,DATOS_CAPACITACIONES!A:E,5,0)</f>
        <v>Felipe Arias</v>
      </c>
      <c r="F670" s="4" t="str">
        <f>+VLOOKUP($A670,DATOS_CAPACITACIONES!A:F,6,0)</f>
        <v>Felipe Arias</v>
      </c>
      <c r="G670" s="4" t="str">
        <f>+VLOOKUP($A670,DATOS_CAPACITACIONES!A:G,7,0)</f>
        <v xml:space="preserve">Finca El Pilar </v>
      </c>
      <c r="H670" s="5">
        <f>+VLOOKUP($A670,DATOS_CAPACITACIONES!A:H,8,0)</f>
        <v>44366</v>
      </c>
      <c r="I670" s="4">
        <f>+VLOOKUP($A670,DATOS_CAPACITACIONES!A:I,9,0)</f>
        <v>60</v>
      </c>
      <c r="J670" s="2">
        <v>1121952333</v>
      </c>
      <c r="K670" s="4">
        <f>+VLOOKUP($J670,DATOS_PERSONAL!B:C,2,0)</f>
        <v>1480</v>
      </c>
      <c r="L670" s="4" t="str">
        <f>+VLOOKUP($J670,DATOS_PERSONAL!B:D,3,0)</f>
        <v>DANNY ALEJANDRA</v>
      </c>
      <c r="M670" s="4" t="str">
        <f>+VLOOKUP($J670,DATOS_PERSONAL!B:E,4,0)</f>
        <v xml:space="preserve">GONZALEZ </v>
      </c>
      <c r="N670" s="4" t="str">
        <f>+VLOOKUP($J670,DATOS_PERSONAL!B:F,5,0)</f>
        <v>OROBERLÍN S.A.S.</v>
      </c>
      <c r="O670" s="4">
        <f>+VLOOKUP($A670,DATOS_CAPACITACIONES!A:N,11,0)</f>
        <v>63</v>
      </c>
      <c r="P670" s="4">
        <f>+VLOOKUP($A670,DATOS_CAPACITACIONES!A:L,12,0)</f>
        <v>63</v>
      </c>
      <c r="Q670" s="3">
        <f t="shared" si="10"/>
        <v>1</v>
      </c>
    </row>
    <row r="671" spans="1:17" ht="34.5" customHeight="1" x14ac:dyDescent="0.25">
      <c r="A671" s="2">
        <v>27</v>
      </c>
      <c r="B671" s="4" t="str">
        <f>+VLOOKUP($A671,DATOS_CAPACITACIONES!A:B,2,0)</f>
        <v>SST</v>
      </c>
      <c r="C671" s="4" t="str">
        <f>+VLOOKUP($A671,DATOS_CAPACITACIONES!A:C,3,0)</f>
        <v>Riesgo físico, identificación de peligros, lección aprendida sobre accidentes - mes de junio</v>
      </c>
      <c r="D671" s="4" t="str">
        <f>+VLOOKUP($A671,DATOS_CAPACITACIONES!A:D,4,0)</f>
        <v>Identificar los riesgos físicos, analizar las causas de los accidentes del mes de junio y compartir las medidas preventivas</v>
      </c>
      <c r="E671" s="4" t="str">
        <f>+VLOOKUP($A671,DATOS_CAPACITACIONES!A:E,5,0)</f>
        <v>Felipe Arias</v>
      </c>
      <c r="F671" s="4" t="str">
        <f>+VLOOKUP($A671,DATOS_CAPACITACIONES!A:F,6,0)</f>
        <v>Felipe Arias</v>
      </c>
      <c r="G671" s="4" t="str">
        <f>+VLOOKUP($A671,DATOS_CAPACITACIONES!A:G,7,0)</f>
        <v xml:space="preserve">Finca El Pilar </v>
      </c>
      <c r="H671" s="5">
        <f>+VLOOKUP($A671,DATOS_CAPACITACIONES!A:H,8,0)</f>
        <v>44366</v>
      </c>
      <c r="I671" s="4">
        <f>+VLOOKUP($A671,DATOS_CAPACITACIONES!A:I,9,0)</f>
        <v>60</v>
      </c>
      <c r="J671" s="2">
        <v>1006838553</v>
      </c>
      <c r="K671" s="4">
        <f>+VLOOKUP($J671,DATOS_PERSONAL!B:C,2,0)</f>
        <v>1547</v>
      </c>
      <c r="L671" s="4" t="str">
        <f>+VLOOKUP($J671,DATOS_PERSONAL!B:D,3,0)</f>
        <v>MIGUEL ANGEL</v>
      </c>
      <c r="M671" s="4" t="str">
        <f>+VLOOKUP($J671,DATOS_PERSONAL!B:E,4,0)</f>
        <v xml:space="preserve">GARCIA MORENO </v>
      </c>
      <c r="N671" s="4" t="str">
        <f>+VLOOKUP($J671,DATOS_PERSONAL!B:F,5,0)</f>
        <v>OROBERLÍN S.A.S.</v>
      </c>
      <c r="O671" s="4">
        <f>+VLOOKUP($A671,DATOS_CAPACITACIONES!A:N,11,0)</f>
        <v>63</v>
      </c>
      <c r="P671" s="4">
        <f>+VLOOKUP($A671,DATOS_CAPACITACIONES!A:L,12,0)</f>
        <v>63</v>
      </c>
      <c r="Q671" s="3">
        <f t="shared" si="10"/>
        <v>1</v>
      </c>
    </row>
    <row r="672" spans="1:17" ht="34.5" customHeight="1" x14ac:dyDescent="0.25">
      <c r="A672" s="2">
        <v>27</v>
      </c>
      <c r="B672" s="4" t="str">
        <f>+VLOOKUP($A672,DATOS_CAPACITACIONES!A:B,2,0)</f>
        <v>SST</v>
      </c>
      <c r="C672" s="4" t="str">
        <f>+VLOOKUP($A672,DATOS_CAPACITACIONES!A:C,3,0)</f>
        <v>Riesgo físico, identificación de peligros, lección aprendida sobre accidentes - mes de junio</v>
      </c>
      <c r="D672" s="4" t="str">
        <f>+VLOOKUP($A672,DATOS_CAPACITACIONES!A:D,4,0)</f>
        <v>Identificar los riesgos físicos, analizar las causas de los accidentes del mes de junio y compartir las medidas preventivas</v>
      </c>
      <c r="E672" s="4" t="str">
        <f>+VLOOKUP($A672,DATOS_CAPACITACIONES!A:E,5,0)</f>
        <v>Felipe Arias</v>
      </c>
      <c r="F672" s="4" t="str">
        <f>+VLOOKUP($A672,DATOS_CAPACITACIONES!A:F,6,0)</f>
        <v>Felipe Arias</v>
      </c>
      <c r="G672" s="4" t="str">
        <f>+VLOOKUP($A672,DATOS_CAPACITACIONES!A:G,7,0)</f>
        <v xml:space="preserve">Finca El Pilar </v>
      </c>
      <c r="H672" s="5">
        <f>+VLOOKUP($A672,DATOS_CAPACITACIONES!A:H,8,0)</f>
        <v>44366</v>
      </c>
      <c r="I672" s="4">
        <f>+VLOOKUP($A672,DATOS_CAPACITACIONES!A:I,9,0)</f>
        <v>60</v>
      </c>
      <c r="J672" s="2">
        <v>1121819501</v>
      </c>
      <c r="K672" s="4">
        <f>+VLOOKUP($J672,DATOS_PERSONAL!B:C,2,0)</f>
        <v>1494</v>
      </c>
      <c r="L672" s="4" t="str">
        <f>+VLOOKUP($J672,DATOS_PERSONAL!B:D,3,0)</f>
        <v>JOHN FREDY</v>
      </c>
      <c r="M672" s="4" t="str">
        <f>+VLOOKUP($J672,DATOS_PERSONAL!B:E,4,0)</f>
        <v xml:space="preserve">GARCIA GONZALEZ </v>
      </c>
      <c r="N672" s="4" t="str">
        <f>+VLOOKUP($J672,DATOS_PERSONAL!B:F,5,0)</f>
        <v>OROBERLÍN S.A.S.</v>
      </c>
      <c r="O672" s="4">
        <f>+VLOOKUP($A672,DATOS_CAPACITACIONES!A:N,11,0)</f>
        <v>63</v>
      </c>
      <c r="P672" s="4">
        <f>+VLOOKUP($A672,DATOS_CAPACITACIONES!A:L,12,0)</f>
        <v>63</v>
      </c>
      <c r="Q672" s="3">
        <f t="shared" si="10"/>
        <v>1</v>
      </c>
    </row>
    <row r="673" spans="1:17" ht="34.5" customHeight="1" x14ac:dyDescent="0.25">
      <c r="A673" s="2">
        <v>27</v>
      </c>
      <c r="B673" s="4" t="str">
        <f>+VLOOKUP($A673,DATOS_CAPACITACIONES!A:B,2,0)</f>
        <v>SST</v>
      </c>
      <c r="C673" s="4" t="str">
        <f>+VLOOKUP($A673,DATOS_CAPACITACIONES!A:C,3,0)</f>
        <v>Riesgo físico, identificación de peligros, lección aprendida sobre accidentes - mes de junio</v>
      </c>
      <c r="D673" s="4" t="str">
        <f>+VLOOKUP($A673,DATOS_CAPACITACIONES!A:D,4,0)</f>
        <v>Identificar los riesgos físicos, analizar las causas de los accidentes del mes de junio y compartir las medidas preventivas</v>
      </c>
      <c r="E673" s="4" t="str">
        <f>+VLOOKUP($A673,DATOS_CAPACITACIONES!A:E,5,0)</f>
        <v>Felipe Arias</v>
      </c>
      <c r="F673" s="4" t="str">
        <f>+VLOOKUP($A673,DATOS_CAPACITACIONES!A:F,6,0)</f>
        <v>Felipe Arias</v>
      </c>
      <c r="G673" s="4" t="str">
        <f>+VLOOKUP($A673,DATOS_CAPACITACIONES!A:G,7,0)</f>
        <v xml:space="preserve">Finca El Pilar </v>
      </c>
      <c r="H673" s="5">
        <f>+VLOOKUP($A673,DATOS_CAPACITACIONES!A:H,8,0)</f>
        <v>44366</v>
      </c>
      <c r="I673" s="4">
        <f>+VLOOKUP($A673,DATOS_CAPACITACIONES!A:I,9,0)</f>
        <v>60</v>
      </c>
      <c r="J673" s="2">
        <v>79538669</v>
      </c>
      <c r="K673" s="4">
        <f>+VLOOKUP($J673,DATOS_PERSONAL!B:C,2,0)</f>
        <v>1031</v>
      </c>
      <c r="L673" s="4" t="str">
        <f>+VLOOKUP($J673,DATOS_PERSONAL!B:D,3,0)</f>
        <v>OMAR</v>
      </c>
      <c r="M673" s="4" t="str">
        <f>+VLOOKUP($J673,DATOS_PERSONAL!B:E,4,0)</f>
        <v>FONTECHA</v>
      </c>
      <c r="N673" s="4" t="str">
        <f>+VLOOKUP($J673,DATOS_PERSONAL!B:F,5,0)</f>
        <v>OROBERLÍN S.A.S.</v>
      </c>
      <c r="O673" s="4">
        <f>+VLOOKUP($A673,DATOS_CAPACITACIONES!A:N,11,0)</f>
        <v>63</v>
      </c>
      <c r="P673" s="4">
        <f>+VLOOKUP($A673,DATOS_CAPACITACIONES!A:L,12,0)</f>
        <v>63</v>
      </c>
      <c r="Q673" s="3">
        <f t="shared" si="10"/>
        <v>1</v>
      </c>
    </row>
    <row r="674" spans="1:17" ht="34.5" customHeight="1" x14ac:dyDescent="0.25">
      <c r="A674" s="2">
        <v>27</v>
      </c>
      <c r="B674" s="4" t="str">
        <f>+VLOOKUP($A674,DATOS_CAPACITACIONES!A:B,2,0)</f>
        <v>SST</v>
      </c>
      <c r="C674" s="4" t="str">
        <f>+VLOOKUP($A674,DATOS_CAPACITACIONES!A:C,3,0)</f>
        <v>Riesgo físico, identificación de peligros, lección aprendida sobre accidentes - mes de junio</v>
      </c>
      <c r="D674" s="4" t="str">
        <f>+VLOOKUP($A674,DATOS_CAPACITACIONES!A:D,4,0)</f>
        <v>Identificar los riesgos físicos, analizar las causas de los accidentes del mes de junio y compartir las medidas preventivas</v>
      </c>
      <c r="E674" s="4" t="str">
        <f>+VLOOKUP($A674,DATOS_CAPACITACIONES!A:E,5,0)</f>
        <v>Felipe Arias</v>
      </c>
      <c r="F674" s="4" t="str">
        <f>+VLOOKUP($A674,DATOS_CAPACITACIONES!A:F,6,0)</f>
        <v>Felipe Arias</v>
      </c>
      <c r="G674" s="4" t="str">
        <f>+VLOOKUP($A674,DATOS_CAPACITACIONES!A:G,7,0)</f>
        <v xml:space="preserve">Finca El Pilar </v>
      </c>
      <c r="H674" s="5">
        <f>+VLOOKUP($A674,DATOS_CAPACITACIONES!A:H,8,0)</f>
        <v>44366</v>
      </c>
      <c r="I674" s="4">
        <f>+VLOOKUP($A674,DATOS_CAPACITACIONES!A:I,9,0)</f>
        <v>60</v>
      </c>
      <c r="J674" s="2">
        <v>17281751</v>
      </c>
      <c r="K674" s="4" t="str">
        <f>+VLOOKUP($J674,DATOS_PERSONAL!B:C,2,0)</f>
        <v>N/A</v>
      </c>
      <c r="L674" s="4" t="str">
        <f>+VLOOKUP($J674,DATOS_PERSONAL!B:D,3,0)</f>
        <v>LUIS</v>
      </c>
      <c r="M674" s="4" t="str">
        <f>+VLOOKUP($J674,DATOS_PERSONAL!B:E,4,0)</f>
        <v>CUBILLOS</v>
      </c>
      <c r="N674" s="4" t="str">
        <f>+VLOOKUP($J674,DATOS_PERSONAL!B:F,5,0)</f>
        <v>PALMERAS CARARABO S.A.</v>
      </c>
      <c r="O674" s="4">
        <f>+VLOOKUP($A674,DATOS_CAPACITACIONES!A:N,11,0)</f>
        <v>63</v>
      </c>
      <c r="P674" s="4">
        <f>+VLOOKUP($A674,DATOS_CAPACITACIONES!A:L,12,0)</f>
        <v>63</v>
      </c>
      <c r="Q674" s="3">
        <f t="shared" si="10"/>
        <v>1</v>
      </c>
    </row>
    <row r="675" spans="1:17" ht="34.5" customHeight="1" x14ac:dyDescent="0.25">
      <c r="A675" s="2">
        <v>27</v>
      </c>
      <c r="B675" s="4" t="str">
        <f>+VLOOKUP($A675,DATOS_CAPACITACIONES!A:B,2,0)</f>
        <v>SST</v>
      </c>
      <c r="C675" s="4" t="str">
        <f>+VLOOKUP($A675,DATOS_CAPACITACIONES!A:C,3,0)</f>
        <v>Riesgo físico, identificación de peligros, lección aprendida sobre accidentes - mes de junio</v>
      </c>
      <c r="D675" s="4" t="str">
        <f>+VLOOKUP($A675,DATOS_CAPACITACIONES!A:D,4,0)</f>
        <v>Identificar los riesgos físicos, analizar las causas de los accidentes del mes de junio y compartir las medidas preventivas</v>
      </c>
      <c r="E675" s="4" t="str">
        <f>+VLOOKUP($A675,DATOS_CAPACITACIONES!A:E,5,0)</f>
        <v>Felipe Arias</v>
      </c>
      <c r="F675" s="4" t="str">
        <f>+VLOOKUP($A675,DATOS_CAPACITACIONES!A:F,6,0)</f>
        <v>Felipe Arias</v>
      </c>
      <c r="G675" s="4" t="str">
        <f>+VLOOKUP($A675,DATOS_CAPACITACIONES!A:G,7,0)</f>
        <v xml:space="preserve">Finca El Pilar </v>
      </c>
      <c r="H675" s="5">
        <f>+VLOOKUP($A675,DATOS_CAPACITACIONES!A:H,8,0)</f>
        <v>44366</v>
      </c>
      <c r="I675" s="4">
        <f>+VLOOKUP($A675,DATOS_CAPACITACIONES!A:I,9,0)</f>
        <v>60</v>
      </c>
      <c r="J675" s="2">
        <v>38360656</v>
      </c>
      <c r="K675" s="4">
        <f>+VLOOKUP($J675,DATOS_PERSONAL!B:C,2,0)</f>
        <v>1039</v>
      </c>
      <c r="L675" s="4" t="str">
        <f>+VLOOKUP($J675,DATOS_PERSONAL!B:D,3,0)</f>
        <v>EMILCE</v>
      </c>
      <c r="M675" s="4" t="str">
        <f>+VLOOKUP($J675,DATOS_PERSONAL!B:E,4,0)</f>
        <v xml:space="preserve">CESPEDES CANAS </v>
      </c>
      <c r="N675" s="4" t="str">
        <f>+VLOOKUP($J675,DATOS_PERSONAL!B:F,5,0)</f>
        <v>OROBERLÍN S.A.S.</v>
      </c>
      <c r="O675" s="4">
        <f>+VLOOKUP($A675,DATOS_CAPACITACIONES!A:N,11,0)</f>
        <v>63</v>
      </c>
      <c r="P675" s="4">
        <f>+VLOOKUP($A675,DATOS_CAPACITACIONES!A:L,12,0)</f>
        <v>63</v>
      </c>
      <c r="Q675" s="3">
        <f t="shared" si="10"/>
        <v>1</v>
      </c>
    </row>
    <row r="676" spans="1:17" ht="34.5" customHeight="1" x14ac:dyDescent="0.25">
      <c r="A676" s="2">
        <v>27</v>
      </c>
      <c r="B676" s="4" t="str">
        <f>+VLOOKUP($A676,DATOS_CAPACITACIONES!A:B,2,0)</f>
        <v>SST</v>
      </c>
      <c r="C676" s="4" t="str">
        <f>+VLOOKUP($A676,DATOS_CAPACITACIONES!A:C,3,0)</f>
        <v>Riesgo físico, identificación de peligros, lección aprendida sobre accidentes - mes de junio</v>
      </c>
      <c r="D676" s="4" t="str">
        <f>+VLOOKUP($A676,DATOS_CAPACITACIONES!A:D,4,0)</f>
        <v>Identificar los riesgos físicos, analizar las causas de los accidentes del mes de junio y compartir las medidas preventivas</v>
      </c>
      <c r="E676" s="4" t="str">
        <f>+VLOOKUP($A676,DATOS_CAPACITACIONES!A:E,5,0)</f>
        <v>Felipe Arias</v>
      </c>
      <c r="F676" s="4" t="str">
        <f>+VLOOKUP($A676,DATOS_CAPACITACIONES!A:F,6,0)</f>
        <v>Felipe Arias</v>
      </c>
      <c r="G676" s="4" t="str">
        <f>+VLOOKUP($A676,DATOS_CAPACITACIONES!A:G,7,0)</f>
        <v xml:space="preserve">Finca El Pilar </v>
      </c>
      <c r="H676" s="5">
        <f>+VLOOKUP($A676,DATOS_CAPACITACIONES!A:H,8,0)</f>
        <v>44366</v>
      </c>
      <c r="I676" s="4">
        <f>+VLOOKUP($A676,DATOS_CAPACITACIONES!A:I,9,0)</f>
        <v>60</v>
      </c>
      <c r="J676" s="2">
        <v>1006795353</v>
      </c>
      <c r="K676" s="4">
        <f>+VLOOKUP($J676,DATOS_PERSONAL!B:C,2,0)</f>
        <v>1533</v>
      </c>
      <c r="L676" s="4" t="str">
        <f>+VLOOKUP($J676,DATOS_PERSONAL!B:D,3,0)</f>
        <v xml:space="preserve"> LUIS JEFREY</v>
      </c>
      <c r="M676" s="4" t="str">
        <f>+VLOOKUP($J676,DATOS_PERSONAL!B:E,4,0)</f>
        <v>CASTRO NARVAEZ</v>
      </c>
      <c r="N676" s="4" t="str">
        <f>+VLOOKUP($J676,DATOS_PERSONAL!B:F,5,0)</f>
        <v>OROBERLÍN S.A.S.</v>
      </c>
      <c r="O676" s="4">
        <f>+VLOOKUP($A676,DATOS_CAPACITACIONES!A:N,11,0)</f>
        <v>63</v>
      </c>
      <c r="P676" s="4">
        <f>+VLOOKUP($A676,DATOS_CAPACITACIONES!A:L,12,0)</f>
        <v>63</v>
      </c>
      <c r="Q676" s="3">
        <f t="shared" si="10"/>
        <v>1</v>
      </c>
    </row>
    <row r="677" spans="1:17" ht="34.5" customHeight="1" x14ac:dyDescent="0.25">
      <c r="A677" s="2">
        <v>27</v>
      </c>
      <c r="B677" s="4" t="str">
        <f>+VLOOKUP($A677,DATOS_CAPACITACIONES!A:B,2,0)</f>
        <v>SST</v>
      </c>
      <c r="C677" s="4" t="str">
        <f>+VLOOKUP($A677,DATOS_CAPACITACIONES!A:C,3,0)</f>
        <v>Riesgo físico, identificación de peligros, lección aprendida sobre accidentes - mes de junio</v>
      </c>
      <c r="D677" s="4" t="str">
        <f>+VLOOKUP($A677,DATOS_CAPACITACIONES!A:D,4,0)</f>
        <v>Identificar los riesgos físicos, analizar las causas de los accidentes del mes de junio y compartir las medidas preventivas</v>
      </c>
      <c r="E677" s="4" t="str">
        <f>+VLOOKUP($A677,DATOS_CAPACITACIONES!A:E,5,0)</f>
        <v>Felipe Arias</v>
      </c>
      <c r="F677" s="4" t="str">
        <f>+VLOOKUP($A677,DATOS_CAPACITACIONES!A:F,6,0)</f>
        <v>Felipe Arias</v>
      </c>
      <c r="G677" s="4" t="str">
        <f>+VLOOKUP($A677,DATOS_CAPACITACIONES!A:G,7,0)</f>
        <v xml:space="preserve">Finca El Pilar </v>
      </c>
      <c r="H677" s="5">
        <f>+VLOOKUP($A677,DATOS_CAPACITACIONES!A:H,8,0)</f>
        <v>44366</v>
      </c>
      <c r="I677" s="4">
        <f>+VLOOKUP($A677,DATOS_CAPACITACIONES!A:I,9,0)</f>
        <v>60</v>
      </c>
      <c r="J677" s="2">
        <v>1109411143</v>
      </c>
      <c r="K677" s="4">
        <f>+VLOOKUP($J677,DATOS_PERSONAL!B:C,2,0)</f>
        <v>1477</v>
      </c>
      <c r="L677" s="4" t="str">
        <f>+VLOOKUP($J677,DATOS_PERSONAL!B:D,3,0)</f>
        <v>YISSY FERNANDA</v>
      </c>
      <c r="M677" s="4" t="str">
        <f>+VLOOKUP($J677,DATOS_PERSONAL!B:E,4,0)</f>
        <v xml:space="preserve">CASTRO CESPEDES </v>
      </c>
      <c r="N677" s="4" t="str">
        <f>+VLOOKUP($J677,DATOS_PERSONAL!B:F,5,0)</f>
        <v>OROBERLÍN S.A.S.</v>
      </c>
      <c r="O677" s="4">
        <f>+VLOOKUP($A677,DATOS_CAPACITACIONES!A:N,11,0)</f>
        <v>63</v>
      </c>
      <c r="P677" s="4">
        <f>+VLOOKUP($A677,DATOS_CAPACITACIONES!A:L,12,0)</f>
        <v>63</v>
      </c>
      <c r="Q677" s="3">
        <f t="shared" si="10"/>
        <v>1</v>
      </c>
    </row>
    <row r="678" spans="1:17" ht="34.5" customHeight="1" x14ac:dyDescent="0.25">
      <c r="A678" s="2">
        <v>27</v>
      </c>
      <c r="B678" s="4" t="str">
        <f>+VLOOKUP($A678,DATOS_CAPACITACIONES!A:B,2,0)</f>
        <v>SST</v>
      </c>
      <c r="C678" s="4" t="str">
        <f>+VLOOKUP($A678,DATOS_CAPACITACIONES!A:C,3,0)</f>
        <v>Riesgo físico, identificación de peligros, lección aprendida sobre accidentes - mes de junio</v>
      </c>
      <c r="D678" s="4" t="str">
        <f>+VLOOKUP($A678,DATOS_CAPACITACIONES!A:D,4,0)</f>
        <v>Identificar los riesgos físicos, analizar las causas de los accidentes del mes de junio y compartir las medidas preventivas</v>
      </c>
      <c r="E678" s="4" t="str">
        <f>+VLOOKUP($A678,DATOS_CAPACITACIONES!A:E,5,0)</f>
        <v>Felipe Arias</v>
      </c>
      <c r="F678" s="4" t="str">
        <f>+VLOOKUP($A678,DATOS_CAPACITACIONES!A:F,6,0)</f>
        <v>Felipe Arias</v>
      </c>
      <c r="G678" s="4" t="str">
        <f>+VLOOKUP($A678,DATOS_CAPACITACIONES!A:G,7,0)</f>
        <v xml:space="preserve">Finca El Pilar </v>
      </c>
      <c r="H678" s="5">
        <f>+VLOOKUP($A678,DATOS_CAPACITACIONES!A:H,8,0)</f>
        <v>44366</v>
      </c>
      <c r="I678" s="4">
        <f>+VLOOKUP($A678,DATOS_CAPACITACIONES!A:I,9,0)</f>
        <v>60</v>
      </c>
      <c r="J678" s="2">
        <v>1122142973</v>
      </c>
      <c r="K678" s="4">
        <f>+VLOOKUP($J678,DATOS_PERSONAL!B:C,2,0)</f>
        <v>1415</v>
      </c>
      <c r="L678" s="4" t="str">
        <f>+VLOOKUP($J678,DATOS_PERSONAL!B:D,3,0)</f>
        <v xml:space="preserve"> ERIKA DAYANA</v>
      </c>
      <c r="M678" s="4" t="str">
        <f>+VLOOKUP($J678,DATOS_PERSONAL!B:E,4,0)</f>
        <v>CARO MORA</v>
      </c>
      <c r="N678" s="4" t="str">
        <f>+VLOOKUP($J678,DATOS_PERSONAL!B:F,5,0)</f>
        <v>OROBERLÍN S.A.S.</v>
      </c>
      <c r="O678" s="4">
        <f>+VLOOKUP($A678,DATOS_CAPACITACIONES!A:N,11,0)</f>
        <v>63</v>
      </c>
      <c r="P678" s="4">
        <f>+VLOOKUP($A678,DATOS_CAPACITACIONES!A:L,12,0)</f>
        <v>63</v>
      </c>
      <c r="Q678" s="3">
        <f t="shared" si="10"/>
        <v>1</v>
      </c>
    </row>
    <row r="679" spans="1:17" ht="34.5" customHeight="1" x14ac:dyDescent="0.25">
      <c r="A679" s="2">
        <v>27</v>
      </c>
      <c r="B679" s="4" t="str">
        <f>+VLOOKUP($A679,DATOS_CAPACITACIONES!A:B,2,0)</f>
        <v>SST</v>
      </c>
      <c r="C679" s="4" t="str">
        <f>+VLOOKUP($A679,DATOS_CAPACITACIONES!A:C,3,0)</f>
        <v>Riesgo físico, identificación de peligros, lección aprendida sobre accidentes - mes de junio</v>
      </c>
      <c r="D679" s="4" t="str">
        <f>+VLOOKUP($A679,DATOS_CAPACITACIONES!A:D,4,0)</f>
        <v>Identificar los riesgos físicos, analizar las causas de los accidentes del mes de junio y compartir las medidas preventivas</v>
      </c>
      <c r="E679" s="4" t="str">
        <f>+VLOOKUP($A679,DATOS_CAPACITACIONES!A:E,5,0)</f>
        <v>Felipe Arias</v>
      </c>
      <c r="F679" s="4" t="str">
        <f>+VLOOKUP($A679,DATOS_CAPACITACIONES!A:F,6,0)</f>
        <v>Felipe Arias</v>
      </c>
      <c r="G679" s="4" t="str">
        <f>+VLOOKUP($A679,DATOS_CAPACITACIONES!A:G,7,0)</f>
        <v xml:space="preserve">Finca El Pilar </v>
      </c>
      <c r="H679" s="5">
        <f>+VLOOKUP($A679,DATOS_CAPACITACIONES!A:H,8,0)</f>
        <v>44366</v>
      </c>
      <c r="I679" s="4">
        <f>+VLOOKUP($A679,DATOS_CAPACITACIONES!A:I,9,0)</f>
        <v>60</v>
      </c>
      <c r="J679" s="2">
        <v>1103219172</v>
      </c>
      <c r="K679" s="4">
        <f>+VLOOKUP($J679,DATOS_PERSONAL!B:C,2,0)</f>
        <v>1230</v>
      </c>
      <c r="L679" s="4" t="str">
        <f>+VLOOKUP($J679,DATOS_PERSONAL!B:D,3,0)</f>
        <v>PABLO SEGUNDO</v>
      </c>
      <c r="M679" s="4" t="str">
        <f>+VLOOKUP($J679,DATOS_PERSONAL!B:E,4,0)</f>
        <v xml:space="preserve">CARDENAS MUÑOZ </v>
      </c>
      <c r="N679" s="4" t="str">
        <f>+VLOOKUP($J679,DATOS_PERSONAL!B:F,5,0)</f>
        <v>OROBERLÍN S.A.S.</v>
      </c>
      <c r="O679" s="4">
        <f>+VLOOKUP($A679,DATOS_CAPACITACIONES!A:N,11,0)</f>
        <v>63</v>
      </c>
      <c r="P679" s="4">
        <f>+VLOOKUP($A679,DATOS_CAPACITACIONES!A:L,12,0)</f>
        <v>63</v>
      </c>
      <c r="Q679" s="3">
        <f t="shared" si="10"/>
        <v>1</v>
      </c>
    </row>
    <row r="680" spans="1:17" ht="34.5" customHeight="1" x14ac:dyDescent="0.25">
      <c r="A680" s="2">
        <v>27</v>
      </c>
      <c r="B680" s="4" t="str">
        <f>+VLOOKUP($A680,DATOS_CAPACITACIONES!A:B,2,0)</f>
        <v>SST</v>
      </c>
      <c r="C680" s="4" t="str">
        <f>+VLOOKUP($A680,DATOS_CAPACITACIONES!A:C,3,0)</f>
        <v>Riesgo físico, identificación de peligros, lección aprendida sobre accidentes - mes de junio</v>
      </c>
      <c r="D680" s="4" t="str">
        <f>+VLOOKUP($A680,DATOS_CAPACITACIONES!A:D,4,0)</f>
        <v>Identificar los riesgos físicos, analizar las causas de los accidentes del mes de junio y compartir las medidas preventivas</v>
      </c>
      <c r="E680" s="4" t="str">
        <f>+VLOOKUP($A680,DATOS_CAPACITACIONES!A:E,5,0)</f>
        <v>Felipe Arias</v>
      </c>
      <c r="F680" s="4" t="str">
        <f>+VLOOKUP($A680,DATOS_CAPACITACIONES!A:F,6,0)</f>
        <v>Felipe Arias</v>
      </c>
      <c r="G680" s="4" t="str">
        <f>+VLOOKUP($A680,DATOS_CAPACITACIONES!A:G,7,0)</f>
        <v xml:space="preserve">Finca El Pilar </v>
      </c>
      <c r="H680" s="5">
        <f>+VLOOKUP($A680,DATOS_CAPACITACIONES!A:H,8,0)</f>
        <v>44366</v>
      </c>
      <c r="I680" s="4">
        <f>+VLOOKUP($A680,DATOS_CAPACITACIONES!A:I,9,0)</f>
        <v>60</v>
      </c>
      <c r="J680" s="2">
        <v>1065667090</v>
      </c>
      <c r="K680" s="4">
        <f>+VLOOKUP($J680,DATOS_PERSONAL!B:C,2,0)</f>
        <v>1513</v>
      </c>
      <c r="L680" s="4" t="str">
        <f>+VLOOKUP($J680,DATOS_PERSONAL!B:D,3,0)</f>
        <v>CESAR ANTONIO</v>
      </c>
      <c r="M680" s="4" t="str">
        <f>+VLOOKUP($J680,DATOS_PERSONAL!B:E,4,0)</f>
        <v xml:space="preserve">CALDERON TRENS </v>
      </c>
      <c r="N680" s="4" t="str">
        <f>+VLOOKUP($J680,DATOS_PERSONAL!B:F,5,0)</f>
        <v>OROBERLÍN S.A.S.</v>
      </c>
      <c r="O680" s="4">
        <f>+VLOOKUP($A680,DATOS_CAPACITACIONES!A:N,11,0)</f>
        <v>63</v>
      </c>
      <c r="P680" s="4">
        <f>+VLOOKUP($A680,DATOS_CAPACITACIONES!A:L,12,0)</f>
        <v>63</v>
      </c>
      <c r="Q680" s="3">
        <f t="shared" si="10"/>
        <v>1</v>
      </c>
    </row>
    <row r="681" spans="1:17" ht="34.5" customHeight="1" x14ac:dyDescent="0.25">
      <c r="A681" s="2">
        <v>27</v>
      </c>
      <c r="B681" s="4" t="str">
        <f>+VLOOKUP($A681,DATOS_CAPACITACIONES!A:B,2,0)</f>
        <v>SST</v>
      </c>
      <c r="C681" s="4" t="str">
        <f>+VLOOKUP($A681,DATOS_CAPACITACIONES!A:C,3,0)</f>
        <v>Riesgo físico, identificación de peligros, lección aprendida sobre accidentes - mes de junio</v>
      </c>
      <c r="D681" s="4" t="str">
        <f>+VLOOKUP($A681,DATOS_CAPACITACIONES!A:D,4,0)</f>
        <v>Identificar los riesgos físicos, analizar las causas de los accidentes del mes de junio y compartir las medidas preventivas</v>
      </c>
      <c r="E681" s="4" t="str">
        <f>+VLOOKUP($A681,DATOS_CAPACITACIONES!A:E,5,0)</f>
        <v>Felipe Arias</v>
      </c>
      <c r="F681" s="4" t="str">
        <f>+VLOOKUP($A681,DATOS_CAPACITACIONES!A:F,6,0)</f>
        <v>Felipe Arias</v>
      </c>
      <c r="G681" s="4" t="str">
        <f>+VLOOKUP($A681,DATOS_CAPACITACIONES!A:G,7,0)</f>
        <v xml:space="preserve">Finca El Pilar </v>
      </c>
      <c r="H681" s="5">
        <f>+VLOOKUP($A681,DATOS_CAPACITACIONES!A:H,8,0)</f>
        <v>44366</v>
      </c>
      <c r="I681" s="4">
        <f>+VLOOKUP($A681,DATOS_CAPACITACIONES!A:I,9,0)</f>
        <v>60</v>
      </c>
      <c r="J681" s="2">
        <v>7278364</v>
      </c>
      <c r="K681" s="4">
        <f>+VLOOKUP($J681,DATOS_PERSONAL!B:C,2,0)</f>
        <v>1001</v>
      </c>
      <c r="L681" s="4" t="str">
        <f>+VLOOKUP($J681,DATOS_PERSONAL!B:D,3,0)</f>
        <v xml:space="preserve"> OROSMAN</v>
      </c>
      <c r="M681" s="4" t="str">
        <f>+VLOOKUP($J681,DATOS_PERSONAL!B:E,4,0)</f>
        <v>BUITRAGO</v>
      </c>
      <c r="N681" s="4" t="str">
        <f>+VLOOKUP($J681,DATOS_PERSONAL!B:F,5,0)</f>
        <v>OROBERLÍN S.A.S.</v>
      </c>
      <c r="O681" s="4">
        <f>+VLOOKUP($A681,DATOS_CAPACITACIONES!A:N,11,0)</f>
        <v>63</v>
      </c>
      <c r="P681" s="4">
        <f>+VLOOKUP($A681,DATOS_CAPACITACIONES!A:L,12,0)</f>
        <v>63</v>
      </c>
      <c r="Q681" s="3">
        <f t="shared" si="10"/>
        <v>1</v>
      </c>
    </row>
    <row r="682" spans="1:17" ht="34.5" customHeight="1" x14ac:dyDescent="0.25">
      <c r="A682" s="2">
        <v>27</v>
      </c>
      <c r="B682" s="4" t="str">
        <f>+VLOOKUP($A682,DATOS_CAPACITACIONES!A:B,2,0)</f>
        <v>SST</v>
      </c>
      <c r="C682" s="4" t="str">
        <f>+VLOOKUP($A682,DATOS_CAPACITACIONES!A:C,3,0)</f>
        <v>Riesgo físico, identificación de peligros, lección aprendida sobre accidentes - mes de junio</v>
      </c>
      <c r="D682" s="4" t="str">
        <f>+VLOOKUP($A682,DATOS_CAPACITACIONES!A:D,4,0)</f>
        <v>Identificar los riesgos físicos, analizar las causas de los accidentes del mes de junio y compartir las medidas preventivas</v>
      </c>
      <c r="E682" s="4" t="str">
        <f>+VLOOKUP($A682,DATOS_CAPACITACIONES!A:E,5,0)</f>
        <v>Felipe Arias</v>
      </c>
      <c r="F682" s="4" t="str">
        <f>+VLOOKUP($A682,DATOS_CAPACITACIONES!A:F,6,0)</f>
        <v>Felipe Arias</v>
      </c>
      <c r="G682" s="4" t="str">
        <f>+VLOOKUP($A682,DATOS_CAPACITACIONES!A:G,7,0)</f>
        <v xml:space="preserve">Finca El Pilar </v>
      </c>
      <c r="H682" s="5">
        <f>+VLOOKUP($A682,DATOS_CAPACITACIONES!A:H,8,0)</f>
        <v>44366</v>
      </c>
      <c r="I682" s="4">
        <f>+VLOOKUP($A682,DATOS_CAPACITACIONES!A:I,9,0)</f>
        <v>60</v>
      </c>
      <c r="J682" s="2">
        <v>17345837</v>
      </c>
      <c r="K682" s="4">
        <f>+VLOOKUP($J682,DATOS_PERSONAL!B:C,2,0)</f>
        <v>1240</v>
      </c>
      <c r="L682" s="4" t="str">
        <f>+VLOOKUP($J682,DATOS_PERSONAL!B:D,3,0)</f>
        <v>GUILLERMO ANTONIO</v>
      </c>
      <c r="M682" s="4" t="str">
        <f>+VLOOKUP($J682,DATOS_PERSONAL!B:E,4,0)</f>
        <v xml:space="preserve">BRAVO </v>
      </c>
      <c r="N682" s="4" t="str">
        <f>+VLOOKUP($J682,DATOS_PERSONAL!B:F,5,0)</f>
        <v>OROBERLÍN S.A.S.</v>
      </c>
      <c r="O682" s="4">
        <f>+VLOOKUP($A682,DATOS_CAPACITACIONES!A:N,11,0)</f>
        <v>63</v>
      </c>
      <c r="P682" s="4">
        <f>+VLOOKUP($A682,DATOS_CAPACITACIONES!A:L,12,0)</f>
        <v>63</v>
      </c>
      <c r="Q682" s="3">
        <f t="shared" si="10"/>
        <v>1</v>
      </c>
    </row>
    <row r="683" spans="1:17" ht="34.5" customHeight="1" x14ac:dyDescent="0.25">
      <c r="A683" s="2">
        <v>27</v>
      </c>
      <c r="B683" s="4" t="str">
        <f>+VLOOKUP($A683,DATOS_CAPACITACIONES!A:B,2,0)</f>
        <v>SST</v>
      </c>
      <c r="C683" s="4" t="str">
        <f>+VLOOKUP($A683,DATOS_CAPACITACIONES!A:C,3,0)</f>
        <v>Riesgo físico, identificación de peligros, lección aprendida sobre accidentes - mes de junio</v>
      </c>
      <c r="D683" s="4" t="str">
        <f>+VLOOKUP($A683,DATOS_CAPACITACIONES!A:D,4,0)</f>
        <v>Identificar los riesgos físicos, analizar las causas de los accidentes del mes de junio y compartir las medidas preventivas</v>
      </c>
      <c r="E683" s="4" t="str">
        <f>+VLOOKUP($A683,DATOS_CAPACITACIONES!A:E,5,0)</f>
        <v>Felipe Arias</v>
      </c>
      <c r="F683" s="4" t="str">
        <f>+VLOOKUP($A683,DATOS_CAPACITACIONES!A:F,6,0)</f>
        <v>Felipe Arias</v>
      </c>
      <c r="G683" s="4" t="str">
        <f>+VLOOKUP($A683,DATOS_CAPACITACIONES!A:G,7,0)</f>
        <v xml:space="preserve">Finca El Pilar </v>
      </c>
      <c r="H683" s="5">
        <f>+VLOOKUP($A683,DATOS_CAPACITACIONES!A:H,8,0)</f>
        <v>44366</v>
      </c>
      <c r="I683" s="4">
        <f>+VLOOKUP($A683,DATOS_CAPACITACIONES!A:I,9,0)</f>
        <v>60</v>
      </c>
      <c r="J683" s="2">
        <v>1006697383</v>
      </c>
      <c r="K683" s="4">
        <f>+VLOOKUP($J683,DATOS_PERSONAL!B:C,2,0)</f>
        <v>1535</v>
      </c>
      <c r="L683" s="4" t="str">
        <f>+VLOOKUP($J683,DATOS_PERSONAL!B:D,3,0)</f>
        <v>DIANA SOFIA</v>
      </c>
      <c r="M683" s="4" t="str">
        <f>+VLOOKUP($J683,DATOS_PERSONAL!B:E,4,0)</f>
        <v xml:space="preserve">BLANCO ANDRADE </v>
      </c>
      <c r="N683" s="4" t="str">
        <f>+VLOOKUP($J683,DATOS_PERSONAL!B:F,5,0)</f>
        <v>OROBERLÍN S.A.S.</v>
      </c>
      <c r="O683" s="4">
        <f>+VLOOKUP($A683,DATOS_CAPACITACIONES!A:N,11,0)</f>
        <v>63</v>
      </c>
      <c r="P683" s="4">
        <f>+VLOOKUP($A683,DATOS_CAPACITACIONES!A:L,12,0)</f>
        <v>63</v>
      </c>
      <c r="Q683" s="3">
        <f t="shared" si="10"/>
        <v>1</v>
      </c>
    </row>
    <row r="684" spans="1:17" ht="34.5" customHeight="1" x14ac:dyDescent="0.25">
      <c r="A684" s="2">
        <v>27</v>
      </c>
      <c r="B684" s="4" t="str">
        <f>+VLOOKUP($A684,DATOS_CAPACITACIONES!A:B,2,0)</f>
        <v>SST</v>
      </c>
      <c r="C684" s="4" t="str">
        <f>+VLOOKUP($A684,DATOS_CAPACITACIONES!A:C,3,0)</f>
        <v>Riesgo físico, identificación de peligros, lección aprendida sobre accidentes - mes de junio</v>
      </c>
      <c r="D684" s="4" t="str">
        <f>+VLOOKUP($A684,DATOS_CAPACITACIONES!A:D,4,0)</f>
        <v>Identificar los riesgos físicos, analizar las causas de los accidentes del mes de junio y compartir las medidas preventivas</v>
      </c>
      <c r="E684" s="4" t="str">
        <f>+VLOOKUP($A684,DATOS_CAPACITACIONES!A:E,5,0)</f>
        <v>Felipe Arias</v>
      </c>
      <c r="F684" s="4" t="str">
        <f>+VLOOKUP($A684,DATOS_CAPACITACIONES!A:F,6,0)</f>
        <v>Felipe Arias</v>
      </c>
      <c r="G684" s="4" t="str">
        <f>+VLOOKUP($A684,DATOS_CAPACITACIONES!A:G,7,0)</f>
        <v xml:space="preserve">Finca El Pilar </v>
      </c>
      <c r="H684" s="5">
        <f>+VLOOKUP($A684,DATOS_CAPACITACIONES!A:H,8,0)</f>
        <v>44366</v>
      </c>
      <c r="I684" s="4">
        <f>+VLOOKUP($A684,DATOS_CAPACITACIONES!A:I,9,0)</f>
        <v>60</v>
      </c>
      <c r="J684" s="2">
        <v>1193531410</v>
      </c>
      <c r="K684" s="4">
        <f>+VLOOKUP($J684,DATOS_PERSONAL!B:C,2,0)</f>
        <v>1544</v>
      </c>
      <c r="L684" s="4" t="str">
        <f>+VLOOKUP($J684,DATOS_PERSONAL!B:D,3,0)</f>
        <v>SARA DANIELA</v>
      </c>
      <c r="M684" s="4" t="str">
        <f>+VLOOKUP($J684,DATOS_PERSONAL!B:E,4,0)</f>
        <v xml:space="preserve">BELTRAN MORENO </v>
      </c>
      <c r="N684" s="4" t="str">
        <f>+VLOOKUP($J684,DATOS_PERSONAL!B:F,5,0)</f>
        <v>OROBERLÍN S.A.S.</v>
      </c>
      <c r="O684" s="4">
        <f>+VLOOKUP($A684,DATOS_CAPACITACIONES!A:N,11,0)</f>
        <v>63</v>
      </c>
      <c r="P684" s="4">
        <f>+VLOOKUP($A684,DATOS_CAPACITACIONES!A:L,12,0)</f>
        <v>63</v>
      </c>
      <c r="Q684" s="3">
        <f t="shared" si="10"/>
        <v>1</v>
      </c>
    </row>
    <row r="685" spans="1:17" ht="34.5" customHeight="1" x14ac:dyDescent="0.25">
      <c r="A685" s="2">
        <v>27</v>
      </c>
      <c r="B685" s="4" t="str">
        <f>+VLOOKUP($A685,DATOS_CAPACITACIONES!A:B,2,0)</f>
        <v>SST</v>
      </c>
      <c r="C685" s="4" t="str">
        <f>+VLOOKUP($A685,DATOS_CAPACITACIONES!A:C,3,0)</f>
        <v>Riesgo físico, identificación de peligros, lección aprendida sobre accidentes - mes de junio</v>
      </c>
      <c r="D685" s="4" t="str">
        <f>+VLOOKUP($A685,DATOS_CAPACITACIONES!A:D,4,0)</f>
        <v>Identificar los riesgos físicos, analizar las causas de los accidentes del mes de junio y compartir las medidas preventivas</v>
      </c>
      <c r="E685" s="4" t="str">
        <f>+VLOOKUP($A685,DATOS_CAPACITACIONES!A:E,5,0)</f>
        <v>Felipe Arias</v>
      </c>
      <c r="F685" s="4" t="str">
        <f>+VLOOKUP($A685,DATOS_CAPACITACIONES!A:F,6,0)</f>
        <v>Felipe Arias</v>
      </c>
      <c r="G685" s="4" t="str">
        <f>+VLOOKUP($A685,DATOS_CAPACITACIONES!A:G,7,0)</f>
        <v xml:space="preserve">Finca El Pilar </v>
      </c>
      <c r="H685" s="5">
        <f>+VLOOKUP($A685,DATOS_CAPACITACIONES!A:H,8,0)</f>
        <v>44366</v>
      </c>
      <c r="I685" s="4">
        <f>+VLOOKUP($A685,DATOS_CAPACITACIONES!A:I,9,0)</f>
        <v>60</v>
      </c>
      <c r="J685" s="2">
        <v>1051660429</v>
      </c>
      <c r="K685" s="4">
        <f>+VLOOKUP($J685,DATOS_PERSONAL!B:C,2,0)</f>
        <v>1516</v>
      </c>
      <c r="L685" s="4" t="str">
        <f>+VLOOKUP($J685,DATOS_PERSONAL!B:D,3,0)</f>
        <v>JOSÉ DE JESUS</v>
      </c>
      <c r="M685" s="4" t="str">
        <f>+VLOOKUP($J685,DATOS_PERSONAL!B:E,4,0)</f>
        <v>ANGULO CANTILLO</v>
      </c>
      <c r="N685" s="4" t="str">
        <f>+VLOOKUP($J685,DATOS_PERSONAL!B:F,5,0)</f>
        <v>OROBERLÍN S.A.S.</v>
      </c>
      <c r="O685" s="4">
        <f>+VLOOKUP($A685,DATOS_CAPACITACIONES!A:N,11,0)</f>
        <v>63</v>
      </c>
      <c r="P685" s="4">
        <f>+VLOOKUP($A685,DATOS_CAPACITACIONES!A:L,12,0)</f>
        <v>63</v>
      </c>
      <c r="Q685" s="3">
        <f t="shared" si="10"/>
        <v>1</v>
      </c>
    </row>
    <row r="686" spans="1:17" ht="34.5" customHeight="1" x14ac:dyDescent="0.25">
      <c r="A686" s="2">
        <v>27</v>
      </c>
      <c r="B686" s="4" t="str">
        <f>+VLOOKUP($A686,DATOS_CAPACITACIONES!A:B,2,0)</f>
        <v>SST</v>
      </c>
      <c r="C686" s="4" t="str">
        <f>+VLOOKUP($A686,DATOS_CAPACITACIONES!A:C,3,0)</f>
        <v>Riesgo físico, identificación de peligros, lección aprendida sobre accidentes - mes de junio</v>
      </c>
      <c r="D686" s="4" t="str">
        <f>+VLOOKUP($A686,DATOS_CAPACITACIONES!A:D,4,0)</f>
        <v>Identificar los riesgos físicos, analizar las causas de los accidentes del mes de junio y compartir las medidas preventivas</v>
      </c>
      <c r="E686" s="4" t="str">
        <f>+VLOOKUP($A686,DATOS_CAPACITACIONES!A:E,5,0)</f>
        <v>Felipe Arias</v>
      </c>
      <c r="F686" s="4" t="str">
        <f>+VLOOKUP($A686,DATOS_CAPACITACIONES!A:F,6,0)</f>
        <v>Felipe Arias</v>
      </c>
      <c r="G686" s="4" t="str">
        <f>+VLOOKUP($A686,DATOS_CAPACITACIONES!A:G,7,0)</f>
        <v xml:space="preserve">Finca El Pilar </v>
      </c>
      <c r="H686" s="5">
        <f>+VLOOKUP($A686,DATOS_CAPACITACIONES!A:H,8,0)</f>
        <v>44366</v>
      </c>
      <c r="I686" s="4">
        <f>+VLOOKUP($A686,DATOS_CAPACITACIONES!A:I,9,0)</f>
        <v>60</v>
      </c>
      <c r="J686" s="2">
        <v>1120499197</v>
      </c>
      <c r="K686" s="4">
        <f>+VLOOKUP($J686,DATOS_PERSONAL!B:C,2,0)</f>
        <v>1065</v>
      </c>
      <c r="L686" s="4" t="str">
        <f>+VLOOKUP($J686,DATOS_PERSONAL!B:D,3,0)</f>
        <v>LADY JOHANA</v>
      </c>
      <c r="M686" s="4" t="str">
        <f>+VLOOKUP($J686,DATOS_PERSONAL!B:E,4,0)</f>
        <v xml:space="preserve">ANDRADE SANCHEZ </v>
      </c>
      <c r="N686" s="4" t="str">
        <f>+VLOOKUP($J686,DATOS_PERSONAL!B:F,5,0)</f>
        <v>OROBERLÍN S.A.S.</v>
      </c>
      <c r="O686" s="4">
        <f>+VLOOKUP($A686,DATOS_CAPACITACIONES!A:N,11,0)</f>
        <v>63</v>
      </c>
      <c r="P686" s="4">
        <f>+VLOOKUP($A686,DATOS_CAPACITACIONES!A:L,12,0)</f>
        <v>63</v>
      </c>
      <c r="Q686" s="3">
        <f t="shared" si="10"/>
        <v>1</v>
      </c>
    </row>
    <row r="687" spans="1:17" ht="34.5" customHeight="1" x14ac:dyDescent="0.25">
      <c r="A687" s="2">
        <v>27</v>
      </c>
      <c r="B687" s="4" t="str">
        <f>+VLOOKUP($A687,DATOS_CAPACITACIONES!A:B,2,0)</f>
        <v>SST</v>
      </c>
      <c r="C687" s="4" t="str">
        <f>+VLOOKUP($A687,DATOS_CAPACITACIONES!A:C,3,0)</f>
        <v>Riesgo físico, identificación de peligros, lección aprendida sobre accidentes - mes de junio</v>
      </c>
      <c r="D687" s="4" t="str">
        <f>+VLOOKUP($A687,DATOS_CAPACITACIONES!A:D,4,0)</f>
        <v>Identificar los riesgos físicos, analizar las causas de los accidentes del mes de junio y compartir las medidas preventivas</v>
      </c>
      <c r="E687" s="4" t="str">
        <f>+VLOOKUP($A687,DATOS_CAPACITACIONES!A:E,5,0)</f>
        <v>Felipe Arias</v>
      </c>
      <c r="F687" s="4" t="str">
        <f>+VLOOKUP($A687,DATOS_CAPACITACIONES!A:F,6,0)</f>
        <v>Felipe Arias</v>
      </c>
      <c r="G687" s="4" t="str">
        <f>+VLOOKUP($A687,DATOS_CAPACITACIONES!A:G,7,0)</f>
        <v xml:space="preserve">Finca El Pilar </v>
      </c>
      <c r="H687" s="5">
        <f>+VLOOKUP($A687,DATOS_CAPACITACIONES!A:H,8,0)</f>
        <v>44366</v>
      </c>
      <c r="I687" s="4">
        <f>+VLOOKUP($A687,DATOS_CAPACITACIONES!A:I,9,0)</f>
        <v>60</v>
      </c>
      <c r="J687" s="2">
        <v>1121844449</v>
      </c>
      <c r="K687" s="4">
        <f>+VLOOKUP($J687,DATOS_PERSONAL!B:C,2,0)</f>
        <v>1097</v>
      </c>
      <c r="L687" s="4" t="str">
        <f>+VLOOKUP($J687,DATOS_PERSONAL!B:D,3,0)</f>
        <v>JOSE MANUEL</v>
      </c>
      <c r="M687" s="4" t="str">
        <f>+VLOOKUP($J687,DATOS_PERSONAL!B:E,4,0)</f>
        <v xml:space="preserve">AMAYA GONZALEZ </v>
      </c>
      <c r="N687" s="4" t="str">
        <f>+VLOOKUP($J687,DATOS_PERSONAL!B:F,5,0)</f>
        <v>OROBERLÍN S.A.S.</v>
      </c>
      <c r="O687" s="4">
        <f>+VLOOKUP($A687,DATOS_CAPACITACIONES!A:N,11,0)</f>
        <v>63</v>
      </c>
      <c r="P687" s="4">
        <f>+VLOOKUP($A687,DATOS_CAPACITACIONES!A:L,12,0)</f>
        <v>63</v>
      </c>
      <c r="Q687" s="3">
        <f t="shared" si="10"/>
        <v>1</v>
      </c>
    </row>
    <row r="688" spans="1:17" ht="34.5" customHeight="1" x14ac:dyDescent="0.25">
      <c r="A688" s="2">
        <v>27</v>
      </c>
      <c r="B688" s="4" t="str">
        <f>+VLOOKUP($A688,DATOS_CAPACITACIONES!A:B,2,0)</f>
        <v>SST</v>
      </c>
      <c r="C688" s="4" t="str">
        <f>+VLOOKUP($A688,DATOS_CAPACITACIONES!A:C,3,0)</f>
        <v>Riesgo físico, identificación de peligros, lección aprendida sobre accidentes - mes de junio</v>
      </c>
      <c r="D688" s="4" t="str">
        <f>+VLOOKUP($A688,DATOS_CAPACITACIONES!A:D,4,0)</f>
        <v>Identificar los riesgos físicos, analizar las causas de los accidentes del mes de junio y compartir las medidas preventivas</v>
      </c>
      <c r="E688" s="4" t="str">
        <f>+VLOOKUP($A688,DATOS_CAPACITACIONES!A:E,5,0)</f>
        <v>Felipe Arias</v>
      </c>
      <c r="F688" s="4" t="str">
        <f>+VLOOKUP($A688,DATOS_CAPACITACIONES!A:F,6,0)</f>
        <v>Felipe Arias</v>
      </c>
      <c r="G688" s="4" t="str">
        <f>+VLOOKUP($A688,DATOS_CAPACITACIONES!A:G,7,0)</f>
        <v xml:space="preserve">Finca El Pilar </v>
      </c>
      <c r="H688" s="5">
        <f>+VLOOKUP($A688,DATOS_CAPACITACIONES!A:H,8,0)</f>
        <v>44366</v>
      </c>
      <c r="I688" s="4">
        <f>+VLOOKUP($A688,DATOS_CAPACITACIONES!A:I,9,0)</f>
        <v>60</v>
      </c>
      <c r="J688" s="2">
        <v>1122126571</v>
      </c>
      <c r="K688" s="4">
        <f>+VLOOKUP($J688,DATOS_PERSONAL!B:C,2,0)</f>
        <v>1485</v>
      </c>
      <c r="L688" s="4" t="str">
        <f>+VLOOKUP($J688,DATOS_PERSONAL!B:D,3,0)</f>
        <v xml:space="preserve"> FREDY ALEXANDER</v>
      </c>
      <c r="M688" s="4" t="str">
        <f>+VLOOKUP($J688,DATOS_PERSONAL!B:E,4,0)</f>
        <v>ALVAREZ GALINDO</v>
      </c>
      <c r="N688" s="4" t="str">
        <f>+VLOOKUP($J688,DATOS_PERSONAL!B:F,5,0)</f>
        <v>OROBERLÍN S.A.S.</v>
      </c>
      <c r="O688" s="4">
        <f>+VLOOKUP($A688,DATOS_CAPACITACIONES!A:N,11,0)</f>
        <v>63</v>
      </c>
      <c r="P688" s="4">
        <f>+VLOOKUP($A688,DATOS_CAPACITACIONES!A:L,12,0)</f>
        <v>63</v>
      </c>
      <c r="Q688" s="3">
        <f t="shared" si="10"/>
        <v>1</v>
      </c>
    </row>
    <row r="689" spans="1:17" ht="34.5" customHeight="1" x14ac:dyDescent="0.25">
      <c r="A689" s="2">
        <v>28</v>
      </c>
      <c r="B689" s="4" t="str">
        <f>+VLOOKUP($A689,DATOS_CAPACITACIONES!A:B,2,0)</f>
        <v>Ambiental</v>
      </c>
      <c r="C689" s="4" t="str">
        <f>+VLOOKUP($A689,DATOS_CAPACITACIONES!A:C,3,0)</f>
        <v>Procedimiento de comunicaciones</v>
      </c>
      <c r="D689" s="4" t="str">
        <f>+VLOOKUP($A689,DATOS_CAPACITACIONES!A:D,4,0)</f>
        <v xml:space="preserve">Socialización de los PQRS al personal activo en la empresa, para adquirir conocimiento frente al manejo de esta herramienta, sus medidas de recepción y el punto de ubicación de los buzones. </v>
      </c>
      <c r="E689" s="4" t="str">
        <f>+VLOOKUP($A689,DATOS_CAPACITACIONES!A:E,5,0)</f>
        <v>William Fierro</v>
      </c>
      <c r="F689" s="4" t="str">
        <f>+VLOOKUP($A689,DATOS_CAPACITACIONES!A:F,6,0)</f>
        <v xml:space="preserve">William Fierro </v>
      </c>
      <c r="G689" s="4" t="str">
        <f>+VLOOKUP($A689,DATOS_CAPACITACIONES!A:G,7,0)</f>
        <v xml:space="preserve">Finca El Pilar </v>
      </c>
      <c r="H689" s="5">
        <f>+VLOOKUP($A689,DATOS_CAPACITACIONES!A:H,8,0)</f>
        <v>44375</v>
      </c>
      <c r="I689" s="4">
        <f>+VLOOKUP($A689,DATOS_CAPACITACIONES!A:I,9,0)</f>
        <v>60</v>
      </c>
      <c r="J689" s="2">
        <v>86063392</v>
      </c>
      <c r="K689" s="4" t="str">
        <f>+VLOOKUP($J689,DATOS_PERSONAL!B:C,2,0)</f>
        <v>N/A</v>
      </c>
      <c r="L689" s="4" t="str">
        <f>+VLOOKUP($J689,DATOS_PERSONAL!B:D,3,0)</f>
        <v xml:space="preserve"> WILSON GIOVANNI </v>
      </c>
      <c r="M689" s="4" t="str">
        <f>+VLOOKUP($J689,DATOS_PERSONAL!B:E,4,0)</f>
        <v>VILLEGAS</v>
      </c>
      <c r="N689" s="4" t="str">
        <f>+VLOOKUP($J689,DATOS_PERSONAL!B:F,5,0)</f>
        <v>PALMERAS CARARABO S.A.</v>
      </c>
      <c r="O689" s="4">
        <f>+VLOOKUP($A689,DATOS_CAPACITACIONES!A:N,11,0)</f>
        <v>33</v>
      </c>
      <c r="P689" s="4">
        <f>+VLOOKUP($A689,DATOS_CAPACITACIONES!A:L,12,0)</f>
        <v>33</v>
      </c>
      <c r="Q689" s="3">
        <f t="shared" si="10"/>
        <v>1</v>
      </c>
    </row>
    <row r="690" spans="1:17" ht="34.5" customHeight="1" x14ac:dyDescent="0.25">
      <c r="A690" s="2">
        <v>28</v>
      </c>
      <c r="B690" s="4" t="str">
        <f>+VLOOKUP($A690,DATOS_CAPACITACIONES!A:B,2,0)</f>
        <v>Ambiental</v>
      </c>
      <c r="C690" s="4" t="str">
        <f>+VLOOKUP($A690,DATOS_CAPACITACIONES!A:C,3,0)</f>
        <v>Procedimiento de comunicaciones</v>
      </c>
      <c r="D690" s="4" t="str">
        <f>+VLOOKUP($A690,DATOS_CAPACITACIONES!A:D,4,0)</f>
        <v xml:space="preserve">Socialización de los PQRS al personal activo en la empresa, para adquirir conocimiento frente al manejo de esta herramienta, sus medidas de recepción y el punto de ubicación de los buzones. </v>
      </c>
      <c r="E690" s="4" t="str">
        <f>+VLOOKUP($A690,DATOS_CAPACITACIONES!A:E,5,0)</f>
        <v>William Fierro</v>
      </c>
      <c r="F690" s="4" t="str">
        <f>+VLOOKUP($A690,DATOS_CAPACITACIONES!A:F,6,0)</f>
        <v xml:space="preserve">William Fierro </v>
      </c>
      <c r="G690" s="4" t="str">
        <f>+VLOOKUP($A690,DATOS_CAPACITACIONES!A:G,7,0)</f>
        <v xml:space="preserve">Finca El Pilar </v>
      </c>
      <c r="H690" s="5">
        <f>+VLOOKUP($A690,DATOS_CAPACITACIONES!A:H,8,0)</f>
        <v>44375</v>
      </c>
      <c r="I690" s="4">
        <f>+VLOOKUP($A690,DATOS_CAPACITACIONES!A:I,9,0)</f>
        <v>60</v>
      </c>
      <c r="J690" s="2">
        <v>1116786787</v>
      </c>
      <c r="K690" s="4" t="str">
        <f>+VLOOKUP($J690,DATOS_PERSONAL!B:C,2,0)</f>
        <v>N/A</v>
      </c>
      <c r="L690" s="4" t="str">
        <f>+VLOOKUP($J690,DATOS_PERSONAL!B:D,3,0)</f>
        <v xml:space="preserve"> ANDRES DAVID </v>
      </c>
      <c r="M690" s="4" t="str">
        <f>+VLOOKUP($J690,DATOS_PERSONAL!B:E,4,0)</f>
        <v>VALLEJO CASTAÑEDA</v>
      </c>
      <c r="N690" s="4" t="str">
        <f>+VLOOKUP($J690,DATOS_PERSONAL!B:F,5,0)</f>
        <v>PALMERAS CARARABO S.A.</v>
      </c>
      <c r="O690" s="4">
        <f>+VLOOKUP($A690,DATOS_CAPACITACIONES!A:N,11,0)</f>
        <v>33</v>
      </c>
      <c r="P690" s="4">
        <f>+VLOOKUP($A690,DATOS_CAPACITACIONES!A:L,12,0)</f>
        <v>33</v>
      </c>
      <c r="Q690" s="3">
        <f t="shared" si="10"/>
        <v>1</v>
      </c>
    </row>
    <row r="691" spans="1:17" ht="34.5" customHeight="1" x14ac:dyDescent="0.25">
      <c r="A691" s="2">
        <v>28</v>
      </c>
      <c r="B691" s="4" t="str">
        <f>+VLOOKUP($A691,DATOS_CAPACITACIONES!A:B,2,0)</f>
        <v>Ambiental</v>
      </c>
      <c r="C691" s="4" t="str">
        <f>+VLOOKUP($A691,DATOS_CAPACITACIONES!A:C,3,0)</f>
        <v>Procedimiento de comunicaciones</v>
      </c>
      <c r="D691" s="4" t="str">
        <f>+VLOOKUP($A691,DATOS_CAPACITACIONES!A:D,4,0)</f>
        <v xml:space="preserve">Socialización de los PQRS al personal activo en la empresa, para adquirir conocimiento frente al manejo de esta herramienta, sus medidas de recepción y el punto de ubicación de los buzones. </v>
      </c>
      <c r="E691" s="4" t="str">
        <f>+VLOOKUP($A691,DATOS_CAPACITACIONES!A:E,5,0)</f>
        <v>William Fierro</v>
      </c>
      <c r="F691" s="4" t="str">
        <f>+VLOOKUP($A691,DATOS_CAPACITACIONES!A:F,6,0)</f>
        <v xml:space="preserve">William Fierro </v>
      </c>
      <c r="G691" s="4" t="str">
        <f>+VLOOKUP($A691,DATOS_CAPACITACIONES!A:G,7,0)</f>
        <v xml:space="preserve">Finca El Pilar </v>
      </c>
      <c r="H691" s="5">
        <f>+VLOOKUP($A691,DATOS_CAPACITACIONES!A:H,8,0)</f>
        <v>44375</v>
      </c>
      <c r="I691" s="4">
        <f>+VLOOKUP($A691,DATOS_CAPACITACIONES!A:I,9,0)</f>
        <v>60</v>
      </c>
      <c r="J691" s="2">
        <v>1006778024</v>
      </c>
      <c r="K691" s="4">
        <f>+VLOOKUP($J691,DATOS_PERSONAL!B:C,2,0)</f>
        <v>1505</v>
      </c>
      <c r="L691" s="4" t="str">
        <f>+VLOOKUP($J691,DATOS_PERSONAL!B:D,3,0)</f>
        <v>JUAN DAVID</v>
      </c>
      <c r="M691" s="4" t="str">
        <f>+VLOOKUP($J691,DATOS_PERSONAL!B:E,4,0)</f>
        <v xml:space="preserve">SOLORZA ROJAS </v>
      </c>
      <c r="N691" s="4" t="str">
        <f>+VLOOKUP($J691,DATOS_PERSONAL!B:F,5,0)</f>
        <v>OROBERLÍN S.A.S.</v>
      </c>
      <c r="O691" s="4">
        <f>+VLOOKUP($A691,DATOS_CAPACITACIONES!A:N,11,0)</f>
        <v>33</v>
      </c>
      <c r="P691" s="4">
        <f>+VLOOKUP($A691,DATOS_CAPACITACIONES!A:L,12,0)</f>
        <v>33</v>
      </c>
      <c r="Q691" s="3">
        <f t="shared" si="10"/>
        <v>1</v>
      </c>
    </row>
    <row r="692" spans="1:17" ht="34.5" customHeight="1" x14ac:dyDescent="0.25">
      <c r="A692" s="2">
        <v>28</v>
      </c>
      <c r="B692" s="4" t="str">
        <f>+VLOOKUP($A692,DATOS_CAPACITACIONES!A:B,2,0)</f>
        <v>Ambiental</v>
      </c>
      <c r="C692" s="4" t="str">
        <f>+VLOOKUP($A692,DATOS_CAPACITACIONES!A:C,3,0)</f>
        <v>Procedimiento de comunicaciones</v>
      </c>
      <c r="D692" s="4" t="str">
        <f>+VLOOKUP($A692,DATOS_CAPACITACIONES!A:D,4,0)</f>
        <v xml:space="preserve">Socialización de los PQRS al personal activo en la empresa, para adquirir conocimiento frente al manejo de esta herramienta, sus medidas de recepción y el punto de ubicación de los buzones. </v>
      </c>
      <c r="E692" s="4" t="str">
        <f>+VLOOKUP($A692,DATOS_CAPACITACIONES!A:E,5,0)</f>
        <v>William Fierro</v>
      </c>
      <c r="F692" s="4" t="str">
        <f>+VLOOKUP($A692,DATOS_CAPACITACIONES!A:F,6,0)</f>
        <v xml:space="preserve">William Fierro </v>
      </c>
      <c r="G692" s="4" t="str">
        <f>+VLOOKUP($A692,DATOS_CAPACITACIONES!A:G,7,0)</f>
        <v xml:space="preserve">Finca El Pilar </v>
      </c>
      <c r="H692" s="5">
        <f>+VLOOKUP($A692,DATOS_CAPACITACIONES!A:H,8,0)</f>
        <v>44375</v>
      </c>
      <c r="I692" s="4">
        <f>+VLOOKUP($A692,DATOS_CAPACITACIONES!A:I,9,0)</f>
        <v>60</v>
      </c>
      <c r="J692" s="2">
        <v>25331999</v>
      </c>
      <c r="K692" s="4">
        <f>+VLOOKUP($J692,DATOS_PERSONAL!B:C,2,0)</f>
        <v>1121</v>
      </c>
      <c r="L692" s="4" t="str">
        <f>+VLOOKUP($J692,DATOS_PERSONAL!B:D,3,0)</f>
        <v xml:space="preserve">VICKY JIMENA </v>
      </c>
      <c r="M692" s="4" t="str">
        <f>+VLOOKUP($J692,DATOS_PERSONAL!B:E,4,0)</f>
        <v xml:space="preserve">SANDOVAL GOLU </v>
      </c>
      <c r="N692" s="4" t="str">
        <f>+VLOOKUP($J692,DATOS_PERSONAL!B:F,5,0)</f>
        <v>OROBERLÍN S.A.S.</v>
      </c>
      <c r="O692" s="4">
        <f>+VLOOKUP($A692,DATOS_CAPACITACIONES!A:N,11,0)</f>
        <v>33</v>
      </c>
      <c r="P692" s="4">
        <f>+VLOOKUP($A692,DATOS_CAPACITACIONES!A:L,12,0)</f>
        <v>33</v>
      </c>
      <c r="Q692" s="3">
        <f t="shared" si="10"/>
        <v>1</v>
      </c>
    </row>
    <row r="693" spans="1:17" ht="34.5" customHeight="1" x14ac:dyDescent="0.25">
      <c r="A693" s="2">
        <v>28</v>
      </c>
      <c r="B693" s="4" t="str">
        <f>+VLOOKUP($A693,DATOS_CAPACITACIONES!A:B,2,0)</f>
        <v>Ambiental</v>
      </c>
      <c r="C693" s="4" t="str">
        <f>+VLOOKUP($A693,DATOS_CAPACITACIONES!A:C,3,0)</f>
        <v>Procedimiento de comunicaciones</v>
      </c>
      <c r="D693" s="4" t="str">
        <f>+VLOOKUP($A693,DATOS_CAPACITACIONES!A:D,4,0)</f>
        <v xml:space="preserve">Socialización de los PQRS al personal activo en la empresa, para adquirir conocimiento frente al manejo de esta herramienta, sus medidas de recepción y el punto de ubicación de los buzones. </v>
      </c>
      <c r="E693" s="4" t="str">
        <f>+VLOOKUP($A693,DATOS_CAPACITACIONES!A:E,5,0)</f>
        <v>William Fierro</v>
      </c>
      <c r="F693" s="4" t="str">
        <f>+VLOOKUP($A693,DATOS_CAPACITACIONES!A:F,6,0)</f>
        <v xml:space="preserve">William Fierro </v>
      </c>
      <c r="G693" s="4" t="str">
        <f>+VLOOKUP($A693,DATOS_CAPACITACIONES!A:G,7,0)</f>
        <v xml:space="preserve">Finca El Pilar </v>
      </c>
      <c r="H693" s="5">
        <f>+VLOOKUP($A693,DATOS_CAPACITACIONES!A:H,8,0)</f>
        <v>44375</v>
      </c>
      <c r="I693" s="4">
        <f>+VLOOKUP($A693,DATOS_CAPACITACIONES!A:I,9,0)</f>
        <v>60</v>
      </c>
      <c r="J693" s="2">
        <v>40401255</v>
      </c>
      <c r="K693" s="4">
        <f>+VLOOKUP($J693,DATOS_PERSONAL!B:C,2,0)</f>
        <v>1034</v>
      </c>
      <c r="L693" s="4" t="str">
        <f>+VLOOKUP($J693,DATOS_PERSONAL!B:D,3,0)</f>
        <v>YUDY FERLAY</v>
      </c>
      <c r="M693" s="4" t="str">
        <f>+VLOOKUP($J693,DATOS_PERSONAL!B:E,4,0)</f>
        <v xml:space="preserve">ROMERO BERNAL </v>
      </c>
      <c r="N693" s="4" t="str">
        <f>+VLOOKUP($J693,DATOS_PERSONAL!B:F,5,0)</f>
        <v>OROBERLÍN S.A.S.</v>
      </c>
      <c r="O693" s="4">
        <f>+VLOOKUP($A693,DATOS_CAPACITACIONES!A:N,11,0)</f>
        <v>33</v>
      </c>
      <c r="P693" s="4">
        <f>+VLOOKUP($A693,DATOS_CAPACITACIONES!A:L,12,0)</f>
        <v>33</v>
      </c>
      <c r="Q693" s="3">
        <f t="shared" si="10"/>
        <v>1</v>
      </c>
    </row>
    <row r="694" spans="1:17" ht="34.5" customHeight="1" x14ac:dyDescent="0.25">
      <c r="A694" s="2">
        <v>28</v>
      </c>
      <c r="B694" s="4" t="str">
        <f>+VLOOKUP($A694,DATOS_CAPACITACIONES!A:B,2,0)</f>
        <v>Ambiental</v>
      </c>
      <c r="C694" s="4" t="str">
        <f>+VLOOKUP($A694,DATOS_CAPACITACIONES!A:C,3,0)</f>
        <v>Procedimiento de comunicaciones</v>
      </c>
      <c r="D694" s="4" t="str">
        <f>+VLOOKUP($A694,DATOS_CAPACITACIONES!A:D,4,0)</f>
        <v xml:space="preserve">Socialización de los PQRS al personal activo en la empresa, para adquirir conocimiento frente al manejo de esta herramienta, sus medidas de recepción y el punto de ubicación de los buzones. </v>
      </c>
      <c r="E694" s="4" t="str">
        <f>+VLOOKUP($A694,DATOS_CAPACITACIONES!A:E,5,0)</f>
        <v>William Fierro</v>
      </c>
      <c r="F694" s="4" t="str">
        <f>+VLOOKUP($A694,DATOS_CAPACITACIONES!A:F,6,0)</f>
        <v xml:space="preserve">William Fierro </v>
      </c>
      <c r="G694" s="4" t="str">
        <f>+VLOOKUP($A694,DATOS_CAPACITACIONES!A:G,7,0)</f>
        <v xml:space="preserve">Finca El Pilar </v>
      </c>
      <c r="H694" s="5">
        <f>+VLOOKUP($A694,DATOS_CAPACITACIONES!A:H,8,0)</f>
        <v>44375</v>
      </c>
      <c r="I694" s="4">
        <f>+VLOOKUP($A694,DATOS_CAPACITACIONES!A:I,9,0)</f>
        <v>60</v>
      </c>
      <c r="J694" s="2">
        <v>1123114419</v>
      </c>
      <c r="K694" s="4">
        <f>+VLOOKUP($J694,DATOS_PERSONAL!B:C,2,0)</f>
        <v>1059</v>
      </c>
      <c r="L694" s="4" t="str">
        <f>+VLOOKUP($J694,DATOS_PERSONAL!B:D,3,0)</f>
        <v>ANA MARIA</v>
      </c>
      <c r="M694" s="4" t="str">
        <f>+VLOOKUP($J694,DATOS_PERSONAL!B:E,4,0)</f>
        <v xml:space="preserve">ROBAYO JIMENEZ </v>
      </c>
      <c r="N694" s="4" t="str">
        <f>+VLOOKUP($J694,DATOS_PERSONAL!B:F,5,0)</f>
        <v>OROBERLÍN S.A.S.</v>
      </c>
      <c r="O694" s="4">
        <f>+VLOOKUP($A694,DATOS_CAPACITACIONES!A:N,11,0)</f>
        <v>33</v>
      </c>
      <c r="P694" s="4">
        <f>+VLOOKUP($A694,DATOS_CAPACITACIONES!A:L,12,0)</f>
        <v>33</v>
      </c>
      <c r="Q694" s="3">
        <f t="shared" si="10"/>
        <v>1</v>
      </c>
    </row>
    <row r="695" spans="1:17" ht="34.5" customHeight="1" x14ac:dyDescent="0.25">
      <c r="A695" s="2">
        <v>28</v>
      </c>
      <c r="B695" s="4" t="str">
        <f>+VLOOKUP($A695,DATOS_CAPACITACIONES!A:B,2,0)</f>
        <v>Ambiental</v>
      </c>
      <c r="C695" s="4" t="str">
        <f>+VLOOKUP($A695,DATOS_CAPACITACIONES!A:C,3,0)</f>
        <v>Procedimiento de comunicaciones</v>
      </c>
      <c r="D695" s="4" t="str">
        <f>+VLOOKUP($A695,DATOS_CAPACITACIONES!A:D,4,0)</f>
        <v xml:space="preserve">Socialización de los PQRS al personal activo en la empresa, para adquirir conocimiento frente al manejo de esta herramienta, sus medidas de recepción y el punto de ubicación de los buzones. </v>
      </c>
      <c r="E695" s="4" t="str">
        <f>+VLOOKUP($A695,DATOS_CAPACITACIONES!A:E,5,0)</f>
        <v>William Fierro</v>
      </c>
      <c r="F695" s="4" t="str">
        <f>+VLOOKUP($A695,DATOS_CAPACITACIONES!A:F,6,0)</f>
        <v xml:space="preserve">William Fierro </v>
      </c>
      <c r="G695" s="4" t="str">
        <f>+VLOOKUP($A695,DATOS_CAPACITACIONES!A:G,7,0)</f>
        <v xml:space="preserve">Finca El Pilar </v>
      </c>
      <c r="H695" s="5">
        <f>+VLOOKUP($A695,DATOS_CAPACITACIONES!A:H,8,0)</f>
        <v>44375</v>
      </c>
      <c r="I695" s="4">
        <f>+VLOOKUP($A695,DATOS_CAPACITACIONES!A:I,9,0)</f>
        <v>60</v>
      </c>
      <c r="J695" s="2">
        <v>40411297</v>
      </c>
      <c r="K695" s="4">
        <f>+VLOOKUP($J695,DATOS_PERSONAL!B:C,2,0)</f>
        <v>1015</v>
      </c>
      <c r="L695" s="4" t="str">
        <f>+VLOOKUP($J695,DATOS_PERSONAL!B:D,3,0)</f>
        <v xml:space="preserve"> ANGELICA YOHANA</v>
      </c>
      <c r="M695" s="4" t="str">
        <f>+VLOOKUP($J695,DATOS_PERSONAL!B:E,4,0)</f>
        <v>RINCON</v>
      </c>
      <c r="N695" s="4" t="str">
        <f>+VLOOKUP($J695,DATOS_PERSONAL!B:F,5,0)</f>
        <v>OROBERLÍN S.A.S.</v>
      </c>
      <c r="O695" s="4">
        <f>+VLOOKUP($A695,DATOS_CAPACITACIONES!A:N,11,0)</f>
        <v>33</v>
      </c>
      <c r="P695" s="4">
        <f>+VLOOKUP($A695,DATOS_CAPACITACIONES!A:L,12,0)</f>
        <v>33</v>
      </c>
      <c r="Q695" s="3">
        <f t="shared" si="10"/>
        <v>1</v>
      </c>
    </row>
    <row r="696" spans="1:17" ht="34.5" customHeight="1" x14ac:dyDescent="0.25">
      <c r="A696" s="2">
        <v>28</v>
      </c>
      <c r="B696" s="4" t="str">
        <f>+VLOOKUP($A696,DATOS_CAPACITACIONES!A:B,2,0)</f>
        <v>Ambiental</v>
      </c>
      <c r="C696" s="4" t="str">
        <f>+VLOOKUP($A696,DATOS_CAPACITACIONES!A:C,3,0)</f>
        <v>Procedimiento de comunicaciones</v>
      </c>
      <c r="D696" s="4" t="str">
        <f>+VLOOKUP($A696,DATOS_CAPACITACIONES!A:D,4,0)</f>
        <v xml:space="preserve">Socialización de los PQRS al personal activo en la empresa, para adquirir conocimiento frente al manejo de esta herramienta, sus medidas de recepción y el punto de ubicación de los buzones. </v>
      </c>
      <c r="E696" s="4" t="str">
        <f>+VLOOKUP($A696,DATOS_CAPACITACIONES!A:E,5,0)</f>
        <v>William Fierro</v>
      </c>
      <c r="F696" s="4" t="str">
        <f>+VLOOKUP($A696,DATOS_CAPACITACIONES!A:F,6,0)</f>
        <v xml:space="preserve">William Fierro </v>
      </c>
      <c r="G696" s="4" t="str">
        <f>+VLOOKUP($A696,DATOS_CAPACITACIONES!A:G,7,0)</f>
        <v xml:space="preserve">Finca El Pilar </v>
      </c>
      <c r="H696" s="5">
        <f>+VLOOKUP($A696,DATOS_CAPACITACIONES!A:H,8,0)</f>
        <v>44375</v>
      </c>
      <c r="I696" s="4">
        <f>+VLOOKUP($A696,DATOS_CAPACITACIONES!A:I,9,0)</f>
        <v>60</v>
      </c>
      <c r="J696" s="2">
        <v>1069755169</v>
      </c>
      <c r="K696" s="4" t="str">
        <f>+VLOOKUP($J696,DATOS_PERSONAL!B:C,2,0)</f>
        <v>N/A</v>
      </c>
      <c r="L696" s="4" t="str">
        <f>+VLOOKUP($J696,DATOS_PERSONAL!B:D,3,0)</f>
        <v xml:space="preserve"> EDUAR MANUEL</v>
      </c>
      <c r="M696" s="4" t="str">
        <f>+VLOOKUP($J696,DATOS_PERSONAL!B:E,4,0)</f>
        <v>PERDOMO SON</v>
      </c>
      <c r="N696" s="4" t="str">
        <f>+VLOOKUP($J696,DATOS_PERSONAL!B:F,5,0)</f>
        <v>PALMERAS CARARABO S.A.</v>
      </c>
      <c r="O696" s="4">
        <f>+VLOOKUP($A696,DATOS_CAPACITACIONES!A:N,11,0)</f>
        <v>33</v>
      </c>
      <c r="P696" s="4">
        <f>+VLOOKUP($A696,DATOS_CAPACITACIONES!A:L,12,0)</f>
        <v>33</v>
      </c>
      <c r="Q696" s="3">
        <f t="shared" si="10"/>
        <v>1</v>
      </c>
    </row>
    <row r="697" spans="1:17" ht="34.5" customHeight="1" x14ac:dyDescent="0.25">
      <c r="A697" s="2">
        <v>28</v>
      </c>
      <c r="B697" s="4" t="str">
        <f>+VLOOKUP($A697,DATOS_CAPACITACIONES!A:B,2,0)</f>
        <v>Ambiental</v>
      </c>
      <c r="C697" s="4" t="str">
        <f>+VLOOKUP($A697,DATOS_CAPACITACIONES!A:C,3,0)</f>
        <v>Procedimiento de comunicaciones</v>
      </c>
      <c r="D697" s="4" t="str">
        <f>+VLOOKUP($A697,DATOS_CAPACITACIONES!A:D,4,0)</f>
        <v xml:space="preserve">Socialización de los PQRS al personal activo en la empresa, para adquirir conocimiento frente al manejo de esta herramienta, sus medidas de recepción y el punto de ubicación de los buzones. </v>
      </c>
      <c r="E697" s="4" t="str">
        <f>+VLOOKUP($A697,DATOS_CAPACITACIONES!A:E,5,0)</f>
        <v>William Fierro</v>
      </c>
      <c r="F697" s="4" t="str">
        <f>+VLOOKUP($A697,DATOS_CAPACITACIONES!A:F,6,0)</f>
        <v xml:space="preserve">William Fierro </v>
      </c>
      <c r="G697" s="4" t="str">
        <f>+VLOOKUP($A697,DATOS_CAPACITACIONES!A:G,7,0)</f>
        <v xml:space="preserve">Finca El Pilar </v>
      </c>
      <c r="H697" s="5">
        <f>+VLOOKUP($A697,DATOS_CAPACITACIONES!A:H,8,0)</f>
        <v>44375</v>
      </c>
      <c r="I697" s="4">
        <f>+VLOOKUP($A697,DATOS_CAPACITACIONES!A:I,9,0)</f>
        <v>60</v>
      </c>
      <c r="J697" s="2">
        <v>16882469</v>
      </c>
      <c r="K697" s="4" t="str">
        <f>+VLOOKUP($J697,DATOS_PERSONAL!B:C,2,0)</f>
        <v>N/A</v>
      </c>
      <c r="L697" s="4" t="str">
        <f>+VLOOKUP($J697,DATOS_PERSONAL!B:D,3,0)</f>
        <v xml:space="preserve"> WEIMAR</v>
      </c>
      <c r="M697" s="4" t="str">
        <f>+VLOOKUP($J697,DATOS_PERSONAL!B:E,4,0)</f>
        <v>PEÑA MOSQUERA</v>
      </c>
      <c r="N697" s="4" t="str">
        <f>+VLOOKUP($J697,DATOS_PERSONAL!B:F,5,0)</f>
        <v>PALMERAS CARARABO S.A.</v>
      </c>
      <c r="O697" s="4">
        <f>+VLOOKUP($A697,DATOS_CAPACITACIONES!A:N,11,0)</f>
        <v>33</v>
      </c>
      <c r="P697" s="4">
        <f>+VLOOKUP($A697,DATOS_CAPACITACIONES!A:L,12,0)</f>
        <v>33</v>
      </c>
      <c r="Q697" s="3">
        <f t="shared" si="10"/>
        <v>1</v>
      </c>
    </row>
    <row r="698" spans="1:17" ht="34.5" customHeight="1" x14ac:dyDescent="0.25">
      <c r="A698" s="2">
        <v>28</v>
      </c>
      <c r="B698" s="4" t="str">
        <f>+VLOOKUP($A698,DATOS_CAPACITACIONES!A:B,2,0)</f>
        <v>Ambiental</v>
      </c>
      <c r="C698" s="4" t="str">
        <f>+VLOOKUP($A698,DATOS_CAPACITACIONES!A:C,3,0)</f>
        <v>Procedimiento de comunicaciones</v>
      </c>
      <c r="D698" s="4" t="str">
        <f>+VLOOKUP($A698,DATOS_CAPACITACIONES!A:D,4,0)</f>
        <v xml:space="preserve">Socialización de los PQRS al personal activo en la empresa, para adquirir conocimiento frente al manejo de esta herramienta, sus medidas de recepción y el punto de ubicación de los buzones. </v>
      </c>
      <c r="E698" s="4" t="str">
        <f>+VLOOKUP($A698,DATOS_CAPACITACIONES!A:E,5,0)</f>
        <v>William Fierro</v>
      </c>
      <c r="F698" s="4" t="str">
        <f>+VLOOKUP($A698,DATOS_CAPACITACIONES!A:F,6,0)</f>
        <v xml:space="preserve">William Fierro </v>
      </c>
      <c r="G698" s="4" t="str">
        <f>+VLOOKUP($A698,DATOS_CAPACITACIONES!A:G,7,0)</f>
        <v xml:space="preserve">Finca El Pilar </v>
      </c>
      <c r="H698" s="5">
        <f>+VLOOKUP($A698,DATOS_CAPACITACIONES!A:H,8,0)</f>
        <v>44375</v>
      </c>
      <c r="I698" s="4">
        <f>+VLOOKUP($A698,DATOS_CAPACITACIONES!A:I,9,0)</f>
        <v>60</v>
      </c>
      <c r="J698" s="2">
        <v>1123116129</v>
      </c>
      <c r="K698" s="4">
        <f>+VLOOKUP($J698,DATOS_PERSONAL!B:C,2,0)</f>
        <v>1090</v>
      </c>
      <c r="L698" s="4" t="str">
        <f>+VLOOKUP($J698,DATOS_PERSONAL!B:D,3,0)</f>
        <v>JUAN ESTEBAN</v>
      </c>
      <c r="M698" s="4" t="str">
        <f>+VLOOKUP($J698,DATOS_PERSONAL!B:E,4,0)</f>
        <v xml:space="preserve">ORTIZ </v>
      </c>
      <c r="N698" s="4" t="str">
        <f>+VLOOKUP($J698,DATOS_PERSONAL!B:F,5,0)</f>
        <v>OROBERLÍN S.A.S.</v>
      </c>
      <c r="O698" s="4">
        <f>+VLOOKUP($A698,DATOS_CAPACITACIONES!A:N,11,0)</f>
        <v>33</v>
      </c>
      <c r="P698" s="4">
        <f>+VLOOKUP($A698,DATOS_CAPACITACIONES!A:L,12,0)</f>
        <v>33</v>
      </c>
      <c r="Q698" s="3">
        <f t="shared" si="10"/>
        <v>1</v>
      </c>
    </row>
    <row r="699" spans="1:17" ht="34.5" customHeight="1" x14ac:dyDescent="0.25">
      <c r="A699" s="2">
        <v>28</v>
      </c>
      <c r="B699" s="4" t="str">
        <f>+VLOOKUP($A699,DATOS_CAPACITACIONES!A:B,2,0)</f>
        <v>Ambiental</v>
      </c>
      <c r="C699" s="4" t="str">
        <f>+VLOOKUP($A699,DATOS_CAPACITACIONES!A:C,3,0)</f>
        <v>Procedimiento de comunicaciones</v>
      </c>
      <c r="D699" s="4" t="str">
        <f>+VLOOKUP($A699,DATOS_CAPACITACIONES!A:D,4,0)</f>
        <v xml:space="preserve">Socialización de los PQRS al personal activo en la empresa, para adquirir conocimiento frente al manejo de esta herramienta, sus medidas de recepción y el punto de ubicación de los buzones. </v>
      </c>
      <c r="E699" s="4" t="str">
        <f>+VLOOKUP($A699,DATOS_CAPACITACIONES!A:E,5,0)</f>
        <v>William Fierro</v>
      </c>
      <c r="F699" s="4" t="str">
        <f>+VLOOKUP($A699,DATOS_CAPACITACIONES!A:F,6,0)</f>
        <v xml:space="preserve">William Fierro </v>
      </c>
      <c r="G699" s="4" t="str">
        <f>+VLOOKUP($A699,DATOS_CAPACITACIONES!A:G,7,0)</f>
        <v xml:space="preserve">Finca El Pilar </v>
      </c>
      <c r="H699" s="5">
        <f>+VLOOKUP($A699,DATOS_CAPACITACIONES!A:H,8,0)</f>
        <v>44375</v>
      </c>
      <c r="I699" s="4">
        <f>+VLOOKUP($A699,DATOS_CAPACITACIONES!A:I,9,0)</f>
        <v>60</v>
      </c>
      <c r="J699" s="2">
        <v>7807070</v>
      </c>
      <c r="K699" s="4" t="str">
        <f>+VLOOKUP($J699,DATOS_PERSONAL!B:C,2,0)</f>
        <v>N/A</v>
      </c>
      <c r="L699" s="4" t="str">
        <f>+VLOOKUP($J699,DATOS_PERSONAL!B:D,3,0)</f>
        <v xml:space="preserve"> PEDRO ANTONIO </v>
      </c>
      <c r="M699" s="4" t="str">
        <f>+VLOOKUP($J699,DATOS_PERSONAL!B:E,4,0)</f>
        <v>ORTIZ</v>
      </c>
      <c r="N699" s="4" t="str">
        <f>+VLOOKUP($J699,DATOS_PERSONAL!B:F,5,0)</f>
        <v>PALMERAS CARARABO S.A.</v>
      </c>
      <c r="O699" s="4">
        <f>+VLOOKUP($A699,DATOS_CAPACITACIONES!A:N,11,0)</f>
        <v>33</v>
      </c>
      <c r="P699" s="4">
        <f>+VLOOKUP($A699,DATOS_CAPACITACIONES!A:L,12,0)</f>
        <v>33</v>
      </c>
      <c r="Q699" s="3">
        <f t="shared" si="10"/>
        <v>1</v>
      </c>
    </row>
    <row r="700" spans="1:17" ht="34.5" customHeight="1" x14ac:dyDescent="0.25">
      <c r="A700" s="2">
        <v>28</v>
      </c>
      <c r="B700" s="4" t="str">
        <f>+VLOOKUP($A700,DATOS_CAPACITACIONES!A:B,2,0)</f>
        <v>Ambiental</v>
      </c>
      <c r="C700" s="4" t="str">
        <f>+VLOOKUP($A700,DATOS_CAPACITACIONES!A:C,3,0)</f>
        <v>Procedimiento de comunicaciones</v>
      </c>
      <c r="D700" s="4" t="str">
        <f>+VLOOKUP($A700,DATOS_CAPACITACIONES!A:D,4,0)</f>
        <v xml:space="preserve">Socialización de los PQRS al personal activo en la empresa, para adquirir conocimiento frente al manejo de esta herramienta, sus medidas de recepción y el punto de ubicación de los buzones. </v>
      </c>
      <c r="E700" s="4" t="str">
        <f>+VLOOKUP($A700,DATOS_CAPACITACIONES!A:E,5,0)</f>
        <v>William Fierro</v>
      </c>
      <c r="F700" s="4" t="str">
        <f>+VLOOKUP($A700,DATOS_CAPACITACIONES!A:F,6,0)</f>
        <v xml:space="preserve">William Fierro </v>
      </c>
      <c r="G700" s="4" t="str">
        <f>+VLOOKUP($A700,DATOS_CAPACITACIONES!A:G,7,0)</f>
        <v xml:space="preserve">Finca El Pilar </v>
      </c>
      <c r="H700" s="5">
        <f>+VLOOKUP($A700,DATOS_CAPACITACIONES!A:H,8,0)</f>
        <v>44375</v>
      </c>
      <c r="I700" s="4">
        <f>+VLOOKUP($A700,DATOS_CAPACITACIONES!A:I,9,0)</f>
        <v>60</v>
      </c>
      <c r="J700" s="2">
        <v>40328103</v>
      </c>
      <c r="K700" s="4">
        <f>+VLOOKUP($J700,DATOS_PERSONAL!B:C,2,0)</f>
        <v>1030</v>
      </c>
      <c r="L700" s="4" t="str">
        <f>+VLOOKUP($J700,DATOS_PERSONAL!B:D,3,0)</f>
        <v>DORYS ADRIANA</v>
      </c>
      <c r="M700" s="4" t="str">
        <f>+VLOOKUP($J700,DATOS_PERSONAL!B:E,4,0)</f>
        <v xml:space="preserve">MORENO SANCHEZ </v>
      </c>
      <c r="N700" s="4" t="str">
        <f>+VLOOKUP($J700,DATOS_PERSONAL!B:F,5,0)</f>
        <v>OROBERLÍN S.A.S.</v>
      </c>
      <c r="O700" s="4">
        <f>+VLOOKUP($A700,DATOS_CAPACITACIONES!A:N,11,0)</f>
        <v>33</v>
      </c>
      <c r="P700" s="4">
        <f>+VLOOKUP($A700,DATOS_CAPACITACIONES!A:L,12,0)</f>
        <v>33</v>
      </c>
      <c r="Q700" s="3">
        <f t="shared" si="10"/>
        <v>1</v>
      </c>
    </row>
    <row r="701" spans="1:17" ht="34.5" customHeight="1" x14ac:dyDescent="0.25">
      <c r="A701" s="2">
        <v>28</v>
      </c>
      <c r="B701" s="4" t="str">
        <f>+VLOOKUP($A701,DATOS_CAPACITACIONES!A:B,2,0)</f>
        <v>Ambiental</v>
      </c>
      <c r="C701" s="4" t="str">
        <f>+VLOOKUP($A701,DATOS_CAPACITACIONES!A:C,3,0)</f>
        <v>Procedimiento de comunicaciones</v>
      </c>
      <c r="D701" s="4" t="str">
        <f>+VLOOKUP($A701,DATOS_CAPACITACIONES!A:D,4,0)</f>
        <v xml:space="preserve">Socialización de los PQRS al personal activo en la empresa, para adquirir conocimiento frente al manejo de esta herramienta, sus medidas de recepción y el punto de ubicación de los buzones. </v>
      </c>
      <c r="E701" s="4" t="str">
        <f>+VLOOKUP($A701,DATOS_CAPACITACIONES!A:E,5,0)</f>
        <v>William Fierro</v>
      </c>
      <c r="F701" s="4" t="str">
        <f>+VLOOKUP($A701,DATOS_CAPACITACIONES!A:F,6,0)</f>
        <v xml:space="preserve">William Fierro </v>
      </c>
      <c r="G701" s="4" t="str">
        <f>+VLOOKUP($A701,DATOS_CAPACITACIONES!A:G,7,0)</f>
        <v xml:space="preserve">Finca El Pilar </v>
      </c>
      <c r="H701" s="5">
        <f>+VLOOKUP($A701,DATOS_CAPACITACIONES!A:H,8,0)</f>
        <v>44375</v>
      </c>
      <c r="I701" s="4">
        <f>+VLOOKUP($A701,DATOS_CAPACITACIONES!A:I,9,0)</f>
        <v>60</v>
      </c>
      <c r="J701" s="2">
        <v>40404467</v>
      </c>
      <c r="K701" s="4">
        <f>+VLOOKUP($J701,DATOS_PERSONAL!B:C,2,0)</f>
        <v>1029</v>
      </c>
      <c r="L701" s="4" t="str">
        <f>+VLOOKUP($J701,DATOS_PERSONAL!B:D,3,0)</f>
        <v>BLANCA MARINELLA</v>
      </c>
      <c r="M701" s="4" t="str">
        <f>+VLOOKUP($J701,DATOS_PERSONAL!B:E,4,0)</f>
        <v xml:space="preserve">MORENO SANCHEZ </v>
      </c>
      <c r="N701" s="4" t="str">
        <f>+VLOOKUP($J701,DATOS_PERSONAL!B:F,5,0)</f>
        <v>OROBERLÍN S.A.S.</v>
      </c>
      <c r="O701" s="4">
        <f>+VLOOKUP($A701,DATOS_CAPACITACIONES!A:N,11,0)</f>
        <v>33</v>
      </c>
      <c r="P701" s="4">
        <f>+VLOOKUP($A701,DATOS_CAPACITACIONES!A:L,12,0)</f>
        <v>33</v>
      </c>
      <c r="Q701" s="3">
        <f t="shared" si="10"/>
        <v>1</v>
      </c>
    </row>
    <row r="702" spans="1:17" ht="34.5" customHeight="1" x14ac:dyDescent="0.25">
      <c r="A702" s="2">
        <v>28</v>
      </c>
      <c r="B702" s="4" t="str">
        <f>+VLOOKUP($A702,DATOS_CAPACITACIONES!A:B,2,0)</f>
        <v>Ambiental</v>
      </c>
      <c r="C702" s="4" t="str">
        <f>+VLOOKUP($A702,DATOS_CAPACITACIONES!A:C,3,0)</f>
        <v>Procedimiento de comunicaciones</v>
      </c>
      <c r="D702" s="4" t="str">
        <f>+VLOOKUP($A702,DATOS_CAPACITACIONES!A:D,4,0)</f>
        <v xml:space="preserve">Socialización de los PQRS al personal activo en la empresa, para adquirir conocimiento frente al manejo de esta herramienta, sus medidas de recepción y el punto de ubicación de los buzones. </v>
      </c>
      <c r="E702" s="4" t="str">
        <f>+VLOOKUP($A702,DATOS_CAPACITACIONES!A:E,5,0)</f>
        <v>William Fierro</v>
      </c>
      <c r="F702" s="4" t="str">
        <f>+VLOOKUP($A702,DATOS_CAPACITACIONES!A:F,6,0)</f>
        <v xml:space="preserve">William Fierro </v>
      </c>
      <c r="G702" s="4" t="str">
        <f>+VLOOKUP($A702,DATOS_CAPACITACIONES!A:G,7,0)</f>
        <v xml:space="preserve">Finca El Pilar </v>
      </c>
      <c r="H702" s="5">
        <f>+VLOOKUP($A702,DATOS_CAPACITACIONES!A:H,8,0)</f>
        <v>44375</v>
      </c>
      <c r="I702" s="4">
        <f>+VLOOKUP($A702,DATOS_CAPACITACIONES!A:I,9,0)</f>
        <v>60</v>
      </c>
      <c r="J702" s="2">
        <v>40326125</v>
      </c>
      <c r="K702" s="4">
        <f>+VLOOKUP($J702,DATOS_PERSONAL!B:C,2,0)</f>
        <v>1129</v>
      </c>
      <c r="L702" s="4" t="str">
        <f>+VLOOKUP($J702,DATOS_PERSONAL!B:D,3,0)</f>
        <v>LILIANA ANDREA</v>
      </c>
      <c r="M702" s="4" t="str">
        <f>+VLOOKUP($J702,DATOS_PERSONAL!B:E,4,0)</f>
        <v xml:space="preserve">MORENO NARVAEZ </v>
      </c>
      <c r="N702" s="4" t="str">
        <f>+VLOOKUP($J702,DATOS_PERSONAL!B:F,5,0)</f>
        <v>OROBERLÍN S.A.S.</v>
      </c>
      <c r="O702" s="4">
        <f>+VLOOKUP($A702,DATOS_CAPACITACIONES!A:N,11,0)</f>
        <v>33</v>
      </c>
      <c r="P702" s="4">
        <f>+VLOOKUP($A702,DATOS_CAPACITACIONES!A:L,12,0)</f>
        <v>33</v>
      </c>
      <c r="Q702" s="3">
        <f t="shared" si="10"/>
        <v>1</v>
      </c>
    </row>
    <row r="703" spans="1:17" ht="34.5" customHeight="1" x14ac:dyDescent="0.25">
      <c r="A703" s="2">
        <v>28</v>
      </c>
      <c r="B703" s="4" t="str">
        <f>+VLOOKUP($A703,DATOS_CAPACITACIONES!A:B,2,0)</f>
        <v>Ambiental</v>
      </c>
      <c r="C703" s="4" t="str">
        <f>+VLOOKUP($A703,DATOS_CAPACITACIONES!A:C,3,0)</f>
        <v>Procedimiento de comunicaciones</v>
      </c>
      <c r="D703" s="4" t="str">
        <f>+VLOOKUP($A703,DATOS_CAPACITACIONES!A:D,4,0)</f>
        <v xml:space="preserve">Socialización de los PQRS al personal activo en la empresa, para adquirir conocimiento frente al manejo de esta herramienta, sus medidas de recepción y el punto de ubicación de los buzones. </v>
      </c>
      <c r="E703" s="4" t="str">
        <f>+VLOOKUP($A703,DATOS_CAPACITACIONES!A:E,5,0)</f>
        <v>William Fierro</v>
      </c>
      <c r="F703" s="4" t="str">
        <f>+VLOOKUP($A703,DATOS_CAPACITACIONES!A:F,6,0)</f>
        <v xml:space="preserve">William Fierro </v>
      </c>
      <c r="G703" s="4" t="str">
        <f>+VLOOKUP($A703,DATOS_CAPACITACIONES!A:G,7,0)</f>
        <v xml:space="preserve">Finca El Pilar </v>
      </c>
      <c r="H703" s="5">
        <f>+VLOOKUP($A703,DATOS_CAPACITACIONES!A:H,8,0)</f>
        <v>44375</v>
      </c>
      <c r="I703" s="4">
        <f>+VLOOKUP($A703,DATOS_CAPACITACIONES!A:I,9,0)</f>
        <v>60</v>
      </c>
      <c r="J703" s="2">
        <v>1123116078</v>
      </c>
      <c r="K703" s="4" t="str">
        <f>+VLOOKUP($J703,DATOS_PERSONAL!B:C,2,0)</f>
        <v>N/A</v>
      </c>
      <c r="L703" s="4" t="str">
        <f>+VLOOKUP($J703,DATOS_PERSONAL!B:D,3,0)</f>
        <v xml:space="preserve"> JHON ALEXIS</v>
      </c>
      <c r="M703" s="4" t="str">
        <f>+VLOOKUP($J703,DATOS_PERSONAL!B:E,4,0)</f>
        <v>LOPEZ PEREZ</v>
      </c>
      <c r="N703" s="4" t="str">
        <f>+VLOOKUP($J703,DATOS_PERSONAL!B:F,5,0)</f>
        <v>PALMERAS CARARABO S.A.</v>
      </c>
      <c r="O703" s="4">
        <f>+VLOOKUP($A703,DATOS_CAPACITACIONES!A:N,11,0)</f>
        <v>33</v>
      </c>
      <c r="P703" s="4">
        <f>+VLOOKUP($A703,DATOS_CAPACITACIONES!A:L,12,0)</f>
        <v>33</v>
      </c>
      <c r="Q703" s="3">
        <f t="shared" si="10"/>
        <v>1</v>
      </c>
    </row>
    <row r="704" spans="1:17" ht="34.5" customHeight="1" x14ac:dyDescent="0.25">
      <c r="A704" s="2">
        <v>28</v>
      </c>
      <c r="B704" s="4" t="str">
        <f>+VLOOKUP($A704,DATOS_CAPACITACIONES!A:B,2,0)</f>
        <v>Ambiental</v>
      </c>
      <c r="C704" s="4" t="str">
        <f>+VLOOKUP($A704,DATOS_CAPACITACIONES!A:C,3,0)</f>
        <v>Procedimiento de comunicaciones</v>
      </c>
      <c r="D704" s="4" t="str">
        <f>+VLOOKUP($A704,DATOS_CAPACITACIONES!A:D,4,0)</f>
        <v xml:space="preserve">Socialización de los PQRS al personal activo en la empresa, para adquirir conocimiento frente al manejo de esta herramienta, sus medidas de recepción y el punto de ubicación de los buzones. </v>
      </c>
      <c r="E704" s="4" t="str">
        <f>+VLOOKUP($A704,DATOS_CAPACITACIONES!A:E,5,0)</f>
        <v>William Fierro</v>
      </c>
      <c r="F704" s="4" t="str">
        <f>+VLOOKUP($A704,DATOS_CAPACITACIONES!A:F,6,0)</f>
        <v xml:space="preserve">William Fierro </v>
      </c>
      <c r="G704" s="4" t="str">
        <f>+VLOOKUP($A704,DATOS_CAPACITACIONES!A:G,7,0)</f>
        <v xml:space="preserve">Finca El Pilar </v>
      </c>
      <c r="H704" s="5">
        <f>+VLOOKUP($A704,DATOS_CAPACITACIONES!A:H,8,0)</f>
        <v>44375</v>
      </c>
      <c r="I704" s="4">
        <f>+VLOOKUP($A704,DATOS_CAPACITACIONES!A:I,9,0)</f>
        <v>60</v>
      </c>
      <c r="J704" s="2">
        <v>1501103</v>
      </c>
      <c r="K704" s="4" t="str">
        <f>+VLOOKUP($J704,DATOS_PERSONAL!B:C,2,0)</f>
        <v>N/A</v>
      </c>
      <c r="L704" s="4" t="str">
        <f>+VLOOKUP($J704,DATOS_PERSONAL!B:D,3,0)</f>
        <v>PANTALEON</v>
      </c>
      <c r="M704" s="4" t="str">
        <f>+VLOOKUP($J704,DATOS_PERSONAL!B:E,4,0)</f>
        <v>LARRAHONDO SANDOVAL</v>
      </c>
      <c r="N704" s="4" t="str">
        <f>+VLOOKUP($J704,DATOS_PERSONAL!B:F,5,0)</f>
        <v>PALMERAS CARARABO S.A.</v>
      </c>
      <c r="O704" s="4">
        <f>+VLOOKUP($A704,DATOS_CAPACITACIONES!A:N,11,0)</f>
        <v>33</v>
      </c>
      <c r="P704" s="4">
        <f>+VLOOKUP($A704,DATOS_CAPACITACIONES!A:L,12,0)</f>
        <v>33</v>
      </c>
      <c r="Q704" s="3">
        <f t="shared" si="10"/>
        <v>1</v>
      </c>
    </row>
    <row r="705" spans="1:17" ht="34.5" customHeight="1" x14ac:dyDescent="0.25">
      <c r="A705" s="2">
        <v>28</v>
      </c>
      <c r="B705" s="4" t="str">
        <f>+VLOOKUP($A705,DATOS_CAPACITACIONES!A:B,2,0)</f>
        <v>Ambiental</v>
      </c>
      <c r="C705" s="4" t="str">
        <f>+VLOOKUP($A705,DATOS_CAPACITACIONES!A:C,3,0)</f>
        <v>Procedimiento de comunicaciones</v>
      </c>
      <c r="D705" s="4" t="str">
        <f>+VLOOKUP($A705,DATOS_CAPACITACIONES!A:D,4,0)</f>
        <v xml:space="preserve">Socialización de los PQRS al personal activo en la empresa, para adquirir conocimiento frente al manejo de esta herramienta, sus medidas de recepción y el punto de ubicación de los buzones. </v>
      </c>
      <c r="E705" s="4" t="str">
        <f>+VLOOKUP($A705,DATOS_CAPACITACIONES!A:E,5,0)</f>
        <v>William Fierro</v>
      </c>
      <c r="F705" s="4" t="str">
        <f>+VLOOKUP($A705,DATOS_CAPACITACIONES!A:F,6,0)</f>
        <v xml:space="preserve">William Fierro </v>
      </c>
      <c r="G705" s="4" t="str">
        <f>+VLOOKUP($A705,DATOS_CAPACITACIONES!A:G,7,0)</f>
        <v xml:space="preserve">Finca El Pilar </v>
      </c>
      <c r="H705" s="5">
        <f>+VLOOKUP($A705,DATOS_CAPACITACIONES!A:H,8,0)</f>
        <v>44375</v>
      </c>
      <c r="I705" s="4">
        <f>+VLOOKUP($A705,DATOS_CAPACITACIONES!A:I,9,0)</f>
        <v>60</v>
      </c>
      <c r="J705" s="2">
        <v>1143826359</v>
      </c>
      <c r="K705" s="4" t="str">
        <f>+VLOOKUP($J705,DATOS_PERSONAL!B:C,2,0)</f>
        <v>N/A</v>
      </c>
      <c r="L705" s="4" t="str">
        <f>+VLOOKUP($J705,DATOS_PERSONAL!B:D,3,0)</f>
        <v>ANDERSON</v>
      </c>
      <c r="M705" s="4" t="str">
        <f>+VLOOKUP($J705,DATOS_PERSONAL!B:E,4,0)</f>
        <v xml:space="preserve">LARRAHONDO MARTINEZ </v>
      </c>
      <c r="N705" s="4" t="str">
        <f>+VLOOKUP($J705,DATOS_PERSONAL!B:F,5,0)</f>
        <v>PALMERAS CARARABO S.A.</v>
      </c>
      <c r="O705" s="4">
        <f>+VLOOKUP($A705,DATOS_CAPACITACIONES!A:N,11,0)</f>
        <v>33</v>
      </c>
      <c r="P705" s="4">
        <f>+VLOOKUP($A705,DATOS_CAPACITACIONES!A:L,12,0)</f>
        <v>33</v>
      </c>
      <c r="Q705" s="3">
        <f t="shared" si="10"/>
        <v>1</v>
      </c>
    </row>
    <row r="706" spans="1:17" ht="34.5" customHeight="1" x14ac:dyDescent="0.25">
      <c r="A706" s="2">
        <v>28</v>
      </c>
      <c r="B706" s="4" t="str">
        <f>+VLOOKUP($A706,DATOS_CAPACITACIONES!A:B,2,0)</f>
        <v>Ambiental</v>
      </c>
      <c r="C706" s="4" t="str">
        <f>+VLOOKUP($A706,DATOS_CAPACITACIONES!A:C,3,0)</f>
        <v>Procedimiento de comunicaciones</v>
      </c>
      <c r="D706" s="4" t="str">
        <f>+VLOOKUP($A706,DATOS_CAPACITACIONES!A:D,4,0)</f>
        <v xml:space="preserve">Socialización de los PQRS al personal activo en la empresa, para adquirir conocimiento frente al manejo de esta herramienta, sus medidas de recepción y el punto de ubicación de los buzones. </v>
      </c>
      <c r="E706" s="4" t="str">
        <f>+VLOOKUP($A706,DATOS_CAPACITACIONES!A:E,5,0)</f>
        <v>William Fierro</v>
      </c>
      <c r="F706" s="4" t="str">
        <f>+VLOOKUP($A706,DATOS_CAPACITACIONES!A:F,6,0)</f>
        <v xml:space="preserve">William Fierro </v>
      </c>
      <c r="G706" s="4" t="str">
        <f>+VLOOKUP($A706,DATOS_CAPACITACIONES!A:G,7,0)</f>
        <v xml:space="preserve">Finca El Pilar </v>
      </c>
      <c r="H706" s="5">
        <f>+VLOOKUP($A706,DATOS_CAPACITACIONES!A:H,8,0)</f>
        <v>44375</v>
      </c>
      <c r="I706" s="4">
        <f>+VLOOKUP($A706,DATOS_CAPACITACIONES!A:I,9,0)</f>
        <v>60</v>
      </c>
      <c r="J706" s="2">
        <v>1119888284</v>
      </c>
      <c r="K706" s="4" t="str">
        <f>+VLOOKUP($J706,DATOS_PERSONAL!B:C,2,0)</f>
        <v>N/A</v>
      </c>
      <c r="L706" s="4" t="str">
        <f>+VLOOKUP($J706,DATOS_PERSONAL!B:D,3,0)</f>
        <v>OSCAR</v>
      </c>
      <c r="M706" s="4" t="str">
        <f>+VLOOKUP($J706,DATOS_PERSONAL!B:E,4,0)</f>
        <v>JARAMILLO RODRIGUEZ</v>
      </c>
      <c r="N706" s="4" t="str">
        <f>+VLOOKUP($J706,DATOS_PERSONAL!B:F,5,0)</f>
        <v>PALMERAS CARARABO S.A.</v>
      </c>
      <c r="O706" s="4">
        <f>+VLOOKUP($A706,DATOS_CAPACITACIONES!A:N,11,0)</f>
        <v>33</v>
      </c>
      <c r="P706" s="4">
        <f>+VLOOKUP($A706,DATOS_CAPACITACIONES!A:L,12,0)</f>
        <v>33</v>
      </c>
      <c r="Q706" s="3">
        <f t="shared" ref="Q706:Q769" si="11">(P706/O706)</f>
        <v>1</v>
      </c>
    </row>
    <row r="707" spans="1:17" ht="34.5" customHeight="1" x14ac:dyDescent="0.25">
      <c r="A707" s="2">
        <v>28</v>
      </c>
      <c r="B707" s="4" t="str">
        <f>+VLOOKUP($A707,DATOS_CAPACITACIONES!A:B,2,0)</f>
        <v>Ambiental</v>
      </c>
      <c r="C707" s="4" t="str">
        <f>+VLOOKUP($A707,DATOS_CAPACITACIONES!A:C,3,0)</f>
        <v>Procedimiento de comunicaciones</v>
      </c>
      <c r="D707" s="4" t="str">
        <f>+VLOOKUP($A707,DATOS_CAPACITACIONES!A:D,4,0)</f>
        <v xml:space="preserve">Socialización de los PQRS al personal activo en la empresa, para adquirir conocimiento frente al manejo de esta herramienta, sus medidas de recepción y el punto de ubicación de los buzones. </v>
      </c>
      <c r="E707" s="4" t="str">
        <f>+VLOOKUP($A707,DATOS_CAPACITACIONES!A:E,5,0)</f>
        <v>William Fierro</v>
      </c>
      <c r="F707" s="4" t="str">
        <f>+VLOOKUP($A707,DATOS_CAPACITACIONES!A:F,6,0)</f>
        <v xml:space="preserve">William Fierro </v>
      </c>
      <c r="G707" s="4" t="str">
        <f>+VLOOKUP($A707,DATOS_CAPACITACIONES!A:G,7,0)</f>
        <v xml:space="preserve">Finca El Pilar </v>
      </c>
      <c r="H707" s="5">
        <f>+VLOOKUP($A707,DATOS_CAPACITACIONES!A:H,8,0)</f>
        <v>44375</v>
      </c>
      <c r="I707" s="4">
        <f>+VLOOKUP($A707,DATOS_CAPACITACIONES!A:I,9,0)</f>
        <v>60</v>
      </c>
      <c r="J707" s="2">
        <v>1121911429</v>
      </c>
      <c r="K707" s="4">
        <f>+VLOOKUP($J707,DATOS_PERSONAL!B:C,2,0)</f>
        <v>1037</v>
      </c>
      <c r="L707" s="4" t="str">
        <f>+VLOOKUP($J707,DATOS_PERSONAL!B:D,3,0)</f>
        <v>JYMMY ALEXANDER</v>
      </c>
      <c r="M707" s="4" t="str">
        <f>+VLOOKUP($J707,DATOS_PERSONAL!B:E,4,0)</f>
        <v xml:space="preserve">HERNANDEZ MORENO  </v>
      </c>
      <c r="N707" s="4" t="str">
        <f>+VLOOKUP($J707,DATOS_PERSONAL!B:F,5,0)</f>
        <v>OROBERLÍN S.A.S.</v>
      </c>
      <c r="O707" s="4">
        <f>+VLOOKUP($A707,DATOS_CAPACITACIONES!A:N,11,0)</f>
        <v>33</v>
      </c>
      <c r="P707" s="4">
        <f>+VLOOKUP($A707,DATOS_CAPACITACIONES!A:L,12,0)</f>
        <v>33</v>
      </c>
      <c r="Q707" s="3">
        <f t="shared" si="11"/>
        <v>1</v>
      </c>
    </row>
    <row r="708" spans="1:17" ht="34.5" customHeight="1" x14ac:dyDescent="0.25">
      <c r="A708" s="2">
        <v>28</v>
      </c>
      <c r="B708" s="4" t="str">
        <f>+VLOOKUP($A708,DATOS_CAPACITACIONES!A:B,2,0)</f>
        <v>Ambiental</v>
      </c>
      <c r="C708" s="4" t="str">
        <f>+VLOOKUP($A708,DATOS_CAPACITACIONES!A:C,3,0)</f>
        <v>Procedimiento de comunicaciones</v>
      </c>
      <c r="D708" s="4" t="str">
        <f>+VLOOKUP($A708,DATOS_CAPACITACIONES!A:D,4,0)</f>
        <v xml:space="preserve">Socialización de los PQRS al personal activo en la empresa, para adquirir conocimiento frente al manejo de esta herramienta, sus medidas de recepción y el punto de ubicación de los buzones. </v>
      </c>
      <c r="E708" s="4" t="str">
        <f>+VLOOKUP($A708,DATOS_CAPACITACIONES!A:E,5,0)</f>
        <v>William Fierro</v>
      </c>
      <c r="F708" s="4" t="str">
        <f>+VLOOKUP($A708,DATOS_CAPACITACIONES!A:F,6,0)</f>
        <v xml:space="preserve">William Fierro </v>
      </c>
      <c r="G708" s="4" t="str">
        <f>+VLOOKUP($A708,DATOS_CAPACITACIONES!A:G,7,0)</f>
        <v xml:space="preserve">Finca El Pilar </v>
      </c>
      <c r="H708" s="5">
        <f>+VLOOKUP($A708,DATOS_CAPACITACIONES!A:H,8,0)</f>
        <v>44375</v>
      </c>
      <c r="I708" s="4">
        <f>+VLOOKUP($A708,DATOS_CAPACITACIONES!A:I,9,0)</f>
        <v>60</v>
      </c>
      <c r="J708" s="2">
        <v>1007329990</v>
      </c>
      <c r="K708" s="4">
        <f>+VLOOKUP($J708,DATOS_PERSONAL!B:C,2,0)</f>
        <v>1101</v>
      </c>
      <c r="L708" s="4" t="str">
        <f>+VLOOKUP($J708,DATOS_PERSONAL!B:D,3,0)</f>
        <v>ADRIANA</v>
      </c>
      <c r="M708" s="4" t="str">
        <f>+VLOOKUP($J708,DATOS_PERSONAL!B:E,4,0)</f>
        <v xml:space="preserve">HERNANDEZ LONDOÑO </v>
      </c>
      <c r="N708" s="4" t="str">
        <f>+VLOOKUP($J708,DATOS_PERSONAL!B:F,5,0)</f>
        <v>OROBERLÍN S.A.S.</v>
      </c>
      <c r="O708" s="4">
        <f>+VLOOKUP($A708,DATOS_CAPACITACIONES!A:N,11,0)</f>
        <v>33</v>
      </c>
      <c r="P708" s="4">
        <f>+VLOOKUP($A708,DATOS_CAPACITACIONES!A:L,12,0)</f>
        <v>33</v>
      </c>
      <c r="Q708" s="3">
        <f t="shared" si="11"/>
        <v>1</v>
      </c>
    </row>
    <row r="709" spans="1:17" ht="34.5" customHeight="1" x14ac:dyDescent="0.25">
      <c r="A709" s="2">
        <v>28</v>
      </c>
      <c r="B709" s="4" t="str">
        <f>+VLOOKUP($A709,DATOS_CAPACITACIONES!A:B,2,0)</f>
        <v>Ambiental</v>
      </c>
      <c r="C709" s="4" t="str">
        <f>+VLOOKUP($A709,DATOS_CAPACITACIONES!A:C,3,0)</f>
        <v>Procedimiento de comunicaciones</v>
      </c>
      <c r="D709" s="4" t="str">
        <f>+VLOOKUP($A709,DATOS_CAPACITACIONES!A:D,4,0)</f>
        <v xml:space="preserve">Socialización de los PQRS al personal activo en la empresa, para adquirir conocimiento frente al manejo de esta herramienta, sus medidas de recepción y el punto de ubicación de los buzones. </v>
      </c>
      <c r="E709" s="4" t="str">
        <f>+VLOOKUP($A709,DATOS_CAPACITACIONES!A:E,5,0)</f>
        <v>William Fierro</v>
      </c>
      <c r="F709" s="4" t="str">
        <f>+VLOOKUP($A709,DATOS_CAPACITACIONES!A:F,6,0)</f>
        <v xml:space="preserve">William Fierro </v>
      </c>
      <c r="G709" s="4" t="str">
        <f>+VLOOKUP($A709,DATOS_CAPACITACIONES!A:G,7,0)</f>
        <v xml:space="preserve">Finca El Pilar </v>
      </c>
      <c r="H709" s="5">
        <f>+VLOOKUP($A709,DATOS_CAPACITACIONES!A:H,8,0)</f>
        <v>44375</v>
      </c>
      <c r="I709" s="4">
        <f>+VLOOKUP($A709,DATOS_CAPACITACIONES!A:I,9,0)</f>
        <v>60</v>
      </c>
      <c r="J709" s="2">
        <v>1123115110</v>
      </c>
      <c r="K709" s="4">
        <f>+VLOOKUP($J709,DATOS_PERSONAL!B:C,2,0)</f>
        <v>1371</v>
      </c>
      <c r="L709" s="4" t="str">
        <f>+VLOOKUP($J709,DATOS_PERSONAL!B:D,3,0)</f>
        <v>MARINELLY</v>
      </c>
      <c r="M709" s="4" t="str">
        <f>+VLOOKUP($J709,DATOS_PERSONAL!B:E,4,0)</f>
        <v xml:space="preserve">HERNANDEZ JILGUERO </v>
      </c>
      <c r="N709" s="4" t="str">
        <f>+VLOOKUP($J709,DATOS_PERSONAL!B:F,5,0)</f>
        <v>OROBERLÍN S.A.S.</v>
      </c>
      <c r="O709" s="4">
        <f>+VLOOKUP($A709,DATOS_CAPACITACIONES!A:N,11,0)</f>
        <v>33</v>
      </c>
      <c r="P709" s="4">
        <f>+VLOOKUP($A709,DATOS_CAPACITACIONES!A:L,12,0)</f>
        <v>33</v>
      </c>
      <c r="Q709" s="3">
        <f t="shared" si="11"/>
        <v>1</v>
      </c>
    </row>
    <row r="710" spans="1:17" ht="34.5" customHeight="1" x14ac:dyDescent="0.25">
      <c r="A710" s="2">
        <v>28</v>
      </c>
      <c r="B710" s="4" t="str">
        <f>+VLOOKUP($A710,DATOS_CAPACITACIONES!A:B,2,0)</f>
        <v>Ambiental</v>
      </c>
      <c r="C710" s="4" t="str">
        <f>+VLOOKUP($A710,DATOS_CAPACITACIONES!A:C,3,0)</f>
        <v>Procedimiento de comunicaciones</v>
      </c>
      <c r="D710" s="4" t="str">
        <f>+VLOOKUP($A710,DATOS_CAPACITACIONES!A:D,4,0)</f>
        <v xml:space="preserve">Socialización de los PQRS al personal activo en la empresa, para adquirir conocimiento frente al manejo de esta herramienta, sus medidas de recepción y el punto de ubicación de los buzones. </v>
      </c>
      <c r="E710" s="4" t="str">
        <f>+VLOOKUP($A710,DATOS_CAPACITACIONES!A:E,5,0)</f>
        <v>William Fierro</v>
      </c>
      <c r="F710" s="4" t="str">
        <f>+VLOOKUP($A710,DATOS_CAPACITACIONES!A:F,6,0)</f>
        <v xml:space="preserve">William Fierro </v>
      </c>
      <c r="G710" s="4" t="str">
        <f>+VLOOKUP($A710,DATOS_CAPACITACIONES!A:G,7,0)</f>
        <v xml:space="preserve">Finca El Pilar </v>
      </c>
      <c r="H710" s="5">
        <f>+VLOOKUP($A710,DATOS_CAPACITACIONES!A:H,8,0)</f>
        <v>44375</v>
      </c>
      <c r="I710" s="4">
        <f>+VLOOKUP($A710,DATOS_CAPACITACIONES!A:I,9,0)</f>
        <v>60</v>
      </c>
      <c r="J710" s="2">
        <v>1123116186</v>
      </c>
      <c r="K710" s="4" t="str">
        <f>+VLOOKUP($J710,DATOS_PERSONAL!B:C,2,0)</f>
        <v>N/A</v>
      </c>
      <c r="L710" s="4" t="str">
        <f>+VLOOKUP($J710,DATOS_PERSONAL!B:D,3,0)</f>
        <v xml:space="preserve"> JOSE NICODEMUS</v>
      </c>
      <c r="M710" s="4" t="str">
        <f>+VLOOKUP($J710,DATOS_PERSONAL!B:E,4,0)</f>
        <v>GUTIERREZ ARDILA</v>
      </c>
      <c r="N710" s="4" t="str">
        <f>+VLOOKUP($J710,DATOS_PERSONAL!B:F,5,0)</f>
        <v>PALMERAS CARARABO S.A.</v>
      </c>
      <c r="O710" s="4">
        <f>+VLOOKUP($A710,DATOS_CAPACITACIONES!A:N,11,0)</f>
        <v>33</v>
      </c>
      <c r="P710" s="4">
        <f>+VLOOKUP($A710,DATOS_CAPACITACIONES!A:L,12,0)</f>
        <v>33</v>
      </c>
      <c r="Q710" s="3">
        <f t="shared" si="11"/>
        <v>1</v>
      </c>
    </row>
    <row r="711" spans="1:17" ht="34.5" customHeight="1" x14ac:dyDescent="0.25">
      <c r="A711" s="2">
        <v>28</v>
      </c>
      <c r="B711" s="4" t="str">
        <f>+VLOOKUP($A711,DATOS_CAPACITACIONES!A:B,2,0)</f>
        <v>Ambiental</v>
      </c>
      <c r="C711" s="4" t="str">
        <f>+VLOOKUP($A711,DATOS_CAPACITACIONES!A:C,3,0)</f>
        <v>Procedimiento de comunicaciones</v>
      </c>
      <c r="D711" s="4" t="str">
        <f>+VLOOKUP($A711,DATOS_CAPACITACIONES!A:D,4,0)</f>
        <v xml:space="preserve">Socialización de los PQRS al personal activo en la empresa, para adquirir conocimiento frente al manejo de esta herramienta, sus medidas de recepción y el punto de ubicación de los buzones. </v>
      </c>
      <c r="E711" s="4" t="str">
        <f>+VLOOKUP($A711,DATOS_CAPACITACIONES!A:E,5,0)</f>
        <v>William Fierro</v>
      </c>
      <c r="F711" s="4" t="str">
        <f>+VLOOKUP($A711,DATOS_CAPACITACIONES!A:F,6,0)</f>
        <v xml:space="preserve">William Fierro </v>
      </c>
      <c r="G711" s="4" t="str">
        <f>+VLOOKUP($A711,DATOS_CAPACITACIONES!A:G,7,0)</f>
        <v xml:space="preserve">Finca El Pilar </v>
      </c>
      <c r="H711" s="5">
        <f>+VLOOKUP($A711,DATOS_CAPACITACIONES!A:H,8,0)</f>
        <v>44375</v>
      </c>
      <c r="I711" s="4">
        <f>+VLOOKUP($A711,DATOS_CAPACITACIONES!A:I,9,0)</f>
        <v>60</v>
      </c>
      <c r="J711" s="2">
        <v>93470745</v>
      </c>
      <c r="K711" s="4" t="str">
        <f>+VLOOKUP($J711,DATOS_PERSONAL!B:C,2,0)</f>
        <v>N/A</v>
      </c>
      <c r="L711" s="4" t="str">
        <f>+VLOOKUP($J711,DATOS_PERSONAL!B:D,3,0)</f>
        <v>FERNANDO</v>
      </c>
      <c r="M711" s="4" t="str">
        <f>+VLOOKUP($J711,DATOS_PERSONAL!B:E,4,0)</f>
        <v>GONZALEZ POVEDA</v>
      </c>
      <c r="N711" s="4" t="str">
        <f>+VLOOKUP($J711,DATOS_PERSONAL!B:F,5,0)</f>
        <v>PALMERAS CARARABO S.A.</v>
      </c>
      <c r="O711" s="4">
        <f>+VLOOKUP($A711,DATOS_CAPACITACIONES!A:N,11,0)</f>
        <v>33</v>
      </c>
      <c r="P711" s="4">
        <f>+VLOOKUP($A711,DATOS_CAPACITACIONES!A:L,12,0)</f>
        <v>33</v>
      </c>
      <c r="Q711" s="3">
        <f t="shared" si="11"/>
        <v>1</v>
      </c>
    </row>
    <row r="712" spans="1:17" ht="34.5" customHeight="1" x14ac:dyDescent="0.25">
      <c r="A712" s="2">
        <v>28</v>
      </c>
      <c r="B712" s="4" t="str">
        <f>+VLOOKUP($A712,DATOS_CAPACITACIONES!A:B,2,0)</f>
        <v>Ambiental</v>
      </c>
      <c r="C712" s="4" t="str">
        <f>+VLOOKUP($A712,DATOS_CAPACITACIONES!A:C,3,0)</f>
        <v>Procedimiento de comunicaciones</v>
      </c>
      <c r="D712" s="4" t="str">
        <f>+VLOOKUP($A712,DATOS_CAPACITACIONES!A:D,4,0)</f>
        <v xml:space="preserve">Socialización de los PQRS al personal activo en la empresa, para adquirir conocimiento frente al manejo de esta herramienta, sus medidas de recepción y el punto de ubicación de los buzones. </v>
      </c>
      <c r="E712" s="4" t="str">
        <f>+VLOOKUP($A712,DATOS_CAPACITACIONES!A:E,5,0)</f>
        <v>William Fierro</v>
      </c>
      <c r="F712" s="4" t="str">
        <f>+VLOOKUP($A712,DATOS_CAPACITACIONES!A:F,6,0)</f>
        <v xml:space="preserve">William Fierro </v>
      </c>
      <c r="G712" s="4" t="str">
        <f>+VLOOKUP($A712,DATOS_CAPACITACIONES!A:G,7,0)</f>
        <v xml:space="preserve">Finca El Pilar </v>
      </c>
      <c r="H712" s="5">
        <f>+VLOOKUP($A712,DATOS_CAPACITACIONES!A:H,8,0)</f>
        <v>44375</v>
      </c>
      <c r="I712" s="4">
        <f>+VLOOKUP($A712,DATOS_CAPACITACIONES!A:I,9,0)</f>
        <v>60</v>
      </c>
      <c r="J712" s="2">
        <v>1121952333</v>
      </c>
      <c r="K712" s="4">
        <f>+VLOOKUP($J712,DATOS_PERSONAL!B:C,2,0)</f>
        <v>1480</v>
      </c>
      <c r="L712" s="4" t="str">
        <f>+VLOOKUP($J712,DATOS_PERSONAL!B:D,3,0)</f>
        <v>DANNY ALEJANDRA</v>
      </c>
      <c r="M712" s="4" t="str">
        <f>+VLOOKUP($J712,DATOS_PERSONAL!B:E,4,0)</f>
        <v xml:space="preserve">GONZALEZ </v>
      </c>
      <c r="N712" s="4" t="str">
        <f>+VLOOKUP($J712,DATOS_PERSONAL!B:F,5,0)</f>
        <v>OROBERLÍN S.A.S.</v>
      </c>
      <c r="O712" s="4">
        <f>+VLOOKUP($A712,DATOS_CAPACITACIONES!A:N,11,0)</f>
        <v>33</v>
      </c>
      <c r="P712" s="4">
        <f>+VLOOKUP($A712,DATOS_CAPACITACIONES!A:L,12,0)</f>
        <v>33</v>
      </c>
      <c r="Q712" s="3">
        <f t="shared" si="11"/>
        <v>1</v>
      </c>
    </row>
    <row r="713" spans="1:17" ht="34.5" customHeight="1" x14ac:dyDescent="0.25">
      <c r="A713" s="2">
        <v>28</v>
      </c>
      <c r="B713" s="4" t="str">
        <f>+VLOOKUP($A713,DATOS_CAPACITACIONES!A:B,2,0)</f>
        <v>Ambiental</v>
      </c>
      <c r="C713" s="4" t="str">
        <f>+VLOOKUP($A713,DATOS_CAPACITACIONES!A:C,3,0)</f>
        <v>Procedimiento de comunicaciones</v>
      </c>
      <c r="D713" s="4" t="str">
        <f>+VLOOKUP($A713,DATOS_CAPACITACIONES!A:D,4,0)</f>
        <v xml:space="preserve">Socialización de los PQRS al personal activo en la empresa, para adquirir conocimiento frente al manejo de esta herramienta, sus medidas de recepción y el punto de ubicación de los buzones. </v>
      </c>
      <c r="E713" s="4" t="str">
        <f>+VLOOKUP($A713,DATOS_CAPACITACIONES!A:E,5,0)</f>
        <v>William Fierro</v>
      </c>
      <c r="F713" s="4" t="str">
        <f>+VLOOKUP($A713,DATOS_CAPACITACIONES!A:F,6,0)</f>
        <v xml:space="preserve">William Fierro </v>
      </c>
      <c r="G713" s="4" t="str">
        <f>+VLOOKUP($A713,DATOS_CAPACITACIONES!A:G,7,0)</f>
        <v xml:space="preserve">Finca El Pilar </v>
      </c>
      <c r="H713" s="5">
        <f>+VLOOKUP($A713,DATOS_CAPACITACIONES!A:H,8,0)</f>
        <v>44375</v>
      </c>
      <c r="I713" s="4">
        <f>+VLOOKUP($A713,DATOS_CAPACITACIONES!A:I,9,0)</f>
        <v>60</v>
      </c>
      <c r="J713" s="2">
        <v>3274896</v>
      </c>
      <c r="K713" s="4" t="str">
        <f>+VLOOKUP($J713,DATOS_PERSONAL!B:C,2,0)</f>
        <v>N/A</v>
      </c>
      <c r="L713" s="4" t="str">
        <f>+VLOOKUP($J713,DATOS_PERSONAL!B:D,3,0)</f>
        <v>FREDY</v>
      </c>
      <c r="M713" s="4" t="str">
        <f>+VLOOKUP($J713,DATOS_PERSONAL!B:E,4,0)</f>
        <v>GARCIA LADINO</v>
      </c>
      <c r="N713" s="4" t="str">
        <f>+VLOOKUP($J713,DATOS_PERSONAL!B:F,5,0)</f>
        <v>PALMERAS CARARABO S.A.</v>
      </c>
      <c r="O713" s="4">
        <f>+VLOOKUP($A713,DATOS_CAPACITACIONES!A:N,11,0)</f>
        <v>33</v>
      </c>
      <c r="P713" s="4">
        <f>+VLOOKUP($A713,DATOS_CAPACITACIONES!A:L,12,0)</f>
        <v>33</v>
      </c>
      <c r="Q713" s="3">
        <f t="shared" si="11"/>
        <v>1</v>
      </c>
    </row>
    <row r="714" spans="1:17" ht="34.5" customHeight="1" x14ac:dyDescent="0.25">
      <c r="A714" s="2">
        <v>28</v>
      </c>
      <c r="B714" s="4" t="str">
        <f>+VLOOKUP($A714,DATOS_CAPACITACIONES!A:B,2,0)</f>
        <v>Ambiental</v>
      </c>
      <c r="C714" s="4" t="str">
        <f>+VLOOKUP($A714,DATOS_CAPACITACIONES!A:C,3,0)</f>
        <v>Procedimiento de comunicaciones</v>
      </c>
      <c r="D714" s="4" t="str">
        <f>+VLOOKUP($A714,DATOS_CAPACITACIONES!A:D,4,0)</f>
        <v xml:space="preserve">Socialización de los PQRS al personal activo en la empresa, para adquirir conocimiento frente al manejo de esta herramienta, sus medidas de recepción y el punto de ubicación de los buzones. </v>
      </c>
      <c r="E714" s="4" t="str">
        <f>+VLOOKUP($A714,DATOS_CAPACITACIONES!A:E,5,0)</f>
        <v>William Fierro</v>
      </c>
      <c r="F714" s="4" t="str">
        <f>+VLOOKUP($A714,DATOS_CAPACITACIONES!A:F,6,0)</f>
        <v xml:space="preserve">William Fierro </v>
      </c>
      <c r="G714" s="4" t="str">
        <f>+VLOOKUP($A714,DATOS_CAPACITACIONES!A:G,7,0)</f>
        <v xml:space="preserve">Finca El Pilar </v>
      </c>
      <c r="H714" s="5">
        <f>+VLOOKUP($A714,DATOS_CAPACITACIONES!A:H,8,0)</f>
        <v>44375</v>
      </c>
      <c r="I714" s="4">
        <f>+VLOOKUP($A714,DATOS_CAPACITACIONES!A:I,9,0)</f>
        <v>60</v>
      </c>
      <c r="J714" s="2">
        <v>40441358</v>
      </c>
      <c r="K714" s="4" t="str">
        <f>+VLOOKUP($J714,DATOS_PERSONAL!B:C,2,0)</f>
        <v>N/A</v>
      </c>
      <c r="L714" s="4" t="str">
        <f>+VLOOKUP($J714,DATOS_PERSONAL!B:D,3,0)</f>
        <v xml:space="preserve"> SARA </v>
      </c>
      <c r="M714" s="4" t="str">
        <f>+VLOOKUP($J714,DATOS_PERSONAL!B:E,4,0)</f>
        <v>GARCIA GONZALEZ</v>
      </c>
      <c r="N714" s="4" t="str">
        <f>+VLOOKUP($J714,DATOS_PERSONAL!B:F,5,0)</f>
        <v>PALMERAS CARARABO S.A.</v>
      </c>
      <c r="O714" s="4">
        <f>+VLOOKUP($A714,DATOS_CAPACITACIONES!A:N,11,0)</f>
        <v>33</v>
      </c>
      <c r="P714" s="4">
        <f>+VLOOKUP($A714,DATOS_CAPACITACIONES!A:L,12,0)</f>
        <v>33</v>
      </c>
      <c r="Q714" s="3">
        <f t="shared" si="11"/>
        <v>1</v>
      </c>
    </row>
    <row r="715" spans="1:17" ht="34.5" customHeight="1" x14ac:dyDescent="0.25">
      <c r="A715" s="2">
        <v>28</v>
      </c>
      <c r="B715" s="4" t="str">
        <f>+VLOOKUP($A715,DATOS_CAPACITACIONES!A:B,2,0)</f>
        <v>Ambiental</v>
      </c>
      <c r="C715" s="4" t="str">
        <f>+VLOOKUP($A715,DATOS_CAPACITACIONES!A:C,3,0)</f>
        <v>Procedimiento de comunicaciones</v>
      </c>
      <c r="D715" s="4" t="str">
        <f>+VLOOKUP($A715,DATOS_CAPACITACIONES!A:D,4,0)</f>
        <v xml:space="preserve">Socialización de los PQRS al personal activo en la empresa, para adquirir conocimiento frente al manejo de esta herramienta, sus medidas de recepción y el punto de ubicación de los buzones. </v>
      </c>
      <c r="E715" s="4" t="str">
        <f>+VLOOKUP($A715,DATOS_CAPACITACIONES!A:E,5,0)</f>
        <v>William Fierro</v>
      </c>
      <c r="F715" s="4" t="str">
        <f>+VLOOKUP($A715,DATOS_CAPACITACIONES!A:F,6,0)</f>
        <v xml:space="preserve">William Fierro </v>
      </c>
      <c r="G715" s="4" t="str">
        <f>+VLOOKUP($A715,DATOS_CAPACITACIONES!A:G,7,0)</f>
        <v xml:space="preserve">Finca El Pilar </v>
      </c>
      <c r="H715" s="5">
        <f>+VLOOKUP($A715,DATOS_CAPACITACIONES!A:H,8,0)</f>
        <v>44375</v>
      </c>
      <c r="I715" s="4">
        <f>+VLOOKUP($A715,DATOS_CAPACITACIONES!A:I,9,0)</f>
        <v>60</v>
      </c>
      <c r="J715" s="2">
        <v>1007057960</v>
      </c>
      <c r="K715" s="4" t="str">
        <f>+VLOOKUP($J715,DATOS_PERSONAL!B:C,2,0)</f>
        <v>N/A</v>
      </c>
      <c r="L715" s="4" t="str">
        <f>+VLOOKUP($J715,DATOS_PERSONAL!B:D,3,0)</f>
        <v>WILSON ANDRES</v>
      </c>
      <c r="M715" s="4" t="str">
        <f>+VLOOKUP($J715,DATOS_PERSONAL!B:E,4,0)</f>
        <v>DIAZ BERNAL</v>
      </c>
      <c r="N715" s="4" t="str">
        <f>+VLOOKUP($J715,DATOS_PERSONAL!B:F,5,0)</f>
        <v>PALMERAS CARARABO S.A.</v>
      </c>
      <c r="O715" s="4">
        <f>+VLOOKUP($A715,DATOS_CAPACITACIONES!A:N,11,0)</f>
        <v>33</v>
      </c>
      <c r="P715" s="4">
        <f>+VLOOKUP($A715,DATOS_CAPACITACIONES!A:L,12,0)</f>
        <v>33</v>
      </c>
      <c r="Q715" s="3">
        <f t="shared" si="11"/>
        <v>1</v>
      </c>
    </row>
    <row r="716" spans="1:17" ht="34.5" customHeight="1" x14ac:dyDescent="0.25">
      <c r="A716" s="2">
        <v>28</v>
      </c>
      <c r="B716" s="4" t="str">
        <f>+VLOOKUP($A716,DATOS_CAPACITACIONES!A:B,2,0)</f>
        <v>Ambiental</v>
      </c>
      <c r="C716" s="4" t="str">
        <f>+VLOOKUP($A716,DATOS_CAPACITACIONES!A:C,3,0)</f>
        <v>Procedimiento de comunicaciones</v>
      </c>
      <c r="D716" s="4" t="str">
        <f>+VLOOKUP($A716,DATOS_CAPACITACIONES!A:D,4,0)</f>
        <v xml:space="preserve">Socialización de los PQRS al personal activo en la empresa, para adquirir conocimiento frente al manejo de esta herramienta, sus medidas de recepción y el punto de ubicación de los buzones. </v>
      </c>
      <c r="E716" s="4" t="str">
        <f>+VLOOKUP($A716,DATOS_CAPACITACIONES!A:E,5,0)</f>
        <v>William Fierro</v>
      </c>
      <c r="F716" s="4" t="str">
        <f>+VLOOKUP($A716,DATOS_CAPACITACIONES!A:F,6,0)</f>
        <v xml:space="preserve">William Fierro </v>
      </c>
      <c r="G716" s="4" t="str">
        <f>+VLOOKUP($A716,DATOS_CAPACITACIONES!A:G,7,0)</f>
        <v xml:space="preserve">Finca El Pilar </v>
      </c>
      <c r="H716" s="5">
        <f>+VLOOKUP($A716,DATOS_CAPACITACIONES!A:H,8,0)</f>
        <v>44375</v>
      </c>
      <c r="I716" s="4">
        <f>+VLOOKUP($A716,DATOS_CAPACITACIONES!A:I,9,0)</f>
        <v>60</v>
      </c>
      <c r="J716" s="2">
        <v>10187350</v>
      </c>
      <c r="K716" s="4" t="str">
        <f>+VLOOKUP($J716,DATOS_PERSONAL!B:C,2,0)</f>
        <v>N/A</v>
      </c>
      <c r="L716" s="4" t="str">
        <f>+VLOOKUP($J716,DATOS_PERSONAL!B:D,3,0)</f>
        <v>WILSON</v>
      </c>
      <c r="M716" s="4" t="str">
        <f>+VLOOKUP($J716,DATOS_PERSONAL!B:E,4,0)</f>
        <v>DIAZ BERNAL</v>
      </c>
      <c r="N716" s="4" t="str">
        <f>+VLOOKUP($J716,DATOS_PERSONAL!B:F,5,0)</f>
        <v>PALMERAS CARARABO S.A.</v>
      </c>
      <c r="O716" s="4">
        <f>+VLOOKUP($A716,DATOS_CAPACITACIONES!A:N,11,0)</f>
        <v>33</v>
      </c>
      <c r="P716" s="4">
        <f>+VLOOKUP($A716,DATOS_CAPACITACIONES!A:L,12,0)</f>
        <v>33</v>
      </c>
      <c r="Q716" s="3">
        <f t="shared" si="11"/>
        <v>1</v>
      </c>
    </row>
    <row r="717" spans="1:17" ht="34.5" customHeight="1" x14ac:dyDescent="0.25">
      <c r="A717" s="2">
        <v>28</v>
      </c>
      <c r="B717" s="4" t="str">
        <f>+VLOOKUP($A717,DATOS_CAPACITACIONES!A:B,2,0)</f>
        <v>Ambiental</v>
      </c>
      <c r="C717" s="4" t="str">
        <f>+VLOOKUP($A717,DATOS_CAPACITACIONES!A:C,3,0)</f>
        <v>Procedimiento de comunicaciones</v>
      </c>
      <c r="D717" s="4" t="str">
        <f>+VLOOKUP($A717,DATOS_CAPACITACIONES!A:D,4,0)</f>
        <v xml:space="preserve">Socialización de los PQRS al personal activo en la empresa, para adquirir conocimiento frente al manejo de esta herramienta, sus medidas de recepción y el punto de ubicación de los buzones. </v>
      </c>
      <c r="E717" s="4" t="str">
        <f>+VLOOKUP($A717,DATOS_CAPACITACIONES!A:E,5,0)</f>
        <v>William Fierro</v>
      </c>
      <c r="F717" s="4" t="str">
        <f>+VLOOKUP($A717,DATOS_CAPACITACIONES!A:F,6,0)</f>
        <v xml:space="preserve">William Fierro </v>
      </c>
      <c r="G717" s="4" t="str">
        <f>+VLOOKUP($A717,DATOS_CAPACITACIONES!A:G,7,0)</f>
        <v xml:space="preserve">Finca El Pilar </v>
      </c>
      <c r="H717" s="5">
        <f>+VLOOKUP($A717,DATOS_CAPACITACIONES!A:H,8,0)</f>
        <v>44375</v>
      </c>
      <c r="I717" s="4">
        <f>+VLOOKUP($A717,DATOS_CAPACITACIONES!A:I,9,0)</f>
        <v>60</v>
      </c>
      <c r="J717" s="2">
        <v>38360656</v>
      </c>
      <c r="K717" s="4">
        <f>+VLOOKUP($J717,DATOS_PERSONAL!B:C,2,0)</f>
        <v>1039</v>
      </c>
      <c r="L717" s="4" t="str">
        <f>+VLOOKUP($J717,DATOS_PERSONAL!B:D,3,0)</f>
        <v>EMILCE</v>
      </c>
      <c r="M717" s="4" t="str">
        <f>+VLOOKUP($J717,DATOS_PERSONAL!B:E,4,0)</f>
        <v xml:space="preserve">CESPEDES CANAS </v>
      </c>
      <c r="N717" s="4" t="str">
        <f>+VLOOKUP($J717,DATOS_PERSONAL!B:F,5,0)</f>
        <v>OROBERLÍN S.A.S.</v>
      </c>
      <c r="O717" s="4">
        <f>+VLOOKUP($A717,DATOS_CAPACITACIONES!A:N,11,0)</f>
        <v>33</v>
      </c>
      <c r="P717" s="4">
        <f>+VLOOKUP($A717,DATOS_CAPACITACIONES!A:L,12,0)</f>
        <v>33</v>
      </c>
      <c r="Q717" s="3">
        <f t="shared" si="11"/>
        <v>1</v>
      </c>
    </row>
    <row r="718" spans="1:17" ht="34.5" customHeight="1" x14ac:dyDescent="0.25">
      <c r="A718" s="2">
        <v>28</v>
      </c>
      <c r="B718" s="4" t="str">
        <f>+VLOOKUP($A718,DATOS_CAPACITACIONES!A:B,2,0)</f>
        <v>Ambiental</v>
      </c>
      <c r="C718" s="4" t="str">
        <f>+VLOOKUP($A718,DATOS_CAPACITACIONES!A:C,3,0)</f>
        <v>Procedimiento de comunicaciones</v>
      </c>
      <c r="D718" s="4" t="str">
        <f>+VLOOKUP($A718,DATOS_CAPACITACIONES!A:D,4,0)</f>
        <v xml:space="preserve">Socialización de los PQRS al personal activo en la empresa, para adquirir conocimiento frente al manejo de esta herramienta, sus medidas de recepción y el punto de ubicación de los buzones. </v>
      </c>
      <c r="E718" s="4" t="str">
        <f>+VLOOKUP($A718,DATOS_CAPACITACIONES!A:E,5,0)</f>
        <v>William Fierro</v>
      </c>
      <c r="F718" s="4" t="str">
        <f>+VLOOKUP($A718,DATOS_CAPACITACIONES!A:F,6,0)</f>
        <v xml:space="preserve">William Fierro </v>
      </c>
      <c r="G718" s="4" t="str">
        <f>+VLOOKUP($A718,DATOS_CAPACITACIONES!A:G,7,0)</f>
        <v xml:space="preserve">Finca El Pilar </v>
      </c>
      <c r="H718" s="5">
        <f>+VLOOKUP($A718,DATOS_CAPACITACIONES!A:H,8,0)</f>
        <v>44375</v>
      </c>
      <c r="I718" s="4">
        <f>+VLOOKUP($A718,DATOS_CAPACITACIONES!A:I,9,0)</f>
        <v>60</v>
      </c>
      <c r="J718" s="2">
        <v>1109411143</v>
      </c>
      <c r="K718" s="4">
        <f>+VLOOKUP($J718,DATOS_PERSONAL!B:C,2,0)</f>
        <v>1477</v>
      </c>
      <c r="L718" s="4" t="str">
        <f>+VLOOKUP($J718,DATOS_PERSONAL!B:D,3,0)</f>
        <v>YISSY FERNANDA</v>
      </c>
      <c r="M718" s="4" t="str">
        <f>+VLOOKUP($J718,DATOS_PERSONAL!B:E,4,0)</f>
        <v xml:space="preserve">CASTRO CESPEDES </v>
      </c>
      <c r="N718" s="4" t="str">
        <f>+VLOOKUP($J718,DATOS_PERSONAL!B:F,5,0)</f>
        <v>OROBERLÍN S.A.S.</v>
      </c>
      <c r="O718" s="4">
        <f>+VLOOKUP($A718,DATOS_CAPACITACIONES!A:N,11,0)</f>
        <v>33</v>
      </c>
      <c r="P718" s="4">
        <f>+VLOOKUP($A718,DATOS_CAPACITACIONES!A:L,12,0)</f>
        <v>33</v>
      </c>
      <c r="Q718" s="3">
        <f t="shared" si="11"/>
        <v>1</v>
      </c>
    </row>
    <row r="719" spans="1:17" ht="34.5" customHeight="1" x14ac:dyDescent="0.25">
      <c r="A719" s="2">
        <v>28</v>
      </c>
      <c r="B719" s="4" t="str">
        <f>+VLOOKUP($A719,DATOS_CAPACITACIONES!A:B,2,0)</f>
        <v>Ambiental</v>
      </c>
      <c r="C719" s="4" t="str">
        <f>+VLOOKUP($A719,DATOS_CAPACITACIONES!A:C,3,0)</f>
        <v>Procedimiento de comunicaciones</v>
      </c>
      <c r="D719" s="4" t="str">
        <f>+VLOOKUP($A719,DATOS_CAPACITACIONES!A:D,4,0)</f>
        <v xml:space="preserve">Socialización de los PQRS al personal activo en la empresa, para adquirir conocimiento frente al manejo de esta herramienta, sus medidas de recepción y el punto de ubicación de los buzones. </v>
      </c>
      <c r="E719" s="4" t="str">
        <f>+VLOOKUP($A719,DATOS_CAPACITACIONES!A:E,5,0)</f>
        <v>William Fierro</v>
      </c>
      <c r="F719" s="4" t="str">
        <f>+VLOOKUP($A719,DATOS_CAPACITACIONES!A:F,6,0)</f>
        <v xml:space="preserve">William Fierro </v>
      </c>
      <c r="G719" s="4" t="str">
        <f>+VLOOKUP($A719,DATOS_CAPACITACIONES!A:G,7,0)</f>
        <v xml:space="preserve">Finca El Pilar </v>
      </c>
      <c r="H719" s="5">
        <f>+VLOOKUP($A719,DATOS_CAPACITACIONES!A:H,8,0)</f>
        <v>44375</v>
      </c>
      <c r="I719" s="4">
        <f>+VLOOKUP($A719,DATOS_CAPACITACIONES!A:I,9,0)</f>
        <v>60</v>
      </c>
      <c r="J719" s="2">
        <v>1122142973</v>
      </c>
      <c r="K719" s="4">
        <f>+VLOOKUP($J719,DATOS_PERSONAL!B:C,2,0)</f>
        <v>1415</v>
      </c>
      <c r="L719" s="4" t="str">
        <f>+VLOOKUP($J719,DATOS_PERSONAL!B:D,3,0)</f>
        <v xml:space="preserve"> ERIKA DAYANA</v>
      </c>
      <c r="M719" s="4" t="str">
        <f>+VLOOKUP($J719,DATOS_PERSONAL!B:E,4,0)</f>
        <v>CARO MORA</v>
      </c>
      <c r="N719" s="4" t="str">
        <f>+VLOOKUP($J719,DATOS_PERSONAL!B:F,5,0)</f>
        <v>OROBERLÍN S.A.S.</v>
      </c>
      <c r="O719" s="4">
        <f>+VLOOKUP($A719,DATOS_CAPACITACIONES!A:N,11,0)</f>
        <v>33</v>
      </c>
      <c r="P719" s="4">
        <f>+VLOOKUP($A719,DATOS_CAPACITACIONES!A:L,12,0)</f>
        <v>33</v>
      </c>
      <c r="Q719" s="3">
        <f t="shared" si="11"/>
        <v>1</v>
      </c>
    </row>
    <row r="720" spans="1:17" ht="34.5" customHeight="1" x14ac:dyDescent="0.25">
      <c r="A720" s="2">
        <v>28</v>
      </c>
      <c r="B720" s="4" t="str">
        <f>+VLOOKUP($A720,DATOS_CAPACITACIONES!A:B,2,0)</f>
        <v>Ambiental</v>
      </c>
      <c r="C720" s="4" t="str">
        <f>+VLOOKUP($A720,DATOS_CAPACITACIONES!A:C,3,0)</f>
        <v>Procedimiento de comunicaciones</v>
      </c>
      <c r="D720" s="4" t="str">
        <f>+VLOOKUP($A720,DATOS_CAPACITACIONES!A:D,4,0)</f>
        <v xml:space="preserve">Socialización de los PQRS al personal activo en la empresa, para adquirir conocimiento frente al manejo de esta herramienta, sus medidas de recepción y el punto de ubicación de los buzones. </v>
      </c>
      <c r="E720" s="4" t="str">
        <f>+VLOOKUP($A720,DATOS_CAPACITACIONES!A:E,5,0)</f>
        <v>William Fierro</v>
      </c>
      <c r="F720" s="4" t="str">
        <f>+VLOOKUP($A720,DATOS_CAPACITACIONES!A:F,6,0)</f>
        <v xml:space="preserve">William Fierro </v>
      </c>
      <c r="G720" s="4" t="str">
        <f>+VLOOKUP($A720,DATOS_CAPACITACIONES!A:G,7,0)</f>
        <v xml:space="preserve">Finca El Pilar </v>
      </c>
      <c r="H720" s="5">
        <f>+VLOOKUP($A720,DATOS_CAPACITACIONES!A:H,8,0)</f>
        <v>44375</v>
      </c>
      <c r="I720" s="4">
        <f>+VLOOKUP($A720,DATOS_CAPACITACIONES!A:I,9,0)</f>
        <v>60</v>
      </c>
      <c r="J720" s="2">
        <v>1121917518</v>
      </c>
      <c r="K720" s="4" t="str">
        <f>+VLOOKUP($J720,DATOS_PERSONAL!B:C,2,0)</f>
        <v>N/A</v>
      </c>
      <c r="L720" s="4" t="str">
        <f>+VLOOKUP($J720,DATOS_PERSONAL!B:D,3,0)</f>
        <v xml:space="preserve"> CARLOS ALBEIRO</v>
      </c>
      <c r="M720" s="4" t="str">
        <f>+VLOOKUP($J720,DATOS_PERSONAL!B:E,4,0)</f>
        <v>BECERRA ZAMORA</v>
      </c>
      <c r="N720" s="4" t="str">
        <f>+VLOOKUP($J720,DATOS_PERSONAL!B:F,5,0)</f>
        <v>PALMERAS CARARABO S.A.</v>
      </c>
      <c r="O720" s="4">
        <f>+VLOOKUP($A720,DATOS_CAPACITACIONES!A:N,11,0)</f>
        <v>33</v>
      </c>
      <c r="P720" s="4">
        <f>+VLOOKUP($A720,DATOS_CAPACITACIONES!A:L,12,0)</f>
        <v>33</v>
      </c>
      <c r="Q720" s="3">
        <f t="shared" si="11"/>
        <v>1</v>
      </c>
    </row>
    <row r="721" spans="1:17" ht="34.5" customHeight="1" x14ac:dyDescent="0.25">
      <c r="A721" s="2">
        <v>28</v>
      </c>
      <c r="B721" s="4" t="str">
        <f>+VLOOKUP($A721,DATOS_CAPACITACIONES!A:B,2,0)</f>
        <v>Ambiental</v>
      </c>
      <c r="C721" s="4" t="str">
        <f>+VLOOKUP($A721,DATOS_CAPACITACIONES!A:C,3,0)</f>
        <v>Procedimiento de comunicaciones</v>
      </c>
      <c r="D721" s="4" t="str">
        <f>+VLOOKUP($A721,DATOS_CAPACITACIONES!A:D,4,0)</f>
        <v xml:space="preserve">Socialización de los PQRS al personal activo en la empresa, para adquirir conocimiento frente al manejo de esta herramienta, sus medidas de recepción y el punto de ubicación de los buzones. </v>
      </c>
      <c r="E721" s="4" t="str">
        <f>+VLOOKUP($A721,DATOS_CAPACITACIONES!A:E,5,0)</f>
        <v>William Fierro</v>
      </c>
      <c r="F721" s="4" t="str">
        <f>+VLOOKUP($A721,DATOS_CAPACITACIONES!A:F,6,0)</f>
        <v xml:space="preserve">William Fierro </v>
      </c>
      <c r="G721" s="4" t="str">
        <f>+VLOOKUP($A721,DATOS_CAPACITACIONES!A:G,7,0)</f>
        <v xml:space="preserve">Finca El Pilar </v>
      </c>
      <c r="H721" s="5">
        <f>+VLOOKUP($A721,DATOS_CAPACITACIONES!A:H,8,0)</f>
        <v>44375</v>
      </c>
      <c r="I721" s="4">
        <f>+VLOOKUP($A721,DATOS_CAPACITACIONES!A:I,9,0)</f>
        <v>60</v>
      </c>
      <c r="J721" s="2">
        <v>17328515</v>
      </c>
      <c r="K721" s="4" t="str">
        <f>+VLOOKUP($J721,DATOS_PERSONAL!B:C,2,0)</f>
        <v>N/A</v>
      </c>
      <c r="L721" s="4" t="str">
        <f>+VLOOKUP($J721,DATOS_PERSONAL!B:D,3,0)</f>
        <v>BENJAMIN</v>
      </c>
      <c r="M721" s="4" t="str">
        <f>+VLOOKUP($J721,DATOS_PERSONAL!B:E,4,0)</f>
        <v>ALDANA RINCON</v>
      </c>
      <c r="N721" s="4" t="str">
        <f>+VLOOKUP($J721,DATOS_PERSONAL!B:F,5,0)</f>
        <v>PALMERAS CARARABO S.A.</v>
      </c>
      <c r="O721" s="4">
        <f>+VLOOKUP($A721,DATOS_CAPACITACIONES!A:N,11,0)</f>
        <v>33</v>
      </c>
      <c r="P721" s="4">
        <f>+VLOOKUP($A721,DATOS_CAPACITACIONES!A:L,12,0)</f>
        <v>33</v>
      </c>
      <c r="Q721" s="3">
        <f t="shared" si="11"/>
        <v>1</v>
      </c>
    </row>
    <row r="722" spans="1:17" ht="34.5" customHeight="1" x14ac:dyDescent="0.25">
      <c r="A722" s="2">
        <v>29</v>
      </c>
      <c r="B722" s="4" t="str">
        <f>+VLOOKUP($A722,DATOS_CAPACITACIONES!A:B,2,0)</f>
        <v>Ambiental</v>
      </c>
      <c r="C722" s="4" t="str">
        <f>+VLOOKUP($A722,DATOS_CAPACITACIONES!A:C,3,0)</f>
        <v xml:space="preserve">Política integral de sostenibilidad </v>
      </c>
      <c r="D722" s="4" t="str">
        <f>+VLOOKUP($A722,DATOS_CAPACITACIONES!A:D,4,0)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22" s="4" t="str">
        <f>+VLOOKUP($A722,DATOS_CAPACITACIONES!A:E,5,0)</f>
        <v>William Fierro</v>
      </c>
      <c r="F722" s="4" t="str">
        <f>+VLOOKUP($A722,DATOS_CAPACITACIONES!A:F,6,0)</f>
        <v xml:space="preserve">William Fierro </v>
      </c>
      <c r="G722" s="4" t="str">
        <f>+VLOOKUP($A722,DATOS_CAPACITACIONES!A:G,7,0)</f>
        <v xml:space="preserve">Finca El Pilar </v>
      </c>
      <c r="H722" s="5">
        <f>+VLOOKUP($A722,DATOS_CAPACITACIONES!A:H,8,0)</f>
        <v>44375</v>
      </c>
      <c r="I722" s="4">
        <f>+VLOOKUP($A722,DATOS_CAPACITACIONES!A:I,9,0)</f>
        <v>60</v>
      </c>
      <c r="J722" s="2">
        <v>86063392</v>
      </c>
      <c r="K722" s="4" t="str">
        <f>+VLOOKUP($J722,DATOS_PERSONAL!B:C,2,0)</f>
        <v>N/A</v>
      </c>
      <c r="L722" s="4" t="str">
        <f>+VLOOKUP($J722,DATOS_PERSONAL!B:D,3,0)</f>
        <v xml:space="preserve"> WILSON GIOVANNI </v>
      </c>
      <c r="M722" s="4" t="str">
        <f>+VLOOKUP($J722,DATOS_PERSONAL!B:E,4,0)</f>
        <v>VILLEGAS</v>
      </c>
      <c r="N722" s="4" t="str">
        <f>+VLOOKUP($J722,DATOS_PERSONAL!B:F,5,0)</f>
        <v>PALMERAS CARARABO S.A.</v>
      </c>
      <c r="O722" s="4">
        <f>+VLOOKUP($A722,DATOS_CAPACITACIONES!A:N,11,0)</f>
        <v>33</v>
      </c>
      <c r="P722" s="4">
        <f>+VLOOKUP($A722,DATOS_CAPACITACIONES!A:L,12,0)</f>
        <v>33</v>
      </c>
      <c r="Q722" s="3">
        <f t="shared" si="11"/>
        <v>1</v>
      </c>
    </row>
    <row r="723" spans="1:17" ht="34.5" customHeight="1" x14ac:dyDescent="0.25">
      <c r="A723" s="2">
        <v>29</v>
      </c>
      <c r="B723" s="4" t="str">
        <f>+VLOOKUP($A723,DATOS_CAPACITACIONES!A:B,2,0)</f>
        <v>Ambiental</v>
      </c>
      <c r="C723" s="4" t="str">
        <f>+VLOOKUP($A723,DATOS_CAPACITACIONES!A:C,3,0)</f>
        <v xml:space="preserve">Política integral de sostenibilidad </v>
      </c>
      <c r="D723" s="4" t="str">
        <f>+VLOOKUP($A723,DATOS_CAPACITACIONES!A:D,4,0)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23" s="4" t="str">
        <f>+VLOOKUP($A723,DATOS_CAPACITACIONES!A:E,5,0)</f>
        <v>William Fierro</v>
      </c>
      <c r="F723" s="4" t="str">
        <f>+VLOOKUP($A723,DATOS_CAPACITACIONES!A:F,6,0)</f>
        <v xml:space="preserve">William Fierro </v>
      </c>
      <c r="G723" s="4" t="str">
        <f>+VLOOKUP($A723,DATOS_CAPACITACIONES!A:G,7,0)</f>
        <v xml:space="preserve">Finca El Pilar </v>
      </c>
      <c r="H723" s="5">
        <f>+VLOOKUP($A723,DATOS_CAPACITACIONES!A:H,8,0)</f>
        <v>44375</v>
      </c>
      <c r="I723" s="4">
        <f>+VLOOKUP($A723,DATOS_CAPACITACIONES!A:I,9,0)</f>
        <v>60</v>
      </c>
      <c r="J723" s="2">
        <v>1116786787</v>
      </c>
      <c r="K723" s="4" t="str">
        <f>+VLOOKUP($J723,DATOS_PERSONAL!B:C,2,0)</f>
        <v>N/A</v>
      </c>
      <c r="L723" s="4" t="str">
        <f>+VLOOKUP($J723,DATOS_PERSONAL!B:D,3,0)</f>
        <v xml:space="preserve"> ANDRES DAVID </v>
      </c>
      <c r="M723" s="4" t="str">
        <f>+VLOOKUP($J723,DATOS_PERSONAL!B:E,4,0)</f>
        <v>VALLEJO CASTAÑEDA</v>
      </c>
      <c r="N723" s="4" t="str">
        <f>+VLOOKUP($J723,DATOS_PERSONAL!B:F,5,0)</f>
        <v>PALMERAS CARARABO S.A.</v>
      </c>
      <c r="O723" s="4">
        <f>+VLOOKUP($A723,DATOS_CAPACITACIONES!A:N,11,0)</f>
        <v>33</v>
      </c>
      <c r="P723" s="4">
        <f>+VLOOKUP($A723,DATOS_CAPACITACIONES!A:L,12,0)</f>
        <v>33</v>
      </c>
      <c r="Q723" s="3">
        <f t="shared" si="11"/>
        <v>1</v>
      </c>
    </row>
    <row r="724" spans="1:17" ht="34.5" customHeight="1" x14ac:dyDescent="0.25">
      <c r="A724" s="2">
        <v>29</v>
      </c>
      <c r="B724" s="4" t="str">
        <f>+VLOOKUP($A724,DATOS_CAPACITACIONES!A:B,2,0)</f>
        <v>Ambiental</v>
      </c>
      <c r="C724" s="4" t="str">
        <f>+VLOOKUP($A724,DATOS_CAPACITACIONES!A:C,3,0)</f>
        <v xml:space="preserve">Política integral de sostenibilidad </v>
      </c>
      <c r="D724" s="4" t="str">
        <f>+VLOOKUP($A724,DATOS_CAPACITACIONES!A:D,4,0)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24" s="4" t="str">
        <f>+VLOOKUP($A724,DATOS_CAPACITACIONES!A:E,5,0)</f>
        <v>William Fierro</v>
      </c>
      <c r="F724" s="4" t="str">
        <f>+VLOOKUP($A724,DATOS_CAPACITACIONES!A:F,6,0)</f>
        <v xml:space="preserve">William Fierro </v>
      </c>
      <c r="G724" s="4" t="str">
        <f>+VLOOKUP($A724,DATOS_CAPACITACIONES!A:G,7,0)</f>
        <v xml:space="preserve">Finca El Pilar </v>
      </c>
      <c r="H724" s="5">
        <f>+VLOOKUP($A724,DATOS_CAPACITACIONES!A:H,8,0)</f>
        <v>44375</v>
      </c>
      <c r="I724" s="4">
        <f>+VLOOKUP($A724,DATOS_CAPACITACIONES!A:I,9,0)</f>
        <v>60</v>
      </c>
      <c r="J724" s="2">
        <v>1006778024</v>
      </c>
      <c r="K724" s="4">
        <f>+VLOOKUP($J724,DATOS_PERSONAL!B:C,2,0)</f>
        <v>1505</v>
      </c>
      <c r="L724" s="4" t="str">
        <f>+VLOOKUP($J724,DATOS_PERSONAL!B:D,3,0)</f>
        <v>JUAN DAVID</v>
      </c>
      <c r="M724" s="4" t="str">
        <f>+VLOOKUP($J724,DATOS_PERSONAL!B:E,4,0)</f>
        <v xml:space="preserve">SOLORZA ROJAS </v>
      </c>
      <c r="N724" s="4" t="str">
        <f>+VLOOKUP($J724,DATOS_PERSONAL!B:F,5,0)</f>
        <v>OROBERLÍN S.A.S.</v>
      </c>
      <c r="O724" s="4">
        <f>+VLOOKUP($A724,DATOS_CAPACITACIONES!A:N,11,0)</f>
        <v>33</v>
      </c>
      <c r="P724" s="4">
        <f>+VLOOKUP($A724,DATOS_CAPACITACIONES!A:L,12,0)</f>
        <v>33</v>
      </c>
      <c r="Q724" s="3">
        <f t="shared" si="11"/>
        <v>1</v>
      </c>
    </row>
    <row r="725" spans="1:17" ht="34.5" customHeight="1" x14ac:dyDescent="0.25">
      <c r="A725" s="2">
        <v>29</v>
      </c>
      <c r="B725" s="4" t="str">
        <f>+VLOOKUP($A725,DATOS_CAPACITACIONES!A:B,2,0)</f>
        <v>Ambiental</v>
      </c>
      <c r="C725" s="4" t="str">
        <f>+VLOOKUP($A725,DATOS_CAPACITACIONES!A:C,3,0)</f>
        <v xml:space="preserve">Política integral de sostenibilidad </v>
      </c>
      <c r="D725" s="4" t="str">
        <f>+VLOOKUP($A725,DATOS_CAPACITACIONES!A:D,4,0)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25" s="4" t="str">
        <f>+VLOOKUP($A725,DATOS_CAPACITACIONES!A:E,5,0)</f>
        <v>William Fierro</v>
      </c>
      <c r="F725" s="4" t="str">
        <f>+VLOOKUP($A725,DATOS_CAPACITACIONES!A:F,6,0)</f>
        <v xml:space="preserve">William Fierro </v>
      </c>
      <c r="G725" s="4" t="str">
        <f>+VLOOKUP($A725,DATOS_CAPACITACIONES!A:G,7,0)</f>
        <v xml:space="preserve">Finca El Pilar </v>
      </c>
      <c r="H725" s="5">
        <f>+VLOOKUP($A725,DATOS_CAPACITACIONES!A:H,8,0)</f>
        <v>44375</v>
      </c>
      <c r="I725" s="4">
        <f>+VLOOKUP($A725,DATOS_CAPACITACIONES!A:I,9,0)</f>
        <v>60</v>
      </c>
      <c r="J725" s="2">
        <v>25331999</v>
      </c>
      <c r="K725" s="4">
        <f>+VLOOKUP($J725,DATOS_PERSONAL!B:C,2,0)</f>
        <v>1121</v>
      </c>
      <c r="L725" s="4" t="str">
        <f>+VLOOKUP($J725,DATOS_PERSONAL!B:D,3,0)</f>
        <v xml:space="preserve">VICKY JIMENA </v>
      </c>
      <c r="M725" s="4" t="str">
        <f>+VLOOKUP($J725,DATOS_PERSONAL!B:E,4,0)</f>
        <v xml:space="preserve">SANDOVAL GOLU </v>
      </c>
      <c r="N725" s="4" t="str">
        <f>+VLOOKUP($J725,DATOS_PERSONAL!B:F,5,0)</f>
        <v>OROBERLÍN S.A.S.</v>
      </c>
      <c r="O725" s="4">
        <f>+VLOOKUP($A725,DATOS_CAPACITACIONES!A:N,11,0)</f>
        <v>33</v>
      </c>
      <c r="P725" s="4">
        <f>+VLOOKUP($A725,DATOS_CAPACITACIONES!A:L,12,0)</f>
        <v>33</v>
      </c>
      <c r="Q725" s="3">
        <f t="shared" si="11"/>
        <v>1</v>
      </c>
    </row>
    <row r="726" spans="1:17" ht="34.5" customHeight="1" x14ac:dyDescent="0.25">
      <c r="A726" s="2">
        <v>29</v>
      </c>
      <c r="B726" s="4" t="str">
        <f>+VLOOKUP($A726,DATOS_CAPACITACIONES!A:B,2,0)</f>
        <v>Ambiental</v>
      </c>
      <c r="C726" s="4" t="str">
        <f>+VLOOKUP($A726,DATOS_CAPACITACIONES!A:C,3,0)</f>
        <v xml:space="preserve">Política integral de sostenibilidad </v>
      </c>
      <c r="D726" s="4" t="str">
        <f>+VLOOKUP($A726,DATOS_CAPACITACIONES!A:D,4,0)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26" s="4" t="str">
        <f>+VLOOKUP($A726,DATOS_CAPACITACIONES!A:E,5,0)</f>
        <v>William Fierro</v>
      </c>
      <c r="F726" s="4" t="str">
        <f>+VLOOKUP($A726,DATOS_CAPACITACIONES!A:F,6,0)</f>
        <v xml:space="preserve">William Fierro </v>
      </c>
      <c r="G726" s="4" t="str">
        <f>+VLOOKUP($A726,DATOS_CAPACITACIONES!A:G,7,0)</f>
        <v xml:space="preserve">Finca El Pilar </v>
      </c>
      <c r="H726" s="5">
        <f>+VLOOKUP($A726,DATOS_CAPACITACIONES!A:H,8,0)</f>
        <v>44375</v>
      </c>
      <c r="I726" s="4">
        <f>+VLOOKUP($A726,DATOS_CAPACITACIONES!A:I,9,0)</f>
        <v>60</v>
      </c>
      <c r="J726" s="2">
        <v>40401255</v>
      </c>
      <c r="K726" s="4">
        <f>+VLOOKUP($J726,DATOS_PERSONAL!B:C,2,0)</f>
        <v>1034</v>
      </c>
      <c r="L726" s="4" t="str">
        <f>+VLOOKUP($J726,DATOS_PERSONAL!B:D,3,0)</f>
        <v>YUDY FERLAY</v>
      </c>
      <c r="M726" s="4" t="str">
        <f>+VLOOKUP($J726,DATOS_PERSONAL!B:E,4,0)</f>
        <v xml:space="preserve">ROMERO BERNAL </v>
      </c>
      <c r="N726" s="4" t="str">
        <f>+VLOOKUP($J726,DATOS_PERSONAL!B:F,5,0)</f>
        <v>OROBERLÍN S.A.S.</v>
      </c>
      <c r="O726" s="4">
        <f>+VLOOKUP($A726,DATOS_CAPACITACIONES!A:N,11,0)</f>
        <v>33</v>
      </c>
      <c r="P726" s="4">
        <f>+VLOOKUP($A726,DATOS_CAPACITACIONES!A:L,12,0)</f>
        <v>33</v>
      </c>
      <c r="Q726" s="3">
        <f t="shared" si="11"/>
        <v>1</v>
      </c>
    </row>
    <row r="727" spans="1:17" ht="34.5" customHeight="1" x14ac:dyDescent="0.25">
      <c r="A727" s="2">
        <v>29</v>
      </c>
      <c r="B727" s="4" t="str">
        <f>+VLOOKUP($A727,DATOS_CAPACITACIONES!A:B,2,0)</f>
        <v>Ambiental</v>
      </c>
      <c r="C727" s="4" t="str">
        <f>+VLOOKUP($A727,DATOS_CAPACITACIONES!A:C,3,0)</f>
        <v xml:space="preserve">Política integral de sostenibilidad </v>
      </c>
      <c r="D727" s="4" t="str">
        <f>+VLOOKUP($A727,DATOS_CAPACITACIONES!A:D,4,0)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27" s="4" t="str">
        <f>+VLOOKUP($A727,DATOS_CAPACITACIONES!A:E,5,0)</f>
        <v>William Fierro</v>
      </c>
      <c r="F727" s="4" t="str">
        <f>+VLOOKUP($A727,DATOS_CAPACITACIONES!A:F,6,0)</f>
        <v xml:space="preserve">William Fierro </v>
      </c>
      <c r="G727" s="4" t="str">
        <f>+VLOOKUP($A727,DATOS_CAPACITACIONES!A:G,7,0)</f>
        <v xml:space="preserve">Finca El Pilar </v>
      </c>
      <c r="H727" s="5">
        <f>+VLOOKUP($A727,DATOS_CAPACITACIONES!A:H,8,0)</f>
        <v>44375</v>
      </c>
      <c r="I727" s="4">
        <f>+VLOOKUP($A727,DATOS_CAPACITACIONES!A:I,9,0)</f>
        <v>60</v>
      </c>
      <c r="J727" s="2">
        <v>1123114419</v>
      </c>
      <c r="K727" s="4">
        <f>+VLOOKUP($J727,DATOS_PERSONAL!B:C,2,0)</f>
        <v>1059</v>
      </c>
      <c r="L727" s="4" t="str">
        <f>+VLOOKUP($J727,DATOS_PERSONAL!B:D,3,0)</f>
        <v>ANA MARIA</v>
      </c>
      <c r="M727" s="4" t="str">
        <f>+VLOOKUP($J727,DATOS_PERSONAL!B:E,4,0)</f>
        <v xml:space="preserve">ROBAYO JIMENEZ </v>
      </c>
      <c r="N727" s="4" t="str">
        <f>+VLOOKUP($J727,DATOS_PERSONAL!B:F,5,0)</f>
        <v>OROBERLÍN S.A.S.</v>
      </c>
      <c r="O727" s="4">
        <f>+VLOOKUP($A727,DATOS_CAPACITACIONES!A:N,11,0)</f>
        <v>33</v>
      </c>
      <c r="P727" s="4">
        <f>+VLOOKUP($A727,DATOS_CAPACITACIONES!A:L,12,0)</f>
        <v>33</v>
      </c>
      <c r="Q727" s="3">
        <f t="shared" si="11"/>
        <v>1</v>
      </c>
    </row>
    <row r="728" spans="1:17" ht="34.5" customHeight="1" x14ac:dyDescent="0.25">
      <c r="A728" s="2">
        <v>29</v>
      </c>
      <c r="B728" s="4" t="str">
        <f>+VLOOKUP($A728,DATOS_CAPACITACIONES!A:B,2,0)</f>
        <v>Ambiental</v>
      </c>
      <c r="C728" s="4" t="str">
        <f>+VLOOKUP($A728,DATOS_CAPACITACIONES!A:C,3,0)</f>
        <v xml:space="preserve">Política integral de sostenibilidad </v>
      </c>
      <c r="D728" s="4" t="str">
        <f>+VLOOKUP($A728,DATOS_CAPACITACIONES!A:D,4,0)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28" s="4" t="str">
        <f>+VLOOKUP($A728,DATOS_CAPACITACIONES!A:E,5,0)</f>
        <v>William Fierro</v>
      </c>
      <c r="F728" s="4" t="str">
        <f>+VLOOKUP($A728,DATOS_CAPACITACIONES!A:F,6,0)</f>
        <v xml:space="preserve">William Fierro </v>
      </c>
      <c r="G728" s="4" t="str">
        <f>+VLOOKUP($A728,DATOS_CAPACITACIONES!A:G,7,0)</f>
        <v xml:space="preserve">Finca El Pilar </v>
      </c>
      <c r="H728" s="5">
        <f>+VLOOKUP($A728,DATOS_CAPACITACIONES!A:H,8,0)</f>
        <v>44375</v>
      </c>
      <c r="I728" s="4">
        <f>+VLOOKUP($A728,DATOS_CAPACITACIONES!A:I,9,0)</f>
        <v>60</v>
      </c>
      <c r="J728" s="2">
        <v>40411297</v>
      </c>
      <c r="K728" s="4">
        <f>+VLOOKUP($J728,DATOS_PERSONAL!B:C,2,0)</f>
        <v>1015</v>
      </c>
      <c r="L728" s="4" t="str">
        <f>+VLOOKUP($J728,DATOS_PERSONAL!B:D,3,0)</f>
        <v xml:space="preserve"> ANGELICA YOHANA</v>
      </c>
      <c r="M728" s="4" t="str">
        <f>+VLOOKUP($J728,DATOS_PERSONAL!B:E,4,0)</f>
        <v>RINCON</v>
      </c>
      <c r="N728" s="4" t="str">
        <f>+VLOOKUP($J728,DATOS_PERSONAL!B:F,5,0)</f>
        <v>OROBERLÍN S.A.S.</v>
      </c>
      <c r="O728" s="4">
        <f>+VLOOKUP($A728,DATOS_CAPACITACIONES!A:N,11,0)</f>
        <v>33</v>
      </c>
      <c r="P728" s="4">
        <f>+VLOOKUP($A728,DATOS_CAPACITACIONES!A:L,12,0)</f>
        <v>33</v>
      </c>
      <c r="Q728" s="3">
        <f t="shared" si="11"/>
        <v>1</v>
      </c>
    </row>
    <row r="729" spans="1:17" ht="34.5" customHeight="1" x14ac:dyDescent="0.25">
      <c r="A729" s="2">
        <v>29</v>
      </c>
      <c r="B729" s="4" t="str">
        <f>+VLOOKUP($A729,DATOS_CAPACITACIONES!A:B,2,0)</f>
        <v>Ambiental</v>
      </c>
      <c r="C729" s="4" t="str">
        <f>+VLOOKUP($A729,DATOS_CAPACITACIONES!A:C,3,0)</f>
        <v xml:space="preserve">Política integral de sostenibilidad </v>
      </c>
      <c r="D729" s="4" t="str">
        <f>+VLOOKUP($A729,DATOS_CAPACITACIONES!A:D,4,0)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29" s="4" t="str">
        <f>+VLOOKUP($A729,DATOS_CAPACITACIONES!A:E,5,0)</f>
        <v>William Fierro</v>
      </c>
      <c r="F729" s="4" t="str">
        <f>+VLOOKUP($A729,DATOS_CAPACITACIONES!A:F,6,0)</f>
        <v xml:space="preserve">William Fierro </v>
      </c>
      <c r="G729" s="4" t="str">
        <f>+VLOOKUP($A729,DATOS_CAPACITACIONES!A:G,7,0)</f>
        <v xml:space="preserve">Finca El Pilar </v>
      </c>
      <c r="H729" s="5">
        <f>+VLOOKUP($A729,DATOS_CAPACITACIONES!A:H,8,0)</f>
        <v>44375</v>
      </c>
      <c r="I729" s="4">
        <f>+VLOOKUP($A729,DATOS_CAPACITACIONES!A:I,9,0)</f>
        <v>60</v>
      </c>
      <c r="J729" s="2">
        <v>1069755169</v>
      </c>
      <c r="K729" s="4" t="str">
        <f>+VLOOKUP($J729,DATOS_PERSONAL!B:C,2,0)</f>
        <v>N/A</v>
      </c>
      <c r="L729" s="4" t="str">
        <f>+VLOOKUP($J729,DATOS_PERSONAL!B:D,3,0)</f>
        <v xml:space="preserve"> EDUAR MANUEL</v>
      </c>
      <c r="M729" s="4" t="str">
        <f>+VLOOKUP($J729,DATOS_PERSONAL!B:E,4,0)</f>
        <v>PERDOMO SON</v>
      </c>
      <c r="N729" s="4" t="str">
        <f>+VLOOKUP($J729,DATOS_PERSONAL!B:F,5,0)</f>
        <v>PALMERAS CARARABO S.A.</v>
      </c>
      <c r="O729" s="4">
        <f>+VLOOKUP($A729,DATOS_CAPACITACIONES!A:N,11,0)</f>
        <v>33</v>
      </c>
      <c r="P729" s="4">
        <f>+VLOOKUP($A729,DATOS_CAPACITACIONES!A:L,12,0)</f>
        <v>33</v>
      </c>
      <c r="Q729" s="3">
        <f t="shared" si="11"/>
        <v>1</v>
      </c>
    </row>
    <row r="730" spans="1:17" ht="34.5" customHeight="1" x14ac:dyDescent="0.25">
      <c r="A730" s="2">
        <v>29</v>
      </c>
      <c r="B730" s="4" t="str">
        <f>+VLOOKUP($A730,DATOS_CAPACITACIONES!A:B,2,0)</f>
        <v>Ambiental</v>
      </c>
      <c r="C730" s="4" t="str">
        <f>+VLOOKUP($A730,DATOS_CAPACITACIONES!A:C,3,0)</f>
        <v xml:space="preserve">Política integral de sostenibilidad </v>
      </c>
      <c r="D730" s="4" t="str">
        <f>+VLOOKUP($A730,DATOS_CAPACITACIONES!A:D,4,0)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0" s="4" t="str">
        <f>+VLOOKUP($A730,DATOS_CAPACITACIONES!A:E,5,0)</f>
        <v>William Fierro</v>
      </c>
      <c r="F730" s="4" t="str">
        <f>+VLOOKUP($A730,DATOS_CAPACITACIONES!A:F,6,0)</f>
        <v xml:space="preserve">William Fierro </v>
      </c>
      <c r="G730" s="4" t="str">
        <f>+VLOOKUP($A730,DATOS_CAPACITACIONES!A:G,7,0)</f>
        <v xml:space="preserve">Finca El Pilar </v>
      </c>
      <c r="H730" s="5">
        <f>+VLOOKUP($A730,DATOS_CAPACITACIONES!A:H,8,0)</f>
        <v>44375</v>
      </c>
      <c r="I730" s="4">
        <f>+VLOOKUP($A730,DATOS_CAPACITACIONES!A:I,9,0)</f>
        <v>60</v>
      </c>
      <c r="J730" s="2">
        <v>16882469</v>
      </c>
      <c r="K730" s="4" t="str">
        <f>+VLOOKUP($J730,DATOS_PERSONAL!B:C,2,0)</f>
        <v>N/A</v>
      </c>
      <c r="L730" s="4" t="str">
        <f>+VLOOKUP($J730,DATOS_PERSONAL!B:D,3,0)</f>
        <v xml:space="preserve"> WEIMAR</v>
      </c>
      <c r="M730" s="4" t="str">
        <f>+VLOOKUP($J730,DATOS_PERSONAL!B:E,4,0)</f>
        <v>PEÑA MOSQUERA</v>
      </c>
      <c r="N730" s="4" t="str">
        <f>+VLOOKUP($J730,DATOS_PERSONAL!B:F,5,0)</f>
        <v>PALMERAS CARARABO S.A.</v>
      </c>
      <c r="O730" s="4">
        <f>+VLOOKUP($A730,DATOS_CAPACITACIONES!A:N,11,0)</f>
        <v>33</v>
      </c>
      <c r="P730" s="4">
        <f>+VLOOKUP($A730,DATOS_CAPACITACIONES!A:L,12,0)</f>
        <v>33</v>
      </c>
      <c r="Q730" s="3">
        <f t="shared" si="11"/>
        <v>1</v>
      </c>
    </row>
    <row r="731" spans="1:17" ht="34.5" customHeight="1" x14ac:dyDescent="0.25">
      <c r="A731" s="2">
        <v>29</v>
      </c>
      <c r="B731" s="4" t="str">
        <f>+VLOOKUP($A731,DATOS_CAPACITACIONES!A:B,2,0)</f>
        <v>Ambiental</v>
      </c>
      <c r="C731" s="4" t="str">
        <f>+VLOOKUP($A731,DATOS_CAPACITACIONES!A:C,3,0)</f>
        <v xml:space="preserve">Política integral de sostenibilidad </v>
      </c>
      <c r="D731" s="4" t="str">
        <f>+VLOOKUP($A731,DATOS_CAPACITACIONES!A:D,4,0)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1" s="4" t="str">
        <f>+VLOOKUP($A731,DATOS_CAPACITACIONES!A:E,5,0)</f>
        <v>William Fierro</v>
      </c>
      <c r="F731" s="4" t="str">
        <f>+VLOOKUP($A731,DATOS_CAPACITACIONES!A:F,6,0)</f>
        <v xml:space="preserve">William Fierro </v>
      </c>
      <c r="G731" s="4" t="str">
        <f>+VLOOKUP($A731,DATOS_CAPACITACIONES!A:G,7,0)</f>
        <v xml:space="preserve">Finca El Pilar </v>
      </c>
      <c r="H731" s="5">
        <f>+VLOOKUP($A731,DATOS_CAPACITACIONES!A:H,8,0)</f>
        <v>44375</v>
      </c>
      <c r="I731" s="4">
        <f>+VLOOKUP($A731,DATOS_CAPACITACIONES!A:I,9,0)</f>
        <v>60</v>
      </c>
      <c r="J731" s="2">
        <v>1123116129</v>
      </c>
      <c r="K731" s="4">
        <f>+VLOOKUP($J731,DATOS_PERSONAL!B:C,2,0)</f>
        <v>1090</v>
      </c>
      <c r="L731" s="4" t="str">
        <f>+VLOOKUP($J731,DATOS_PERSONAL!B:D,3,0)</f>
        <v>JUAN ESTEBAN</v>
      </c>
      <c r="M731" s="4" t="str">
        <f>+VLOOKUP($J731,DATOS_PERSONAL!B:E,4,0)</f>
        <v xml:space="preserve">ORTIZ </v>
      </c>
      <c r="N731" s="4" t="str">
        <f>+VLOOKUP($J731,DATOS_PERSONAL!B:F,5,0)</f>
        <v>OROBERLÍN S.A.S.</v>
      </c>
      <c r="O731" s="4">
        <f>+VLOOKUP($A731,DATOS_CAPACITACIONES!A:N,11,0)</f>
        <v>33</v>
      </c>
      <c r="P731" s="4">
        <f>+VLOOKUP($A731,DATOS_CAPACITACIONES!A:L,12,0)</f>
        <v>33</v>
      </c>
      <c r="Q731" s="3">
        <f t="shared" si="11"/>
        <v>1</v>
      </c>
    </row>
    <row r="732" spans="1:17" ht="34.5" customHeight="1" x14ac:dyDescent="0.25">
      <c r="A732" s="2">
        <v>29</v>
      </c>
      <c r="B732" s="4" t="str">
        <f>+VLOOKUP($A732,DATOS_CAPACITACIONES!A:B,2,0)</f>
        <v>Ambiental</v>
      </c>
      <c r="C732" s="4" t="str">
        <f>+VLOOKUP($A732,DATOS_CAPACITACIONES!A:C,3,0)</f>
        <v xml:space="preserve">Política integral de sostenibilidad </v>
      </c>
      <c r="D732" s="4" t="str">
        <f>+VLOOKUP($A732,DATOS_CAPACITACIONES!A:D,4,0)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2" s="4" t="str">
        <f>+VLOOKUP($A732,DATOS_CAPACITACIONES!A:E,5,0)</f>
        <v>William Fierro</v>
      </c>
      <c r="F732" s="4" t="str">
        <f>+VLOOKUP($A732,DATOS_CAPACITACIONES!A:F,6,0)</f>
        <v xml:space="preserve">William Fierro </v>
      </c>
      <c r="G732" s="4" t="str">
        <f>+VLOOKUP($A732,DATOS_CAPACITACIONES!A:G,7,0)</f>
        <v xml:space="preserve">Finca El Pilar </v>
      </c>
      <c r="H732" s="5">
        <f>+VLOOKUP($A732,DATOS_CAPACITACIONES!A:H,8,0)</f>
        <v>44375</v>
      </c>
      <c r="I732" s="4">
        <f>+VLOOKUP($A732,DATOS_CAPACITACIONES!A:I,9,0)</f>
        <v>60</v>
      </c>
      <c r="J732" s="2">
        <v>7807070</v>
      </c>
      <c r="K732" s="4" t="str">
        <f>+VLOOKUP($J732,DATOS_PERSONAL!B:C,2,0)</f>
        <v>N/A</v>
      </c>
      <c r="L732" s="4" t="str">
        <f>+VLOOKUP($J732,DATOS_PERSONAL!B:D,3,0)</f>
        <v xml:space="preserve"> PEDRO ANTONIO </v>
      </c>
      <c r="M732" s="4" t="str">
        <f>+VLOOKUP($J732,DATOS_PERSONAL!B:E,4,0)</f>
        <v>ORTIZ</v>
      </c>
      <c r="N732" s="4" t="str">
        <f>+VLOOKUP($J732,DATOS_PERSONAL!B:F,5,0)</f>
        <v>PALMERAS CARARABO S.A.</v>
      </c>
      <c r="O732" s="4">
        <f>+VLOOKUP($A732,DATOS_CAPACITACIONES!A:N,11,0)</f>
        <v>33</v>
      </c>
      <c r="P732" s="4">
        <f>+VLOOKUP($A732,DATOS_CAPACITACIONES!A:L,12,0)</f>
        <v>33</v>
      </c>
      <c r="Q732" s="3">
        <f t="shared" si="11"/>
        <v>1</v>
      </c>
    </row>
    <row r="733" spans="1:17" ht="34.5" customHeight="1" x14ac:dyDescent="0.25">
      <c r="A733" s="2">
        <v>29</v>
      </c>
      <c r="B733" s="4" t="str">
        <f>+VLOOKUP($A733,DATOS_CAPACITACIONES!A:B,2,0)</f>
        <v>Ambiental</v>
      </c>
      <c r="C733" s="4" t="str">
        <f>+VLOOKUP($A733,DATOS_CAPACITACIONES!A:C,3,0)</f>
        <v xml:space="preserve">Política integral de sostenibilidad </v>
      </c>
      <c r="D733" s="4" t="str">
        <f>+VLOOKUP($A733,DATOS_CAPACITACIONES!A:D,4,0)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3" s="4" t="str">
        <f>+VLOOKUP($A733,DATOS_CAPACITACIONES!A:E,5,0)</f>
        <v>William Fierro</v>
      </c>
      <c r="F733" s="4" t="str">
        <f>+VLOOKUP($A733,DATOS_CAPACITACIONES!A:F,6,0)</f>
        <v xml:space="preserve">William Fierro </v>
      </c>
      <c r="G733" s="4" t="str">
        <f>+VLOOKUP($A733,DATOS_CAPACITACIONES!A:G,7,0)</f>
        <v xml:space="preserve">Finca El Pilar </v>
      </c>
      <c r="H733" s="5">
        <f>+VLOOKUP($A733,DATOS_CAPACITACIONES!A:H,8,0)</f>
        <v>44375</v>
      </c>
      <c r="I733" s="4">
        <f>+VLOOKUP($A733,DATOS_CAPACITACIONES!A:I,9,0)</f>
        <v>60</v>
      </c>
      <c r="J733" s="2">
        <v>40328103</v>
      </c>
      <c r="K733" s="4">
        <f>+VLOOKUP($J733,DATOS_PERSONAL!B:C,2,0)</f>
        <v>1030</v>
      </c>
      <c r="L733" s="4" t="str">
        <f>+VLOOKUP($J733,DATOS_PERSONAL!B:D,3,0)</f>
        <v>DORYS ADRIANA</v>
      </c>
      <c r="M733" s="4" t="str">
        <f>+VLOOKUP($J733,DATOS_PERSONAL!B:E,4,0)</f>
        <v xml:space="preserve">MORENO SANCHEZ </v>
      </c>
      <c r="N733" s="4" t="str">
        <f>+VLOOKUP($J733,DATOS_PERSONAL!B:F,5,0)</f>
        <v>OROBERLÍN S.A.S.</v>
      </c>
      <c r="O733" s="4">
        <f>+VLOOKUP($A733,DATOS_CAPACITACIONES!A:N,11,0)</f>
        <v>33</v>
      </c>
      <c r="P733" s="4">
        <f>+VLOOKUP($A733,DATOS_CAPACITACIONES!A:L,12,0)</f>
        <v>33</v>
      </c>
      <c r="Q733" s="3">
        <f t="shared" si="11"/>
        <v>1</v>
      </c>
    </row>
    <row r="734" spans="1:17" ht="34.5" customHeight="1" x14ac:dyDescent="0.25">
      <c r="A734" s="2">
        <v>29</v>
      </c>
      <c r="B734" s="4" t="str">
        <f>+VLOOKUP($A734,DATOS_CAPACITACIONES!A:B,2,0)</f>
        <v>Ambiental</v>
      </c>
      <c r="C734" s="4" t="str">
        <f>+VLOOKUP($A734,DATOS_CAPACITACIONES!A:C,3,0)</f>
        <v xml:space="preserve">Política integral de sostenibilidad </v>
      </c>
      <c r="D734" s="4" t="str">
        <f>+VLOOKUP($A734,DATOS_CAPACITACIONES!A:D,4,0)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4" s="4" t="str">
        <f>+VLOOKUP($A734,DATOS_CAPACITACIONES!A:E,5,0)</f>
        <v>William Fierro</v>
      </c>
      <c r="F734" s="4" t="str">
        <f>+VLOOKUP($A734,DATOS_CAPACITACIONES!A:F,6,0)</f>
        <v xml:space="preserve">William Fierro </v>
      </c>
      <c r="G734" s="4" t="str">
        <f>+VLOOKUP($A734,DATOS_CAPACITACIONES!A:G,7,0)</f>
        <v xml:space="preserve">Finca El Pilar </v>
      </c>
      <c r="H734" s="5">
        <f>+VLOOKUP($A734,DATOS_CAPACITACIONES!A:H,8,0)</f>
        <v>44375</v>
      </c>
      <c r="I734" s="4">
        <f>+VLOOKUP($A734,DATOS_CAPACITACIONES!A:I,9,0)</f>
        <v>60</v>
      </c>
      <c r="J734" s="2">
        <v>40404467</v>
      </c>
      <c r="K734" s="4">
        <f>+VLOOKUP($J734,DATOS_PERSONAL!B:C,2,0)</f>
        <v>1029</v>
      </c>
      <c r="L734" s="4" t="str">
        <f>+VLOOKUP($J734,DATOS_PERSONAL!B:D,3,0)</f>
        <v>BLANCA MARINELLA</v>
      </c>
      <c r="M734" s="4" t="str">
        <f>+VLOOKUP($J734,DATOS_PERSONAL!B:E,4,0)</f>
        <v xml:space="preserve">MORENO SANCHEZ </v>
      </c>
      <c r="N734" s="4" t="str">
        <f>+VLOOKUP($J734,DATOS_PERSONAL!B:F,5,0)</f>
        <v>OROBERLÍN S.A.S.</v>
      </c>
      <c r="O734" s="4">
        <f>+VLOOKUP($A734,DATOS_CAPACITACIONES!A:N,11,0)</f>
        <v>33</v>
      </c>
      <c r="P734" s="4">
        <f>+VLOOKUP($A734,DATOS_CAPACITACIONES!A:L,12,0)</f>
        <v>33</v>
      </c>
      <c r="Q734" s="3">
        <f t="shared" si="11"/>
        <v>1</v>
      </c>
    </row>
    <row r="735" spans="1:17" ht="34.5" customHeight="1" x14ac:dyDescent="0.25">
      <c r="A735" s="2">
        <v>29</v>
      </c>
      <c r="B735" s="4" t="str">
        <f>+VLOOKUP($A735,DATOS_CAPACITACIONES!A:B,2,0)</f>
        <v>Ambiental</v>
      </c>
      <c r="C735" s="4" t="str">
        <f>+VLOOKUP($A735,DATOS_CAPACITACIONES!A:C,3,0)</f>
        <v xml:space="preserve">Política integral de sostenibilidad </v>
      </c>
      <c r="D735" s="4" t="str">
        <f>+VLOOKUP($A735,DATOS_CAPACITACIONES!A:D,4,0)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5" s="4" t="str">
        <f>+VLOOKUP($A735,DATOS_CAPACITACIONES!A:E,5,0)</f>
        <v>William Fierro</v>
      </c>
      <c r="F735" s="4" t="str">
        <f>+VLOOKUP($A735,DATOS_CAPACITACIONES!A:F,6,0)</f>
        <v xml:space="preserve">William Fierro </v>
      </c>
      <c r="G735" s="4" t="str">
        <f>+VLOOKUP($A735,DATOS_CAPACITACIONES!A:G,7,0)</f>
        <v xml:space="preserve">Finca El Pilar </v>
      </c>
      <c r="H735" s="5">
        <f>+VLOOKUP($A735,DATOS_CAPACITACIONES!A:H,8,0)</f>
        <v>44375</v>
      </c>
      <c r="I735" s="4">
        <f>+VLOOKUP($A735,DATOS_CAPACITACIONES!A:I,9,0)</f>
        <v>60</v>
      </c>
      <c r="J735" s="2">
        <v>40326125</v>
      </c>
      <c r="K735" s="4">
        <f>+VLOOKUP($J735,DATOS_PERSONAL!B:C,2,0)</f>
        <v>1129</v>
      </c>
      <c r="L735" s="4" t="str">
        <f>+VLOOKUP($J735,DATOS_PERSONAL!B:D,3,0)</f>
        <v>LILIANA ANDREA</v>
      </c>
      <c r="M735" s="4" t="str">
        <f>+VLOOKUP($J735,DATOS_PERSONAL!B:E,4,0)</f>
        <v xml:space="preserve">MORENO NARVAEZ </v>
      </c>
      <c r="N735" s="4" t="str">
        <f>+VLOOKUP($J735,DATOS_PERSONAL!B:F,5,0)</f>
        <v>OROBERLÍN S.A.S.</v>
      </c>
      <c r="O735" s="4">
        <f>+VLOOKUP($A735,DATOS_CAPACITACIONES!A:N,11,0)</f>
        <v>33</v>
      </c>
      <c r="P735" s="4">
        <f>+VLOOKUP($A735,DATOS_CAPACITACIONES!A:L,12,0)</f>
        <v>33</v>
      </c>
      <c r="Q735" s="3">
        <f t="shared" si="11"/>
        <v>1</v>
      </c>
    </row>
    <row r="736" spans="1:17" ht="34.5" customHeight="1" x14ac:dyDescent="0.25">
      <c r="A736" s="2">
        <v>29</v>
      </c>
      <c r="B736" s="4" t="str">
        <f>+VLOOKUP($A736,DATOS_CAPACITACIONES!A:B,2,0)</f>
        <v>Ambiental</v>
      </c>
      <c r="C736" s="4" t="str">
        <f>+VLOOKUP($A736,DATOS_CAPACITACIONES!A:C,3,0)</f>
        <v xml:space="preserve">Política integral de sostenibilidad </v>
      </c>
      <c r="D736" s="4" t="str">
        <f>+VLOOKUP($A736,DATOS_CAPACITACIONES!A:D,4,0)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6" s="4" t="str">
        <f>+VLOOKUP($A736,DATOS_CAPACITACIONES!A:E,5,0)</f>
        <v>William Fierro</v>
      </c>
      <c r="F736" s="4" t="str">
        <f>+VLOOKUP($A736,DATOS_CAPACITACIONES!A:F,6,0)</f>
        <v xml:space="preserve">William Fierro </v>
      </c>
      <c r="G736" s="4" t="str">
        <f>+VLOOKUP($A736,DATOS_CAPACITACIONES!A:G,7,0)</f>
        <v xml:space="preserve">Finca El Pilar </v>
      </c>
      <c r="H736" s="5">
        <f>+VLOOKUP($A736,DATOS_CAPACITACIONES!A:H,8,0)</f>
        <v>44375</v>
      </c>
      <c r="I736" s="4">
        <f>+VLOOKUP($A736,DATOS_CAPACITACIONES!A:I,9,0)</f>
        <v>60</v>
      </c>
      <c r="J736" s="2">
        <v>1123116078</v>
      </c>
      <c r="K736" s="4" t="str">
        <f>+VLOOKUP($J736,DATOS_PERSONAL!B:C,2,0)</f>
        <v>N/A</v>
      </c>
      <c r="L736" s="4" t="str">
        <f>+VLOOKUP($J736,DATOS_PERSONAL!B:D,3,0)</f>
        <v xml:space="preserve"> JHON ALEXIS</v>
      </c>
      <c r="M736" s="4" t="str">
        <f>+VLOOKUP($J736,DATOS_PERSONAL!B:E,4,0)</f>
        <v>LOPEZ PEREZ</v>
      </c>
      <c r="N736" s="4" t="str">
        <f>+VLOOKUP($J736,DATOS_PERSONAL!B:F,5,0)</f>
        <v>PALMERAS CARARABO S.A.</v>
      </c>
      <c r="O736" s="4">
        <f>+VLOOKUP($A736,DATOS_CAPACITACIONES!A:N,11,0)</f>
        <v>33</v>
      </c>
      <c r="P736" s="4">
        <f>+VLOOKUP($A736,DATOS_CAPACITACIONES!A:L,12,0)</f>
        <v>33</v>
      </c>
      <c r="Q736" s="3">
        <f t="shared" si="11"/>
        <v>1</v>
      </c>
    </row>
    <row r="737" spans="1:17" ht="34.5" customHeight="1" x14ac:dyDescent="0.25">
      <c r="A737" s="2">
        <v>29</v>
      </c>
      <c r="B737" s="4" t="str">
        <f>+VLOOKUP($A737,DATOS_CAPACITACIONES!A:B,2,0)</f>
        <v>Ambiental</v>
      </c>
      <c r="C737" s="4" t="str">
        <f>+VLOOKUP($A737,DATOS_CAPACITACIONES!A:C,3,0)</f>
        <v xml:space="preserve">Política integral de sostenibilidad </v>
      </c>
      <c r="D737" s="4" t="str">
        <f>+VLOOKUP($A737,DATOS_CAPACITACIONES!A:D,4,0)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7" s="4" t="str">
        <f>+VLOOKUP($A737,DATOS_CAPACITACIONES!A:E,5,0)</f>
        <v>William Fierro</v>
      </c>
      <c r="F737" s="4" t="str">
        <f>+VLOOKUP($A737,DATOS_CAPACITACIONES!A:F,6,0)</f>
        <v xml:space="preserve">William Fierro </v>
      </c>
      <c r="G737" s="4" t="str">
        <f>+VLOOKUP($A737,DATOS_CAPACITACIONES!A:G,7,0)</f>
        <v xml:space="preserve">Finca El Pilar </v>
      </c>
      <c r="H737" s="5">
        <f>+VLOOKUP($A737,DATOS_CAPACITACIONES!A:H,8,0)</f>
        <v>44375</v>
      </c>
      <c r="I737" s="4">
        <f>+VLOOKUP($A737,DATOS_CAPACITACIONES!A:I,9,0)</f>
        <v>60</v>
      </c>
      <c r="J737" s="2">
        <v>1501103</v>
      </c>
      <c r="K737" s="4" t="str">
        <f>+VLOOKUP($J737,DATOS_PERSONAL!B:C,2,0)</f>
        <v>N/A</v>
      </c>
      <c r="L737" s="4" t="str">
        <f>+VLOOKUP($J737,DATOS_PERSONAL!B:D,3,0)</f>
        <v>PANTALEON</v>
      </c>
      <c r="M737" s="4" t="str">
        <f>+VLOOKUP($J737,DATOS_PERSONAL!B:E,4,0)</f>
        <v>LARRAHONDO SANDOVAL</v>
      </c>
      <c r="N737" s="4" t="str">
        <f>+VLOOKUP($J737,DATOS_PERSONAL!B:F,5,0)</f>
        <v>PALMERAS CARARABO S.A.</v>
      </c>
      <c r="O737" s="4">
        <f>+VLOOKUP($A737,DATOS_CAPACITACIONES!A:N,11,0)</f>
        <v>33</v>
      </c>
      <c r="P737" s="4">
        <f>+VLOOKUP($A737,DATOS_CAPACITACIONES!A:L,12,0)</f>
        <v>33</v>
      </c>
      <c r="Q737" s="3">
        <f t="shared" si="11"/>
        <v>1</v>
      </c>
    </row>
    <row r="738" spans="1:17" ht="34.5" customHeight="1" x14ac:dyDescent="0.25">
      <c r="A738" s="2">
        <v>29</v>
      </c>
      <c r="B738" s="4" t="str">
        <f>+VLOOKUP($A738,DATOS_CAPACITACIONES!A:B,2,0)</f>
        <v>Ambiental</v>
      </c>
      <c r="C738" s="4" t="str">
        <f>+VLOOKUP($A738,DATOS_CAPACITACIONES!A:C,3,0)</f>
        <v xml:space="preserve">Política integral de sostenibilidad </v>
      </c>
      <c r="D738" s="4" t="str">
        <f>+VLOOKUP($A738,DATOS_CAPACITACIONES!A:D,4,0)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8" s="4" t="str">
        <f>+VLOOKUP($A738,DATOS_CAPACITACIONES!A:E,5,0)</f>
        <v>William Fierro</v>
      </c>
      <c r="F738" s="4" t="str">
        <f>+VLOOKUP($A738,DATOS_CAPACITACIONES!A:F,6,0)</f>
        <v xml:space="preserve">William Fierro </v>
      </c>
      <c r="G738" s="4" t="str">
        <f>+VLOOKUP($A738,DATOS_CAPACITACIONES!A:G,7,0)</f>
        <v xml:space="preserve">Finca El Pilar </v>
      </c>
      <c r="H738" s="5">
        <f>+VLOOKUP($A738,DATOS_CAPACITACIONES!A:H,8,0)</f>
        <v>44375</v>
      </c>
      <c r="I738" s="4">
        <f>+VLOOKUP($A738,DATOS_CAPACITACIONES!A:I,9,0)</f>
        <v>60</v>
      </c>
      <c r="J738" s="2">
        <v>1143826359</v>
      </c>
      <c r="K738" s="4" t="str">
        <f>+VLOOKUP($J738,DATOS_PERSONAL!B:C,2,0)</f>
        <v>N/A</v>
      </c>
      <c r="L738" s="4" t="str">
        <f>+VLOOKUP($J738,DATOS_PERSONAL!B:D,3,0)</f>
        <v>ANDERSON</v>
      </c>
      <c r="M738" s="4" t="str">
        <f>+VLOOKUP($J738,DATOS_PERSONAL!B:E,4,0)</f>
        <v xml:space="preserve">LARRAHONDO MARTINEZ </v>
      </c>
      <c r="N738" s="4" t="str">
        <f>+VLOOKUP($J738,DATOS_PERSONAL!B:F,5,0)</f>
        <v>PALMERAS CARARABO S.A.</v>
      </c>
      <c r="O738" s="4">
        <f>+VLOOKUP($A738,DATOS_CAPACITACIONES!A:N,11,0)</f>
        <v>33</v>
      </c>
      <c r="P738" s="4">
        <f>+VLOOKUP($A738,DATOS_CAPACITACIONES!A:L,12,0)</f>
        <v>33</v>
      </c>
      <c r="Q738" s="3">
        <f t="shared" si="11"/>
        <v>1</v>
      </c>
    </row>
    <row r="739" spans="1:17" ht="34.5" customHeight="1" x14ac:dyDescent="0.25">
      <c r="A739" s="2">
        <v>29</v>
      </c>
      <c r="B739" s="4" t="str">
        <f>+VLOOKUP($A739,DATOS_CAPACITACIONES!A:B,2,0)</f>
        <v>Ambiental</v>
      </c>
      <c r="C739" s="4" t="str">
        <f>+VLOOKUP($A739,DATOS_CAPACITACIONES!A:C,3,0)</f>
        <v xml:space="preserve">Política integral de sostenibilidad </v>
      </c>
      <c r="D739" s="4" t="str">
        <f>+VLOOKUP($A739,DATOS_CAPACITACIONES!A:D,4,0)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39" s="4" t="str">
        <f>+VLOOKUP($A739,DATOS_CAPACITACIONES!A:E,5,0)</f>
        <v>William Fierro</v>
      </c>
      <c r="F739" s="4" t="str">
        <f>+VLOOKUP($A739,DATOS_CAPACITACIONES!A:F,6,0)</f>
        <v xml:space="preserve">William Fierro </v>
      </c>
      <c r="G739" s="4" t="str">
        <f>+VLOOKUP($A739,DATOS_CAPACITACIONES!A:G,7,0)</f>
        <v xml:space="preserve">Finca El Pilar </v>
      </c>
      <c r="H739" s="5">
        <f>+VLOOKUP($A739,DATOS_CAPACITACIONES!A:H,8,0)</f>
        <v>44375</v>
      </c>
      <c r="I739" s="4">
        <f>+VLOOKUP($A739,DATOS_CAPACITACIONES!A:I,9,0)</f>
        <v>60</v>
      </c>
      <c r="J739" s="2">
        <v>1119888284</v>
      </c>
      <c r="K739" s="4" t="str">
        <f>+VLOOKUP($J739,DATOS_PERSONAL!B:C,2,0)</f>
        <v>N/A</v>
      </c>
      <c r="L739" s="4" t="str">
        <f>+VLOOKUP($J739,DATOS_PERSONAL!B:D,3,0)</f>
        <v>OSCAR</v>
      </c>
      <c r="M739" s="4" t="str">
        <f>+VLOOKUP($J739,DATOS_PERSONAL!B:E,4,0)</f>
        <v>JARAMILLO RODRIGUEZ</v>
      </c>
      <c r="N739" s="4" t="str">
        <f>+VLOOKUP($J739,DATOS_PERSONAL!B:F,5,0)</f>
        <v>PALMERAS CARARABO S.A.</v>
      </c>
      <c r="O739" s="4">
        <f>+VLOOKUP($A739,DATOS_CAPACITACIONES!A:N,11,0)</f>
        <v>33</v>
      </c>
      <c r="P739" s="4">
        <f>+VLOOKUP($A739,DATOS_CAPACITACIONES!A:L,12,0)</f>
        <v>33</v>
      </c>
      <c r="Q739" s="3">
        <f t="shared" si="11"/>
        <v>1</v>
      </c>
    </row>
    <row r="740" spans="1:17" ht="34.5" customHeight="1" x14ac:dyDescent="0.25">
      <c r="A740" s="2">
        <v>29</v>
      </c>
      <c r="B740" s="4" t="str">
        <f>+VLOOKUP($A740,DATOS_CAPACITACIONES!A:B,2,0)</f>
        <v>Ambiental</v>
      </c>
      <c r="C740" s="4" t="str">
        <f>+VLOOKUP($A740,DATOS_CAPACITACIONES!A:C,3,0)</f>
        <v xml:space="preserve">Política integral de sostenibilidad </v>
      </c>
      <c r="D740" s="4" t="str">
        <f>+VLOOKUP($A740,DATOS_CAPACITACIONES!A:D,4,0)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0" s="4" t="str">
        <f>+VLOOKUP($A740,DATOS_CAPACITACIONES!A:E,5,0)</f>
        <v>William Fierro</v>
      </c>
      <c r="F740" s="4" t="str">
        <f>+VLOOKUP($A740,DATOS_CAPACITACIONES!A:F,6,0)</f>
        <v xml:space="preserve">William Fierro </v>
      </c>
      <c r="G740" s="4" t="str">
        <f>+VLOOKUP($A740,DATOS_CAPACITACIONES!A:G,7,0)</f>
        <v xml:space="preserve">Finca El Pilar </v>
      </c>
      <c r="H740" s="5">
        <f>+VLOOKUP($A740,DATOS_CAPACITACIONES!A:H,8,0)</f>
        <v>44375</v>
      </c>
      <c r="I740" s="4">
        <f>+VLOOKUP($A740,DATOS_CAPACITACIONES!A:I,9,0)</f>
        <v>60</v>
      </c>
      <c r="J740" s="2">
        <v>1121911429</v>
      </c>
      <c r="K740" s="4">
        <f>+VLOOKUP($J740,DATOS_PERSONAL!B:C,2,0)</f>
        <v>1037</v>
      </c>
      <c r="L740" s="4" t="str">
        <f>+VLOOKUP($J740,DATOS_PERSONAL!B:D,3,0)</f>
        <v>JYMMY ALEXANDER</v>
      </c>
      <c r="M740" s="4" t="str">
        <f>+VLOOKUP($J740,DATOS_PERSONAL!B:E,4,0)</f>
        <v xml:space="preserve">HERNANDEZ MORENO  </v>
      </c>
      <c r="N740" s="4" t="str">
        <f>+VLOOKUP($J740,DATOS_PERSONAL!B:F,5,0)</f>
        <v>OROBERLÍN S.A.S.</v>
      </c>
      <c r="O740" s="4">
        <f>+VLOOKUP($A740,DATOS_CAPACITACIONES!A:N,11,0)</f>
        <v>33</v>
      </c>
      <c r="P740" s="4">
        <f>+VLOOKUP($A740,DATOS_CAPACITACIONES!A:L,12,0)</f>
        <v>33</v>
      </c>
      <c r="Q740" s="3">
        <f t="shared" si="11"/>
        <v>1</v>
      </c>
    </row>
    <row r="741" spans="1:17" ht="34.5" customHeight="1" x14ac:dyDescent="0.25">
      <c r="A741" s="2">
        <v>29</v>
      </c>
      <c r="B741" s="4" t="str">
        <f>+VLOOKUP($A741,DATOS_CAPACITACIONES!A:B,2,0)</f>
        <v>Ambiental</v>
      </c>
      <c r="C741" s="4" t="str">
        <f>+VLOOKUP($A741,DATOS_CAPACITACIONES!A:C,3,0)</f>
        <v xml:space="preserve">Política integral de sostenibilidad </v>
      </c>
      <c r="D741" s="4" t="str">
        <f>+VLOOKUP($A741,DATOS_CAPACITACIONES!A:D,4,0)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1" s="4" t="str">
        <f>+VLOOKUP($A741,DATOS_CAPACITACIONES!A:E,5,0)</f>
        <v>William Fierro</v>
      </c>
      <c r="F741" s="4" t="str">
        <f>+VLOOKUP($A741,DATOS_CAPACITACIONES!A:F,6,0)</f>
        <v xml:space="preserve">William Fierro </v>
      </c>
      <c r="G741" s="4" t="str">
        <f>+VLOOKUP($A741,DATOS_CAPACITACIONES!A:G,7,0)</f>
        <v xml:space="preserve">Finca El Pilar </v>
      </c>
      <c r="H741" s="5">
        <f>+VLOOKUP($A741,DATOS_CAPACITACIONES!A:H,8,0)</f>
        <v>44375</v>
      </c>
      <c r="I741" s="4">
        <f>+VLOOKUP($A741,DATOS_CAPACITACIONES!A:I,9,0)</f>
        <v>60</v>
      </c>
      <c r="J741" s="2">
        <v>1007329990</v>
      </c>
      <c r="K741" s="4">
        <f>+VLOOKUP($J741,DATOS_PERSONAL!B:C,2,0)</f>
        <v>1101</v>
      </c>
      <c r="L741" s="4" t="str">
        <f>+VLOOKUP($J741,DATOS_PERSONAL!B:D,3,0)</f>
        <v>ADRIANA</v>
      </c>
      <c r="M741" s="4" t="str">
        <f>+VLOOKUP($J741,DATOS_PERSONAL!B:E,4,0)</f>
        <v xml:space="preserve">HERNANDEZ LONDOÑO </v>
      </c>
      <c r="N741" s="4" t="str">
        <f>+VLOOKUP($J741,DATOS_PERSONAL!B:F,5,0)</f>
        <v>OROBERLÍN S.A.S.</v>
      </c>
      <c r="O741" s="4">
        <f>+VLOOKUP($A741,DATOS_CAPACITACIONES!A:N,11,0)</f>
        <v>33</v>
      </c>
      <c r="P741" s="4">
        <f>+VLOOKUP($A741,DATOS_CAPACITACIONES!A:L,12,0)</f>
        <v>33</v>
      </c>
      <c r="Q741" s="3">
        <f t="shared" si="11"/>
        <v>1</v>
      </c>
    </row>
    <row r="742" spans="1:17" ht="34.5" customHeight="1" x14ac:dyDescent="0.25">
      <c r="A742" s="2">
        <v>29</v>
      </c>
      <c r="B742" s="4" t="str">
        <f>+VLOOKUP($A742,DATOS_CAPACITACIONES!A:B,2,0)</f>
        <v>Ambiental</v>
      </c>
      <c r="C742" s="4" t="str">
        <f>+VLOOKUP($A742,DATOS_CAPACITACIONES!A:C,3,0)</f>
        <v xml:space="preserve">Política integral de sostenibilidad </v>
      </c>
      <c r="D742" s="4" t="str">
        <f>+VLOOKUP($A742,DATOS_CAPACITACIONES!A:D,4,0)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2" s="4" t="str">
        <f>+VLOOKUP($A742,DATOS_CAPACITACIONES!A:E,5,0)</f>
        <v>William Fierro</v>
      </c>
      <c r="F742" s="4" t="str">
        <f>+VLOOKUP($A742,DATOS_CAPACITACIONES!A:F,6,0)</f>
        <v xml:space="preserve">William Fierro </v>
      </c>
      <c r="G742" s="4" t="str">
        <f>+VLOOKUP($A742,DATOS_CAPACITACIONES!A:G,7,0)</f>
        <v xml:space="preserve">Finca El Pilar </v>
      </c>
      <c r="H742" s="5">
        <f>+VLOOKUP($A742,DATOS_CAPACITACIONES!A:H,8,0)</f>
        <v>44375</v>
      </c>
      <c r="I742" s="4">
        <f>+VLOOKUP($A742,DATOS_CAPACITACIONES!A:I,9,0)</f>
        <v>60</v>
      </c>
      <c r="J742" s="2">
        <v>1123115110</v>
      </c>
      <c r="K742" s="4">
        <f>+VLOOKUP($J742,DATOS_PERSONAL!B:C,2,0)</f>
        <v>1371</v>
      </c>
      <c r="L742" s="4" t="str">
        <f>+VLOOKUP($J742,DATOS_PERSONAL!B:D,3,0)</f>
        <v>MARINELLY</v>
      </c>
      <c r="M742" s="4" t="str">
        <f>+VLOOKUP($J742,DATOS_PERSONAL!B:E,4,0)</f>
        <v xml:space="preserve">HERNANDEZ JILGUERO </v>
      </c>
      <c r="N742" s="4" t="str">
        <f>+VLOOKUP($J742,DATOS_PERSONAL!B:F,5,0)</f>
        <v>OROBERLÍN S.A.S.</v>
      </c>
      <c r="O742" s="4">
        <f>+VLOOKUP($A742,DATOS_CAPACITACIONES!A:N,11,0)</f>
        <v>33</v>
      </c>
      <c r="P742" s="4">
        <f>+VLOOKUP($A742,DATOS_CAPACITACIONES!A:L,12,0)</f>
        <v>33</v>
      </c>
      <c r="Q742" s="3">
        <f t="shared" si="11"/>
        <v>1</v>
      </c>
    </row>
    <row r="743" spans="1:17" ht="34.5" customHeight="1" x14ac:dyDescent="0.25">
      <c r="A743" s="2">
        <v>29</v>
      </c>
      <c r="B743" s="4" t="str">
        <f>+VLOOKUP($A743,DATOS_CAPACITACIONES!A:B,2,0)</f>
        <v>Ambiental</v>
      </c>
      <c r="C743" s="4" t="str">
        <f>+VLOOKUP($A743,DATOS_CAPACITACIONES!A:C,3,0)</f>
        <v xml:space="preserve">Política integral de sostenibilidad </v>
      </c>
      <c r="D743" s="4" t="str">
        <f>+VLOOKUP($A743,DATOS_CAPACITACIONES!A:D,4,0)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3" s="4" t="str">
        <f>+VLOOKUP($A743,DATOS_CAPACITACIONES!A:E,5,0)</f>
        <v>William Fierro</v>
      </c>
      <c r="F743" s="4" t="str">
        <f>+VLOOKUP($A743,DATOS_CAPACITACIONES!A:F,6,0)</f>
        <v xml:space="preserve">William Fierro </v>
      </c>
      <c r="G743" s="4" t="str">
        <f>+VLOOKUP($A743,DATOS_CAPACITACIONES!A:G,7,0)</f>
        <v xml:space="preserve">Finca El Pilar </v>
      </c>
      <c r="H743" s="5">
        <f>+VLOOKUP($A743,DATOS_CAPACITACIONES!A:H,8,0)</f>
        <v>44375</v>
      </c>
      <c r="I743" s="4">
        <f>+VLOOKUP($A743,DATOS_CAPACITACIONES!A:I,9,0)</f>
        <v>60</v>
      </c>
      <c r="J743" s="2">
        <v>1123116186</v>
      </c>
      <c r="K743" s="4" t="str">
        <f>+VLOOKUP($J743,DATOS_PERSONAL!B:C,2,0)</f>
        <v>N/A</v>
      </c>
      <c r="L743" s="4" t="str">
        <f>+VLOOKUP($J743,DATOS_PERSONAL!B:D,3,0)</f>
        <v xml:space="preserve"> JOSE NICODEMUS</v>
      </c>
      <c r="M743" s="4" t="str">
        <f>+VLOOKUP($J743,DATOS_PERSONAL!B:E,4,0)</f>
        <v>GUTIERREZ ARDILA</v>
      </c>
      <c r="N743" s="4" t="str">
        <f>+VLOOKUP($J743,DATOS_PERSONAL!B:F,5,0)</f>
        <v>PALMERAS CARARABO S.A.</v>
      </c>
      <c r="O743" s="4">
        <f>+VLOOKUP($A743,DATOS_CAPACITACIONES!A:N,11,0)</f>
        <v>33</v>
      </c>
      <c r="P743" s="4">
        <f>+VLOOKUP($A743,DATOS_CAPACITACIONES!A:L,12,0)</f>
        <v>33</v>
      </c>
      <c r="Q743" s="3">
        <f t="shared" si="11"/>
        <v>1</v>
      </c>
    </row>
    <row r="744" spans="1:17" ht="34.5" customHeight="1" x14ac:dyDescent="0.25">
      <c r="A744" s="2">
        <v>29</v>
      </c>
      <c r="B744" s="4" t="str">
        <f>+VLOOKUP($A744,DATOS_CAPACITACIONES!A:B,2,0)</f>
        <v>Ambiental</v>
      </c>
      <c r="C744" s="4" t="str">
        <f>+VLOOKUP($A744,DATOS_CAPACITACIONES!A:C,3,0)</f>
        <v xml:space="preserve">Política integral de sostenibilidad </v>
      </c>
      <c r="D744" s="4" t="str">
        <f>+VLOOKUP($A744,DATOS_CAPACITACIONES!A:D,4,0)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4" s="4" t="str">
        <f>+VLOOKUP($A744,DATOS_CAPACITACIONES!A:E,5,0)</f>
        <v>William Fierro</v>
      </c>
      <c r="F744" s="4" t="str">
        <f>+VLOOKUP($A744,DATOS_CAPACITACIONES!A:F,6,0)</f>
        <v xml:space="preserve">William Fierro </v>
      </c>
      <c r="G744" s="4" t="str">
        <f>+VLOOKUP($A744,DATOS_CAPACITACIONES!A:G,7,0)</f>
        <v xml:space="preserve">Finca El Pilar </v>
      </c>
      <c r="H744" s="5">
        <f>+VLOOKUP($A744,DATOS_CAPACITACIONES!A:H,8,0)</f>
        <v>44375</v>
      </c>
      <c r="I744" s="4">
        <f>+VLOOKUP($A744,DATOS_CAPACITACIONES!A:I,9,0)</f>
        <v>60</v>
      </c>
      <c r="J744" s="2">
        <v>93470745</v>
      </c>
      <c r="K744" s="4" t="str">
        <f>+VLOOKUP($J744,DATOS_PERSONAL!B:C,2,0)</f>
        <v>N/A</v>
      </c>
      <c r="L744" s="4" t="str">
        <f>+VLOOKUP($J744,DATOS_PERSONAL!B:D,3,0)</f>
        <v>FERNANDO</v>
      </c>
      <c r="M744" s="4" t="str">
        <f>+VLOOKUP($J744,DATOS_PERSONAL!B:E,4,0)</f>
        <v>GONZALEZ POVEDA</v>
      </c>
      <c r="N744" s="4" t="str">
        <f>+VLOOKUP($J744,DATOS_PERSONAL!B:F,5,0)</f>
        <v>PALMERAS CARARABO S.A.</v>
      </c>
      <c r="O744" s="4">
        <f>+VLOOKUP($A744,DATOS_CAPACITACIONES!A:N,11,0)</f>
        <v>33</v>
      </c>
      <c r="P744" s="4">
        <f>+VLOOKUP($A744,DATOS_CAPACITACIONES!A:L,12,0)</f>
        <v>33</v>
      </c>
      <c r="Q744" s="3">
        <f t="shared" si="11"/>
        <v>1</v>
      </c>
    </row>
    <row r="745" spans="1:17" ht="34.5" customHeight="1" x14ac:dyDescent="0.25">
      <c r="A745" s="2">
        <v>29</v>
      </c>
      <c r="B745" s="4" t="str">
        <f>+VLOOKUP($A745,DATOS_CAPACITACIONES!A:B,2,0)</f>
        <v>Ambiental</v>
      </c>
      <c r="C745" s="4" t="str">
        <f>+VLOOKUP($A745,DATOS_CAPACITACIONES!A:C,3,0)</f>
        <v xml:space="preserve">Política integral de sostenibilidad </v>
      </c>
      <c r="D745" s="4" t="str">
        <f>+VLOOKUP($A745,DATOS_CAPACITACIONES!A:D,4,0)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5" s="4" t="str">
        <f>+VLOOKUP($A745,DATOS_CAPACITACIONES!A:E,5,0)</f>
        <v>William Fierro</v>
      </c>
      <c r="F745" s="4" t="str">
        <f>+VLOOKUP($A745,DATOS_CAPACITACIONES!A:F,6,0)</f>
        <v xml:space="preserve">William Fierro </v>
      </c>
      <c r="G745" s="4" t="str">
        <f>+VLOOKUP($A745,DATOS_CAPACITACIONES!A:G,7,0)</f>
        <v xml:space="preserve">Finca El Pilar </v>
      </c>
      <c r="H745" s="5">
        <f>+VLOOKUP($A745,DATOS_CAPACITACIONES!A:H,8,0)</f>
        <v>44375</v>
      </c>
      <c r="I745" s="4">
        <f>+VLOOKUP($A745,DATOS_CAPACITACIONES!A:I,9,0)</f>
        <v>60</v>
      </c>
      <c r="J745" s="2">
        <v>1121952333</v>
      </c>
      <c r="K745" s="4">
        <f>+VLOOKUP($J745,DATOS_PERSONAL!B:C,2,0)</f>
        <v>1480</v>
      </c>
      <c r="L745" s="4" t="str">
        <f>+VLOOKUP($J745,DATOS_PERSONAL!B:D,3,0)</f>
        <v>DANNY ALEJANDRA</v>
      </c>
      <c r="M745" s="4" t="str">
        <f>+VLOOKUP($J745,DATOS_PERSONAL!B:E,4,0)</f>
        <v xml:space="preserve">GONZALEZ </v>
      </c>
      <c r="N745" s="4" t="str">
        <f>+VLOOKUP($J745,DATOS_PERSONAL!B:F,5,0)</f>
        <v>OROBERLÍN S.A.S.</v>
      </c>
      <c r="O745" s="4">
        <f>+VLOOKUP($A745,DATOS_CAPACITACIONES!A:N,11,0)</f>
        <v>33</v>
      </c>
      <c r="P745" s="4">
        <f>+VLOOKUP($A745,DATOS_CAPACITACIONES!A:L,12,0)</f>
        <v>33</v>
      </c>
      <c r="Q745" s="3">
        <f t="shared" si="11"/>
        <v>1</v>
      </c>
    </row>
    <row r="746" spans="1:17" ht="34.5" customHeight="1" x14ac:dyDescent="0.25">
      <c r="A746" s="2">
        <v>29</v>
      </c>
      <c r="B746" s="4" t="str">
        <f>+VLOOKUP($A746,DATOS_CAPACITACIONES!A:B,2,0)</f>
        <v>Ambiental</v>
      </c>
      <c r="C746" s="4" t="str">
        <f>+VLOOKUP($A746,DATOS_CAPACITACIONES!A:C,3,0)</f>
        <v xml:space="preserve">Política integral de sostenibilidad </v>
      </c>
      <c r="D746" s="4" t="str">
        <f>+VLOOKUP($A746,DATOS_CAPACITACIONES!A:D,4,0)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6" s="4" t="str">
        <f>+VLOOKUP($A746,DATOS_CAPACITACIONES!A:E,5,0)</f>
        <v>William Fierro</v>
      </c>
      <c r="F746" s="4" t="str">
        <f>+VLOOKUP($A746,DATOS_CAPACITACIONES!A:F,6,0)</f>
        <v xml:space="preserve">William Fierro </v>
      </c>
      <c r="G746" s="4" t="str">
        <f>+VLOOKUP($A746,DATOS_CAPACITACIONES!A:G,7,0)</f>
        <v xml:space="preserve">Finca El Pilar </v>
      </c>
      <c r="H746" s="5">
        <f>+VLOOKUP($A746,DATOS_CAPACITACIONES!A:H,8,0)</f>
        <v>44375</v>
      </c>
      <c r="I746" s="4">
        <f>+VLOOKUP($A746,DATOS_CAPACITACIONES!A:I,9,0)</f>
        <v>60</v>
      </c>
      <c r="J746" s="2">
        <v>3274896</v>
      </c>
      <c r="K746" s="4" t="str">
        <f>+VLOOKUP($J746,DATOS_PERSONAL!B:C,2,0)</f>
        <v>N/A</v>
      </c>
      <c r="L746" s="4" t="str">
        <f>+VLOOKUP($J746,DATOS_PERSONAL!B:D,3,0)</f>
        <v>FREDY</v>
      </c>
      <c r="M746" s="4" t="str">
        <f>+VLOOKUP($J746,DATOS_PERSONAL!B:E,4,0)</f>
        <v>GARCIA LADINO</v>
      </c>
      <c r="N746" s="4" t="str">
        <f>+VLOOKUP($J746,DATOS_PERSONAL!B:F,5,0)</f>
        <v>PALMERAS CARARABO S.A.</v>
      </c>
      <c r="O746" s="4">
        <f>+VLOOKUP($A746,DATOS_CAPACITACIONES!A:N,11,0)</f>
        <v>33</v>
      </c>
      <c r="P746" s="4">
        <f>+VLOOKUP($A746,DATOS_CAPACITACIONES!A:L,12,0)</f>
        <v>33</v>
      </c>
      <c r="Q746" s="3">
        <f t="shared" si="11"/>
        <v>1</v>
      </c>
    </row>
    <row r="747" spans="1:17" ht="34.5" customHeight="1" x14ac:dyDescent="0.25">
      <c r="A747" s="2">
        <v>29</v>
      </c>
      <c r="B747" s="4" t="str">
        <f>+VLOOKUP($A747,DATOS_CAPACITACIONES!A:B,2,0)</f>
        <v>Ambiental</v>
      </c>
      <c r="C747" s="4" t="str">
        <f>+VLOOKUP($A747,DATOS_CAPACITACIONES!A:C,3,0)</f>
        <v xml:space="preserve">Política integral de sostenibilidad </v>
      </c>
      <c r="D747" s="4" t="str">
        <f>+VLOOKUP($A747,DATOS_CAPACITACIONES!A:D,4,0)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7" s="4" t="str">
        <f>+VLOOKUP($A747,DATOS_CAPACITACIONES!A:E,5,0)</f>
        <v>William Fierro</v>
      </c>
      <c r="F747" s="4" t="str">
        <f>+VLOOKUP($A747,DATOS_CAPACITACIONES!A:F,6,0)</f>
        <v xml:space="preserve">William Fierro </v>
      </c>
      <c r="G747" s="4" t="str">
        <f>+VLOOKUP($A747,DATOS_CAPACITACIONES!A:G,7,0)</f>
        <v xml:space="preserve">Finca El Pilar </v>
      </c>
      <c r="H747" s="5">
        <f>+VLOOKUP($A747,DATOS_CAPACITACIONES!A:H,8,0)</f>
        <v>44375</v>
      </c>
      <c r="I747" s="4">
        <f>+VLOOKUP($A747,DATOS_CAPACITACIONES!A:I,9,0)</f>
        <v>60</v>
      </c>
      <c r="J747" s="2">
        <v>40441358</v>
      </c>
      <c r="K747" s="4" t="str">
        <f>+VLOOKUP($J747,DATOS_PERSONAL!B:C,2,0)</f>
        <v>N/A</v>
      </c>
      <c r="L747" s="4" t="str">
        <f>+VLOOKUP($J747,DATOS_PERSONAL!B:D,3,0)</f>
        <v xml:space="preserve"> SARA </v>
      </c>
      <c r="M747" s="4" t="str">
        <f>+VLOOKUP($J747,DATOS_PERSONAL!B:E,4,0)</f>
        <v>GARCIA GONZALEZ</v>
      </c>
      <c r="N747" s="4" t="str">
        <f>+VLOOKUP($J747,DATOS_PERSONAL!B:F,5,0)</f>
        <v>PALMERAS CARARABO S.A.</v>
      </c>
      <c r="O747" s="4">
        <f>+VLOOKUP($A747,DATOS_CAPACITACIONES!A:N,11,0)</f>
        <v>33</v>
      </c>
      <c r="P747" s="4">
        <f>+VLOOKUP($A747,DATOS_CAPACITACIONES!A:L,12,0)</f>
        <v>33</v>
      </c>
      <c r="Q747" s="3">
        <f t="shared" si="11"/>
        <v>1</v>
      </c>
    </row>
    <row r="748" spans="1:17" ht="34.5" customHeight="1" x14ac:dyDescent="0.25">
      <c r="A748" s="2">
        <v>29</v>
      </c>
      <c r="B748" s="4" t="str">
        <f>+VLOOKUP($A748,DATOS_CAPACITACIONES!A:B,2,0)</f>
        <v>Ambiental</v>
      </c>
      <c r="C748" s="4" t="str">
        <f>+VLOOKUP($A748,DATOS_CAPACITACIONES!A:C,3,0)</f>
        <v xml:space="preserve">Política integral de sostenibilidad </v>
      </c>
      <c r="D748" s="4" t="str">
        <f>+VLOOKUP($A748,DATOS_CAPACITACIONES!A:D,4,0)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8" s="4" t="str">
        <f>+VLOOKUP($A748,DATOS_CAPACITACIONES!A:E,5,0)</f>
        <v>William Fierro</v>
      </c>
      <c r="F748" s="4" t="str">
        <f>+VLOOKUP($A748,DATOS_CAPACITACIONES!A:F,6,0)</f>
        <v xml:space="preserve">William Fierro </v>
      </c>
      <c r="G748" s="4" t="str">
        <f>+VLOOKUP($A748,DATOS_CAPACITACIONES!A:G,7,0)</f>
        <v xml:space="preserve">Finca El Pilar </v>
      </c>
      <c r="H748" s="5">
        <f>+VLOOKUP($A748,DATOS_CAPACITACIONES!A:H,8,0)</f>
        <v>44375</v>
      </c>
      <c r="I748" s="4">
        <f>+VLOOKUP($A748,DATOS_CAPACITACIONES!A:I,9,0)</f>
        <v>60</v>
      </c>
      <c r="J748" s="2">
        <v>10187350</v>
      </c>
      <c r="K748" s="4" t="str">
        <f>+VLOOKUP($J748,DATOS_PERSONAL!B:C,2,0)</f>
        <v>N/A</v>
      </c>
      <c r="L748" s="4" t="str">
        <f>+VLOOKUP($J748,DATOS_PERSONAL!B:D,3,0)</f>
        <v>WILSON</v>
      </c>
      <c r="M748" s="4" t="str">
        <f>+VLOOKUP($J748,DATOS_PERSONAL!B:E,4,0)</f>
        <v>DIAZ BERNAL</v>
      </c>
      <c r="N748" s="4" t="str">
        <f>+VLOOKUP($J748,DATOS_PERSONAL!B:F,5,0)</f>
        <v>PALMERAS CARARABO S.A.</v>
      </c>
      <c r="O748" s="4">
        <f>+VLOOKUP($A748,DATOS_CAPACITACIONES!A:N,11,0)</f>
        <v>33</v>
      </c>
      <c r="P748" s="4">
        <f>+VLOOKUP($A748,DATOS_CAPACITACIONES!A:L,12,0)</f>
        <v>33</v>
      </c>
      <c r="Q748" s="3">
        <f t="shared" si="11"/>
        <v>1</v>
      </c>
    </row>
    <row r="749" spans="1:17" ht="34.5" customHeight="1" x14ac:dyDescent="0.25">
      <c r="A749" s="2">
        <v>29</v>
      </c>
      <c r="B749" s="4" t="str">
        <f>+VLOOKUP($A749,DATOS_CAPACITACIONES!A:B,2,0)</f>
        <v>Ambiental</v>
      </c>
      <c r="C749" s="4" t="str">
        <f>+VLOOKUP($A749,DATOS_CAPACITACIONES!A:C,3,0)</f>
        <v xml:space="preserve">Política integral de sostenibilidad </v>
      </c>
      <c r="D749" s="4" t="str">
        <f>+VLOOKUP($A749,DATOS_CAPACITACIONES!A:D,4,0)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49" s="4" t="str">
        <f>+VLOOKUP($A749,DATOS_CAPACITACIONES!A:E,5,0)</f>
        <v>William Fierro</v>
      </c>
      <c r="F749" s="4" t="str">
        <f>+VLOOKUP($A749,DATOS_CAPACITACIONES!A:F,6,0)</f>
        <v xml:space="preserve">William Fierro </v>
      </c>
      <c r="G749" s="4" t="str">
        <f>+VLOOKUP($A749,DATOS_CAPACITACIONES!A:G,7,0)</f>
        <v xml:space="preserve">Finca El Pilar </v>
      </c>
      <c r="H749" s="5">
        <f>+VLOOKUP($A749,DATOS_CAPACITACIONES!A:H,8,0)</f>
        <v>44375</v>
      </c>
      <c r="I749" s="4">
        <f>+VLOOKUP($A749,DATOS_CAPACITACIONES!A:I,9,0)</f>
        <v>60</v>
      </c>
      <c r="J749" s="2">
        <v>1007057960</v>
      </c>
      <c r="K749" s="4" t="str">
        <f>+VLOOKUP($J749,DATOS_PERSONAL!B:C,2,0)</f>
        <v>N/A</v>
      </c>
      <c r="L749" s="4" t="str">
        <f>+VLOOKUP($J749,DATOS_PERSONAL!B:D,3,0)</f>
        <v>WILSON ANDRES</v>
      </c>
      <c r="M749" s="4" t="str">
        <f>+VLOOKUP($J749,DATOS_PERSONAL!B:E,4,0)</f>
        <v>DIAZ BERNAL</v>
      </c>
      <c r="N749" s="4" t="str">
        <f>+VLOOKUP($J749,DATOS_PERSONAL!B:F,5,0)</f>
        <v>PALMERAS CARARABO S.A.</v>
      </c>
      <c r="O749" s="4">
        <f>+VLOOKUP($A749,DATOS_CAPACITACIONES!A:N,11,0)</f>
        <v>33</v>
      </c>
      <c r="P749" s="4">
        <f>+VLOOKUP($A749,DATOS_CAPACITACIONES!A:L,12,0)</f>
        <v>33</v>
      </c>
      <c r="Q749" s="3">
        <f t="shared" si="11"/>
        <v>1</v>
      </c>
    </row>
    <row r="750" spans="1:17" ht="34.5" customHeight="1" x14ac:dyDescent="0.25">
      <c r="A750" s="2">
        <v>29</v>
      </c>
      <c r="B750" s="4" t="str">
        <f>+VLOOKUP($A750,DATOS_CAPACITACIONES!A:B,2,0)</f>
        <v>Ambiental</v>
      </c>
      <c r="C750" s="4" t="str">
        <f>+VLOOKUP($A750,DATOS_CAPACITACIONES!A:C,3,0)</f>
        <v xml:space="preserve">Política integral de sostenibilidad </v>
      </c>
      <c r="D750" s="4" t="str">
        <f>+VLOOKUP($A750,DATOS_CAPACITACIONES!A:D,4,0)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50" s="4" t="str">
        <f>+VLOOKUP($A750,DATOS_CAPACITACIONES!A:E,5,0)</f>
        <v>William Fierro</v>
      </c>
      <c r="F750" s="4" t="str">
        <f>+VLOOKUP($A750,DATOS_CAPACITACIONES!A:F,6,0)</f>
        <v xml:space="preserve">William Fierro </v>
      </c>
      <c r="G750" s="4" t="str">
        <f>+VLOOKUP($A750,DATOS_CAPACITACIONES!A:G,7,0)</f>
        <v xml:space="preserve">Finca El Pilar </v>
      </c>
      <c r="H750" s="5">
        <f>+VLOOKUP($A750,DATOS_CAPACITACIONES!A:H,8,0)</f>
        <v>44375</v>
      </c>
      <c r="I750" s="4">
        <f>+VLOOKUP($A750,DATOS_CAPACITACIONES!A:I,9,0)</f>
        <v>60</v>
      </c>
      <c r="J750" s="2">
        <v>38360656</v>
      </c>
      <c r="K750" s="4">
        <f>+VLOOKUP($J750,DATOS_PERSONAL!B:C,2,0)</f>
        <v>1039</v>
      </c>
      <c r="L750" s="4" t="str">
        <f>+VLOOKUP($J750,DATOS_PERSONAL!B:D,3,0)</f>
        <v>EMILCE</v>
      </c>
      <c r="M750" s="4" t="str">
        <f>+VLOOKUP($J750,DATOS_PERSONAL!B:E,4,0)</f>
        <v xml:space="preserve">CESPEDES CANAS </v>
      </c>
      <c r="N750" s="4" t="str">
        <f>+VLOOKUP($J750,DATOS_PERSONAL!B:F,5,0)</f>
        <v>OROBERLÍN S.A.S.</v>
      </c>
      <c r="O750" s="4">
        <f>+VLOOKUP($A750,DATOS_CAPACITACIONES!A:N,11,0)</f>
        <v>33</v>
      </c>
      <c r="P750" s="4">
        <f>+VLOOKUP($A750,DATOS_CAPACITACIONES!A:L,12,0)</f>
        <v>33</v>
      </c>
      <c r="Q750" s="3">
        <f t="shared" si="11"/>
        <v>1</v>
      </c>
    </row>
    <row r="751" spans="1:17" ht="34.5" customHeight="1" x14ac:dyDescent="0.25">
      <c r="A751" s="2">
        <v>29</v>
      </c>
      <c r="B751" s="4" t="str">
        <f>+VLOOKUP($A751,DATOS_CAPACITACIONES!A:B,2,0)</f>
        <v>Ambiental</v>
      </c>
      <c r="C751" s="4" t="str">
        <f>+VLOOKUP($A751,DATOS_CAPACITACIONES!A:C,3,0)</f>
        <v xml:space="preserve">Política integral de sostenibilidad </v>
      </c>
      <c r="D751" s="4" t="str">
        <f>+VLOOKUP($A751,DATOS_CAPACITACIONES!A:D,4,0)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51" s="4" t="str">
        <f>+VLOOKUP($A751,DATOS_CAPACITACIONES!A:E,5,0)</f>
        <v>William Fierro</v>
      </c>
      <c r="F751" s="4" t="str">
        <f>+VLOOKUP($A751,DATOS_CAPACITACIONES!A:F,6,0)</f>
        <v xml:space="preserve">William Fierro </v>
      </c>
      <c r="G751" s="4" t="str">
        <f>+VLOOKUP($A751,DATOS_CAPACITACIONES!A:G,7,0)</f>
        <v xml:space="preserve">Finca El Pilar </v>
      </c>
      <c r="H751" s="5">
        <f>+VLOOKUP($A751,DATOS_CAPACITACIONES!A:H,8,0)</f>
        <v>44375</v>
      </c>
      <c r="I751" s="4">
        <f>+VLOOKUP($A751,DATOS_CAPACITACIONES!A:I,9,0)</f>
        <v>60</v>
      </c>
      <c r="J751" s="2">
        <v>1109411143</v>
      </c>
      <c r="K751" s="4">
        <f>+VLOOKUP($J751,DATOS_PERSONAL!B:C,2,0)</f>
        <v>1477</v>
      </c>
      <c r="L751" s="4" t="str">
        <f>+VLOOKUP($J751,DATOS_PERSONAL!B:D,3,0)</f>
        <v>YISSY FERNANDA</v>
      </c>
      <c r="M751" s="4" t="str">
        <f>+VLOOKUP($J751,DATOS_PERSONAL!B:E,4,0)</f>
        <v xml:space="preserve">CASTRO CESPEDES </v>
      </c>
      <c r="N751" s="4" t="str">
        <f>+VLOOKUP($J751,DATOS_PERSONAL!B:F,5,0)</f>
        <v>OROBERLÍN S.A.S.</v>
      </c>
      <c r="O751" s="4">
        <f>+VLOOKUP($A751,DATOS_CAPACITACIONES!A:N,11,0)</f>
        <v>33</v>
      </c>
      <c r="P751" s="4">
        <f>+VLOOKUP($A751,DATOS_CAPACITACIONES!A:L,12,0)</f>
        <v>33</v>
      </c>
      <c r="Q751" s="3">
        <f t="shared" si="11"/>
        <v>1</v>
      </c>
    </row>
    <row r="752" spans="1:17" ht="34.5" customHeight="1" x14ac:dyDescent="0.25">
      <c r="A752" s="2">
        <v>29</v>
      </c>
      <c r="B752" s="4" t="str">
        <f>+VLOOKUP($A752,DATOS_CAPACITACIONES!A:B,2,0)</f>
        <v>Ambiental</v>
      </c>
      <c r="C752" s="4" t="str">
        <f>+VLOOKUP($A752,DATOS_CAPACITACIONES!A:C,3,0)</f>
        <v xml:space="preserve">Política integral de sostenibilidad </v>
      </c>
      <c r="D752" s="4" t="str">
        <f>+VLOOKUP($A752,DATOS_CAPACITACIONES!A:D,4,0)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52" s="4" t="str">
        <f>+VLOOKUP($A752,DATOS_CAPACITACIONES!A:E,5,0)</f>
        <v>William Fierro</v>
      </c>
      <c r="F752" s="4" t="str">
        <f>+VLOOKUP($A752,DATOS_CAPACITACIONES!A:F,6,0)</f>
        <v xml:space="preserve">William Fierro </v>
      </c>
      <c r="G752" s="4" t="str">
        <f>+VLOOKUP($A752,DATOS_CAPACITACIONES!A:G,7,0)</f>
        <v xml:space="preserve">Finca El Pilar </v>
      </c>
      <c r="H752" s="5">
        <f>+VLOOKUP($A752,DATOS_CAPACITACIONES!A:H,8,0)</f>
        <v>44375</v>
      </c>
      <c r="I752" s="4">
        <f>+VLOOKUP($A752,DATOS_CAPACITACIONES!A:I,9,0)</f>
        <v>60</v>
      </c>
      <c r="J752" s="2">
        <v>1122142973</v>
      </c>
      <c r="K752" s="4">
        <f>+VLOOKUP($J752,DATOS_PERSONAL!B:C,2,0)</f>
        <v>1415</v>
      </c>
      <c r="L752" s="4" t="str">
        <f>+VLOOKUP($J752,DATOS_PERSONAL!B:D,3,0)</f>
        <v xml:space="preserve"> ERIKA DAYANA</v>
      </c>
      <c r="M752" s="4" t="str">
        <f>+VLOOKUP($J752,DATOS_PERSONAL!B:E,4,0)</f>
        <v>CARO MORA</v>
      </c>
      <c r="N752" s="4" t="str">
        <f>+VLOOKUP($J752,DATOS_PERSONAL!B:F,5,0)</f>
        <v>OROBERLÍN S.A.S.</v>
      </c>
      <c r="O752" s="4">
        <f>+VLOOKUP($A752,DATOS_CAPACITACIONES!A:N,11,0)</f>
        <v>33</v>
      </c>
      <c r="P752" s="4">
        <f>+VLOOKUP($A752,DATOS_CAPACITACIONES!A:L,12,0)</f>
        <v>33</v>
      </c>
      <c r="Q752" s="3">
        <f t="shared" si="11"/>
        <v>1</v>
      </c>
    </row>
    <row r="753" spans="1:17" ht="34.5" customHeight="1" x14ac:dyDescent="0.25">
      <c r="A753" s="2">
        <v>29</v>
      </c>
      <c r="B753" s="4" t="str">
        <f>+VLOOKUP($A753,DATOS_CAPACITACIONES!A:B,2,0)</f>
        <v>Ambiental</v>
      </c>
      <c r="C753" s="4" t="str">
        <f>+VLOOKUP($A753,DATOS_CAPACITACIONES!A:C,3,0)</f>
        <v xml:space="preserve">Política integral de sostenibilidad </v>
      </c>
      <c r="D753" s="4" t="str">
        <f>+VLOOKUP($A753,DATOS_CAPACITACIONES!A:D,4,0)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53" s="4" t="str">
        <f>+VLOOKUP($A753,DATOS_CAPACITACIONES!A:E,5,0)</f>
        <v>William Fierro</v>
      </c>
      <c r="F753" s="4" t="str">
        <f>+VLOOKUP($A753,DATOS_CAPACITACIONES!A:F,6,0)</f>
        <v xml:space="preserve">William Fierro </v>
      </c>
      <c r="G753" s="4" t="str">
        <f>+VLOOKUP($A753,DATOS_CAPACITACIONES!A:G,7,0)</f>
        <v xml:space="preserve">Finca El Pilar </v>
      </c>
      <c r="H753" s="5">
        <f>+VLOOKUP($A753,DATOS_CAPACITACIONES!A:H,8,0)</f>
        <v>44375</v>
      </c>
      <c r="I753" s="4">
        <f>+VLOOKUP($A753,DATOS_CAPACITACIONES!A:I,9,0)</f>
        <v>60</v>
      </c>
      <c r="J753" s="2">
        <v>1121917518</v>
      </c>
      <c r="K753" s="4" t="str">
        <f>+VLOOKUP($J753,DATOS_PERSONAL!B:C,2,0)</f>
        <v>N/A</v>
      </c>
      <c r="L753" s="4" t="str">
        <f>+VLOOKUP($J753,DATOS_PERSONAL!B:D,3,0)</f>
        <v xml:space="preserve"> CARLOS ALBEIRO</v>
      </c>
      <c r="M753" s="4" t="str">
        <f>+VLOOKUP($J753,DATOS_PERSONAL!B:E,4,0)</f>
        <v>BECERRA ZAMORA</v>
      </c>
      <c r="N753" s="4" t="str">
        <f>+VLOOKUP($J753,DATOS_PERSONAL!B:F,5,0)</f>
        <v>PALMERAS CARARABO S.A.</v>
      </c>
      <c r="O753" s="4">
        <f>+VLOOKUP($A753,DATOS_CAPACITACIONES!A:N,11,0)</f>
        <v>33</v>
      </c>
      <c r="P753" s="4">
        <f>+VLOOKUP($A753,DATOS_CAPACITACIONES!A:L,12,0)</f>
        <v>33</v>
      </c>
      <c r="Q753" s="3">
        <f t="shared" si="11"/>
        <v>1</v>
      </c>
    </row>
    <row r="754" spans="1:17" ht="34.5" customHeight="1" x14ac:dyDescent="0.25">
      <c r="A754" s="2">
        <v>29</v>
      </c>
      <c r="B754" s="4" t="str">
        <f>+VLOOKUP($A754,DATOS_CAPACITACIONES!A:B,2,0)</f>
        <v>Ambiental</v>
      </c>
      <c r="C754" s="4" t="str">
        <f>+VLOOKUP($A754,DATOS_CAPACITACIONES!A:C,3,0)</f>
        <v xml:space="preserve">Política integral de sostenibilidad </v>
      </c>
      <c r="D754" s="4" t="str">
        <f>+VLOOKUP($A754,DATOS_CAPACITACIONES!A:D,4,0)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54" s="4" t="str">
        <f>+VLOOKUP($A754,DATOS_CAPACITACIONES!A:E,5,0)</f>
        <v>William Fierro</v>
      </c>
      <c r="F754" s="4" t="str">
        <f>+VLOOKUP($A754,DATOS_CAPACITACIONES!A:F,6,0)</f>
        <v xml:space="preserve">William Fierro </v>
      </c>
      <c r="G754" s="4" t="str">
        <f>+VLOOKUP($A754,DATOS_CAPACITACIONES!A:G,7,0)</f>
        <v xml:space="preserve">Finca El Pilar </v>
      </c>
      <c r="H754" s="5">
        <f>+VLOOKUP($A754,DATOS_CAPACITACIONES!A:H,8,0)</f>
        <v>44375</v>
      </c>
      <c r="I754" s="4">
        <f>+VLOOKUP($A754,DATOS_CAPACITACIONES!A:I,9,0)</f>
        <v>60</v>
      </c>
      <c r="J754" s="2">
        <v>17328515</v>
      </c>
      <c r="K754" s="4" t="str">
        <f>+VLOOKUP($J754,DATOS_PERSONAL!B:C,2,0)</f>
        <v>N/A</v>
      </c>
      <c r="L754" s="4" t="str">
        <f>+VLOOKUP($J754,DATOS_PERSONAL!B:D,3,0)</f>
        <v>BENJAMIN</v>
      </c>
      <c r="M754" s="4" t="str">
        <f>+VLOOKUP($J754,DATOS_PERSONAL!B:E,4,0)</f>
        <v>ALDANA RINCON</v>
      </c>
      <c r="N754" s="4" t="str">
        <f>+VLOOKUP($J754,DATOS_PERSONAL!B:F,5,0)</f>
        <v>PALMERAS CARARABO S.A.</v>
      </c>
      <c r="O754" s="4">
        <f>+VLOOKUP($A754,DATOS_CAPACITACIONES!A:N,11,0)</f>
        <v>33</v>
      </c>
      <c r="P754" s="4">
        <f>+VLOOKUP($A754,DATOS_CAPACITACIONES!A:L,12,0)</f>
        <v>33</v>
      </c>
      <c r="Q754" s="3">
        <f t="shared" si="11"/>
        <v>1</v>
      </c>
    </row>
    <row r="755" spans="1:17" ht="34.5" customHeight="1" x14ac:dyDescent="0.25">
      <c r="A755" s="2">
        <v>30</v>
      </c>
      <c r="B755" s="4" t="str">
        <f>+VLOOKUP($A755,DATOS_CAPACITACIONES!A:B,2,0)</f>
        <v>Ambiental</v>
      </c>
      <c r="C755" s="4" t="str">
        <f>+VLOOKUP($A755,DATOS_CAPACITACIONES!A:C,3,0)</f>
        <v>Plan de Gestión Integral de Residuos Sólidos</v>
      </c>
      <c r="D755" s="4" t="str">
        <f>+VLOOKUP($A755,DATOS_CAPACITACIONES!A:D,4,0)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55" s="4" t="str">
        <f>+VLOOKUP($A755,DATOS_CAPACITACIONES!A:E,5,0)</f>
        <v>William Fierro</v>
      </c>
      <c r="F755" s="4" t="str">
        <f>+VLOOKUP($A755,DATOS_CAPACITACIONES!A:F,6,0)</f>
        <v xml:space="preserve">William Fierro </v>
      </c>
      <c r="G755" s="4" t="str">
        <f>+VLOOKUP($A755,DATOS_CAPACITACIONES!A:G,7,0)</f>
        <v>Finca Cararabo</v>
      </c>
      <c r="H755" s="5">
        <f>+VLOOKUP($A755,DATOS_CAPACITACIONES!A:H,8,0)</f>
        <v>44376</v>
      </c>
      <c r="I755" s="4">
        <f>+VLOOKUP($A755,DATOS_CAPACITACIONES!A:I,9,0)</f>
        <v>60</v>
      </c>
      <c r="J755" s="2">
        <v>1121866226</v>
      </c>
      <c r="K755" s="4" t="str">
        <f>+VLOOKUP($J755,DATOS_PERSONAL!B:C,2,0)</f>
        <v>N/A</v>
      </c>
      <c r="L755" s="4" t="str">
        <f>+VLOOKUP($J755,DATOS_PERSONAL!B:D,3,0)</f>
        <v xml:space="preserve"> JOHN ALEXANDER</v>
      </c>
      <c r="M755" s="4" t="str">
        <f>+VLOOKUP($J755,DATOS_PERSONAL!B:E,4,0)</f>
        <v>SANTANA MORALES</v>
      </c>
      <c r="N755" s="4" t="str">
        <f>+VLOOKUP($J755,DATOS_PERSONAL!B:F,5,0)</f>
        <v>PALMERAS CARARABO S.A.</v>
      </c>
      <c r="O755" s="4">
        <f>+VLOOKUP($A755,DATOS_CAPACITACIONES!A:N,11,0)</f>
        <v>12</v>
      </c>
      <c r="P755" s="4">
        <f>+VLOOKUP($A755,DATOS_CAPACITACIONES!A:L,12,0)</f>
        <v>12</v>
      </c>
      <c r="Q755" s="3">
        <f t="shared" si="11"/>
        <v>1</v>
      </c>
    </row>
    <row r="756" spans="1:17" ht="34.5" customHeight="1" x14ac:dyDescent="0.25">
      <c r="A756" s="2">
        <v>30</v>
      </c>
      <c r="B756" s="4" t="str">
        <f>+VLOOKUP($A756,DATOS_CAPACITACIONES!A:B,2,0)</f>
        <v>Ambiental</v>
      </c>
      <c r="C756" s="4" t="str">
        <f>+VLOOKUP($A756,DATOS_CAPACITACIONES!A:C,3,0)</f>
        <v>Plan de Gestión Integral de Residuos Sólidos</v>
      </c>
      <c r="D756" s="4" t="str">
        <f>+VLOOKUP($A756,DATOS_CAPACITACIONES!A:D,4,0)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56" s="4" t="str">
        <f>+VLOOKUP($A756,DATOS_CAPACITACIONES!A:E,5,0)</f>
        <v>William Fierro</v>
      </c>
      <c r="F756" s="4" t="str">
        <f>+VLOOKUP($A756,DATOS_CAPACITACIONES!A:F,6,0)</f>
        <v xml:space="preserve">William Fierro </v>
      </c>
      <c r="G756" s="4" t="str">
        <f>+VLOOKUP($A756,DATOS_CAPACITACIONES!A:G,7,0)</f>
        <v>Finca Cararabo</v>
      </c>
      <c r="H756" s="5">
        <f>+VLOOKUP($A756,DATOS_CAPACITACIONES!A:H,8,0)</f>
        <v>44376</v>
      </c>
      <c r="I756" s="4">
        <f>+VLOOKUP($A756,DATOS_CAPACITACIONES!A:I,9,0)</f>
        <v>60</v>
      </c>
      <c r="J756" s="2">
        <v>1006777925</v>
      </c>
      <c r="K756" s="4">
        <f>+VLOOKUP($J756,DATOS_PERSONAL!B:C,2,0)</f>
        <v>1449</v>
      </c>
      <c r="L756" s="4" t="str">
        <f>+VLOOKUP($J756,DATOS_PERSONAL!B:D,3,0)</f>
        <v>MICHAEL ESTEBAN</v>
      </c>
      <c r="M756" s="4" t="str">
        <f>+VLOOKUP($J756,DATOS_PERSONAL!B:E,4,0)</f>
        <v xml:space="preserve">SAAVEDRA OCHOA </v>
      </c>
      <c r="N756" s="4" t="str">
        <f>+VLOOKUP($J756,DATOS_PERSONAL!B:F,5,0)</f>
        <v>OROBERLÍN S.A.S.</v>
      </c>
      <c r="O756" s="4">
        <f>+VLOOKUP($A756,DATOS_CAPACITACIONES!A:N,11,0)</f>
        <v>12</v>
      </c>
      <c r="P756" s="4">
        <f>+VLOOKUP($A756,DATOS_CAPACITACIONES!A:L,12,0)</f>
        <v>12</v>
      </c>
      <c r="Q756" s="3">
        <f t="shared" si="11"/>
        <v>1</v>
      </c>
    </row>
    <row r="757" spans="1:17" ht="34.5" customHeight="1" x14ac:dyDescent="0.25">
      <c r="A757" s="2">
        <v>30</v>
      </c>
      <c r="B757" s="4" t="str">
        <f>+VLOOKUP($A757,DATOS_CAPACITACIONES!A:B,2,0)</f>
        <v>Ambiental</v>
      </c>
      <c r="C757" s="4" t="str">
        <f>+VLOOKUP($A757,DATOS_CAPACITACIONES!A:C,3,0)</f>
        <v>Plan de Gestión Integral de Residuos Sólidos</v>
      </c>
      <c r="D757" s="4" t="str">
        <f>+VLOOKUP($A757,DATOS_CAPACITACIONES!A:D,4,0)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57" s="4" t="str">
        <f>+VLOOKUP($A757,DATOS_CAPACITACIONES!A:E,5,0)</f>
        <v>William Fierro</v>
      </c>
      <c r="F757" s="4" t="str">
        <f>+VLOOKUP($A757,DATOS_CAPACITACIONES!A:F,6,0)</f>
        <v xml:space="preserve">William Fierro </v>
      </c>
      <c r="G757" s="4" t="str">
        <f>+VLOOKUP($A757,DATOS_CAPACITACIONES!A:G,7,0)</f>
        <v>Finca Cararabo</v>
      </c>
      <c r="H757" s="5">
        <f>+VLOOKUP($A757,DATOS_CAPACITACIONES!A:H,8,0)</f>
        <v>44376</v>
      </c>
      <c r="I757" s="4">
        <f>+VLOOKUP($A757,DATOS_CAPACITACIONES!A:I,9,0)</f>
        <v>60</v>
      </c>
      <c r="J757" s="2">
        <v>1122132486</v>
      </c>
      <c r="K757" s="4">
        <f>+VLOOKUP($J757,DATOS_PERSONAL!B:C,2,0)</f>
        <v>1216</v>
      </c>
      <c r="L757" s="4" t="str">
        <f>+VLOOKUP($J757,DATOS_PERSONAL!B:D,3,0)</f>
        <v xml:space="preserve"> LAURA MARCELA</v>
      </c>
      <c r="M757" s="4" t="str">
        <f>+VLOOKUP($J757,DATOS_PERSONAL!B:E,4,0)</f>
        <v>ROJAS GARCIA</v>
      </c>
      <c r="N757" s="4" t="str">
        <f>+VLOOKUP($J757,DATOS_PERSONAL!B:F,5,0)</f>
        <v>OROBERLÍN S.A.S.</v>
      </c>
      <c r="O757" s="4">
        <f>+VLOOKUP($A757,DATOS_CAPACITACIONES!A:N,11,0)</f>
        <v>12</v>
      </c>
      <c r="P757" s="4">
        <f>+VLOOKUP($A757,DATOS_CAPACITACIONES!A:L,12,0)</f>
        <v>12</v>
      </c>
      <c r="Q757" s="3">
        <f t="shared" si="11"/>
        <v>1</v>
      </c>
    </row>
    <row r="758" spans="1:17" ht="34.5" customHeight="1" x14ac:dyDescent="0.25">
      <c r="A758" s="2">
        <v>30</v>
      </c>
      <c r="B758" s="4" t="str">
        <f>+VLOOKUP($A758,DATOS_CAPACITACIONES!A:B,2,0)</f>
        <v>Ambiental</v>
      </c>
      <c r="C758" s="4" t="str">
        <f>+VLOOKUP($A758,DATOS_CAPACITACIONES!A:C,3,0)</f>
        <v>Plan de Gestión Integral de Residuos Sólidos</v>
      </c>
      <c r="D758" s="4" t="str">
        <f>+VLOOKUP($A758,DATOS_CAPACITACIONES!A:D,4,0)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58" s="4" t="str">
        <f>+VLOOKUP($A758,DATOS_CAPACITACIONES!A:E,5,0)</f>
        <v>William Fierro</v>
      </c>
      <c r="F758" s="4" t="str">
        <f>+VLOOKUP($A758,DATOS_CAPACITACIONES!A:F,6,0)</f>
        <v xml:space="preserve">William Fierro </v>
      </c>
      <c r="G758" s="4" t="str">
        <f>+VLOOKUP($A758,DATOS_CAPACITACIONES!A:G,7,0)</f>
        <v>Finca Cararabo</v>
      </c>
      <c r="H758" s="5">
        <f>+VLOOKUP($A758,DATOS_CAPACITACIONES!A:H,8,0)</f>
        <v>44376</v>
      </c>
      <c r="I758" s="4">
        <f>+VLOOKUP($A758,DATOS_CAPACITACIONES!A:I,9,0)</f>
        <v>60</v>
      </c>
      <c r="J758" s="2">
        <v>17355000</v>
      </c>
      <c r="K758" s="4">
        <f>+VLOOKUP($J758,DATOS_PERSONAL!B:C,2,0)</f>
        <v>1379</v>
      </c>
      <c r="L758" s="4" t="str">
        <f>+VLOOKUP($J758,DATOS_PERSONAL!B:D,3,0)</f>
        <v xml:space="preserve"> ALBERTO</v>
      </c>
      <c r="M758" s="4" t="str">
        <f>+VLOOKUP($J758,DATOS_PERSONAL!B:E,4,0)</f>
        <v>ROJAS CARLOS</v>
      </c>
      <c r="N758" s="4" t="str">
        <f>+VLOOKUP($J758,DATOS_PERSONAL!B:F,5,0)</f>
        <v>OROBERLÍN S.A.S.</v>
      </c>
      <c r="O758" s="4">
        <f>+VLOOKUP($A758,DATOS_CAPACITACIONES!A:N,11,0)</f>
        <v>12</v>
      </c>
      <c r="P758" s="4">
        <f>+VLOOKUP($A758,DATOS_CAPACITACIONES!A:L,12,0)</f>
        <v>12</v>
      </c>
      <c r="Q758" s="3">
        <f t="shared" si="11"/>
        <v>1</v>
      </c>
    </row>
    <row r="759" spans="1:17" ht="34.5" customHeight="1" x14ac:dyDescent="0.25">
      <c r="A759" s="2">
        <v>30</v>
      </c>
      <c r="B759" s="4" t="str">
        <f>+VLOOKUP($A759,DATOS_CAPACITACIONES!A:B,2,0)</f>
        <v>Ambiental</v>
      </c>
      <c r="C759" s="4" t="str">
        <f>+VLOOKUP($A759,DATOS_CAPACITACIONES!A:C,3,0)</f>
        <v>Plan de Gestión Integral de Residuos Sólidos</v>
      </c>
      <c r="D759" s="4" t="str">
        <f>+VLOOKUP($A759,DATOS_CAPACITACIONES!A:D,4,0)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59" s="4" t="str">
        <f>+VLOOKUP($A759,DATOS_CAPACITACIONES!A:E,5,0)</f>
        <v>William Fierro</v>
      </c>
      <c r="F759" s="4" t="str">
        <f>+VLOOKUP($A759,DATOS_CAPACITACIONES!A:F,6,0)</f>
        <v xml:space="preserve">William Fierro </v>
      </c>
      <c r="G759" s="4" t="str">
        <f>+VLOOKUP($A759,DATOS_CAPACITACIONES!A:G,7,0)</f>
        <v>Finca Cararabo</v>
      </c>
      <c r="H759" s="5">
        <f>+VLOOKUP($A759,DATOS_CAPACITACIONES!A:H,8,0)</f>
        <v>44376</v>
      </c>
      <c r="I759" s="4">
        <f>+VLOOKUP($A759,DATOS_CAPACITACIONES!A:I,9,0)</f>
        <v>60</v>
      </c>
      <c r="J759" s="2">
        <v>85261773</v>
      </c>
      <c r="K759" s="4">
        <f>+VLOOKUP($J759,DATOS_PERSONAL!B:C,2,0)</f>
        <v>1540</v>
      </c>
      <c r="L759" s="4" t="str">
        <f>+VLOOKUP($J759,DATOS_PERSONAL!B:D,3,0)</f>
        <v>JORGE LUIS</v>
      </c>
      <c r="M759" s="4" t="str">
        <f>+VLOOKUP($J759,DATOS_PERSONAL!B:E,4,0)</f>
        <v xml:space="preserve">RODRIGUEZ TORRES </v>
      </c>
      <c r="N759" s="4" t="str">
        <f>+VLOOKUP($J759,DATOS_PERSONAL!B:F,5,0)</f>
        <v>OROBERLÍN S.A.S.</v>
      </c>
      <c r="O759" s="4">
        <f>+VLOOKUP($A759,DATOS_CAPACITACIONES!A:N,11,0)</f>
        <v>12</v>
      </c>
      <c r="P759" s="4">
        <f>+VLOOKUP($A759,DATOS_CAPACITACIONES!A:L,12,0)</f>
        <v>12</v>
      </c>
      <c r="Q759" s="3">
        <f t="shared" si="11"/>
        <v>1</v>
      </c>
    </row>
    <row r="760" spans="1:17" ht="34.5" customHeight="1" x14ac:dyDescent="0.25">
      <c r="A760" s="2">
        <v>30</v>
      </c>
      <c r="B760" s="4" t="str">
        <f>+VLOOKUP($A760,DATOS_CAPACITACIONES!A:B,2,0)</f>
        <v>Ambiental</v>
      </c>
      <c r="C760" s="4" t="str">
        <f>+VLOOKUP($A760,DATOS_CAPACITACIONES!A:C,3,0)</f>
        <v>Plan de Gestión Integral de Residuos Sólidos</v>
      </c>
      <c r="D760" s="4" t="str">
        <f>+VLOOKUP($A760,DATOS_CAPACITACIONES!A:D,4,0)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60" s="4" t="str">
        <f>+VLOOKUP($A760,DATOS_CAPACITACIONES!A:E,5,0)</f>
        <v>William Fierro</v>
      </c>
      <c r="F760" s="4" t="str">
        <f>+VLOOKUP($A760,DATOS_CAPACITACIONES!A:F,6,0)</f>
        <v xml:space="preserve">William Fierro </v>
      </c>
      <c r="G760" s="4" t="str">
        <f>+VLOOKUP($A760,DATOS_CAPACITACIONES!A:G,7,0)</f>
        <v>Finca Cararabo</v>
      </c>
      <c r="H760" s="5">
        <f>+VLOOKUP($A760,DATOS_CAPACITACIONES!A:H,8,0)</f>
        <v>44376</v>
      </c>
      <c r="I760" s="4">
        <f>+VLOOKUP($A760,DATOS_CAPACITACIONES!A:I,9,0)</f>
        <v>60</v>
      </c>
      <c r="J760" s="2">
        <v>1123514268</v>
      </c>
      <c r="K760" s="4">
        <f>+VLOOKUP($J760,DATOS_PERSONAL!B:C,2,0)</f>
        <v>1510</v>
      </c>
      <c r="L760" s="4" t="str">
        <f>+VLOOKUP($J760,DATOS_PERSONAL!B:D,3,0)</f>
        <v xml:space="preserve"> CRISTIAN ANDRES</v>
      </c>
      <c r="M760" s="4" t="str">
        <f>+VLOOKUP($J760,DATOS_PERSONAL!B:E,4,0)</f>
        <v>PEREZ GUAYABO</v>
      </c>
      <c r="N760" s="4" t="str">
        <f>+VLOOKUP($J760,DATOS_PERSONAL!B:F,5,0)</f>
        <v>OROBERLÍN S.A.S.</v>
      </c>
      <c r="O760" s="4">
        <f>+VLOOKUP($A760,DATOS_CAPACITACIONES!A:N,11,0)</f>
        <v>12</v>
      </c>
      <c r="P760" s="4">
        <f>+VLOOKUP($A760,DATOS_CAPACITACIONES!A:L,12,0)</f>
        <v>12</v>
      </c>
      <c r="Q760" s="3">
        <f t="shared" si="11"/>
        <v>1</v>
      </c>
    </row>
    <row r="761" spans="1:17" ht="34.5" customHeight="1" x14ac:dyDescent="0.25">
      <c r="A761" s="2">
        <v>30</v>
      </c>
      <c r="B761" s="4" t="str">
        <f>+VLOOKUP($A761,DATOS_CAPACITACIONES!A:B,2,0)</f>
        <v>Ambiental</v>
      </c>
      <c r="C761" s="4" t="str">
        <f>+VLOOKUP($A761,DATOS_CAPACITACIONES!A:C,3,0)</f>
        <v>Plan de Gestión Integral de Residuos Sólidos</v>
      </c>
      <c r="D761" s="4" t="str">
        <f>+VLOOKUP($A761,DATOS_CAPACITACIONES!A:D,4,0)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61" s="4" t="str">
        <f>+VLOOKUP($A761,DATOS_CAPACITACIONES!A:E,5,0)</f>
        <v>William Fierro</v>
      </c>
      <c r="F761" s="4" t="str">
        <f>+VLOOKUP($A761,DATOS_CAPACITACIONES!A:F,6,0)</f>
        <v xml:space="preserve">William Fierro </v>
      </c>
      <c r="G761" s="4" t="str">
        <f>+VLOOKUP($A761,DATOS_CAPACITACIONES!A:G,7,0)</f>
        <v>Finca Cararabo</v>
      </c>
      <c r="H761" s="5">
        <f>+VLOOKUP($A761,DATOS_CAPACITACIONES!A:H,8,0)</f>
        <v>44376</v>
      </c>
      <c r="I761" s="4">
        <f>+VLOOKUP($A761,DATOS_CAPACITACIONES!A:I,9,0)</f>
        <v>60</v>
      </c>
      <c r="J761" s="2">
        <v>1128198184</v>
      </c>
      <c r="K761" s="4">
        <f>+VLOOKUP($J761,DATOS_PERSONAL!B:C,2,0)</f>
        <v>1527</v>
      </c>
      <c r="L761" s="4" t="str">
        <f>+VLOOKUP($J761,DATOS_PERSONAL!B:D,3,0)</f>
        <v xml:space="preserve"> DEYBER ENRIQUE</v>
      </c>
      <c r="M761" s="4" t="str">
        <f>+VLOOKUP($J761,DATOS_PERSONAL!B:E,4,0)</f>
        <v>GONZALEZ ALCAZAR</v>
      </c>
      <c r="N761" s="4" t="str">
        <f>+VLOOKUP($J761,DATOS_PERSONAL!B:F,5,0)</f>
        <v>OROBERLÍN S.A.S.</v>
      </c>
      <c r="O761" s="4">
        <f>+VLOOKUP($A761,DATOS_CAPACITACIONES!A:N,11,0)</f>
        <v>12</v>
      </c>
      <c r="P761" s="4">
        <f>+VLOOKUP($A761,DATOS_CAPACITACIONES!A:L,12,0)</f>
        <v>12</v>
      </c>
      <c r="Q761" s="3">
        <f t="shared" si="11"/>
        <v>1</v>
      </c>
    </row>
    <row r="762" spans="1:17" ht="34.5" customHeight="1" x14ac:dyDescent="0.25">
      <c r="A762" s="2">
        <v>30</v>
      </c>
      <c r="B762" s="4" t="str">
        <f>+VLOOKUP($A762,DATOS_CAPACITACIONES!A:B,2,0)</f>
        <v>Ambiental</v>
      </c>
      <c r="C762" s="4" t="str">
        <f>+VLOOKUP($A762,DATOS_CAPACITACIONES!A:C,3,0)</f>
        <v>Plan de Gestión Integral de Residuos Sólidos</v>
      </c>
      <c r="D762" s="4" t="str">
        <f>+VLOOKUP($A762,DATOS_CAPACITACIONES!A:D,4,0)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62" s="4" t="str">
        <f>+VLOOKUP($A762,DATOS_CAPACITACIONES!A:E,5,0)</f>
        <v>William Fierro</v>
      </c>
      <c r="F762" s="4" t="str">
        <f>+VLOOKUP($A762,DATOS_CAPACITACIONES!A:F,6,0)</f>
        <v xml:space="preserve">William Fierro </v>
      </c>
      <c r="G762" s="4" t="str">
        <f>+VLOOKUP($A762,DATOS_CAPACITACIONES!A:G,7,0)</f>
        <v>Finca Cararabo</v>
      </c>
      <c r="H762" s="5">
        <f>+VLOOKUP($A762,DATOS_CAPACITACIONES!A:H,8,0)</f>
        <v>44376</v>
      </c>
      <c r="I762" s="4">
        <f>+VLOOKUP($A762,DATOS_CAPACITACIONES!A:I,9,0)</f>
        <v>60</v>
      </c>
      <c r="J762" s="2">
        <v>1006795353</v>
      </c>
      <c r="K762" s="4">
        <f>+VLOOKUP($J762,DATOS_PERSONAL!B:C,2,0)</f>
        <v>1533</v>
      </c>
      <c r="L762" s="4" t="str">
        <f>+VLOOKUP($J762,DATOS_PERSONAL!B:D,3,0)</f>
        <v xml:space="preserve"> LUIS JEFREY</v>
      </c>
      <c r="M762" s="4" t="str">
        <f>+VLOOKUP($J762,DATOS_PERSONAL!B:E,4,0)</f>
        <v>CASTRO NARVAEZ</v>
      </c>
      <c r="N762" s="4" t="str">
        <f>+VLOOKUP($J762,DATOS_PERSONAL!B:F,5,0)</f>
        <v>OROBERLÍN S.A.S.</v>
      </c>
      <c r="O762" s="4">
        <f>+VLOOKUP($A762,DATOS_CAPACITACIONES!A:N,11,0)</f>
        <v>12</v>
      </c>
      <c r="P762" s="4">
        <f>+VLOOKUP($A762,DATOS_CAPACITACIONES!A:L,12,0)</f>
        <v>12</v>
      </c>
      <c r="Q762" s="3">
        <f t="shared" si="11"/>
        <v>1</v>
      </c>
    </row>
    <row r="763" spans="1:17" ht="34.5" customHeight="1" x14ac:dyDescent="0.25">
      <c r="A763" s="2">
        <v>30</v>
      </c>
      <c r="B763" s="4" t="str">
        <f>+VLOOKUP($A763,DATOS_CAPACITACIONES!A:B,2,0)</f>
        <v>Ambiental</v>
      </c>
      <c r="C763" s="4" t="str">
        <f>+VLOOKUP($A763,DATOS_CAPACITACIONES!A:C,3,0)</f>
        <v>Plan de Gestión Integral de Residuos Sólidos</v>
      </c>
      <c r="D763" s="4" t="str">
        <f>+VLOOKUP($A763,DATOS_CAPACITACIONES!A:D,4,0)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63" s="4" t="str">
        <f>+VLOOKUP($A763,DATOS_CAPACITACIONES!A:E,5,0)</f>
        <v>William Fierro</v>
      </c>
      <c r="F763" s="4" t="str">
        <f>+VLOOKUP($A763,DATOS_CAPACITACIONES!A:F,6,0)</f>
        <v xml:space="preserve">William Fierro </v>
      </c>
      <c r="G763" s="4" t="str">
        <f>+VLOOKUP($A763,DATOS_CAPACITACIONES!A:G,7,0)</f>
        <v>Finca Cararabo</v>
      </c>
      <c r="H763" s="5">
        <f>+VLOOKUP($A763,DATOS_CAPACITACIONES!A:H,8,0)</f>
        <v>44376</v>
      </c>
      <c r="I763" s="4">
        <f>+VLOOKUP($A763,DATOS_CAPACITACIONES!A:I,9,0)</f>
        <v>60</v>
      </c>
      <c r="J763" s="2">
        <v>1121935929</v>
      </c>
      <c r="K763" s="4" t="str">
        <f>+VLOOKUP($J763,DATOS_PERSONAL!B:C,2,0)</f>
        <v>N/A</v>
      </c>
      <c r="L763" s="4" t="str">
        <f>+VLOOKUP($J763,DATOS_PERSONAL!B:D,3,0)</f>
        <v>MILTON ANDRÉS</v>
      </c>
      <c r="M763" s="4" t="str">
        <f>+VLOOKUP($J763,DATOS_PERSONAL!B:E,4,0)</f>
        <v>AVILA LEGUIZAMO</v>
      </c>
      <c r="N763" s="4" t="str">
        <f>+VLOOKUP($J763,DATOS_PERSONAL!B:F,5,0)</f>
        <v>OROBERLÍN S.A.S.</v>
      </c>
      <c r="O763" s="4">
        <f>+VLOOKUP($A763,DATOS_CAPACITACIONES!A:N,11,0)</f>
        <v>12</v>
      </c>
      <c r="P763" s="4">
        <f>+VLOOKUP($A763,DATOS_CAPACITACIONES!A:L,12,0)</f>
        <v>12</v>
      </c>
      <c r="Q763" s="3">
        <f t="shared" si="11"/>
        <v>1</v>
      </c>
    </row>
    <row r="764" spans="1:17" ht="34.5" customHeight="1" x14ac:dyDescent="0.25">
      <c r="A764" s="2">
        <v>30</v>
      </c>
      <c r="B764" s="4" t="str">
        <f>+VLOOKUP($A764,DATOS_CAPACITACIONES!A:B,2,0)</f>
        <v>Ambiental</v>
      </c>
      <c r="C764" s="4" t="str">
        <f>+VLOOKUP($A764,DATOS_CAPACITACIONES!A:C,3,0)</f>
        <v>Plan de Gestión Integral de Residuos Sólidos</v>
      </c>
      <c r="D764" s="4" t="str">
        <f>+VLOOKUP($A764,DATOS_CAPACITACIONES!A:D,4,0)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64" s="4" t="str">
        <f>+VLOOKUP($A764,DATOS_CAPACITACIONES!A:E,5,0)</f>
        <v>William Fierro</v>
      </c>
      <c r="F764" s="4" t="str">
        <f>+VLOOKUP($A764,DATOS_CAPACITACIONES!A:F,6,0)</f>
        <v xml:space="preserve">William Fierro </v>
      </c>
      <c r="G764" s="4" t="str">
        <f>+VLOOKUP($A764,DATOS_CAPACITACIONES!A:G,7,0)</f>
        <v>Finca Cararabo</v>
      </c>
      <c r="H764" s="5">
        <f>+VLOOKUP($A764,DATOS_CAPACITACIONES!A:H,8,0)</f>
        <v>44376</v>
      </c>
      <c r="I764" s="4">
        <f>+VLOOKUP($A764,DATOS_CAPACITACIONES!A:I,9,0)</f>
        <v>60</v>
      </c>
      <c r="J764" s="2">
        <v>1006864061</v>
      </c>
      <c r="K764" s="4">
        <f>+VLOOKUP($J764,DATOS_PERSONAL!B:C,2,0)</f>
        <v>1525</v>
      </c>
      <c r="L764" s="4" t="str">
        <f>+VLOOKUP($J764,DATOS_PERSONAL!B:D,3,0)</f>
        <v xml:space="preserve"> JUAN DAVID</v>
      </c>
      <c r="M764" s="4" t="str">
        <f>+VLOOKUP($J764,DATOS_PERSONAL!B:E,4,0)</f>
        <v>ALVAREZ GOMEZ</v>
      </c>
      <c r="N764" s="4" t="str">
        <f>+VLOOKUP($J764,DATOS_PERSONAL!B:F,5,0)</f>
        <v>OROBERLÍN S.A.S.</v>
      </c>
      <c r="O764" s="4">
        <f>+VLOOKUP($A764,DATOS_CAPACITACIONES!A:N,11,0)</f>
        <v>12</v>
      </c>
      <c r="P764" s="4">
        <f>+VLOOKUP($A764,DATOS_CAPACITACIONES!A:L,12,0)</f>
        <v>12</v>
      </c>
      <c r="Q764" s="3">
        <f t="shared" si="11"/>
        <v>1</v>
      </c>
    </row>
    <row r="765" spans="1:17" ht="34.5" customHeight="1" x14ac:dyDescent="0.25">
      <c r="A765" s="2">
        <v>30</v>
      </c>
      <c r="B765" s="4" t="str">
        <f>+VLOOKUP($A765,DATOS_CAPACITACIONES!A:B,2,0)</f>
        <v>Ambiental</v>
      </c>
      <c r="C765" s="4" t="str">
        <f>+VLOOKUP($A765,DATOS_CAPACITACIONES!A:C,3,0)</f>
        <v>Plan de Gestión Integral de Residuos Sólidos</v>
      </c>
      <c r="D765" s="4" t="str">
        <f>+VLOOKUP($A765,DATOS_CAPACITACIONES!A:D,4,0)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65" s="4" t="str">
        <f>+VLOOKUP($A765,DATOS_CAPACITACIONES!A:E,5,0)</f>
        <v>William Fierro</v>
      </c>
      <c r="F765" s="4" t="str">
        <f>+VLOOKUP($A765,DATOS_CAPACITACIONES!A:F,6,0)</f>
        <v xml:space="preserve">William Fierro </v>
      </c>
      <c r="G765" s="4" t="str">
        <f>+VLOOKUP($A765,DATOS_CAPACITACIONES!A:G,7,0)</f>
        <v>Finca Cararabo</v>
      </c>
      <c r="H765" s="5">
        <f>+VLOOKUP($A765,DATOS_CAPACITACIONES!A:H,8,0)</f>
        <v>44376</v>
      </c>
      <c r="I765" s="4">
        <f>+VLOOKUP($A765,DATOS_CAPACITACIONES!A:I,9,0)</f>
        <v>60</v>
      </c>
      <c r="J765" s="2">
        <v>1007952645</v>
      </c>
      <c r="K765" s="4">
        <f>+VLOOKUP($J765,DATOS_PERSONAL!B:C,2,0)</f>
        <v>1528</v>
      </c>
      <c r="L765" s="4" t="str">
        <f>+VLOOKUP($J765,DATOS_PERSONAL!B:D,3,0)</f>
        <v xml:space="preserve"> JEISON DAVID</v>
      </c>
      <c r="M765" s="4" t="str">
        <f>+VLOOKUP($J765,DATOS_PERSONAL!B:E,4,0)</f>
        <v>ALCAZAR ZUÑIGA</v>
      </c>
      <c r="N765" s="4" t="str">
        <f>+VLOOKUP($J765,DATOS_PERSONAL!B:F,5,0)</f>
        <v>OROBERLÍN S.A.S.</v>
      </c>
      <c r="O765" s="4">
        <f>+VLOOKUP($A765,DATOS_CAPACITACIONES!A:N,11,0)</f>
        <v>12</v>
      </c>
      <c r="P765" s="4">
        <f>+VLOOKUP($A765,DATOS_CAPACITACIONES!A:L,12,0)</f>
        <v>12</v>
      </c>
      <c r="Q765" s="3">
        <f t="shared" si="11"/>
        <v>1</v>
      </c>
    </row>
    <row r="766" spans="1:17" ht="34.5" customHeight="1" x14ac:dyDescent="0.25">
      <c r="A766" s="2">
        <v>30</v>
      </c>
      <c r="B766" s="4" t="str">
        <f>+VLOOKUP($A766,DATOS_CAPACITACIONES!A:B,2,0)</f>
        <v>Ambiental</v>
      </c>
      <c r="C766" s="4" t="str">
        <f>+VLOOKUP($A766,DATOS_CAPACITACIONES!A:C,3,0)</f>
        <v>Plan de Gestión Integral de Residuos Sólidos</v>
      </c>
      <c r="D766" s="4" t="str">
        <f>+VLOOKUP($A766,DATOS_CAPACITACIONES!A:D,4,0)</f>
        <v>Socialización del Plan de Gestión Integral de Residuos Sólidos de la empresa, resaltando los temas tales como; que es la separación en la fuente, código de colores, manejo adecuado de agroquímicos, reconocimiento de los puntos ecológicos de la empresa, estrategias de reducción y reutilización.</v>
      </c>
      <c r="E766" s="4" t="str">
        <f>+VLOOKUP($A766,DATOS_CAPACITACIONES!A:E,5,0)</f>
        <v>William Fierro</v>
      </c>
      <c r="F766" s="4" t="str">
        <f>+VLOOKUP($A766,DATOS_CAPACITACIONES!A:F,6,0)</f>
        <v xml:space="preserve">William Fierro </v>
      </c>
      <c r="G766" s="4" t="str">
        <f>+VLOOKUP($A766,DATOS_CAPACITACIONES!A:G,7,0)</f>
        <v>Finca Cararabo</v>
      </c>
      <c r="H766" s="5">
        <f>+VLOOKUP($A766,DATOS_CAPACITACIONES!A:H,8,0)</f>
        <v>44376</v>
      </c>
      <c r="I766" s="4">
        <f>+VLOOKUP($A766,DATOS_CAPACITACIONES!A:I,9,0)</f>
        <v>60</v>
      </c>
      <c r="J766" s="2">
        <v>19592721</v>
      </c>
      <c r="K766" s="4">
        <f>+VLOOKUP($J766,DATOS_PERSONAL!B:C,2,0)</f>
        <v>1524</v>
      </c>
      <c r="L766" s="4" t="str">
        <f>+VLOOKUP($J766,DATOS_PERSONAL!B:D,3,0)</f>
        <v xml:space="preserve"> ALVARO ENRIQUE</v>
      </c>
      <c r="M766" s="4" t="str">
        <f>+VLOOKUP($J766,DATOS_PERSONAL!B:E,4,0)</f>
        <v>ALCAZAR URINA</v>
      </c>
      <c r="N766" s="4" t="str">
        <f>+VLOOKUP($J766,DATOS_PERSONAL!B:F,5,0)</f>
        <v>OROBERLÍN S.A.S.</v>
      </c>
      <c r="O766" s="4">
        <f>+VLOOKUP($A766,DATOS_CAPACITACIONES!A:N,11,0)</f>
        <v>12</v>
      </c>
      <c r="P766" s="4">
        <f>+VLOOKUP($A766,DATOS_CAPACITACIONES!A:L,12,0)</f>
        <v>12</v>
      </c>
      <c r="Q766" s="3">
        <f t="shared" si="11"/>
        <v>1</v>
      </c>
    </row>
    <row r="767" spans="1:17" ht="34.5" customHeight="1" x14ac:dyDescent="0.25">
      <c r="A767" s="2">
        <v>31</v>
      </c>
      <c r="B767" s="4" t="str">
        <f>+VLOOKUP($A767,DATOS_CAPACITACIONES!A:B,2,0)</f>
        <v>Ambiental</v>
      </c>
      <c r="C767" s="4" t="str">
        <f>+VLOOKUP($A767,DATOS_CAPACITACIONES!A:C,3,0)</f>
        <v>Procedimiento de comunicaciones</v>
      </c>
      <c r="D767" s="4" t="str">
        <f>+VLOOKUP($A767,DATOS_CAPACITACIONES!A:D,4,0)</f>
        <v xml:space="preserve">Socialización de los PQRS al personal activo en la empresa, para adquirir conocimiento frente al manejo de esta herramienta, sus medidas de recepción y el punto de ubicación de los buzones. </v>
      </c>
      <c r="E767" s="4" t="str">
        <f>+VLOOKUP($A767,DATOS_CAPACITACIONES!A:E,5,0)</f>
        <v>William Fierro</v>
      </c>
      <c r="F767" s="4" t="str">
        <f>+VLOOKUP($A767,DATOS_CAPACITACIONES!A:F,6,0)</f>
        <v xml:space="preserve">William Fierro </v>
      </c>
      <c r="G767" s="4" t="str">
        <f>+VLOOKUP($A767,DATOS_CAPACITACIONES!A:G,7,0)</f>
        <v>Finca Cararabo</v>
      </c>
      <c r="H767" s="5">
        <f>+VLOOKUP($A767,DATOS_CAPACITACIONES!A:H,8,0)</f>
        <v>44376</v>
      </c>
      <c r="I767" s="4">
        <f>+VLOOKUP($A767,DATOS_CAPACITACIONES!A:I,9,0)</f>
        <v>60</v>
      </c>
      <c r="J767" s="2">
        <v>1121866226</v>
      </c>
      <c r="K767" s="4" t="str">
        <f>+VLOOKUP($J767,DATOS_PERSONAL!B:C,2,0)</f>
        <v>N/A</v>
      </c>
      <c r="L767" s="4" t="str">
        <f>+VLOOKUP($J767,DATOS_PERSONAL!B:D,3,0)</f>
        <v xml:space="preserve"> JOHN ALEXANDER</v>
      </c>
      <c r="M767" s="4" t="str">
        <f>+VLOOKUP($J767,DATOS_PERSONAL!B:E,4,0)</f>
        <v>SANTANA MORALES</v>
      </c>
      <c r="N767" s="4" t="str">
        <f>+VLOOKUP($J767,DATOS_PERSONAL!B:F,5,0)</f>
        <v>PALMERAS CARARABO S.A.</v>
      </c>
      <c r="O767" s="4">
        <f>+VLOOKUP($A767,DATOS_CAPACITACIONES!A:N,11,0)</f>
        <v>12</v>
      </c>
      <c r="P767" s="4">
        <f>+VLOOKUP($A767,DATOS_CAPACITACIONES!A:L,12,0)</f>
        <v>12</v>
      </c>
      <c r="Q767" s="3">
        <f t="shared" si="11"/>
        <v>1</v>
      </c>
    </row>
    <row r="768" spans="1:17" ht="34.5" customHeight="1" x14ac:dyDescent="0.25">
      <c r="A768" s="2">
        <v>31</v>
      </c>
      <c r="B768" s="4" t="str">
        <f>+VLOOKUP($A768,DATOS_CAPACITACIONES!A:B,2,0)</f>
        <v>Ambiental</v>
      </c>
      <c r="C768" s="4" t="str">
        <f>+VLOOKUP($A768,DATOS_CAPACITACIONES!A:C,3,0)</f>
        <v>Procedimiento de comunicaciones</v>
      </c>
      <c r="D768" s="4" t="str">
        <f>+VLOOKUP($A768,DATOS_CAPACITACIONES!A:D,4,0)</f>
        <v xml:space="preserve">Socialización de los PQRS al personal activo en la empresa, para adquirir conocimiento frente al manejo de esta herramienta, sus medidas de recepción y el punto de ubicación de los buzones. </v>
      </c>
      <c r="E768" s="4" t="str">
        <f>+VLOOKUP($A768,DATOS_CAPACITACIONES!A:E,5,0)</f>
        <v>William Fierro</v>
      </c>
      <c r="F768" s="4" t="str">
        <f>+VLOOKUP($A768,DATOS_CAPACITACIONES!A:F,6,0)</f>
        <v xml:space="preserve">William Fierro </v>
      </c>
      <c r="G768" s="4" t="str">
        <f>+VLOOKUP($A768,DATOS_CAPACITACIONES!A:G,7,0)</f>
        <v>Finca Cararabo</v>
      </c>
      <c r="H768" s="5">
        <f>+VLOOKUP($A768,DATOS_CAPACITACIONES!A:H,8,0)</f>
        <v>44376</v>
      </c>
      <c r="I768" s="4">
        <f>+VLOOKUP($A768,DATOS_CAPACITACIONES!A:I,9,0)</f>
        <v>60</v>
      </c>
      <c r="J768" s="2">
        <v>1006777925</v>
      </c>
      <c r="K768" s="4">
        <f>+VLOOKUP($J768,DATOS_PERSONAL!B:C,2,0)</f>
        <v>1449</v>
      </c>
      <c r="L768" s="4" t="str">
        <f>+VLOOKUP($J768,DATOS_PERSONAL!B:D,3,0)</f>
        <v>MICHAEL ESTEBAN</v>
      </c>
      <c r="M768" s="4" t="str">
        <f>+VLOOKUP($J768,DATOS_PERSONAL!B:E,4,0)</f>
        <v xml:space="preserve">SAAVEDRA OCHOA </v>
      </c>
      <c r="N768" s="4" t="str">
        <f>+VLOOKUP($J768,DATOS_PERSONAL!B:F,5,0)</f>
        <v>OROBERLÍN S.A.S.</v>
      </c>
      <c r="O768" s="4">
        <f>+VLOOKUP($A768,DATOS_CAPACITACIONES!A:N,11,0)</f>
        <v>12</v>
      </c>
      <c r="P768" s="4">
        <f>+VLOOKUP($A768,DATOS_CAPACITACIONES!A:L,12,0)</f>
        <v>12</v>
      </c>
      <c r="Q768" s="3">
        <f t="shared" si="11"/>
        <v>1</v>
      </c>
    </row>
    <row r="769" spans="1:17" ht="34.5" customHeight="1" x14ac:dyDescent="0.25">
      <c r="A769" s="2">
        <v>31</v>
      </c>
      <c r="B769" s="4" t="str">
        <f>+VLOOKUP($A769,DATOS_CAPACITACIONES!A:B,2,0)</f>
        <v>Ambiental</v>
      </c>
      <c r="C769" s="4" t="str">
        <f>+VLOOKUP($A769,DATOS_CAPACITACIONES!A:C,3,0)</f>
        <v>Procedimiento de comunicaciones</v>
      </c>
      <c r="D769" s="4" t="str">
        <f>+VLOOKUP($A769,DATOS_CAPACITACIONES!A:D,4,0)</f>
        <v xml:space="preserve">Socialización de los PQRS al personal activo en la empresa, para adquirir conocimiento frente al manejo de esta herramienta, sus medidas de recepción y el punto de ubicación de los buzones. </v>
      </c>
      <c r="E769" s="4" t="str">
        <f>+VLOOKUP($A769,DATOS_CAPACITACIONES!A:E,5,0)</f>
        <v>William Fierro</v>
      </c>
      <c r="F769" s="4" t="str">
        <f>+VLOOKUP($A769,DATOS_CAPACITACIONES!A:F,6,0)</f>
        <v xml:space="preserve">William Fierro </v>
      </c>
      <c r="G769" s="4" t="str">
        <f>+VLOOKUP($A769,DATOS_CAPACITACIONES!A:G,7,0)</f>
        <v>Finca Cararabo</v>
      </c>
      <c r="H769" s="5">
        <f>+VLOOKUP($A769,DATOS_CAPACITACIONES!A:H,8,0)</f>
        <v>44376</v>
      </c>
      <c r="I769" s="4">
        <f>+VLOOKUP($A769,DATOS_CAPACITACIONES!A:I,9,0)</f>
        <v>60</v>
      </c>
      <c r="J769" s="2">
        <v>1122132486</v>
      </c>
      <c r="K769" s="4">
        <f>+VLOOKUP($J769,DATOS_PERSONAL!B:C,2,0)</f>
        <v>1216</v>
      </c>
      <c r="L769" s="4" t="str">
        <f>+VLOOKUP($J769,DATOS_PERSONAL!B:D,3,0)</f>
        <v xml:space="preserve"> LAURA MARCELA</v>
      </c>
      <c r="M769" s="4" t="str">
        <f>+VLOOKUP($J769,DATOS_PERSONAL!B:E,4,0)</f>
        <v>ROJAS GARCIA</v>
      </c>
      <c r="N769" s="4" t="str">
        <f>+VLOOKUP($J769,DATOS_PERSONAL!B:F,5,0)</f>
        <v>OROBERLÍN S.A.S.</v>
      </c>
      <c r="O769" s="4">
        <f>+VLOOKUP($A769,DATOS_CAPACITACIONES!A:N,11,0)</f>
        <v>12</v>
      </c>
      <c r="P769" s="4">
        <f>+VLOOKUP($A769,DATOS_CAPACITACIONES!A:L,12,0)</f>
        <v>12</v>
      </c>
      <c r="Q769" s="3">
        <f t="shared" si="11"/>
        <v>1</v>
      </c>
    </row>
    <row r="770" spans="1:17" ht="34.5" customHeight="1" x14ac:dyDescent="0.25">
      <c r="A770" s="2">
        <v>31</v>
      </c>
      <c r="B770" s="4" t="str">
        <f>+VLOOKUP($A770,DATOS_CAPACITACIONES!A:B,2,0)</f>
        <v>Ambiental</v>
      </c>
      <c r="C770" s="4" t="str">
        <f>+VLOOKUP($A770,DATOS_CAPACITACIONES!A:C,3,0)</f>
        <v>Procedimiento de comunicaciones</v>
      </c>
      <c r="D770" s="4" t="str">
        <f>+VLOOKUP($A770,DATOS_CAPACITACIONES!A:D,4,0)</f>
        <v xml:space="preserve">Socialización de los PQRS al personal activo en la empresa, para adquirir conocimiento frente al manejo de esta herramienta, sus medidas de recepción y el punto de ubicación de los buzones. </v>
      </c>
      <c r="E770" s="4" t="str">
        <f>+VLOOKUP($A770,DATOS_CAPACITACIONES!A:E,5,0)</f>
        <v>William Fierro</v>
      </c>
      <c r="F770" s="4" t="str">
        <f>+VLOOKUP($A770,DATOS_CAPACITACIONES!A:F,6,0)</f>
        <v xml:space="preserve">William Fierro </v>
      </c>
      <c r="G770" s="4" t="str">
        <f>+VLOOKUP($A770,DATOS_CAPACITACIONES!A:G,7,0)</f>
        <v>Finca Cararabo</v>
      </c>
      <c r="H770" s="5">
        <f>+VLOOKUP($A770,DATOS_CAPACITACIONES!A:H,8,0)</f>
        <v>44376</v>
      </c>
      <c r="I770" s="4">
        <f>+VLOOKUP($A770,DATOS_CAPACITACIONES!A:I,9,0)</f>
        <v>60</v>
      </c>
      <c r="J770" s="2">
        <v>17355000</v>
      </c>
      <c r="K770" s="4">
        <f>+VLOOKUP($J770,DATOS_PERSONAL!B:C,2,0)</f>
        <v>1379</v>
      </c>
      <c r="L770" s="4" t="str">
        <f>+VLOOKUP($J770,DATOS_PERSONAL!B:D,3,0)</f>
        <v xml:space="preserve"> ALBERTO</v>
      </c>
      <c r="M770" s="4" t="str">
        <f>+VLOOKUP($J770,DATOS_PERSONAL!B:E,4,0)</f>
        <v>ROJAS CARLOS</v>
      </c>
      <c r="N770" s="4" t="str">
        <f>+VLOOKUP($J770,DATOS_PERSONAL!B:F,5,0)</f>
        <v>OROBERLÍN S.A.S.</v>
      </c>
      <c r="O770" s="4">
        <f>+VLOOKUP($A770,DATOS_CAPACITACIONES!A:N,11,0)</f>
        <v>12</v>
      </c>
      <c r="P770" s="4">
        <f>+VLOOKUP($A770,DATOS_CAPACITACIONES!A:L,12,0)</f>
        <v>12</v>
      </c>
      <c r="Q770" s="3">
        <f t="shared" ref="Q770:Q833" si="12">(P770/O770)</f>
        <v>1</v>
      </c>
    </row>
    <row r="771" spans="1:17" ht="34.5" customHeight="1" x14ac:dyDescent="0.25">
      <c r="A771" s="2">
        <v>31</v>
      </c>
      <c r="B771" s="4" t="str">
        <f>+VLOOKUP($A771,DATOS_CAPACITACIONES!A:B,2,0)</f>
        <v>Ambiental</v>
      </c>
      <c r="C771" s="4" t="str">
        <f>+VLOOKUP($A771,DATOS_CAPACITACIONES!A:C,3,0)</f>
        <v>Procedimiento de comunicaciones</v>
      </c>
      <c r="D771" s="4" t="str">
        <f>+VLOOKUP($A771,DATOS_CAPACITACIONES!A:D,4,0)</f>
        <v xml:space="preserve">Socialización de los PQRS al personal activo en la empresa, para adquirir conocimiento frente al manejo de esta herramienta, sus medidas de recepción y el punto de ubicación de los buzones. </v>
      </c>
      <c r="E771" s="4" t="str">
        <f>+VLOOKUP($A771,DATOS_CAPACITACIONES!A:E,5,0)</f>
        <v>William Fierro</v>
      </c>
      <c r="F771" s="4" t="str">
        <f>+VLOOKUP($A771,DATOS_CAPACITACIONES!A:F,6,0)</f>
        <v xml:space="preserve">William Fierro </v>
      </c>
      <c r="G771" s="4" t="str">
        <f>+VLOOKUP($A771,DATOS_CAPACITACIONES!A:G,7,0)</f>
        <v>Finca Cararabo</v>
      </c>
      <c r="H771" s="5">
        <f>+VLOOKUP($A771,DATOS_CAPACITACIONES!A:H,8,0)</f>
        <v>44376</v>
      </c>
      <c r="I771" s="4">
        <f>+VLOOKUP($A771,DATOS_CAPACITACIONES!A:I,9,0)</f>
        <v>60</v>
      </c>
      <c r="J771" s="2">
        <v>85261773</v>
      </c>
      <c r="K771" s="4">
        <f>+VLOOKUP($J771,DATOS_PERSONAL!B:C,2,0)</f>
        <v>1540</v>
      </c>
      <c r="L771" s="4" t="str">
        <f>+VLOOKUP($J771,DATOS_PERSONAL!B:D,3,0)</f>
        <v>JORGE LUIS</v>
      </c>
      <c r="M771" s="4" t="str">
        <f>+VLOOKUP($J771,DATOS_PERSONAL!B:E,4,0)</f>
        <v xml:space="preserve">RODRIGUEZ TORRES </v>
      </c>
      <c r="N771" s="4" t="str">
        <f>+VLOOKUP($J771,DATOS_PERSONAL!B:F,5,0)</f>
        <v>OROBERLÍN S.A.S.</v>
      </c>
      <c r="O771" s="4">
        <f>+VLOOKUP($A771,DATOS_CAPACITACIONES!A:N,11,0)</f>
        <v>12</v>
      </c>
      <c r="P771" s="4">
        <f>+VLOOKUP($A771,DATOS_CAPACITACIONES!A:L,12,0)</f>
        <v>12</v>
      </c>
      <c r="Q771" s="3">
        <f t="shared" si="12"/>
        <v>1</v>
      </c>
    </row>
    <row r="772" spans="1:17" ht="34.5" customHeight="1" x14ac:dyDescent="0.25">
      <c r="A772" s="2">
        <v>31</v>
      </c>
      <c r="B772" s="4" t="str">
        <f>+VLOOKUP($A772,DATOS_CAPACITACIONES!A:B,2,0)</f>
        <v>Ambiental</v>
      </c>
      <c r="C772" s="4" t="str">
        <f>+VLOOKUP($A772,DATOS_CAPACITACIONES!A:C,3,0)</f>
        <v>Procedimiento de comunicaciones</v>
      </c>
      <c r="D772" s="4" t="str">
        <f>+VLOOKUP($A772,DATOS_CAPACITACIONES!A:D,4,0)</f>
        <v xml:space="preserve">Socialización de los PQRS al personal activo en la empresa, para adquirir conocimiento frente al manejo de esta herramienta, sus medidas de recepción y el punto de ubicación de los buzones. </v>
      </c>
      <c r="E772" s="4" t="str">
        <f>+VLOOKUP($A772,DATOS_CAPACITACIONES!A:E,5,0)</f>
        <v>William Fierro</v>
      </c>
      <c r="F772" s="4" t="str">
        <f>+VLOOKUP($A772,DATOS_CAPACITACIONES!A:F,6,0)</f>
        <v xml:space="preserve">William Fierro </v>
      </c>
      <c r="G772" s="4" t="str">
        <f>+VLOOKUP($A772,DATOS_CAPACITACIONES!A:G,7,0)</f>
        <v>Finca Cararabo</v>
      </c>
      <c r="H772" s="5">
        <f>+VLOOKUP($A772,DATOS_CAPACITACIONES!A:H,8,0)</f>
        <v>44376</v>
      </c>
      <c r="I772" s="4">
        <f>+VLOOKUP($A772,DATOS_CAPACITACIONES!A:I,9,0)</f>
        <v>60</v>
      </c>
      <c r="J772" s="2">
        <v>1123514268</v>
      </c>
      <c r="K772" s="4">
        <f>+VLOOKUP($J772,DATOS_PERSONAL!B:C,2,0)</f>
        <v>1510</v>
      </c>
      <c r="L772" s="4" t="str">
        <f>+VLOOKUP($J772,DATOS_PERSONAL!B:D,3,0)</f>
        <v xml:space="preserve"> CRISTIAN ANDRES</v>
      </c>
      <c r="M772" s="4" t="str">
        <f>+VLOOKUP($J772,DATOS_PERSONAL!B:E,4,0)</f>
        <v>PEREZ GUAYABO</v>
      </c>
      <c r="N772" s="4" t="str">
        <f>+VLOOKUP($J772,DATOS_PERSONAL!B:F,5,0)</f>
        <v>OROBERLÍN S.A.S.</v>
      </c>
      <c r="O772" s="4">
        <f>+VLOOKUP($A772,DATOS_CAPACITACIONES!A:N,11,0)</f>
        <v>12</v>
      </c>
      <c r="P772" s="4">
        <f>+VLOOKUP($A772,DATOS_CAPACITACIONES!A:L,12,0)</f>
        <v>12</v>
      </c>
      <c r="Q772" s="3">
        <f t="shared" si="12"/>
        <v>1</v>
      </c>
    </row>
    <row r="773" spans="1:17" ht="34.5" customHeight="1" x14ac:dyDescent="0.25">
      <c r="A773" s="2">
        <v>31</v>
      </c>
      <c r="B773" s="4" t="str">
        <f>+VLOOKUP($A773,DATOS_CAPACITACIONES!A:B,2,0)</f>
        <v>Ambiental</v>
      </c>
      <c r="C773" s="4" t="str">
        <f>+VLOOKUP($A773,DATOS_CAPACITACIONES!A:C,3,0)</f>
        <v>Procedimiento de comunicaciones</v>
      </c>
      <c r="D773" s="4" t="str">
        <f>+VLOOKUP($A773,DATOS_CAPACITACIONES!A:D,4,0)</f>
        <v xml:space="preserve">Socialización de los PQRS al personal activo en la empresa, para adquirir conocimiento frente al manejo de esta herramienta, sus medidas de recepción y el punto de ubicación de los buzones. </v>
      </c>
      <c r="E773" s="4" t="str">
        <f>+VLOOKUP($A773,DATOS_CAPACITACIONES!A:E,5,0)</f>
        <v>William Fierro</v>
      </c>
      <c r="F773" s="4" t="str">
        <f>+VLOOKUP($A773,DATOS_CAPACITACIONES!A:F,6,0)</f>
        <v xml:space="preserve">William Fierro </v>
      </c>
      <c r="G773" s="4" t="str">
        <f>+VLOOKUP($A773,DATOS_CAPACITACIONES!A:G,7,0)</f>
        <v>Finca Cararabo</v>
      </c>
      <c r="H773" s="5">
        <f>+VLOOKUP($A773,DATOS_CAPACITACIONES!A:H,8,0)</f>
        <v>44376</v>
      </c>
      <c r="I773" s="4">
        <f>+VLOOKUP($A773,DATOS_CAPACITACIONES!A:I,9,0)</f>
        <v>60</v>
      </c>
      <c r="J773" s="2">
        <v>1128198184</v>
      </c>
      <c r="K773" s="4">
        <f>+VLOOKUP($J773,DATOS_PERSONAL!B:C,2,0)</f>
        <v>1527</v>
      </c>
      <c r="L773" s="4" t="str">
        <f>+VLOOKUP($J773,DATOS_PERSONAL!B:D,3,0)</f>
        <v xml:space="preserve"> DEYBER ENRIQUE</v>
      </c>
      <c r="M773" s="4" t="str">
        <f>+VLOOKUP($J773,DATOS_PERSONAL!B:E,4,0)</f>
        <v>GONZALEZ ALCAZAR</v>
      </c>
      <c r="N773" s="4" t="str">
        <f>+VLOOKUP($J773,DATOS_PERSONAL!B:F,5,0)</f>
        <v>OROBERLÍN S.A.S.</v>
      </c>
      <c r="O773" s="4">
        <f>+VLOOKUP($A773,DATOS_CAPACITACIONES!A:N,11,0)</f>
        <v>12</v>
      </c>
      <c r="P773" s="4">
        <f>+VLOOKUP($A773,DATOS_CAPACITACIONES!A:L,12,0)</f>
        <v>12</v>
      </c>
      <c r="Q773" s="3">
        <f t="shared" si="12"/>
        <v>1</v>
      </c>
    </row>
    <row r="774" spans="1:17" ht="34.5" customHeight="1" x14ac:dyDescent="0.25">
      <c r="A774" s="2">
        <v>31</v>
      </c>
      <c r="B774" s="4" t="str">
        <f>+VLOOKUP($A774,DATOS_CAPACITACIONES!A:B,2,0)</f>
        <v>Ambiental</v>
      </c>
      <c r="C774" s="4" t="str">
        <f>+VLOOKUP($A774,DATOS_CAPACITACIONES!A:C,3,0)</f>
        <v>Procedimiento de comunicaciones</v>
      </c>
      <c r="D774" s="4" t="str">
        <f>+VLOOKUP($A774,DATOS_CAPACITACIONES!A:D,4,0)</f>
        <v xml:space="preserve">Socialización de los PQRS al personal activo en la empresa, para adquirir conocimiento frente al manejo de esta herramienta, sus medidas de recepción y el punto de ubicación de los buzones. </v>
      </c>
      <c r="E774" s="4" t="str">
        <f>+VLOOKUP($A774,DATOS_CAPACITACIONES!A:E,5,0)</f>
        <v>William Fierro</v>
      </c>
      <c r="F774" s="4" t="str">
        <f>+VLOOKUP($A774,DATOS_CAPACITACIONES!A:F,6,0)</f>
        <v xml:space="preserve">William Fierro </v>
      </c>
      <c r="G774" s="4" t="str">
        <f>+VLOOKUP($A774,DATOS_CAPACITACIONES!A:G,7,0)</f>
        <v>Finca Cararabo</v>
      </c>
      <c r="H774" s="5">
        <f>+VLOOKUP($A774,DATOS_CAPACITACIONES!A:H,8,0)</f>
        <v>44376</v>
      </c>
      <c r="I774" s="4">
        <f>+VLOOKUP($A774,DATOS_CAPACITACIONES!A:I,9,0)</f>
        <v>60</v>
      </c>
      <c r="J774" s="2">
        <v>1006795353</v>
      </c>
      <c r="K774" s="4">
        <f>+VLOOKUP($J774,DATOS_PERSONAL!B:C,2,0)</f>
        <v>1533</v>
      </c>
      <c r="L774" s="4" t="str">
        <f>+VLOOKUP($J774,DATOS_PERSONAL!B:D,3,0)</f>
        <v xml:space="preserve"> LUIS JEFREY</v>
      </c>
      <c r="M774" s="4" t="str">
        <f>+VLOOKUP($J774,DATOS_PERSONAL!B:E,4,0)</f>
        <v>CASTRO NARVAEZ</v>
      </c>
      <c r="N774" s="4" t="str">
        <f>+VLOOKUP($J774,DATOS_PERSONAL!B:F,5,0)</f>
        <v>OROBERLÍN S.A.S.</v>
      </c>
      <c r="O774" s="4">
        <f>+VLOOKUP($A774,DATOS_CAPACITACIONES!A:N,11,0)</f>
        <v>12</v>
      </c>
      <c r="P774" s="4">
        <f>+VLOOKUP($A774,DATOS_CAPACITACIONES!A:L,12,0)</f>
        <v>12</v>
      </c>
      <c r="Q774" s="3">
        <f t="shared" si="12"/>
        <v>1</v>
      </c>
    </row>
    <row r="775" spans="1:17" ht="34.5" customHeight="1" x14ac:dyDescent="0.25">
      <c r="A775" s="2">
        <v>31</v>
      </c>
      <c r="B775" s="4" t="str">
        <f>+VLOOKUP($A775,DATOS_CAPACITACIONES!A:B,2,0)</f>
        <v>Ambiental</v>
      </c>
      <c r="C775" s="4" t="str">
        <f>+VLOOKUP($A775,DATOS_CAPACITACIONES!A:C,3,0)</f>
        <v>Procedimiento de comunicaciones</v>
      </c>
      <c r="D775" s="4" t="str">
        <f>+VLOOKUP($A775,DATOS_CAPACITACIONES!A:D,4,0)</f>
        <v xml:space="preserve">Socialización de los PQRS al personal activo en la empresa, para adquirir conocimiento frente al manejo de esta herramienta, sus medidas de recepción y el punto de ubicación de los buzones. </v>
      </c>
      <c r="E775" s="4" t="str">
        <f>+VLOOKUP($A775,DATOS_CAPACITACIONES!A:E,5,0)</f>
        <v>William Fierro</v>
      </c>
      <c r="F775" s="4" t="str">
        <f>+VLOOKUP($A775,DATOS_CAPACITACIONES!A:F,6,0)</f>
        <v xml:space="preserve">William Fierro </v>
      </c>
      <c r="G775" s="4" t="str">
        <f>+VLOOKUP($A775,DATOS_CAPACITACIONES!A:G,7,0)</f>
        <v>Finca Cararabo</v>
      </c>
      <c r="H775" s="5">
        <f>+VLOOKUP($A775,DATOS_CAPACITACIONES!A:H,8,0)</f>
        <v>44376</v>
      </c>
      <c r="I775" s="4">
        <f>+VLOOKUP($A775,DATOS_CAPACITACIONES!A:I,9,0)</f>
        <v>60</v>
      </c>
      <c r="J775" s="2">
        <v>1121935929</v>
      </c>
      <c r="K775" s="4" t="str">
        <f>+VLOOKUP($J775,DATOS_PERSONAL!B:C,2,0)</f>
        <v>N/A</v>
      </c>
      <c r="L775" s="4" t="str">
        <f>+VLOOKUP($J775,DATOS_PERSONAL!B:D,3,0)</f>
        <v>MILTON ANDRÉS</v>
      </c>
      <c r="M775" s="4" t="str">
        <f>+VLOOKUP($J775,DATOS_PERSONAL!B:E,4,0)</f>
        <v>AVILA LEGUIZAMO</v>
      </c>
      <c r="N775" s="4" t="str">
        <f>+VLOOKUP($J775,DATOS_PERSONAL!B:F,5,0)</f>
        <v>OROBERLÍN S.A.S.</v>
      </c>
      <c r="O775" s="4">
        <f>+VLOOKUP($A775,DATOS_CAPACITACIONES!A:N,11,0)</f>
        <v>12</v>
      </c>
      <c r="P775" s="4">
        <f>+VLOOKUP($A775,DATOS_CAPACITACIONES!A:L,12,0)</f>
        <v>12</v>
      </c>
      <c r="Q775" s="3">
        <f t="shared" si="12"/>
        <v>1</v>
      </c>
    </row>
    <row r="776" spans="1:17" ht="34.5" customHeight="1" x14ac:dyDescent="0.25">
      <c r="A776" s="2">
        <v>31</v>
      </c>
      <c r="B776" s="4" t="str">
        <f>+VLOOKUP($A776,DATOS_CAPACITACIONES!A:B,2,0)</f>
        <v>Ambiental</v>
      </c>
      <c r="C776" s="4" t="str">
        <f>+VLOOKUP($A776,DATOS_CAPACITACIONES!A:C,3,0)</f>
        <v>Procedimiento de comunicaciones</v>
      </c>
      <c r="D776" s="4" t="str">
        <f>+VLOOKUP($A776,DATOS_CAPACITACIONES!A:D,4,0)</f>
        <v xml:space="preserve">Socialización de los PQRS al personal activo en la empresa, para adquirir conocimiento frente al manejo de esta herramienta, sus medidas de recepción y el punto de ubicación de los buzones. </v>
      </c>
      <c r="E776" s="4" t="str">
        <f>+VLOOKUP($A776,DATOS_CAPACITACIONES!A:E,5,0)</f>
        <v>William Fierro</v>
      </c>
      <c r="F776" s="4" t="str">
        <f>+VLOOKUP($A776,DATOS_CAPACITACIONES!A:F,6,0)</f>
        <v xml:space="preserve">William Fierro </v>
      </c>
      <c r="G776" s="4" t="str">
        <f>+VLOOKUP($A776,DATOS_CAPACITACIONES!A:G,7,0)</f>
        <v>Finca Cararabo</v>
      </c>
      <c r="H776" s="5">
        <f>+VLOOKUP($A776,DATOS_CAPACITACIONES!A:H,8,0)</f>
        <v>44376</v>
      </c>
      <c r="I776" s="4">
        <f>+VLOOKUP($A776,DATOS_CAPACITACIONES!A:I,9,0)</f>
        <v>60</v>
      </c>
      <c r="J776" s="2">
        <v>1006864061</v>
      </c>
      <c r="K776" s="4">
        <f>+VLOOKUP($J776,DATOS_PERSONAL!B:C,2,0)</f>
        <v>1525</v>
      </c>
      <c r="L776" s="4" t="str">
        <f>+VLOOKUP($J776,DATOS_PERSONAL!B:D,3,0)</f>
        <v xml:space="preserve"> JUAN DAVID</v>
      </c>
      <c r="M776" s="4" t="str">
        <f>+VLOOKUP($J776,DATOS_PERSONAL!B:E,4,0)</f>
        <v>ALVAREZ GOMEZ</v>
      </c>
      <c r="N776" s="4" t="str">
        <f>+VLOOKUP($J776,DATOS_PERSONAL!B:F,5,0)</f>
        <v>OROBERLÍN S.A.S.</v>
      </c>
      <c r="O776" s="4">
        <f>+VLOOKUP($A776,DATOS_CAPACITACIONES!A:N,11,0)</f>
        <v>12</v>
      </c>
      <c r="P776" s="4">
        <f>+VLOOKUP($A776,DATOS_CAPACITACIONES!A:L,12,0)</f>
        <v>12</v>
      </c>
      <c r="Q776" s="3">
        <f t="shared" si="12"/>
        <v>1</v>
      </c>
    </row>
    <row r="777" spans="1:17" ht="34.5" customHeight="1" x14ac:dyDescent="0.25">
      <c r="A777" s="2">
        <v>31</v>
      </c>
      <c r="B777" s="4" t="str">
        <f>+VLOOKUP($A777,DATOS_CAPACITACIONES!A:B,2,0)</f>
        <v>Ambiental</v>
      </c>
      <c r="C777" s="4" t="str">
        <f>+VLOOKUP($A777,DATOS_CAPACITACIONES!A:C,3,0)</f>
        <v>Procedimiento de comunicaciones</v>
      </c>
      <c r="D777" s="4" t="str">
        <f>+VLOOKUP($A777,DATOS_CAPACITACIONES!A:D,4,0)</f>
        <v xml:space="preserve">Socialización de los PQRS al personal activo en la empresa, para adquirir conocimiento frente al manejo de esta herramienta, sus medidas de recepción y el punto de ubicación de los buzones. </v>
      </c>
      <c r="E777" s="4" t="str">
        <f>+VLOOKUP($A777,DATOS_CAPACITACIONES!A:E,5,0)</f>
        <v>William Fierro</v>
      </c>
      <c r="F777" s="4" t="str">
        <f>+VLOOKUP($A777,DATOS_CAPACITACIONES!A:F,6,0)</f>
        <v xml:space="preserve">William Fierro </v>
      </c>
      <c r="G777" s="4" t="str">
        <f>+VLOOKUP($A777,DATOS_CAPACITACIONES!A:G,7,0)</f>
        <v>Finca Cararabo</v>
      </c>
      <c r="H777" s="5">
        <f>+VLOOKUP($A777,DATOS_CAPACITACIONES!A:H,8,0)</f>
        <v>44376</v>
      </c>
      <c r="I777" s="4">
        <f>+VLOOKUP($A777,DATOS_CAPACITACIONES!A:I,9,0)</f>
        <v>60</v>
      </c>
      <c r="J777" s="2">
        <v>1007952645</v>
      </c>
      <c r="K777" s="4">
        <f>+VLOOKUP($J777,DATOS_PERSONAL!B:C,2,0)</f>
        <v>1528</v>
      </c>
      <c r="L777" s="4" t="str">
        <f>+VLOOKUP($J777,DATOS_PERSONAL!B:D,3,0)</f>
        <v xml:space="preserve"> JEISON DAVID</v>
      </c>
      <c r="M777" s="4" t="str">
        <f>+VLOOKUP($J777,DATOS_PERSONAL!B:E,4,0)</f>
        <v>ALCAZAR ZUÑIGA</v>
      </c>
      <c r="N777" s="4" t="str">
        <f>+VLOOKUP($J777,DATOS_PERSONAL!B:F,5,0)</f>
        <v>OROBERLÍN S.A.S.</v>
      </c>
      <c r="O777" s="4">
        <f>+VLOOKUP($A777,DATOS_CAPACITACIONES!A:N,11,0)</f>
        <v>12</v>
      </c>
      <c r="P777" s="4">
        <f>+VLOOKUP($A777,DATOS_CAPACITACIONES!A:L,12,0)</f>
        <v>12</v>
      </c>
      <c r="Q777" s="3">
        <f t="shared" si="12"/>
        <v>1</v>
      </c>
    </row>
    <row r="778" spans="1:17" ht="34.5" customHeight="1" x14ac:dyDescent="0.25">
      <c r="A778" s="2">
        <v>31</v>
      </c>
      <c r="B778" s="4" t="str">
        <f>+VLOOKUP($A778,DATOS_CAPACITACIONES!A:B,2,0)</f>
        <v>Ambiental</v>
      </c>
      <c r="C778" s="4" t="str">
        <f>+VLOOKUP($A778,DATOS_CAPACITACIONES!A:C,3,0)</f>
        <v>Procedimiento de comunicaciones</v>
      </c>
      <c r="D778" s="4" t="str">
        <f>+VLOOKUP($A778,DATOS_CAPACITACIONES!A:D,4,0)</f>
        <v xml:space="preserve">Socialización de los PQRS al personal activo en la empresa, para adquirir conocimiento frente al manejo de esta herramienta, sus medidas de recepción y el punto de ubicación de los buzones. </v>
      </c>
      <c r="E778" s="4" t="str">
        <f>+VLOOKUP($A778,DATOS_CAPACITACIONES!A:E,5,0)</f>
        <v>William Fierro</v>
      </c>
      <c r="F778" s="4" t="str">
        <f>+VLOOKUP($A778,DATOS_CAPACITACIONES!A:F,6,0)</f>
        <v xml:space="preserve">William Fierro </v>
      </c>
      <c r="G778" s="4" t="str">
        <f>+VLOOKUP($A778,DATOS_CAPACITACIONES!A:G,7,0)</f>
        <v>Finca Cararabo</v>
      </c>
      <c r="H778" s="5">
        <f>+VLOOKUP($A778,DATOS_CAPACITACIONES!A:H,8,0)</f>
        <v>44376</v>
      </c>
      <c r="I778" s="4">
        <f>+VLOOKUP($A778,DATOS_CAPACITACIONES!A:I,9,0)</f>
        <v>60</v>
      </c>
      <c r="J778" s="2">
        <v>19592721</v>
      </c>
      <c r="K778" s="4">
        <f>+VLOOKUP($J778,DATOS_PERSONAL!B:C,2,0)</f>
        <v>1524</v>
      </c>
      <c r="L778" s="4" t="str">
        <f>+VLOOKUP($J778,DATOS_PERSONAL!B:D,3,0)</f>
        <v xml:space="preserve"> ALVARO ENRIQUE</v>
      </c>
      <c r="M778" s="4" t="str">
        <f>+VLOOKUP($J778,DATOS_PERSONAL!B:E,4,0)</f>
        <v>ALCAZAR URINA</v>
      </c>
      <c r="N778" s="4" t="str">
        <f>+VLOOKUP($J778,DATOS_PERSONAL!B:F,5,0)</f>
        <v>OROBERLÍN S.A.S.</v>
      </c>
      <c r="O778" s="4">
        <f>+VLOOKUP($A778,DATOS_CAPACITACIONES!A:N,11,0)</f>
        <v>12</v>
      </c>
      <c r="P778" s="4">
        <f>+VLOOKUP($A778,DATOS_CAPACITACIONES!A:L,12,0)</f>
        <v>12</v>
      </c>
      <c r="Q778" s="3">
        <f t="shared" si="12"/>
        <v>1</v>
      </c>
    </row>
    <row r="779" spans="1:17" ht="34.5" customHeight="1" x14ac:dyDescent="0.25">
      <c r="A779" s="2">
        <v>32</v>
      </c>
      <c r="B779" s="4" t="str">
        <f>+VLOOKUP($A779,DATOS_CAPACITACIONES!A:B,2,0)</f>
        <v>Ambiental</v>
      </c>
      <c r="C779" s="4" t="str">
        <f>+VLOOKUP($A779,DATOS_CAPACITACIONES!A:C,3,0)</f>
        <v xml:space="preserve">Política integral de sostenibilidad </v>
      </c>
      <c r="D779" s="4" t="str">
        <f>+VLOOKUP($A779,DATOS_CAPACITACIONES!A:D,4,0)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79" s="4" t="str">
        <f>+VLOOKUP($A779,DATOS_CAPACITACIONES!A:E,5,0)</f>
        <v>William Fierro</v>
      </c>
      <c r="F779" s="4" t="str">
        <f>+VLOOKUP($A779,DATOS_CAPACITACIONES!A:F,6,0)</f>
        <v xml:space="preserve">William Fierro </v>
      </c>
      <c r="G779" s="4" t="str">
        <f>+VLOOKUP($A779,DATOS_CAPACITACIONES!A:G,7,0)</f>
        <v>Finca Cararabo</v>
      </c>
      <c r="H779" s="5">
        <f>+VLOOKUP($A779,DATOS_CAPACITACIONES!A:H,8,0)</f>
        <v>44376</v>
      </c>
      <c r="I779" s="4">
        <f>+VLOOKUP($A779,DATOS_CAPACITACIONES!A:I,9,0)</f>
        <v>60</v>
      </c>
      <c r="J779" s="2">
        <v>1121866226</v>
      </c>
      <c r="K779" s="4" t="str">
        <f>+VLOOKUP($J779,DATOS_PERSONAL!B:C,2,0)</f>
        <v>N/A</v>
      </c>
      <c r="L779" s="4" t="str">
        <f>+VLOOKUP($J779,DATOS_PERSONAL!B:D,3,0)</f>
        <v xml:space="preserve"> JOHN ALEXANDER</v>
      </c>
      <c r="M779" s="4" t="str">
        <f>+VLOOKUP($J779,DATOS_PERSONAL!B:E,4,0)</f>
        <v>SANTANA MORALES</v>
      </c>
      <c r="N779" s="4" t="str">
        <f>+VLOOKUP($J779,DATOS_PERSONAL!B:F,5,0)</f>
        <v>PALMERAS CARARABO S.A.</v>
      </c>
      <c r="O779" s="4">
        <f>+VLOOKUP($A779,DATOS_CAPACITACIONES!A:N,11,0)</f>
        <v>12</v>
      </c>
      <c r="P779" s="4">
        <f>+VLOOKUP($A779,DATOS_CAPACITACIONES!A:L,12,0)</f>
        <v>12</v>
      </c>
      <c r="Q779" s="3">
        <f t="shared" si="12"/>
        <v>1</v>
      </c>
    </row>
    <row r="780" spans="1:17" ht="34.5" customHeight="1" x14ac:dyDescent="0.25">
      <c r="A780" s="2">
        <v>32</v>
      </c>
      <c r="B780" s="4" t="str">
        <f>+VLOOKUP($A780,DATOS_CAPACITACIONES!A:B,2,0)</f>
        <v>Ambiental</v>
      </c>
      <c r="C780" s="4" t="str">
        <f>+VLOOKUP($A780,DATOS_CAPACITACIONES!A:C,3,0)</f>
        <v xml:space="preserve">Política integral de sostenibilidad </v>
      </c>
      <c r="D780" s="4" t="str">
        <f>+VLOOKUP($A780,DATOS_CAPACITACIONES!A:D,4,0)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0" s="4" t="str">
        <f>+VLOOKUP($A780,DATOS_CAPACITACIONES!A:E,5,0)</f>
        <v>William Fierro</v>
      </c>
      <c r="F780" s="4" t="str">
        <f>+VLOOKUP($A780,DATOS_CAPACITACIONES!A:F,6,0)</f>
        <v xml:space="preserve">William Fierro </v>
      </c>
      <c r="G780" s="4" t="str">
        <f>+VLOOKUP($A780,DATOS_CAPACITACIONES!A:G,7,0)</f>
        <v>Finca Cararabo</v>
      </c>
      <c r="H780" s="5">
        <f>+VLOOKUP($A780,DATOS_CAPACITACIONES!A:H,8,0)</f>
        <v>44376</v>
      </c>
      <c r="I780" s="4">
        <f>+VLOOKUP($A780,DATOS_CAPACITACIONES!A:I,9,0)</f>
        <v>60</v>
      </c>
      <c r="J780" s="2">
        <v>1006777925</v>
      </c>
      <c r="K780" s="4">
        <f>+VLOOKUP($J780,DATOS_PERSONAL!B:C,2,0)</f>
        <v>1449</v>
      </c>
      <c r="L780" s="4" t="str">
        <f>+VLOOKUP($J780,DATOS_PERSONAL!B:D,3,0)</f>
        <v>MICHAEL ESTEBAN</v>
      </c>
      <c r="M780" s="4" t="str">
        <f>+VLOOKUP($J780,DATOS_PERSONAL!B:E,4,0)</f>
        <v xml:space="preserve">SAAVEDRA OCHOA </v>
      </c>
      <c r="N780" s="4" t="str">
        <f>+VLOOKUP($J780,DATOS_PERSONAL!B:F,5,0)</f>
        <v>OROBERLÍN S.A.S.</v>
      </c>
      <c r="O780" s="4">
        <f>+VLOOKUP($A780,DATOS_CAPACITACIONES!A:N,11,0)</f>
        <v>12</v>
      </c>
      <c r="P780" s="4">
        <f>+VLOOKUP($A780,DATOS_CAPACITACIONES!A:L,12,0)</f>
        <v>12</v>
      </c>
      <c r="Q780" s="3">
        <f t="shared" si="12"/>
        <v>1</v>
      </c>
    </row>
    <row r="781" spans="1:17" ht="34.5" customHeight="1" x14ac:dyDescent="0.25">
      <c r="A781" s="2">
        <v>32</v>
      </c>
      <c r="B781" s="4" t="str">
        <f>+VLOOKUP($A781,DATOS_CAPACITACIONES!A:B,2,0)</f>
        <v>Ambiental</v>
      </c>
      <c r="C781" s="4" t="str">
        <f>+VLOOKUP($A781,DATOS_CAPACITACIONES!A:C,3,0)</f>
        <v xml:space="preserve">Política integral de sostenibilidad </v>
      </c>
      <c r="D781" s="4" t="str">
        <f>+VLOOKUP($A781,DATOS_CAPACITACIONES!A:D,4,0)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1" s="4" t="str">
        <f>+VLOOKUP($A781,DATOS_CAPACITACIONES!A:E,5,0)</f>
        <v>William Fierro</v>
      </c>
      <c r="F781" s="4" t="str">
        <f>+VLOOKUP($A781,DATOS_CAPACITACIONES!A:F,6,0)</f>
        <v xml:space="preserve">William Fierro </v>
      </c>
      <c r="G781" s="4" t="str">
        <f>+VLOOKUP($A781,DATOS_CAPACITACIONES!A:G,7,0)</f>
        <v>Finca Cararabo</v>
      </c>
      <c r="H781" s="5">
        <f>+VLOOKUP($A781,DATOS_CAPACITACIONES!A:H,8,0)</f>
        <v>44376</v>
      </c>
      <c r="I781" s="4">
        <f>+VLOOKUP($A781,DATOS_CAPACITACIONES!A:I,9,0)</f>
        <v>60</v>
      </c>
      <c r="J781" s="2">
        <v>1122132486</v>
      </c>
      <c r="K781" s="4">
        <f>+VLOOKUP($J781,DATOS_PERSONAL!B:C,2,0)</f>
        <v>1216</v>
      </c>
      <c r="L781" s="4" t="str">
        <f>+VLOOKUP($J781,DATOS_PERSONAL!B:D,3,0)</f>
        <v xml:space="preserve"> LAURA MARCELA</v>
      </c>
      <c r="M781" s="4" t="str">
        <f>+VLOOKUP($J781,DATOS_PERSONAL!B:E,4,0)</f>
        <v>ROJAS GARCIA</v>
      </c>
      <c r="N781" s="4" t="str">
        <f>+VLOOKUP($J781,DATOS_PERSONAL!B:F,5,0)</f>
        <v>OROBERLÍN S.A.S.</v>
      </c>
      <c r="O781" s="4">
        <f>+VLOOKUP($A781,DATOS_CAPACITACIONES!A:N,11,0)</f>
        <v>12</v>
      </c>
      <c r="P781" s="4">
        <f>+VLOOKUP($A781,DATOS_CAPACITACIONES!A:L,12,0)</f>
        <v>12</v>
      </c>
      <c r="Q781" s="3">
        <f t="shared" si="12"/>
        <v>1</v>
      </c>
    </row>
    <row r="782" spans="1:17" ht="34.5" customHeight="1" x14ac:dyDescent="0.25">
      <c r="A782" s="2">
        <v>32</v>
      </c>
      <c r="B782" s="4" t="str">
        <f>+VLOOKUP($A782,DATOS_CAPACITACIONES!A:B,2,0)</f>
        <v>Ambiental</v>
      </c>
      <c r="C782" s="4" t="str">
        <f>+VLOOKUP($A782,DATOS_CAPACITACIONES!A:C,3,0)</f>
        <v xml:space="preserve">Política integral de sostenibilidad </v>
      </c>
      <c r="D782" s="4" t="str">
        <f>+VLOOKUP($A782,DATOS_CAPACITACIONES!A:D,4,0)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2" s="4" t="str">
        <f>+VLOOKUP($A782,DATOS_CAPACITACIONES!A:E,5,0)</f>
        <v>William Fierro</v>
      </c>
      <c r="F782" s="4" t="str">
        <f>+VLOOKUP($A782,DATOS_CAPACITACIONES!A:F,6,0)</f>
        <v xml:space="preserve">William Fierro </v>
      </c>
      <c r="G782" s="4" t="str">
        <f>+VLOOKUP($A782,DATOS_CAPACITACIONES!A:G,7,0)</f>
        <v>Finca Cararabo</v>
      </c>
      <c r="H782" s="5">
        <f>+VLOOKUP($A782,DATOS_CAPACITACIONES!A:H,8,0)</f>
        <v>44376</v>
      </c>
      <c r="I782" s="4">
        <f>+VLOOKUP($A782,DATOS_CAPACITACIONES!A:I,9,0)</f>
        <v>60</v>
      </c>
      <c r="J782" s="2">
        <v>17355000</v>
      </c>
      <c r="K782" s="4">
        <f>+VLOOKUP($J782,DATOS_PERSONAL!B:C,2,0)</f>
        <v>1379</v>
      </c>
      <c r="L782" s="4" t="str">
        <f>+VLOOKUP($J782,DATOS_PERSONAL!B:D,3,0)</f>
        <v xml:space="preserve"> ALBERTO</v>
      </c>
      <c r="M782" s="4" t="str">
        <f>+VLOOKUP($J782,DATOS_PERSONAL!B:E,4,0)</f>
        <v>ROJAS CARLOS</v>
      </c>
      <c r="N782" s="4" t="str">
        <f>+VLOOKUP($J782,DATOS_PERSONAL!B:F,5,0)</f>
        <v>OROBERLÍN S.A.S.</v>
      </c>
      <c r="O782" s="4">
        <f>+VLOOKUP($A782,DATOS_CAPACITACIONES!A:N,11,0)</f>
        <v>12</v>
      </c>
      <c r="P782" s="4">
        <f>+VLOOKUP($A782,DATOS_CAPACITACIONES!A:L,12,0)</f>
        <v>12</v>
      </c>
      <c r="Q782" s="3">
        <f t="shared" si="12"/>
        <v>1</v>
      </c>
    </row>
    <row r="783" spans="1:17" ht="34.5" customHeight="1" x14ac:dyDescent="0.25">
      <c r="A783" s="2">
        <v>32</v>
      </c>
      <c r="B783" s="4" t="str">
        <f>+VLOOKUP($A783,DATOS_CAPACITACIONES!A:B,2,0)</f>
        <v>Ambiental</v>
      </c>
      <c r="C783" s="4" t="str">
        <f>+VLOOKUP($A783,DATOS_CAPACITACIONES!A:C,3,0)</f>
        <v xml:space="preserve">Política integral de sostenibilidad </v>
      </c>
      <c r="D783" s="4" t="str">
        <f>+VLOOKUP($A783,DATOS_CAPACITACIONES!A:D,4,0)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3" s="4" t="str">
        <f>+VLOOKUP($A783,DATOS_CAPACITACIONES!A:E,5,0)</f>
        <v>William Fierro</v>
      </c>
      <c r="F783" s="4" t="str">
        <f>+VLOOKUP($A783,DATOS_CAPACITACIONES!A:F,6,0)</f>
        <v xml:space="preserve">William Fierro </v>
      </c>
      <c r="G783" s="4" t="str">
        <f>+VLOOKUP($A783,DATOS_CAPACITACIONES!A:G,7,0)</f>
        <v>Finca Cararabo</v>
      </c>
      <c r="H783" s="5">
        <f>+VLOOKUP($A783,DATOS_CAPACITACIONES!A:H,8,0)</f>
        <v>44376</v>
      </c>
      <c r="I783" s="4">
        <f>+VLOOKUP($A783,DATOS_CAPACITACIONES!A:I,9,0)</f>
        <v>60</v>
      </c>
      <c r="J783" s="2">
        <v>85261773</v>
      </c>
      <c r="K783" s="4">
        <f>+VLOOKUP($J783,DATOS_PERSONAL!B:C,2,0)</f>
        <v>1540</v>
      </c>
      <c r="L783" s="4" t="str">
        <f>+VLOOKUP($J783,DATOS_PERSONAL!B:D,3,0)</f>
        <v>JORGE LUIS</v>
      </c>
      <c r="M783" s="4" t="str">
        <f>+VLOOKUP($J783,DATOS_PERSONAL!B:E,4,0)</f>
        <v xml:space="preserve">RODRIGUEZ TORRES </v>
      </c>
      <c r="N783" s="4" t="str">
        <f>+VLOOKUP($J783,DATOS_PERSONAL!B:F,5,0)</f>
        <v>OROBERLÍN S.A.S.</v>
      </c>
      <c r="O783" s="4">
        <f>+VLOOKUP($A783,DATOS_CAPACITACIONES!A:N,11,0)</f>
        <v>12</v>
      </c>
      <c r="P783" s="4">
        <f>+VLOOKUP($A783,DATOS_CAPACITACIONES!A:L,12,0)</f>
        <v>12</v>
      </c>
      <c r="Q783" s="3">
        <f t="shared" si="12"/>
        <v>1</v>
      </c>
    </row>
    <row r="784" spans="1:17" ht="34.5" customHeight="1" x14ac:dyDescent="0.25">
      <c r="A784" s="2">
        <v>32</v>
      </c>
      <c r="B784" s="4" t="str">
        <f>+VLOOKUP($A784,DATOS_CAPACITACIONES!A:B,2,0)</f>
        <v>Ambiental</v>
      </c>
      <c r="C784" s="4" t="str">
        <f>+VLOOKUP($A784,DATOS_CAPACITACIONES!A:C,3,0)</f>
        <v xml:space="preserve">Política integral de sostenibilidad </v>
      </c>
      <c r="D784" s="4" t="str">
        <f>+VLOOKUP($A784,DATOS_CAPACITACIONES!A:D,4,0)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4" s="4" t="str">
        <f>+VLOOKUP($A784,DATOS_CAPACITACIONES!A:E,5,0)</f>
        <v>William Fierro</v>
      </c>
      <c r="F784" s="4" t="str">
        <f>+VLOOKUP($A784,DATOS_CAPACITACIONES!A:F,6,0)</f>
        <v xml:space="preserve">William Fierro </v>
      </c>
      <c r="G784" s="4" t="str">
        <f>+VLOOKUP($A784,DATOS_CAPACITACIONES!A:G,7,0)</f>
        <v>Finca Cararabo</v>
      </c>
      <c r="H784" s="5">
        <f>+VLOOKUP($A784,DATOS_CAPACITACIONES!A:H,8,0)</f>
        <v>44376</v>
      </c>
      <c r="I784" s="4">
        <f>+VLOOKUP($A784,DATOS_CAPACITACIONES!A:I,9,0)</f>
        <v>60</v>
      </c>
      <c r="J784" s="2">
        <v>1123514268</v>
      </c>
      <c r="K784" s="4">
        <f>+VLOOKUP($J784,DATOS_PERSONAL!B:C,2,0)</f>
        <v>1510</v>
      </c>
      <c r="L784" s="4" t="str">
        <f>+VLOOKUP($J784,DATOS_PERSONAL!B:D,3,0)</f>
        <v xml:space="preserve"> CRISTIAN ANDRES</v>
      </c>
      <c r="M784" s="4" t="str">
        <f>+VLOOKUP($J784,DATOS_PERSONAL!B:E,4,0)</f>
        <v>PEREZ GUAYABO</v>
      </c>
      <c r="N784" s="4" t="str">
        <f>+VLOOKUP($J784,DATOS_PERSONAL!B:F,5,0)</f>
        <v>OROBERLÍN S.A.S.</v>
      </c>
      <c r="O784" s="4">
        <f>+VLOOKUP($A784,DATOS_CAPACITACIONES!A:N,11,0)</f>
        <v>12</v>
      </c>
      <c r="P784" s="4">
        <f>+VLOOKUP($A784,DATOS_CAPACITACIONES!A:L,12,0)</f>
        <v>12</v>
      </c>
      <c r="Q784" s="3">
        <f t="shared" si="12"/>
        <v>1</v>
      </c>
    </row>
    <row r="785" spans="1:17" ht="34.5" customHeight="1" x14ac:dyDescent="0.25">
      <c r="A785" s="2">
        <v>32</v>
      </c>
      <c r="B785" s="4" t="str">
        <f>+VLOOKUP($A785,DATOS_CAPACITACIONES!A:B,2,0)</f>
        <v>Ambiental</v>
      </c>
      <c r="C785" s="4" t="str">
        <f>+VLOOKUP($A785,DATOS_CAPACITACIONES!A:C,3,0)</f>
        <v xml:space="preserve">Política integral de sostenibilidad </v>
      </c>
      <c r="D785" s="4" t="str">
        <f>+VLOOKUP($A785,DATOS_CAPACITACIONES!A:D,4,0)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5" s="4" t="str">
        <f>+VLOOKUP($A785,DATOS_CAPACITACIONES!A:E,5,0)</f>
        <v>William Fierro</v>
      </c>
      <c r="F785" s="4" t="str">
        <f>+VLOOKUP($A785,DATOS_CAPACITACIONES!A:F,6,0)</f>
        <v xml:space="preserve">William Fierro </v>
      </c>
      <c r="G785" s="4" t="str">
        <f>+VLOOKUP($A785,DATOS_CAPACITACIONES!A:G,7,0)</f>
        <v>Finca Cararabo</v>
      </c>
      <c r="H785" s="5">
        <f>+VLOOKUP($A785,DATOS_CAPACITACIONES!A:H,8,0)</f>
        <v>44376</v>
      </c>
      <c r="I785" s="4">
        <f>+VLOOKUP($A785,DATOS_CAPACITACIONES!A:I,9,0)</f>
        <v>60</v>
      </c>
      <c r="J785" s="2">
        <v>1128198184</v>
      </c>
      <c r="K785" s="4">
        <f>+VLOOKUP($J785,DATOS_PERSONAL!B:C,2,0)</f>
        <v>1527</v>
      </c>
      <c r="L785" s="4" t="str">
        <f>+VLOOKUP($J785,DATOS_PERSONAL!B:D,3,0)</f>
        <v xml:space="preserve"> DEYBER ENRIQUE</v>
      </c>
      <c r="M785" s="4" t="str">
        <f>+VLOOKUP($J785,DATOS_PERSONAL!B:E,4,0)</f>
        <v>GONZALEZ ALCAZAR</v>
      </c>
      <c r="N785" s="4" t="str">
        <f>+VLOOKUP($J785,DATOS_PERSONAL!B:F,5,0)</f>
        <v>OROBERLÍN S.A.S.</v>
      </c>
      <c r="O785" s="4">
        <f>+VLOOKUP($A785,DATOS_CAPACITACIONES!A:N,11,0)</f>
        <v>12</v>
      </c>
      <c r="P785" s="4">
        <f>+VLOOKUP($A785,DATOS_CAPACITACIONES!A:L,12,0)</f>
        <v>12</v>
      </c>
      <c r="Q785" s="3">
        <f t="shared" si="12"/>
        <v>1</v>
      </c>
    </row>
    <row r="786" spans="1:17" ht="34.5" customHeight="1" x14ac:dyDescent="0.25">
      <c r="A786" s="2">
        <v>32</v>
      </c>
      <c r="B786" s="4" t="str">
        <f>+VLOOKUP($A786,DATOS_CAPACITACIONES!A:B,2,0)</f>
        <v>Ambiental</v>
      </c>
      <c r="C786" s="4" t="str">
        <f>+VLOOKUP($A786,DATOS_CAPACITACIONES!A:C,3,0)</f>
        <v xml:space="preserve">Política integral de sostenibilidad </v>
      </c>
      <c r="D786" s="4" t="str">
        <f>+VLOOKUP($A786,DATOS_CAPACITACIONES!A:D,4,0)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6" s="4" t="str">
        <f>+VLOOKUP($A786,DATOS_CAPACITACIONES!A:E,5,0)</f>
        <v>William Fierro</v>
      </c>
      <c r="F786" s="4" t="str">
        <f>+VLOOKUP($A786,DATOS_CAPACITACIONES!A:F,6,0)</f>
        <v xml:space="preserve">William Fierro </v>
      </c>
      <c r="G786" s="4" t="str">
        <f>+VLOOKUP($A786,DATOS_CAPACITACIONES!A:G,7,0)</f>
        <v>Finca Cararabo</v>
      </c>
      <c r="H786" s="5">
        <f>+VLOOKUP($A786,DATOS_CAPACITACIONES!A:H,8,0)</f>
        <v>44376</v>
      </c>
      <c r="I786" s="4">
        <f>+VLOOKUP($A786,DATOS_CAPACITACIONES!A:I,9,0)</f>
        <v>60</v>
      </c>
      <c r="J786" s="2">
        <v>1006795353</v>
      </c>
      <c r="K786" s="4">
        <f>+VLOOKUP($J786,DATOS_PERSONAL!B:C,2,0)</f>
        <v>1533</v>
      </c>
      <c r="L786" s="4" t="str">
        <f>+VLOOKUP($J786,DATOS_PERSONAL!B:D,3,0)</f>
        <v xml:space="preserve"> LUIS JEFREY</v>
      </c>
      <c r="M786" s="4" t="str">
        <f>+VLOOKUP($J786,DATOS_PERSONAL!B:E,4,0)</f>
        <v>CASTRO NARVAEZ</v>
      </c>
      <c r="N786" s="4" t="str">
        <f>+VLOOKUP($J786,DATOS_PERSONAL!B:F,5,0)</f>
        <v>OROBERLÍN S.A.S.</v>
      </c>
      <c r="O786" s="4">
        <f>+VLOOKUP($A786,DATOS_CAPACITACIONES!A:N,11,0)</f>
        <v>12</v>
      </c>
      <c r="P786" s="4">
        <f>+VLOOKUP($A786,DATOS_CAPACITACIONES!A:L,12,0)</f>
        <v>12</v>
      </c>
      <c r="Q786" s="3">
        <f t="shared" si="12"/>
        <v>1</v>
      </c>
    </row>
    <row r="787" spans="1:17" ht="34.5" customHeight="1" x14ac:dyDescent="0.25">
      <c r="A787" s="2">
        <v>32</v>
      </c>
      <c r="B787" s="4" t="str">
        <f>+VLOOKUP($A787,DATOS_CAPACITACIONES!A:B,2,0)</f>
        <v>Ambiental</v>
      </c>
      <c r="C787" s="4" t="str">
        <f>+VLOOKUP($A787,DATOS_CAPACITACIONES!A:C,3,0)</f>
        <v xml:space="preserve">Política integral de sostenibilidad </v>
      </c>
      <c r="D787" s="4" t="str">
        <f>+VLOOKUP($A787,DATOS_CAPACITACIONES!A:D,4,0)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7" s="4" t="str">
        <f>+VLOOKUP($A787,DATOS_CAPACITACIONES!A:E,5,0)</f>
        <v>William Fierro</v>
      </c>
      <c r="F787" s="4" t="str">
        <f>+VLOOKUP($A787,DATOS_CAPACITACIONES!A:F,6,0)</f>
        <v xml:space="preserve">William Fierro </v>
      </c>
      <c r="G787" s="4" t="str">
        <f>+VLOOKUP($A787,DATOS_CAPACITACIONES!A:G,7,0)</f>
        <v>Finca Cararabo</v>
      </c>
      <c r="H787" s="5">
        <f>+VLOOKUP($A787,DATOS_CAPACITACIONES!A:H,8,0)</f>
        <v>44376</v>
      </c>
      <c r="I787" s="4">
        <f>+VLOOKUP($A787,DATOS_CAPACITACIONES!A:I,9,0)</f>
        <v>60</v>
      </c>
      <c r="J787" s="2">
        <v>1121935929</v>
      </c>
      <c r="K787" s="4" t="str">
        <f>+VLOOKUP($J787,DATOS_PERSONAL!B:C,2,0)</f>
        <v>N/A</v>
      </c>
      <c r="L787" s="4" t="str">
        <f>+VLOOKUP($J787,DATOS_PERSONAL!B:D,3,0)</f>
        <v>MILTON ANDRÉS</v>
      </c>
      <c r="M787" s="4" t="str">
        <f>+VLOOKUP($J787,DATOS_PERSONAL!B:E,4,0)</f>
        <v>AVILA LEGUIZAMO</v>
      </c>
      <c r="N787" s="4" t="str">
        <f>+VLOOKUP($J787,DATOS_PERSONAL!B:F,5,0)</f>
        <v>OROBERLÍN S.A.S.</v>
      </c>
      <c r="O787" s="4">
        <f>+VLOOKUP($A787,DATOS_CAPACITACIONES!A:N,11,0)</f>
        <v>12</v>
      </c>
      <c r="P787" s="4">
        <f>+VLOOKUP($A787,DATOS_CAPACITACIONES!A:L,12,0)</f>
        <v>12</v>
      </c>
      <c r="Q787" s="3">
        <f t="shared" si="12"/>
        <v>1</v>
      </c>
    </row>
    <row r="788" spans="1:17" ht="34.5" customHeight="1" x14ac:dyDescent="0.25">
      <c r="A788" s="2">
        <v>32</v>
      </c>
      <c r="B788" s="4" t="str">
        <f>+VLOOKUP($A788,DATOS_CAPACITACIONES!A:B,2,0)</f>
        <v>Ambiental</v>
      </c>
      <c r="C788" s="4" t="str">
        <f>+VLOOKUP($A788,DATOS_CAPACITACIONES!A:C,3,0)</f>
        <v xml:space="preserve">Política integral de sostenibilidad </v>
      </c>
      <c r="D788" s="4" t="str">
        <f>+VLOOKUP($A788,DATOS_CAPACITACIONES!A:D,4,0)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8" s="4" t="str">
        <f>+VLOOKUP($A788,DATOS_CAPACITACIONES!A:E,5,0)</f>
        <v>William Fierro</v>
      </c>
      <c r="F788" s="4" t="str">
        <f>+VLOOKUP($A788,DATOS_CAPACITACIONES!A:F,6,0)</f>
        <v xml:space="preserve">William Fierro </v>
      </c>
      <c r="G788" s="4" t="str">
        <f>+VLOOKUP($A788,DATOS_CAPACITACIONES!A:G,7,0)</f>
        <v>Finca Cararabo</v>
      </c>
      <c r="H788" s="5">
        <f>+VLOOKUP($A788,DATOS_CAPACITACIONES!A:H,8,0)</f>
        <v>44376</v>
      </c>
      <c r="I788" s="4">
        <f>+VLOOKUP($A788,DATOS_CAPACITACIONES!A:I,9,0)</f>
        <v>60</v>
      </c>
      <c r="J788" s="2">
        <v>1006864061</v>
      </c>
      <c r="K788" s="4">
        <f>+VLOOKUP($J788,DATOS_PERSONAL!B:C,2,0)</f>
        <v>1525</v>
      </c>
      <c r="L788" s="4" t="str">
        <f>+VLOOKUP($J788,DATOS_PERSONAL!B:D,3,0)</f>
        <v xml:space="preserve"> JUAN DAVID</v>
      </c>
      <c r="M788" s="4" t="str">
        <f>+VLOOKUP($J788,DATOS_PERSONAL!B:E,4,0)</f>
        <v>ALVAREZ GOMEZ</v>
      </c>
      <c r="N788" s="4" t="str">
        <f>+VLOOKUP($J788,DATOS_PERSONAL!B:F,5,0)</f>
        <v>OROBERLÍN S.A.S.</v>
      </c>
      <c r="O788" s="4">
        <f>+VLOOKUP($A788,DATOS_CAPACITACIONES!A:N,11,0)</f>
        <v>12</v>
      </c>
      <c r="P788" s="4">
        <f>+VLOOKUP($A788,DATOS_CAPACITACIONES!A:L,12,0)</f>
        <v>12</v>
      </c>
      <c r="Q788" s="3">
        <f t="shared" si="12"/>
        <v>1</v>
      </c>
    </row>
    <row r="789" spans="1:17" ht="34.5" customHeight="1" x14ac:dyDescent="0.25">
      <c r="A789" s="2">
        <v>32</v>
      </c>
      <c r="B789" s="4" t="str">
        <f>+VLOOKUP($A789,DATOS_CAPACITACIONES!A:B,2,0)</f>
        <v>Ambiental</v>
      </c>
      <c r="C789" s="4" t="str">
        <f>+VLOOKUP($A789,DATOS_CAPACITACIONES!A:C,3,0)</f>
        <v xml:space="preserve">Política integral de sostenibilidad </v>
      </c>
      <c r="D789" s="4" t="str">
        <f>+VLOOKUP($A789,DATOS_CAPACITACIONES!A:D,4,0)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89" s="4" t="str">
        <f>+VLOOKUP($A789,DATOS_CAPACITACIONES!A:E,5,0)</f>
        <v>William Fierro</v>
      </c>
      <c r="F789" s="4" t="str">
        <f>+VLOOKUP($A789,DATOS_CAPACITACIONES!A:F,6,0)</f>
        <v xml:space="preserve">William Fierro </v>
      </c>
      <c r="G789" s="4" t="str">
        <f>+VLOOKUP($A789,DATOS_CAPACITACIONES!A:G,7,0)</f>
        <v>Finca Cararabo</v>
      </c>
      <c r="H789" s="5">
        <f>+VLOOKUP($A789,DATOS_CAPACITACIONES!A:H,8,0)</f>
        <v>44376</v>
      </c>
      <c r="I789" s="4">
        <f>+VLOOKUP($A789,DATOS_CAPACITACIONES!A:I,9,0)</f>
        <v>60</v>
      </c>
      <c r="J789" s="2">
        <v>1007952645</v>
      </c>
      <c r="K789" s="4">
        <f>+VLOOKUP($J789,DATOS_PERSONAL!B:C,2,0)</f>
        <v>1528</v>
      </c>
      <c r="L789" s="4" t="str">
        <f>+VLOOKUP($J789,DATOS_PERSONAL!B:D,3,0)</f>
        <v xml:space="preserve"> JEISON DAVID</v>
      </c>
      <c r="M789" s="4" t="str">
        <f>+VLOOKUP($J789,DATOS_PERSONAL!B:E,4,0)</f>
        <v>ALCAZAR ZUÑIGA</v>
      </c>
      <c r="N789" s="4" t="str">
        <f>+VLOOKUP($J789,DATOS_PERSONAL!B:F,5,0)</f>
        <v>OROBERLÍN S.A.S.</v>
      </c>
      <c r="O789" s="4">
        <f>+VLOOKUP($A789,DATOS_CAPACITACIONES!A:N,11,0)</f>
        <v>12</v>
      </c>
      <c r="P789" s="4">
        <f>+VLOOKUP($A789,DATOS_CAPACITACIONES!A:L,12,0)</f>
        <v>12</v>
      </c>
      <c r="Q789" s="3">
        <f t="shared" si="12"/>
        <v>1</v>
      </c>
    </row>
    <row r="790" spans="1:17" ht="34.5" customHeight="1" x14ac:dyDescent="0.25">
      <c r="A790" s="2">
        <v>32</v>
      </c>
      <c r="B790" s="4" t="str">
        <f>+VLOOKUP($A790,DATOS_CAPACITACIONES!A:B,2,0)</f>
        <v>Ambiental</v>
      </c>
      <c r="C790" s="4" t="str">
        <f>+VLOOKUP($A790,DATOS_CAPACITACIONES!A:C,3,0)</f>
        <v xml:space="preserve">Política integral de sostenibilidad </v>
      </c>
      <c r="D790" s="4" t="str">
        <f>+VLOOKUP($A790,DATOS_CAPACITACIONES!A:D,4,0)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790" s="4" t="str">
        <f>+VLOOKUP($A790,DATOS_CAPACITACIONES!A:E,5,0)</f>
        <v>William Fierro</v>
      </c>
      <c r="F790" s="4" t="str">
        <f>+VLOOKUP($A790,DATOS_CAPACITACIONES!A:F,6,0)</f>
        <v xml:space="preserve">William Fierro </v>
      </c>
      <c r="G790" s="4" t="str">
        <f>+VLOOKUP($A790,DATOS_CAPACITACIONES!A:G,7,0)</f>
        <v>Finca Cararabo</v>
      </c>
      <c r="H790" s="5">
        <f>+VLOOKUP($A790,DATOS_CAPACITACIONES!A:H,8,0)</f>
        <v>44376</v>
      </c>
      <c r="I790" s="4">
        <f>+VLOOKUP($A790,DATOS_CAPACITACIONES!A:I,9,0)</f>
        <v>60</v>
      </c>
      <c r="J790" s="2">
        <v>19592721</v>
      </c>
      <c r="K790" s="4">
        <f>+VLOOKUP($J790,DATOS_PERSONAL!B:C,2,0)</f>
        <v>1524</v>
      </c>
      <c r="L790" s="4" t="str">
        <f>+VLOOKUP($J790,DATOS_PERSONAL!B:D,3,0)</f>
        <v xml:space="preserve"> ALVARO ENRIQUE</v>
      </c>
      <c r="M790" s="4" t="str">
        <f>+VLOOKUP($J790,DATOS_PERSONAL!B:E,4,0)</f>
        <v>ALCAZAR URINA</v>
      </c>
      <c r="N790" s="4" t="str">
        <f>+VLOOKUP($J790,DATOS_PERSONAL!B:F,5,0)</f>
        <v>OROBERLÍN S.A.S.</v>
      </c>
      <c r="O790" s="4">
        <f>+VLOOKUP($A790,DATOS_CAPACITACIONES!A:N,11,0)</f>
        <v>12</v>
      </c>
      <c r="P790" s="4">
        <f>+VLOOKUP($A790,DATOS_CAPACITACIONES!A:L,12,0)</f>
        <v>12</v>
      </c>
      <c r="Q790" s="3">
        <f t="shared" si="12"/>
        <v>1</v>
      </c>
    </row>
    <row r="791" spans="1:17" ht="34.5" customHeight="1" x14ac:dyDescent="0.25">
      <c r="A791" s="2">
        <v>33</v>
      </c>
      <c r="B791" s="4" t="str">
        <f>+VLOOKUP($A791,DATOS_CAPACITACIONES!A:B,2,0)</f>
        <v>Ambiental</v>
      </c>
      <c r="C791" s="4" t="str">
        <f>+VLOOKUP($A791,DATOS_CAPACITACIONES!A:C,3,0)</f>
        <v>Procedimiento de comunicaciones</v>
      </c>
      <c r="D791" s="4" t="str">
        <f>+VLOOKUP($A791,DATOS_CAPACITACIONES!A:D,4,0)</f>
        <v xml:space="preserve">Socialización de los PQRS al personal activo en la empresa, para adquirir conocimiento frente al manejo de esta herramienta, sus medidas de recepción y el punto de ubicación de los buzones. </v>
      </c>
      <c r="E791" s="4" t="str">
        <f>+VLOOKUP($A791,DATOS_CAPACITACIONES!A:E,5,0)</f>
        <v>William Fierro</v>
      </c>
      <c r="F791" s="4" t="str">
        <f>+VLOOKUP($A791,DATOS_CAPACITACIONES!A:F,6,0)</f>
        <v xml:space="preserve">William Fierro </v>
      </c>
      <c r="G791" s="4" t="str">
        <f>+VLOOKUP($A791,DATOS_CAPACITACIONES!A:G,7,0)</f>
        <v xml:space="preserve">Finca el Pilar </v>
      </c>
      <c r="H791" s="5">
        <f>+VLOOKUP($A791,DATOS_CAPACITACIONES!A:H,8,0)</f>
        <v>44377</v>
      </c>
      <c r="I791" s="4">
        <f>+VLOOKUP($A791,DATOS_CAPACITACIONES!A:I,9,0)</f>
        <v>60</v>
      </c>
      <c r="J791" s="2">
        <v>1020770884</v>
      </c>
      <c r="K791" s="4" t="str">
        <f>+VLOOKUP($J791,DATOS_PERSONAL!B:C,2,0)</f>
        <v>N/A</v>
      </c>
      <c r="L791" s="4" t="str">
        <f>+VLOOKUP($J791,DATOS_PERSONAL!B:D,3,0)</f>
        <v>EDWIN ALEXANDER</v>
      </c>
      <c r="M791" s="4" t="str">
        <f>+VLOOKUP($J791,DATOS_PERSONAL!B:E,4,0)</f>
        <v>TRIANA VALLEJO</v>
      </c>
      <c r="N791" s="4" t="str">
        <f>+VLOOKUP($J791,DATOS_PERSONAL!B:F,5,0)</f>
        <v>PALMERAS CARARABO S.A.</v>
      </c>
      <c r="O791" s="4">
        <f>+VLOOKUP($A791,DATOS_CAPACITACIONES!A:N,11,0)</f>
        <v>9</v>
      </c>
      <c r="P791" s="4">
        <f>+VLOOKUP($A791,DATOS_CAPACITACIONES!A:L,12,0)</f>
        <v>9</v>
      </c>
      <c r="Q791" s="3">
        <f t="shared" si="12"/>
        <v>1</v>
      </c>
    </row>
    <row r="792" spans="1:17" ht="34.5" customHeight="1" x14ac:dyDescent="0.25">
      <c r="A792" s="2">
        <v>33</v>
      </c>
      <c r="B792" s="4" t="str">
        <f>+VLOOKUP($A792,DATOS_CAPACITACIONES!A:B,2,0)</f>
        <v>Ambiental</v>
      </c>
      <c r="C792" s="4" t="str">
        <f>+VLOOKUP($A792,DATOS_CAPACITACIONES!A:C,3,0)</f>
        <v>Procedimiento de comunicaciones</v>
      </c>
      <c r="D792" s="4" t="str">
        <f>+VLOOKUP($A792,DATOS_CAPACITACIONES!A:D,4,0)</f>
        <v xml:space="preserve">Socialización de los PQRS al personal activo en la empresa, para adquirir conocimiento frente al manejo de esta herramienta, sus medidas de recepción y el punto de ubicación de los buzones. </v>
      </c>
      <c r="E792" s="4" t="str">
        <f>+VLOOKUP($A792,DATOS_CAPACITACIONES!A:E,5,0)</f>
        <v>William Fierro</v>
      </c>
      <c r="F792" s="4" t="str">
        <f>+VLOOKUP($A792,DATOS_CAPACITACIONES!A:F,6,0)</f>
        <v xml:space="preserve">William Fierro </v>
      </c>
      <c r="G792" s="4" t="str">
        <f>+VLOOKUP($A792,DATOS_CAPACITACIONES!A:G,7,0)</f>
        <v xml:space="preserve">Finca el Pilar </v>
      </c>
      <c r="H792" s="5">
        <f>+VLOOKUP($A792,DATOS_CAPACITACIONES!A:H,8,0)</f>
        <v>44377</v>
      </c>
      <c r="I792" s="4">
        <f>+VLOOKUP($A792,DATOS_CAPACITACIONES!A:I,9,0)</f>
        <v>60</v>
      </c>
      <c r="J792" s="2">
        <v>86053117</v>
      </c>
      <c r="K792" s="4" t="str">
        <f>+VLOOKUP($J792,DATOS_PERSONAL!B:C,2,0)</f>
        <v>N/A</v>
      </c>
      <c r="L792" s="4" t="str">
        <f>+VLOOKUP($J792,DATOS_PERSONAL!B:D,3,0)</f>
        <v xml:space="preserve"> OMAR </v>
      </c>
      <c r="M792" s="4" t="str">
        <f>+VLOOKUP($J792,DATOS_PERSONAL!B:E,4,0)</f>
        <v>RIVERA ESPINOSA</v>
      </c>
      <c r="N792" s="4" t="str">
        <f>+VLOOKUP($J792,DATOS_PERSONAL!B:F,5,0)</f>
        <v>PALMERAS CARARABO S.A.</v>
      </c>
      <c r="O792" s="4">
        <f>+VLOOKUP($A792,DATOS_CAPACITACIONES!A:N,11,0)</f>
        <v>9</v>
      </c>
      <c r="P792" s="4">
        <f>+VLOOKUP($A792,DATOS_CAPACITACIONES!A:L,12,0)</f>
        <v>9</v>
      </c>
      <c r="Q792" s="3">
        <f t="shared" si="12"/>
        <v>1</v>
      </c>
    </row>
    <row r="793" spans="1:17" ht="34.5" customHeight="1" x14ac:dyDescent="0.25">
      <c r="A793" s="2">
        <v>33</v>
      </c>
      <c r="B793" s="4" t="str">
        <f>+VLOOKUP($A793,DATOS_CAPACITACIONES!A:B,2,0)</f>
        <v>Ambiental</v>
      </c>
      <c r="C793" s="4" t="str">
        <f>+VLOOKUP($A793,DATOS_CAPACITACIONES!A:C,3,0)</f>
        <v>Procedimiento de comunicaciones</v>
      </c>
      <c r="D793" s="4" t="str">
        <f>+VLOOKUP($A793,DATOS_CAPACITACIONES!A:D,4,0)</f>
        <v xml:space="preserve">Socialización de los PQRS al personal activo en la empresa, para adquirir conocimiento frente al manejo de esta herramienta, sus medidas de recepción y el punto de ubicación de los buzones. </v>
      </c>
      <c r="E793" s="4" t="str">
        <f>+VLOOKUP($A793,DATOS_CAPACITACIONES!A:E,5,0)</f>
        <v>William Fierro</v>
      </c>
      <c r="F793" s="4" t="str">
        <f>+VLOOKUP($A793,DATOS_CAPACITACIONES!A:F,6,0)</f>
        <v xml:space="preserve">William Fierro </v>
      </c>
      <c r="G793" s="4" t="str">
        <f>+VLOOKUP($A793,DATOS_CAPACITACIONES!A:G,7,0)</f>
        <v xml:space="preserve">Finca el Pilar </v>
      </c>
      <c r="H793" s="5">
        <f>+VLOOKUP($A793,DATOS_CAPACITACIONES!A:H,8,0)</f>
        <v>44377</v>
      </c>
      <c r="I793" s="4">
        <f>+VLOOKUP($A793,DATOS_CAPACITACIONES!A:I,9,0)</f>
        <v>60</v>
      </c>
      <c r="J793" s="2">
        <v>86059628</v>
      </c>
      <c r="K793" s="4" t="str">
        <f>+VLOOKUP($J793,DATOS_PERSONAL!B:C,2,0)</f>
        <v>N/A</v>
      </c>
      <c r="L793" s="4" t="str">
        <f>+VLOOKUP($J793,DATOS_PERSONAL!B:D,3,0)</f>
        <v xml:space="preserve"> GEDMAN</v>
      </c>
      <c r="M793" s="4" t="str">
        <f>+VLOOKUP($J793,DATOS_PERSONAL!B:E,4,0)</f>
        <v>HERNANDEZ ALVARADO</v>
      </c>
      <c r="N793" s="4" t="str">
        <f>+VLOOKUP($J793,DATOS_PERSONAL!B:F,5,0)</f>
        <v>PALMERAS CARARABO S.A.</v>
      </c>
      <c r="O793" s="4">
        <f>+VLOOKUP($A793,DATOS_CAPACITACIONES!A:N,11,0)</f>
        <v>9</v>
      </c>
      <c r="P793" s="4">
        <f>+VLOOKUP($A793,DATOS_CAPACITACIONES!A:L,12,0)</f>
        <v>9</v>
      </c>
      <c r="Q793" s="3">
        <f t="shared" si="12"/>
        <v>1</v>
      </c>
    </row>
    <row r="794" spans="1:17" ht="34.5" customHeight="1" x14ac:dyDescent="0.25">
      <c r="A794" s="2">
        <v>33</v>
      </c>
      <c r="B794" s="4" t="str">
        <f>+VLOOKUP($A794,DATOS_CAPACITACIONES!A:B,2,0)</f>
        <v>Ambiental</v>
      </c>
      <c r="C794" s="4" t="str">
        <f>+VLOOKUP($A794,DATOS_CAPACITACIONES!A:C,3,0)</f>
        <v>Procedimiento de comunicaciones</v>
      </c>
      <c r="D794" s="4" t="str">
        <f>+VLOOKUP($A794,DATOS_CAPACITACIONES!A:D,4,0)</f>
        <v xml:space="preserve">Socialización de los PQRS al personal activo en la empresa, para adquirir conocimiento frente al manejo de esta herramienta, sus medidas de recepción y el punto de ubicación de los buzones. </v>
      </c>
      <c r="E794" s="4" t="str">
        <f>+VLOOKUP($A794,DATOS_CAPACITACIONES!A:E,5,0)</f>
        <v>William Fierro</v>
      </c>
      <c r="F794" s="4" t="str">
        <f>+VLOOKUP($A794,DATOS_CAPACITACIONES!A:F,6,0)</f>
        <v xml:space="preserve">William Fierro </v>
      </c>
      <c r="G794" s="4" t="str">
        <f>+VLOOKUP($A794,DATOS_CAPACITACIONES!A:G,7,0)</f>
        <v xml:space="preserve">Finca el Pilar </v>
      </c>
      <c r="H794" s="5">
        <f>+VLOOKUP($A794,DATOS_CAPACITACIONES!A:H,8,0)</f>
        <v>44377</v>
      </c>
      <c r="I794" s="4">
        <f>+VLOOKUP($A794,DATOS_CAPACITACIONES!A:I,9,0)</f>
        <v>60</v>
      </c>
      <c r="J794" s="2">
        <v>1121910048</v>
      </c>
      <c r="K794" s="4" t="str">
        <f>+VLOOKUP($J794,DATOS_PERSONAL!B:C,2,0)</f>
        <v>N/A</v>
      </c>
      <c r="L794" s="4" t="str">
        <f>+VLOOKUP($J794,DATOS_PERSONAL!B:D,3,0)</f>
        <v xml:space="preserve"> DEISY TATIANA</v>
      </c>
      <c r="M794" s="4" t="str">
        <f>+VLOOKUP($J794,DATOS_PERSONAL!B:E,4,0)</f>
        <v>DUARTE MORENO</v>
      </c>
      <c r="N794" s="4" t="str">
        <f>+VLOOKUP($J794,DATOS_PERSONAL!B:F,5,0)</f>
        <v>PALMERAS CARARABO S.A.</v>
      </c>
      <c r="O794" s="4">
        <f>+VLOOKUP($A794,DATOS_CAPACITACIONES!A:N,11,0)</f>
        <v>9</v>
      </c>
      <c r="P794" s="4">
        <f>+VLOOKUP($A794,DATOS_CAPACITACIONES!A:L,12,0)</f>
        <v>9</v>
      </c>
      <c r="Q794" s="3">
        <f t="shared" si="12"/>
        <v>1</v>
      </c>
    </row>
    <row r="795" spans="1:17" ht="34.5" customHeight="1" x14ac:dyDescent="0.25">
      <c r="A795" s="2">
        <v>33</v>
      </c>
      <c r="B795" s="4" t="str">
        <f>+VLOOKUP($A795,DATOS_CAPACITACIONES!A:B,2,0)</f>
        <v>Ambiental</v>
      </c>
      <c r="C795" s="4" t="str">
        <f>+VLOOKUP($A795,DATOS_CAPACITACIONES!A:C,3,0)</f>
        <v>Procedimiento de comunicaciones</v>
      </c>
      <c r="D795" s="4" t="str">
        <f>+VLOOKUP($A795,DATOS_CAPACITACIONES!A:D,4,0)</f>
        <v xml:space="preserve">Socialización de los PQRS al personal activo en la empresa, para adquirir conocimiento frente al manejo de esta herramienta, sus medidas de recepción y el punto de ubicación de los buzones. </v>
      </c>
      <c r="E795" s="4" t="str">
        <f>+VLOOKUP($A795,DATOS_CAPACITACIONES!A:E,5,0)</f>
        <v>William Fierro</v>
      </c>
      <c r="F795" s="4" t="str">
        <f>+VLOOKUP($A795,DATOS_CAPACITACIONES!A:F,6,0)</f>
        <v xml:space="preserve">William Fierro </v>
      </c>
      <c r="G795" s="4" t="str">
        <f>+VLOOKUP($A795,DATOS_CAPACITACIONES!A:G,7,0)</f>
        <v xml:space="preserve">Finca el Pilar </v>
      </c>
      <c r="H795" s="5">
        <f>+VLOOKUP($A795,DATOS_CAPACITACIONES!A:H,8,0)</f>
        <v>44377</v>
      </c>
      <c r="I795" s="4">
        <f>+VLOOKUP($A795,DATOS_CAPACITACIONES!A:I,9,0)</f>
        <v>60</v>
      </c>
      <c r="J795" s="2">
        <v>1120868172</v>
      </c>
      <c r="K795" s="4" t="str">
        <f>+VLOOKUP($J795,DATOS_PERSONAL!B:C,2,0)</f>
        <v>N/A</v>
      </c>
      <c r="L795" s="4" t="str">
        <f>+VLOOKUP($J795,DATOS_PERSONAL!B:D,3,0)</f>
        <v xml:space="preserve"> WILLIAM DAVID</v>
      </c>
      <c r="M795" s="4" t="str">
        <f>+VLOOKUP($J795,DATOS_PERSONAL!B:E,4,0)</f>
        <v>DIAZ RUBIO</v>
      </c>
      <c r="N795" s="4" t="str">
        <f>+VLOOKUP($J795,DATOS_PERSONAL!B:F,5,0)</f>
        <v>PALMERAS CARARABO S.A.</v>
      </c>
      <c r="O795" s="4">
        <f>+VLOOKUP($A795,DATOS_CAPACITACIONES!A:N,11,0)</f>
        <v>9</v>
      </c>
      <c r="P795" s="4">
        <f>+VLOOKUP($A795,DATOS_CAPACITACIONES!A:L,12,0)</f>
        <v>9</v>
      </c>
      <c r="Q795" s="3">
        <f t="shared" si="12"/>
        <v>1</v>
      </c>
    </row>
    <row r="796" spans="1:17" ht="34.5" customHeight="1" x14ac:dyDescent="0.25">
      <c r="A796" s="2">
        <v>33</v>
      </c>
      <c r="B796" s="4" t="str">
        <f>+VLOOKUP($A796,DATOS_CAPACITACIONES!A:B,2,0)</f>
        <v>Ambiental</v>
      </c>
      <c r="C796" s="4" t="str">
        <f>+VLOOKUP($A796,DATOS_CAPACITACIONES!A:C,3,0)</f>
        <v>Procedimiento de comunicaciones</v>
      </c>
      <c r="D796" s="4" t="str">
        <f>+VLOOKUP($A796,DATOS_CAPACITACIONES!A:D,4,0)</f>
        <v xml:space="preserve">Socialización de los PQRS al personal activo en la empresa, para adquirir conocimiento frente al manejo de esta herramienta, sus medidas de recepción y el punto de ubicación de los buzones. </v>
      </c>
      <c r="E796" s="4" t="str">
        <f>+VLOOKUP($A796,DATOS_CAPACITACIONES!A:E,5,0)</f>
        <v>William Fierro</v>
      </c>
      <c r="F796" s="4" t="str">
        <f>+VLOOKUP($A796,DATOS_CAPACITACIONES!A:F,6,0)</f>
        <v xml:space="preserve">William Fierro </v>
      </c>
      <c r="G796" s="4" t="str">
        <f>+VLOOKUP($A796,DATOS_CAPACITACIONES!A:G,7,0)</f>
        <v xml:space="preserve">Finca el Pilar </v>
      </c>
      <c r="H796" s="5">
        <f>+VLOOKUP($A796,DATOS_CAPACITACIONES!A:H,8,0)</f>
        <v>44377</v>
      </c>
      <c r="I796" s="4">
        <f>+VLOOKUP($A796,DATOS_CAPACITACIONES!A:I,9,0)</f>
        <v>60</v>
      </c>
      <c r="J796" s="2">
        <v>1122123512</v>
      </c>
      <c r="K796" s="4" t="str">
        <f>+VLOOKUP($J796,DATOS_PERSONAL!B:C,2,0)</f>
        <v>N/A</v>
      </c>
      <c r="L796" s="4" t="str">
        <f>+VLOOKUP($J796,DATOS_PERSONAL!B:D,3,0)</f>
        <v xml:space="preserve"> SANDRA MARCELA </v>
      </c>
      <c r="M796" s="4" t="str">
        <f>+VLOOKUP($J796,DATOS_PERSONAL!B:E,4,0)</f>
        <v>CARO MORA</v>
      </c>
      <c r="N796" s="4" t="str">
        <f>+VLOOKUP($J796,DATOS_PERSONAL!B:F,5,0)</f>
        <v>PALMERAS CARARABO S.A.</v>
      </c>
      <c r="O796" s="4">
        <f>+VLOOKUP($A796,DATOS_CAPACITACIONES!A:N,11,0)</f>
        <v>9</v>
      </c>
      <c r="P796" s="4">
        <f>+VLOOKUP($A796,DATOS_CAPACITACIONES!A:L,12,0)</f>
        <v>9</v>
      </c>
      <c r="Q796" s="3">
        <f t="shared" si="12"/>
        <v>1</v>
      </c>
    </row>
    <row r="797" spans="1:17" ht="34.5" customHeight="1" x14ac:dyDescent="0.25">
      <c r="A797" s="2">
        <v>33</v>
      </c>
      <c r="B797" s="4" t="str">
        <f>+VLOOKUP($A797,DATOS_CAPACITACIONES!A:B,2,0)</f>
        <v>Ambiental</v>
      </c>
      <c r="C797" s="4" t="str">
        <f>+VLOOKUP($A797,DATOS_CAPACITACIONES!A:C,3,0)</f>
        <v>Procedimiento de comunicaciones</v>
      </c>
      <c r="D797" s="4" t="str">
        <f>+VLOOKUP($A797,DATOS_CAPACITACIONES!A:D,4,0)</f>
        <v xml:space="preserve">Socialización de los PQRS al personal activo en la empresa, para adquirir conocimiento frente al manejo de esta herramienta, sus medidas de recepción y el punto de ubicación de los buzones. </v>
      </c>
      <c r="E797" s="4" t="str">
        <f>+VLOOKUP($A797,DATOS_CAPACITACIONES!A:E,5,0)</f>
        <v>William Fierro</v>
      </c>
      <c r="F797" s="4" t="str">
        <f>+VLOOKUP($A797,DATOS_CAPACITACIONES!A:F,6,0)</f>
        <v xml:space="preserve">William Fierro </v>
      </c>
      <c r="G797" s="4" t="str">
        <f>+VLOOKUP($A797,DATOS_CAPACITACIONES!A:G,7,0)</f>
        <v xml:space="preserve">Finca el Pilar </v>
      </c>
      <c r="H797" s="5">
        <f>+VLOOKUP($A797,DATOS_CAPACITACIONES!A:H,8,0)</f>
        <v>44377</v>
      </c>
      <c r="I797" s="4">
        <f>+VLOOKUP($A797,DATOS_CAPACITACIONES!A:I,9,0)</f>
        <v>60</v>
      </c>
      <c r="J797" s="2">
        <v>1106333245</v>
      </c>
      <c r="K797" s="4" t="str">
        <f>+VLOOKUP($J797,DATOS_PERSONAL!B:C,2,0)</f>
        <v>N/A</v>
      </c>
      <c r="L797" s="4" t="str">
        <f>+VLOOKUP($J797,DATOS_PERSONAL!B:D,3,0)</f>
        <v xml:space="preserve">NUBIA ESPERANZA </v>
      </c>
      <c r="M797" s="4" t="str">
        <f>+VLOOKUP($J797,DATOS_PERSONAL!B:E,4,0)</f>
        <v>BELTRAN ECHEVERRY</v>
      </c>
      <c r="N797" s="4" t="str">
        <f>+VLOOKUP($J797,DATOS_PERSONAL!B:F,5,0)</f>
        <v>PALMERAS CARARABO S.A.</v>
      </c>
      <c r="O797" s="4">
        <f>+VLOOKUP($A797,DATOS_CAPACITACIONES!A:N,11,0)</f>
        <v>9</v>
      </c>
      <c r="P797" s="4">
        <f>+VLOOKUP($A797,DATOS_CAPACITACIONES!A:L,12,0)</f>
        <v>9</v>
      </c>
      <c r="Q797" s="3">
        <f t="shared" si="12"/>
        <v>1</v>
      </c>
    </row>
    <row r="798" spans="1:17" ht="34.5" customHeight="1" x14ac:dyDescent="0.25">
      <c r="A798" s="2">
        <v>33</v>
      </c>
      <c r="B798" s="4" t="str">
        <f>+VLOOKUP($A798,DATOS_CAPACITACIONES!A:B,2,0)</f>
        <v>Ambiental</v>
      </c>
      <c r="C798" s="4" t="str">
        <f>+VLOOKUP($A798,DATOS_CAPACITACIONES!A:C,3,0)</f>
        <v>Procedimiento de comunicaciones</v>
      </c>
      <c r="D798" s="4" t="str">
        <f>+VLOOKUP($A798,DATOS_CAPACITACIONES!A:D,4,0)</f>
        <v xml:space="preserve">Socialización de los PQRS al personal activo en la empresa, para adquirir conocimiento frente al manejo de esta herramienta, sus medidas de recepción y el punto de ubicación de los buzones. </v>
      </c>
      <c r="E798" s="4" t="str">
        <f>+VLOOKUP($A798,DATOS_CAPACITACIONES!A:E,5,0)</f>
        <v>William Fierro</v>
      </c>
      <c r="F798" s="4" t="str">
        <f>+VLOOKUP($A798,DATOS_CAPACITACIONES!A:F,6,0)</f>
        <v xml:space="preserve">William Fierro </v>
      </c>
      <c r="G798" s="4" t="str">
        <f>+VLOOKUP($A798,DATOS_CAPACITACIONES!A:G,7,0)</f>
        <v xml:space="preserve">Finca el Pilar </v>
      </c>
      <c r="H798" s="5">
        <f>+VLOOKUP($A798,DATOS_CAPACITACIONES!A:H,8,0)</f>
        <v>44377</v>
      </c>
      <c r="I798" s="4">
        <f>+VLOOKUP($A798,DATOS_CAPACITACIONES!A:I,9,0)</f>
        <v>60</v>
      </c>
      <c r="J798" s="2">
        <v>1121941203</v>
      </c>
      <c r="K798" s="4" t="str">
        <f>+VLOOKUP($J798,DATOS_PERSONAL!B:C,2,0)</f>
        <v>N/A</v>
      </c>
      <c r="L798" s="4" t="str">
        <f>+VLOOKUP($J798,DATOS_PERSONAL!B:D,3,0)</f>
        <v xml:space="preserve"> YADY JASBLEIDY</v>
      </c>
      <c r="M798" s="4" t="str">
        <f>+VLOOKUP($J798,DATOS_PERSONAL!B:E,4,0)</f>
        <v>BAYONA GONZALEZ</v>
      </c>
      <c r="N798" s="4" t="str">
        <f>+VLOOKUP($J798,DATOS_PERSONAL!B:F,5,0)</f>
        <v>PALMERAS CARARABO S.A.</v>
      </c>
      <c r="O798" s="4">
        <f>+VLOOKUP($A798,DATOS_CAPACITACIONES!A:N,11,0)</f>
        <v>9</v>
      </c>
      <c r="P798" s="4">
        <f>+VLOOKUP($A798,DATOS_CAPACITACIONES!A:L,12,0)</f>
        <v>9</v>
      </c>
      <c r="Q798" s="3">
        <f t="shared" si="12"/>
        <v>1</v>
      </c>
    </row>
    <row r="799" spans="1:17" ht="34.5" customHeight="1" x14ac:dyDescent="0.25">
      <c r="A799" s="2">
        <v>33</v>
      </c>
      <c r="B799" s="4" t="str">
        <f>+VLOOKUP($A799,DATOS_CAPACITACIONES!A:B,2,0)</f>
        <v>Ambiental</v>
      </c>
      <c r="C799" s="4" t="str">
        <f>+VLOOKUP($A799,DATOS_CAPACITACIONES!A:C,3,0)</f>
        <v>Procedimiento de comunicaciones</v>
      </c>
      <c r="D799" s="4" t="str">
        <f>+VLOOKUP($A799,DATOS_CAPACITACIONES!A:D,4,0)</f>
        <v xml:space="preserve">Socialización de los PQRS al personal activo en la empresa, para adquirir conocimiento frente al manejo de esta herramienta, sus medidas de recepción y el punto de ubicación de los buzones. </v>
      </c>
      <c r="E799" s="4" t="str">
        <f>+VLOOKUP($A799,DATOS_CAPACITACIONES!A:E,5,0)</f>
        <v>William Fierro</v>
      </c>
      <c r="F799" s="4" t="str">
        <f>+VLOOKUP($A799,DATOS_CAPACITACIONES!A:F,6,0)</f>
        <v xml:space="preserve">William Fierro </v>
      </c>
      <c r="G799" s="4" t="str">
        <f>+VLOOKUP($A799,DATOS_CAPACITACIONES!A:G,7,0)</f>
        <v xml:space="preserve">Finca el Pilar </v>
      </c>
      <c r="H799" s="5">
        <f>+VLOOKUP($A799,DATOS_CAPACITACIONES!A:H,8,0)</f>
        <v>44377</v>
      </c>
      <c r="I799" s="4">
        <f>+VLOOKUP($A799,DATOS_CAPACITACIONES!A:I,9,0)</f>
        <v>60</v>
      </c>
      <c r="J799" s="2">
        <v>1121903978</v>
      </c>
      <c r="K799" s="4" t="str">
        <f>+VLOOKUP($J799,DATOS_PERSONAL!B:C,2,0)</f>
        <v>N/A</v>
      </c>
      <c r="L799" s="4" t="str">
        <f>+VLOOKUP($J799,DATOS_PERSONAL!B:D,3,0)</f>
        <v xml:space="preserve"> CARLOS FELIPE</v>
      </c>
      <c r="M799" s="4" t="str">
        <f>+VLOOKUP($J799,DATOS_PERSONAL!B:E,4,0)</f>
        <v>ARIAS RODRIGUEZ</v>
      </c>
      <c r="N799" s="4" t="str">
        <f>+VLOOKUP($J799,DATOS_PERSONAL!B:F,5,0)</f>
        <v>PALMERAS CARARABO S.A.</v>
      </c>
      <c r="O799" s="4">
        <f>+VLOOKUP($A799,DATOS_CAPACITACIONES!A:N,11,0)</f>
        <v>9</v>
      </c>
      <c r="P799" s="4">
        <f>+VLOOKUP($A799,DATOS_CAPACITACIONES!A:L,12,0)</f>
        <v>9</v>
      </c>
      <c r="Q799" s="3">
        <f t="shared" si="12"/>
        <v>1</v>
      </c>
    </row>
    <row r="800" spans="1:17" ht="34.5" customHeight="1" x14ac:dyDescent="0.25">
      <c r="A800" s="2">
        <v>34</v>
      </c>
      <c r="B800" s="4" t="str">
        <f>+VLOOKUP($A800,DATOS_CAPACITACIONES!A:B,2,0)</f>
        <v>Ambiental</v>
      </c>
      <c r="C800" s="4" t="str">
        <f>+VLOOKUP($A800,DATOS_CAPACITACIONES!A:C,3,0)</f>
        <v xml:space="preserve">Política integral de sostenibilidad </v>
      </c>
      <c r="D800" s="4" t="str">
        <f>+VLOOKUP($A800,DATOS_CAPACITACIONES!A:D,4,0)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0" s="4" t="str">
        <f>+VLOOKUP($A800,DATOS_CAPACITACIONES!A:E,5,0)</f>
        <v>William Fierro</v>
      </c>
      <c r="F800" s="4" t="str">
        <f>+VLOOKUP($A800,DATOS_CAPACITACIONES!A:F,6,0)</f>
        <v xml:space="preserve">William Fierro </v>
      </c>
      <c r="G800" s="4" t="str">
        <f>+VLOOKUP($A800,DATOS_CAPACITACIONES!A:G,7,0)</f>
        <v xml:space="preserve">Finca El Pilar </v>
      </c>
      <c r="H800" s="5">
        <f>+VLOOKUP($A800,DATOS_CAPACITACIONES!A:H,8,0)</f>
        <v>44377</v>
      </c>
      <c r="I800" s="4">
        <f>+VLOOKUP($A800,DATOS_CAPACITACIONES!A:I,9,0)</f>
        <v>60</v>
      </c>
      <c r="J800" s="2">
        <v>1020770884</v>
      </c>
      <c r="K800" s="4" t="str">
        <f>+VLOOKUP($J800,DATOS_PERSONAL!B:C,2,0)</f>
        <v>N/A</v>
      </c>
      <c r="L800" s="4" t="str">
        <f>+VLOOKUP($J800,DATOS_PERSONAL!B:D,3,0)</f>
        <v>EDWIN ALEXANDER</v>
      </c>
      <c r="M800" s="4" t="str">
        <f>+VLOOKUP($J800,DATOS_PERSONAL!B:E,4,0)</f>
        <v>TRIANA VALLEJO</v>
      </c>
      <c r="N800" s="4" t="str">
        <f>+VLOOKUP($J800,DATOS_PERSONAL!B:F,5,0)</f>
        <v>PALMERAS CARARABO S.A.</v>
      </c>
      <c r="O800" s="4">
        <f>+VLOOKUP($A800,DATOS_CAPACITACIONES!A:N,11,0)</f>
        <v>11</v>
      </c>
      <c r="P800" s="4">
        <f>+VLOOKUP($A800,DATOS_CAPACITACIONES!A:L,12,0)</f>
        <v>11</v>
      </c>
      <c r="Q800" s="3">
        <f t="shared" si="12"/>
        <v>1</v>
      </c>
    </row>
    <row r="801" spans="1:17" ht="34.5" customHeight="1" x14ac:dyDescent="0.25">
      <c r="A801" s="2">
        <v>34</v>
      </c>
      <c r="B801" s="4" t="str">
        <f>+VLOOKUP($A801,DATOS_CAPACITACIONES!A:B,2,0)</f>
        <v>Ambiental</v>
      </c>
      <c r="C801" s="4" t="str">
        <f>+VLOOKUP($A801,DATOS_CAPACITACIONES!A:C,3,0)</f>
        <v xml:space="preserve">Política integral de sostenibilidad </v>
      </c>
      <c r="D801" s="4" t="str">
        <f>+VLOOKUP($A801,DATOS_CAPACITACIONES!A:D,4,0)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1" s="4" t="str">
        <f>+VLOOKUP($A801,DATOS_CAPACITACIONES!A:E,5,0)</f>
        <v>William Fierro</v>
      </c>
      <c r="F801" s="4" t="str">
        <f>+VLOOKUP($A801,DATOS_CAPACITACIONES!A:F,6,0)</f>
        <v xml:space="preserve">William Fierro </v>
      </c>
      <c r="G801" s="4" t="str">
        <f>+VLOOKUP($A801,DATOS_CAPACITACIONES!A:G,7,0)</f>
        <v xml:space="preserve">Finca El Pilar </v>
      </c>
      <c r="H801" s="5">
        <f>+VLOOKUP($A801,DATOS_CAPACITACIONES!A:H,8,0)</f>
        <v>44377</v>
      </c>
      <c r="I801" s="4">
        <f>+VLOOKUP($A801,DATOS_CAPACITACIONES!A:I,9,0)</f>
        <v>60</v>
      </c>
      <c r="J801" s="2">
        <v>86053117</v>
      </c>
      <c r="K801" s="4" t="str">
        <f>+VLOOKUP($J801,DATOS_PERSONAL!B:C,2,0)</f>
        <v>N/A</v>
      </c>
      <c r="L801" s="4" t="str">
        <f>+VLOOKUP($J801,DATOS_PERSONAL!B:D,3,0)</f>
        <v xml:space="preserve"> OMAR </v>
      </c>
      <c r="M801" s="4" t="str">
        <f>+VLOOKUP($J801,DATOS_PERSONAL!B:E,4,0)</f>
        <v>RIVERA ESPINOSA</v>
      </c>
      <c r="N801" s="4" t="str">
        <f>+VLOOKUP($J801,DATOS_PERSONAL!B:F,5,0)</f>
        <v>PALMERAS CARARABO S.A.</v>
      </c>
      <c r="O801" s="4">
        <f>+VLOOKUP($A801,DATOS_CAPACITACIONES!A:N,11,0)</f>
        <v>11</v>
      </c>
      <c r="P801" s="4">
        <f>+VLOOKUP($A801,DATOS_CAPACITACIONES!A:L,12,0)</f>
        <v>11</v>
      </c>
      <c r="Q801" s="3">
        <f t="shared" si="12"/>
        <v>1</v>
      </c>
    </row>
    <row r="802" spans="1:17" ht="34.5" customHeight="1" x14ac:dyDescent="0.25">
      <c r="A802" s="2">
        <v>34</v>
      </c>
      <c r="B802" s="4" t="str">
        <f>+VLOOKUP($A802,DATOS_CAPACITACIONES!A:B,2,0)</f>
        <v>Ambiental</v>
      </c>
      <c r="C802" s="4" t="str">
        <f>+VLOOKUP($A802,DATOS_CAPACITACIONES!A:C,3,0)</f>
        <v xml:space="preserve">Política integral de sostenibilidad </v>
      </c>
      <c r="D802" s="4" t="str">
        <f>+VLOOKUP($A802,DATOS_CAPACITACIONES!A:D,4,0)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2" s="4" t="str">
        <f>+VLOOKUP($A802,DATOS_CAPACITACIONES!A:E,5,0)</f>
        <v>William Fierro</v>
      </c>
      <c r="F802" s="4" t="str">
        <f>+VLOOKUP($A802,DATOS_CAPACITACIONES!A:F,6,0)</f>
        <v xml:space="preserve">William Fierro </v>
      </c>
      <c r="G802" s="4" t="str">
        <f>+VLOOKUP($A802,DATOS_CAPACITACIONES!A:G,7,0)</f>
        <v xml:space="preserve">Finca El Pilar </v>
      </c>
      <c r="H802" s="5">
        <f>+VLOOKUP($A802,DATOS_CAPACITACIONES!A:H,8,0)</f>
        <v>44377</v>
      </c>
      <c r="I802" s="4">
        <f>+VLOOKUP($A802,DATOS_CAPACITACIONES!A:I,9,0)</f>
        <v>60</v>
      </c>
      <c r="J802" s="2">
        <v>1121953514</v>
      </c>
      <c r="K802" s="4" t="str">
        <f>+VLOOKUP($J802,DATOS_PERSONAL!B:C,2,0)</f>
        <v>N/A</v>
      </c>
      <c r="L802" s="4" t="str">
        <f>+VLOOKUP($J802,DATOS_PERSONAL!B:D,3,0)</f>
        <v>MARIA LORENA</v>
      </c>
      <c r="M802" s="4" t="str">
        <f>+VLOOKUP($J802,DATOS_PERSONAL!B:E,4,0)</f>
        <v xml:space="preserve">PULIDO RESTREPO </v>
      </c>
      <c r="N802" s="4" t="str">
        <f>+VLOOKUP($J802,DATOS_PERSONAL!B:F,5,0)</f>
        <v>PALMERAS CARARABO S.A.</v>
      </c>
      <c r="O802" s="4">
        <f>+VLOOKUP($A802,DATOS_CAPACITACIONES!A:N,11,0)</f>
        <v>11</v>
      </c>
      <c r="P802" s="4">
        <f>+VLOOKUP($A802,DATOS_CAPACITACIONES!A:L,12,0)</f>
        <v>11</v>
      </c>
      <c r="Q802" s="3">
        <f t="shared" si="12"/>
        <v>1</v>
      </c>
    </row>
    <row r="803" spans="1:17" ht="34.5" customHeight="1" x14ac:dyDescent="0.25">
      <c r="A803" s="2">
        <v>34</v>
      </c>
      <c r="B803" s="4" t="str">
        <f>+VLOOKUP($A803,DATOS_CAPACITACIONES!A:B,2,0)</f>
        <v>Ambiental</v>
      </c>
      <c r="C803" s="4" t="str">
        <f>+VLOOKUP($A803,DATOS_CAPACITACIONES!A:C,3,0)</f>
        <v xml:space="preserve">Política integral de sostenibilidad </v>
      </c>
      <c r="D803" s="4" t="str">
        <f>+VLOOKUP($A803,DATOS_CAPACITACIONES!A:D,4,0)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3" s="4" t="str">
        <f>+VLOOKUP($A803,DATOS_CAPACITACIONES!A:E,5,0)</f>
        <v>William Fierro</v>
      </c>
      <c r="F803" s="4" t="str">
        <f>+VLOOKUP($A803,DATOS_CAPACITACIONES!A:F,6,0)</f>
        <v xml:space="preserve">William Fierro </v>
      </c>
      <c r="G803" s="4" t="str">
        <f>+VLOOKUP($A803,DATOS_CAPACITACIONES!A:G,7,0)</f>
        <v xml:space="preserve">Finca El Pilar </v>
      </c>
      <c r="H803" s="5">
        <f>+VLOOKUP($A803,DATOS_CAPACITACIONES!A:H,8,0)</f>
        <v>44377</v>
      </c>
      <c r="I803" s="4">
        <f>+VLOOKUP($A803,DATOS_CAPACITACIONES!A:I,9,0)</f>
        <v>60</v>
      </c>
      <c r="J803" s="2">
        <v>86059628</v>
      </c>
      <c r="K803" s="4" t="str">
        <f>+VLOOKUP($J803,DATOS_PERSONAL!B:C,2,0)</f>
        <v>N/A</v>
      </c>
      <c r="L803" s="4" t="str">
        <f>+VLOOKUP($J803,DATOS_PERSONAL!B:D,3,0)</f>
        <v xml:space="preserve"> GEDMAN</v>
      </c>
      <c r="M803" s="4" t="str">
        <f>+VLOOKUP($J803,DATOS_PERSONAL!B:E,4,0)</f>
        <v>HERNANDEZ ALVARADO</v>
      </c>
      <c r="N803" s="4" t="str">
        <f>+VLOOKUP($J803,DATOS_PERSONAL!B:F,5,0)</f>
        <v>PALMERAS CARARABO S.A.</v>
      </c>
      <c r="O803" s="4">
        <f>+VLOOKUP($A803,DATOS_CAPACITACIONES!A:N,11,0)</f>
        <v>11</v>
      </c>
      <c r="P803" s="4">
        <f>+VLOOKUP($A803,DATOS_CAPACITACIONES!A:L,12,0)</f>
        <v>11</v>
      </c>
      <c r="Q803" s="3">
        <f t="shared" si="12"/>
        <v>1</v>
      </c>
    </row>
    <row r="804" spans="1:17" ht="34.5" customHeight="1" x14ac:dyDescent="0.25">
      <c r="A804" s="2">
        <v>34</v>
      </c>
      <c r="B804" s="4" t="str">
        <f>+VLOOKUP($A804,DATOS_CAPACITACIONES!A:B,2,0)</f>
        <v>Ambiental</v>
      </c>
      <c r="C804" s="4" t="str">
        <f>+VLOOKUP($A804,DATOS_CAPACITACIONES!A:C,3,0)</f>
        <v xml:space="preserve">Política integral de sostenibilidad </v>
      </c>
      <c r="D804" s="4" t="str">
        <f>+VLOOKUP($A804,DATOS_CAPACITACIONES!A:D,4,0)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4" s="4" t="str">
        <f>+VLOOKUP($A804,DATOS_CAPACITACIONES!A:E,5,0)</f>
        <v>William Fierro</v>
      </c>
      <c r="F804" s="4" t="str">
        <f>+VLOOKUP($A804,DATOS_CAPACITACIONES!A:F,6,0)</f>
        <v xml:space="preserve">William Fierro </v>
      </c>
      <c r="G804" s="4" t="str">
        <f>+VLOOKUP($A804,DATOS_CAPACITACIONES!A:G,7,0)</f>
        <v xml:space="preserve">Finca El Pilar </v>
      </c>
      <c r="H804" s="5">
        <f>+VLOOKUP($A804,DATOS_CAPACITACIONES!A:H,8,0)</f>
        <v>44377</v>
      </c>
      <c r="I804" s="4">
        <f>+VLOOKUP($A804,DATOS_CAPACITACIONES!A:I,9,0)</f>
        <v>60</v>
      </c>
      <c r="J804" s="2">
        <v>1121910048</v>
      </c>
      <c r="K804" s="4" t="str">
        <f>+VLOOKUP($J804,DATOS_PERSONAL!B:C,2,0)</f>
        <v>N/A</v>
      </c>
      <c r="L804" s="4" t="str">
        <f>+VLOOKUP($J804,DATOS_PERSONAL!B:D,3,0)</f>
        <v xml:space="preserve"> DEISY TATIANA</v>
      </c>
      <c r="M804" s="4" t="str">
        <f>+VLOOKUP($J804,DATOS_PERSONAL!B:E,4,0)</f>
        <v>DUARTE MORENO</v>
      </c>
      <c r="N804" s="4" t="str">
        <f>+VLOOKUP($J804,DATOS_PERSONAL!B:F,5,0)</f>
        <v>PALMERAS CARARABO S.A.</v>
      </c>
      <c r="O804" s="4">
        <f>+VLOOKUP($A804,DATOS_CAPACITACIONES!A:N,11,0)</f>
        <v>11</v>
      </c>
      <c r="P804" s="4">
        <f>+VLOOKUP($A804,DATOS_CAPACITACIONES!A:L,12,0)</f>
        <v>11</v>
      </c>
      <c r="Q804" s="3">
        <f t="shared" si="12"/>
        <v>1</v>
      </c>
    </row>
    <row r="805" spans="1:17" ht="34.5" customHeight="1" x14ac:dyDescent="0.25">
      <c r="A805" s="2">
        <v>34</v>
      </c>
      <c r="B805" s="4" t="str">
        <f>+VLOOKUP($A805,DATOS_CAPACITACIONES!A:B,2,0)</f>
        <v>Ambiental</v>
      </c>
      <c r="C805" s="4" t="str">
        <f>+VLOOKUP($A805,DATOS_CAPACITACIONES!A:C,3,0)</f>
        <v xml:space="preserve">Política integral de sostenibilidad </v>
      </c>
      <c r="D805" s="4" t="str">
        <f>+VLOOKUP($A805,DATOS_CAPACITACIONES!A:D,4,0)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5" s="4" t="str">
        <f>+VLOOKUP($A805,DATOS_CAPACITACIONES!A:E,5,0)</f>
        <v>William Fierro</v>
      </c>
      <c r="F805" s="4" t="str">
        <f>+VLOOKUP($A805,DATOS_CAPACITACIONES!A:F,6,0)</f>
        <v xml:space="preserve">William Fierro </v>
      </c>
      <c r="G805" s="4" t="str">
        <f>+VLOOKUP($A805,DATOS_CAPACITACIONES!A:G,7,0)</f>
        <v xml:space="preserve">Finca El Pilar </v>
      </c>
      <c r="H805" s="5">
        <f>+VLOOKUP($A805,DATOS_CAPACITACIONES!A:H,8,0)</f>
        <v>44377</v>
      </c>
      <c r="I805" s="4">
        <f>+VLOOKUP($A805,DATOS_CAPACITACIONES!A:I,9,0)</f>
        <v>60</v>
      </c>
      <c r="J805" s="2">
        <v>1120868172</v>
      </c>
      <c r="K805" s="4" t="str">
        <f>+VLOOKUP($J805,DATOS_PERSONAL!B:C,2,0)</f>
        <v>N/A</v>
      </c>
      <c r="L805" s="4" t="str">
        <f>+VLOOKUP($J805,DATOS_PERSONAL!B:D,3,0)</f>
        <v xml:space="preserve"> WILLIAM DAVID</v>
      </c>
      <c r="M805" s="4" t="str">
        <f>+VLOOKUP($J805,DATOS_PERSONAL!B:E,4,0)</f>
        <v>DIAZ RUBIO</v>
      </c>
      <c r="N805" s="4" t="str">
        <f>+VLOOKUP($J805,DATOS_PERSONAL!B:F,5,0)</f>
        <v>PALMERAS CARARABO S.A.</v>
      </c>
      <c r="O805" s="4">
        <f>+VLOOKUP($A805,DATOS_CAPACITACIONES!A:N,11,0)</f>
        <v>11</v>
      </c>
      <c r="P805" s="4">
        <f>+VLOOKUP($A805,DATOS_CAPACITACIONES!A:L,12,0)</f>
        <v>11</v>
      </c>
      <c r="Q805" s="3">
        <f t="shared" si="12"/>
        <v>1</v>
      </c>
    </row>
    <row r="806" spans="1:17" ht="34.5" customHeight="1" x14ac:dyDescent="0.25">
      <c r="A806" s="2">
        <v>34</v>
      </c>
      <c r="B806" s="4" t="str">
        <f>+VLOOKUP($A806,DATOS_CAPACITACIONES!A:B,2,0)</f>
        <v>Ambiental</v>
      </c>
      <c r="C806" s="4" t="str">
        <f>+VLOOKUP($A806,DATOS_CAPACITACIONES!A:C,3,0)</f>
        <v xml:space="preserve">Política integral de sostenibilidad </v>
      </c>
      <c r="D806" s="4" t="str">
        <f>+VLOOKUP($A806,DATOS_CAPACITACIONES!A:D,4,0)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6" s="4" t="str">
        <f>+VLOOKUP($A806,DATOS_CAPACITACIONES!A:E,5,0)</f>
        <v>William Fierro</v>
      </c>
      <c r="F806" s="4" t="str">
        <f>+VLOOKUP($A806,DATOS_CAPACITACIONES!A:F,6,0)</f>
        <v xml:space="preserve">William Fierro </v>
      </c>
      <c r="G806" s="4" t="str">
        <f>+VLOOKUP($A806,DATOS_CAPACITACIONES!A:G,7,0)</f>
        <v xml:space="preserve">Finca El Pilar </v>
      </c>
      <c r="H806" s="5">
        <f>+VLOOKUP($A806,DATOS_CAPACITACIONES!A:H,8,0)</f>
        <v>44377</v>
      </c>
      <c r="I806" s="4">
        <f>+VLOOKUP($A806,DATOS_CAPACITACIONES!A:I,9,0)</f>
        <v>60</v>
      </c>
      <c r="J806" s="2">
        <v>17412291</v>
      </c>
      <c r="K806" s="4" t="str">
        <f>+VLOOKUP($J806,DATOS_PERSONAL!B:C,2,0)</f>
        <v>N/A</v>
      </c>
      <c r="L806" s="4" t="str">
        <f>+VLOOKUP($J806,DATOS_PERSONAL!B:D,3,0)</f>
        <v>MISAEL</v>
      </c>
      <c r="M806" s="4" t="str">
        <f>+VLOOKUP($J806,DATOS_PERSONAL!B:E,4,0)</f>
        <v>CARO PEDRAZA</v>
      </c>
      <c r="N806" s="4" t="str">
        <f>+VLOOKUP($J806,DATOS_PERSONAL!B:F,5,0)</f>
        <v>OROBERLÍN S.A.S.</v>
      </c>
      <c r="O806" s="4">
        <f>+VLOOKUP($A806,DATOS_CAPACITACIONES!A:N,11,0)</f>
        <v>11</v>
      </c>
      <c r="P806" s="4">
        <f>+VLOOKUP($A806,DATOS_CAPACITACIONES!A:L,12,0)</f>
        <v>11</v>
      </c>
      <c r="Q806" s="3">
        <f t="shared" si="12"/>
        <v>1</v>
      </c>
    </row>
    <row r="807" spans="1:17" ht="34.5" customHeight="1" x14ac:dyDescent="0.25">
      <c r="A807" s="2">
        <v>34</v>
      </c>
      <c r="B807" s="4" t="str">
        <f>+VLOOKUP($A807,DATOS_CAPACITACIONES!A:B,2,0)</f>
        <v>Ambiental</v>
      </c>
      <c r="C807" s="4" t="str">
        <f>+VLOOKUP($A807,DATOS_CAPACITACIONES!A:C,3,0)</f>
        <v xml:space="preserve">Política integral de sostenibilidad </v>
      </c>
      <c r="D807" s="4" t="str">
        <f>+VLOOKUP($A807,DATOS_CAPACITACIONES!A:D,4,0)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7" s="4" t="str">
        <f>+VLOOKUP($A807,DATOS_CAPACITACIONES!A:E,5,0)</f>
        <v>William Fierro</v>
      </c>
      <c r="F807" s="4" t="str">
        <f>+VLOOKUP($A807,DATOS_CAPACITACIONES!A:F,6,0)</f>
        <v xml:space="preserve">William Fierro </v>
      </c>
      <c r="G807" s="4" t="str">
        <f>+VLOOKUP($A807,DATOS_CAPACITACIONES!A:G,7,0)</f>
        <v xml:space="preserve">Finca El Pilar </v>
      </c>
      <c r="H807" s="5">
        <f>+VLOOKUP($A807,DATOS_CAPACITACIONES!A:H,8,0)</f>
        <v>44377</v>
      </c>
      <c r="I807" s="4">
        <f>+VLOOKUP($A807,DATOS_CAPACITACIONES!A:I,9,0)</f>
        <v>60</v>
      </c>
      <c r="J807" s="2">
        <v>1122123512</v>
      </c>
      <c r="K807" s="4" t="str">
        <f>+VLOOKUP($J807,DATOS_PERSONAL!B:C,2,0)</f>
        <v>N/A</v>
      </c>
      <c r="L807" s="4" t="str">
        <f>+VLOOKUP($J807,DATOS_PERSONAL!B:D,3,0)</f>
        <v xml:space="preserve"> SANDRA MARCELA </v>
      </c>
      <c r="M807" s="4" t="str">
        <f>+VLOOKUP($J807,DATOS_PERSONAL!B:E,4,0)</f>
        <v>CARO MORA</v>
      </c>
      <c r="N807" s="4" t="str">
        <f>+VLOOKUP($J807,DATOS_PERSONAL!B:F,5,0)</f>
        <v>PALMERAS CARARABO S.A.</v>
      </c>
      <c r="O807" s="4">
        <f>+VLOOKUP($A807,DATOS_CAPACITACIONES!A:N,11,0)</f>
        <v>11</v>
      </c>
      <c r="P807" s="4">
        <f>+VLOOKUP($A807,DATOS_CAPACITACIONES!A:L,12,0)</f>
        <v>11</v>
      </c>
      <c r="Q807" s="3">
        <f t="shared" si="12"/>
        <v>1</v>
      </c>
    </row>
    <row r="808" spans="1:17" ht="34.5" customHeight="1" x14ac:dyDescent="0.25">
      <c r="A808" s="2">
        <v>34</v>
      </c>
      <c r="B808" s="4" t="str">
        <f>+VLOOKUP($A808,DATOS_CAPACITACIONES!A:B,2,0)</f>
        <v>Ambiental</v>
      </c>
      <c r="C808" s="4" t="str">
        <f>+VLOOKUP($A808,DATOS_CAPACITACIONES!A:C,3,0)</f>
        <v xml:space="preserve">Política integral de sostenibilidad </v>
      </c>
      <c r="D808" s="4" t="str">
        <f>+VLOOKUP($A808,DATOS_CAPACITACIONES!A:D,4,0)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8" s="4" t="str">
        <f>+VLOOKUP($A808,DATOS_CAPACITACIONES!A:E,5,0)</f>
        <v>William Fierro</v>
      </c>
      <c r="F808" s="4" t="str">
        <f>+VLOOKUP($A808,DATOS_CAPACITACIONES!A:F,6,0)</f>
        <v xml:space="preserve">William Fierro </v>
      </c>
      <c r="G808" s="4" t="str">
        <f>+VLOOKUP($A808,DATOS_CAPACITACIONES!A:G,7,0)</f>
        <v xml:space="preserve">Finca El Pilar </v>
      </c>
      <c r="H808" s="5">
        <f>+VLOOKUP($A808,DATOS_CAPACITACIONES!A:H,8,0)</f>
        <v>44377</v>
      </c>
      <c r="I808" s="4">
        <f>+VLOOKUP($A808,DATOS_CAPACITACIONES!A:I,9,0)</f>
        <v>60</v>
      </c>
      <c r="J808" s="2">
        <v>1106333245</v>
      </c>
      <c r="K808" s="4" t="str">
        <f>+VLOOKUP($J808,DATOS_PERSONAL!B:C,2,0)</f>
        <v>N/A</v>
      </c>
      <c r="L808" s="4" t="str">
        <f>+VLOOKUP($J808,DATOS_PERSONAL!B:D,3,0)</f>
        <v xml:space="preserve">NUBIA ESPERANZA </v>
      </c>
      <c r="M808" s="4" t="str">
        <f>+VLOOKUP($J808,DATOS_PERSONAL!B:E,4,0)</f>
        <v>BELTRAN ECHEVERRY</v>
      </c>
      <c r="N808" s="4" t="str">
        <f>+VLOOKUP($J808,DATOS_PERSONAL!B:F,5,0)</f>
        <v>PALMERAS CARARABO S.A.</v>
      </c>
      <c r="O808" s="4">
        <f>+VLOOKUP($A808,DATOS_CAPACITACIONES!A:N,11,0)</f>
        <v>11</v>
      </c>
      <c r="P808" s="4">
        <f>+VLOOKUP($A808,DATOS_CAPACITACIONES!A:L,12,0)</f>
        <v>11</v>
      </c>
      <c r="Q808" s="3">
        <f t="shared" si="12"/>
        <v>1</v>
      </c>
    </row>
    <row r="809" spans="1:17" ht="34.5" customHeight="1" x14ac:dyDescent="0.25">
      <c r="A809" s="2">
        <v>34</v>
      </c>
      <c r="B809" s="4" t="str">
        <f>+VLOOKUP($A809,DATOS_CAPACITACIONES!A:B,2,0)</f>
        <v>Ambiental</v>
      </c>
      <c r="C809" s="4" t="str">
        <f>+VLOOKUP($A809,DATOS_CAPACITACIONES!A:C,3,0)</f>
        <v xml:space="preserve">Política integral de sostenibilidad </v>
      </c>
      <c r="D809" s="4" t="str">
        <f>+VLOOKUP($A809,DATOS_CAPACITACIONES!A:D,4,0)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09" s="4" t="str">
        <f>+VLOOKUP($A809,DATOS_CAPACITACIONES!A:E,5,0)</f>
        <v>William Fierro</v>
      </c>
      <c r="F809" s="4" t="str">
        <f>+VLOOKUP($A809,DATOS_CAPACITACIONES!A:F,6,0)</f>
        <v xml:space="preserve">William Fierro </v>
      </c>
      <c r="G809" s="4" t="str">
        <f>+VLOOKUP($A809,DATOS_CAPACITACIONES!A:G,7,0)</f>
        <v xml:space="preserve">Finca El Pilar </v>
      </c>
      <c r="H809" s="5">
        <f>+VLOOKUP($A809,DATOS_CAPACITACIONES!A:H,8,0)</f>
        <v>44377</v>
      </c>
      <c r="I809" s="4">
        <f>+VLOOKUP($A809,DATOS_CAPACITACIONES!A:I,9,0)</f>
        <v>60</v>
      </c>
      <c r="J809" s="2">
        <v>1121941203</v>
      </c>
      <c r="K809" s="4" t="str">
        <f>+VLOOKUP($J809,DATOS_PERSONAL!B:C,2,0)</f>
        <v>N/A</v>
      </c>
      <c r="L809" s="4" t="str">
        <f>+VLOOKUP($J809,DATOS_PERSONAL!B:D,3,0)</f>
        <v xml:space="preserve"> YADY JASBLEIDY</v>
      </c>
      <c r="M809" s="4" t="str">
        <f>+VLOOKUP($J809,DATOS_PERSONAL!B:E,4,0)</f>
        <v>BAYONA GONZALEZ</v>
      </c>
      <c r="N809" s="4" t="str">
        <f>+VLOOKUP($J809,DATOS_PERSONAL!B:F,5,0)</f>
        <v>PALMERAS CARARABO S.A.</v>
      </c>
      <c r="O809" s="4">
        <f>+VLOOKUP($A809,DATOS_CAPACITACIONES!A:N,11,0)</f>
        <v>11</v>
      </c>
      <c r="P809" s="4">
        <f>+VLOOKUP($A809,DATOS_CAPACITACIONES!A:L,12,0)</f>
        <v>11</v>
      </c>
      <c r="Q809" s="3">
        <f t="shared" si="12"/>
        <v>1</v>
      </c>
    </row>
    <row r="810" spans="1:17" ht="34.5" customHeight="1" x14ac:dyDescent="0.25">
      <c r="A810" s="2">
        <v>34</v>
      </c>
      <c r="B810" s="4" t="str">
        <f>+VLOOKUP($A810,DATOS_CAPACITACIONES!A:B,2,0)</f>
        <v>Ambiental</v>
      </c>
      <c r="C810" s="4" t="str">
        <f>+VLOOKUP($A810,DATOS_CAPACITACIONES!A:C,3,0)</f>
        <v xml:space="preserve">Política integral de sostenibilidad </v>
      </c>
      <c r="D810" s="4" t="str">
        <f>+VLOOKUP($A810,DATOS_CAPACITACIONES!A:D,4,0)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0" s="4" t="str">
        <f>+VLOOKUP($A810,DATOS_CAPACITACIONES!A:E,5,0)</f>
        <v>William Fierro</v>
      </c>
      <c r="F810" s="4" t="str">
        <f>+VLOOKUP($A810,DATOS_CAPACITACIONES!A:F,6,0)</f>
        <v xml:space="preserve">William Fierro </v>
      </c>
      <c r="G810" s="4" t="str">
        <f>+VLOOKUP($A810,DATOS_CAPACITACIONES!A:G,7,0)</f>
        <v xml:space="preserve">Finca El Pilar </v>
      </c>
      <c r="H810" s="5">
        <f>+VLOOKUP($A810,DATOS_CAPACITACIONES!A:H,8,0)</f>
        <v>44377</v>
      </c>
      <c r="I810" s="4">
        <f>+VLOOKUP($A810,DATOS_CAPACITACIONES!A:I,9,0)</f>
        <v>60</v>
      </c>
      <c r="J810" s="2">
        <v>1121903978</v>
      </c>
      <c r="K810" s="4" t="str">
        <f>+VLOOKUP($J810,DATOS_PERSONAL!B:C,2,0)</f>
        <v>N/A</v>
      </c>
      <c r="L810" s="4" t="str">
        <f>+VLOOKUP($J810,DATOS_PERSONAL!B:D,3,0)</f>
        <v xml:space="preserve"> CARLOS FELIPE</v>
      </c>
      <c r="M810" s="4" t="str">
        <f>+VLOOKUP($J810,DATOS_PERSONAL!B:E,4,0)</f>
        <v>ARIAS RODRIGUEZ</v>
      </c>
      <c r="N810" s="4" t="str">
        <f>+VLOOKUP($J810,DATOS_PERSONAL!B:F,5,0)</f>
        <v>PALMERAS CARARABO S.A.</v>
      </c>
      <c r="O810" s="4">
        <f>+VLOOKUP($A810,DATOS_CAPACITACIONES!A:N,11,0)</f>
        <v>11</v>
      </c>
      <c r="P810" s="4">
        <f>+VLOOKUP($A810,DATOS_CAPACITACIONES!A:L,12,0)</f>
        <v>11</v>
      </c>
      <c r="Q810" s="3">
        <f t="shared" si="12"/>
        <v>1</v>
      </c>
    </row>
    <row r="811" spans="1:17" ht="34.5" customHeight="1" x14ac:dyDescent="0.25">
      <c r="A811" s="2">
        <v>35</v>
      </c>
      <c r="B811" s="4" t="str">
        <f>+VLOOKUP($A811,DATOS_CAPACITACIONES!A:B,2,0)</f>
        <v>Ambiental</v>
      </c>
      <c r="C811" s="4" t="str">
        <f>+VLOOKUP($A811,DATOS_CAPACITACIONES!A:C,3,0)</f>
        <v xml:space="preserve">Política integral de sostenibilidad </v>
      </c>
      <c r="D811" s="4" t="str">
        <f>+VLOOKUP($A811,DATOS_CAPACITACIONES!A:D,4,0)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1" s="4" t="str">
        <f>+VLOOKUP($A811,DATOS_CAPACITACIONES!A:E,5,0)</f>
        <v>William Fierro</v>
      </c>
      <c r="F811" s="4" t="str">
        <f>+VLOOKUP($A811,DATOS_CAPACITACIONES!A:F,6,0)</f>
        <v xml:space="preserve">William Fierro </v>
      </c>
      <c r="G811" s="4" t="str">
        <f>+VLOOKUP($A811,DATOS_CAPACITACIONES!A:G,7,0)</f>
        <v xml:space="preserve">Finca El Pilar </v>
      </c>
      <c r="H811" s="5">
        <f>+VLOOKUP($A811,DATOS_CAPACITACIONES!A:H,8,0)</f>
        <v>44378</v>
      </c>
      <c r="I811" s="4">
        <f>+VLOOKUP($A811,DATOS_CAPACITACIONES!A:I,9,0)</f>
        <v>60</v>
      </c>
      <c r="J811" s="2">
        <v>86070853</v>
      </c>
      <c r="K811" s="4">
        <f>+VLOOKUP($J811,DATOS_PERSONAL!B:C,2,0)</f>
        <v>1075</v>
      </c>
      <c r="L811" s="4" t="str">
        <f>+VLOOKUP($J811,DATOS_PERSONAL!B:D,3,0)</f>
        <v>FREDY</v>
      </c>
      <c r="M811" s="4" t="str">
        <f>+VLOOKUP($J811,DATOS_PERSONAL!B:E,4,0)</f>
        <v xml:space="preserve">ZAMORA </v>
      </c>
      <c r="N811" s="4" t="str">
        <f>+VLOOKUP($J811,DATOS_PERSONAL!B:F,5,0)</f>
        <v>OROBERLÍN S.A.S.</v>
      </c>
      <c r="O811" s="4">
        <f>+VLOOKUP($A811,DATOS_CAPACITACIONES!A:N,11,0)</f>
        <v>24</v>
      </c>
      <c r="P811" s="4">
        <f>+VLOOKUP($A811,DATOS_CAPACITACIONES!A:L,12,0)</f>
        <v>24</v>
      </c>
      <c r="Q811" s="3">
        <f t="shared" si="12"/>
        <v>1</v>
      </c>
    </row>
    <row r="812" spans="1:17" ht="34.5" customHeight="1" x14ac:dyDescent="0.25">
      <c r="A812" s="2">
        <v>35</v>
      </c>
      <c r="B812" s="4" t="str">
        <f>+VLOOKUP($A812,DATOS_CAPACITACIONES!A:B,2,0)</f>
        <v>Ambiental</v>
      </c>
      <c r="C812" s="4" t="str">
        <f>+VLOOKUP($A812,DATOS_CAPACITACIONES!A:C,3,0)</f>
        <v xml:space="preserve">Política integral de sostenibilidad </v>
      </c>
      <c r="D812" s="4" t="str">
        <f>+VLOOKUP($A812,DATOS_CAPACITACIONES!A:D,4,0)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2" s="4" t="str">
        <f>+VLOOKUP($A812,DATOS_CAPACITACIONES!A:E,5,0)</f>
        <v>William Fierro</v>
      </c>
      <c r="F812" s="4" t="str">
        <f>+VLOOKUP($A812,DATOS_CAPACITACIONES!A:F,6,0)</f>
        <v xml:space="preserve">William Fierro </v>
      </c>
      <c r="G812" s="4" t="str">
        <f>+VLOOKUP($A812,DATOS_CAPACITACIONES!A:G,7,0)</f>
        <v xml:space="preserve">Finca El Pilar </v>
      </c>
      <c r="H812" s="5">
        <f>+VLOOKUP($A812,DATOS_CAPACITACIONES!A:H,8,0)</f>
        <v>44378</v>
      </c>
      <c r="I812" s="4">
        <f>+VLOOKUP($A812,DATOS_CAPACITACIONES!A:I,9,0)</f>
        <v>60</v>
      </c>
      <c r="J812" s="2">
        <v>1123116500</v>
      </c>
      <c r="K812" s="4">
        <f>+VLOOKUP($J812,DATOS_PERSONAL!B:C,2,0)</f>
        <v>1461</v>
      </c>
      <c r="L812" s="4" t="str">
        <f>+VLOOKUP($J812,DATOS_PERSONAL!B:D,3,0)</f>
        <v>ALEXIS JAIR</v>
      </c>
      <c r="M812" s="4" t="str">
        <f>+VLOOKUP($J812,DATOS_PERSONAL!B:E,4,0)</f>
        <v xml:space="preserve">VANEGAS VILLALOBOS </v>
      </c>
      <c r="N812" s="4" t="str">
        <f>+VLOOKUP($J812,DATOS_PERSONAL!B:F,5,0)</f>
        <v>OROBERLÍN S.A.S.</v>
      </c>
      <c r="O812" s="4">
        <f>+VLOOKUP($A812,DATOS_CAPACITACIONES!A:N,11,0)</f>
        <v>24</v>
      </c>
      <c r="P812" s="4">
        <f>+VLOOKUP($A812,DATOS_CAPACITACIONES!A:L,12,0)</f>
        <v>24</v>
      </c>
      <c r="Q812" s="3">
        <f t="shared" si="12"/>
        <v>1</v>
      </c>
    </row>
    <row r="813" spans="1:17" ht="34.5" customHeight="1" x14ac:dyDescent="0.25">
      <c r="A813" s="2">
        <v>35</v>
      </c>
      <c r="B813" s="4" t="str">
        <f>+VLOOKUP($A813,DATOS_CAPACITACIONES!A:B,2,0)</f>
        <v>Ambiental</v>
      </c>
      <c r="C813" s="4" t="str">
        <f>+VLOOKUP($A813,DATOS_CAPACITACIONES!A:C,3,0)</f>
        <v xml:space="preserve">Política integral de sostenibilidad </v>
      </c>
      <c r="D813" s="4" t="str">
        <f>+VLOOKUP($A813,DATOS_CAPACITACIONES!A:D,4,0)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3" s="4" t="str">
        <f>+VLOOKUP($A813,DATOS_CAPACITACIONES!A:E,5,0)</f>
        <v>William Fierro</v>
      </c>
      <c r="F813" s="4" t="str">
        <f>+VLOOKUP($A813,DATOS_CAPACITACIONES!A:F,6,0)</f>
        <v xml:space="preserve">William Fierro </v>
      </c>
      <c r="G813" s="4" t="str">
        <f>+VLOOKUP($A813,DATOS_CAPACITACIONES!A:G,7,0)</f>
        <v xml:space="preserve">Finca El Pilar </v>
      </c>
      <c r="H813" s="5">
        <f>+VLOOKUP($A813,DATOS_CAPACITACIONES!A:H,8,0)</f>
        <v>44378</v>
      </c>
      <c r="I813" s="4">
        <f>+VLOOKUP($A813,DATOS_CAPACITACIONES!A:I,9,0)</f>
        <v>60</v>
      </c>
      <c r="J813" s="2">
        <v>1123116500</v>
      </c>
      <c r="K813" s="4">
        <f>+VLOOKUP($J813,DATOS_PERSONAL!B:C,2,0)</f>
        <v>1461</v>
      </c>
      <c r="L813" s="4" t="str">
        <f>+VLOOKUP($J813,DATOS_PERSONAL!B:D,3,0)</f>
        <v>ALEXIS JAIR</v>
      </c>
      <c r="M813" s="4" t="str">
        <f>+VLOOKUP($J813,DATOS_PERSONAL!B:E,4,0)</f>
        <v xml:space="preserve">VANEGAS VILLALOBOS </v>
      </c>
      <c r="N813" s="4" t="str">
        <f>+VLOOKUP($J813,DATOS_PERSONAL!B:F,5,0)</f>
        <v>OROBERLÍN S.A.S.</v>
      </c>
      <c r="O813" s="4">
        <f>+VLOOKUP($A813,DATOS_CAPACITACIONES!A:N,11,0)</f>
        <v>24</v>
      </c>
      <c r="P813" s="4">
        <f>+VLOOKUP($A813,DATOS_CAPACITACIONES!A:L,12,0)</f>
        <v>24</v>
      </c>
      <c r="Q813" s="3">
        <f t="shared" si="12"/>
        <v>1</v>
      </c>
    </row>
    <row r="814" spans="1:17" ht="34.5" customHeight="1" x14ac:dyDescent="0.25">
      <c r="A814" s="2">
        <v>35</v>
      </c>
      <c r="B814" s="4" t="str">
        <f>+VLOOKUP($A814,DATOS_CAPACITACIONES!A:B,2,0)</f>
        <v>Ambiental</v>
      </c>
      <c r="C814" s="4" t="str">
        <f>+VLOOKUP($A814,DATOS_CAPACITACIONES!A:C,3,0)</f>
        <v xml:space="preserve">Política integral de sostenibilidad </v>
      </c>
      <c r="D814" s="4" t="str">
        <f>+VLOOKUP($A814,DATOS_CAPACITACIONES!A:D,4,0)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4" s="4" t="str">
        <f>+VLOOKUP($A814,DATOS_CAPACITACIONES!A:E,5,0)</f>
        <v>William Fierro</v>
      </c>
      <c r="F814" s="4" t="str">
        <f>+VLOOKUP($A814,DATOS_CAPACITACIONES!A:F,6,0)</f>
        <v xml:space="preserve">William Fierro </v>
      </c>
      <c r="G814" s="4" t="str">
        <f>+VLOOKUP($A814,DATOS_CAPACITACIONES!A:G,7,0)</f>
        <v xml:space="preserve">Finca El Pilar </v>
      </c>
      <c r="H814" s="5">
        <f>+VLOOKUP($A814,DATOS_CAPACITACIONES!A:H,8,0)</f>
        <v>44378</v>
      </c>
      <c r="I814" s="4">
        <f>+VLOOKUP($A814,DATOS_CAPACITACIONES!A:I,9,0)</f>
        <v>60</v>
      </c>
      <c r="J814" s="2">
        <v>1120580004</v>
      </c>
      <c r="K814" s="4">
        <f>+VLOOKUP($J814,DATOS_PERSONAL!B:C,2,0)</f>
        <v>1519</v>
      </c>
      <c r="L814" s="4" t="str">
        <f>+VLOOKUP($J814,DATOS_PERSONAL!B:D,3,0)</f>
        <v xml:space="preserve"> YEISON FAVIAN</v>
      </c>
      <c r="M814" s="4" t="str">
        <f>+VLOOKUP($J814,DATOS_PERSONAL!B:E,4,0)</f>
        <v>TOLOZA ESPINOSA</v>
      </c>
      <c r="N814" s="4" t="str">
        <f>+VLOOKUP($J814,DATOS_PERSONAL!B:F,5,0)</f>
        <v>OROBERLÍN S.A.S.</v>
      </c>
      <c r="O814" s="4">
        <f>+VLOOKUP($A814,DATOS_CAPACITACIONES!A:N,11,0)</f>
        <v>24</v>
      </c>
      <c r="P814" s="4">
        <f>+VLOOKUP($A814,DATOS_CAPACITACIONES!A:L,12,0)</f>
        <v>24</v>
      </c>
      <c r="Q814" s="3">
        <f t="shared" si="12"/>
        <v>1</v>
      </c>
    </row>
    <row r="815" spans="1:17" ht="34.5" customHeight="1" x14ac:dyDescent="0.25">
      <c r="A815" s="2">
        <v>35</v>
      </c>
      <c r="B815" s="4" t="str">
        <f>+VLOOKUP($A815,DATOS_CAPACITACIONES!A:B,2,0)</f>
        <v>Ambiental</v>
      </c>
      <c r="C815" s="4" t="str">
        <f>+VLOOKUP($A815,DATOS_CAPACITACIONES!A:C,3,0)</f>
        <v xml:space="preserve">Política integral de sostenibilidad </v>
      </c>
      <c r="D815" s="4" t="str">
        <f>+VLOOKUP($A815,DATOS_CAPACITACIONES!A:D,4,0)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5" s="4" t="str">
        <f>+VLOOKUP($A815,DATOS_CAPACITACIONES!A:E,5,0)</f>
        <v>William Fierro</v>
      </c>
      <c r="F815" s="4" t="str">
        <f>+VLOOKUP($A815,DATOS_CAPACITACIONES!A:F,6,0)</f>
        <v xml:space="preserve">William Fierro </v>
      </c>
      <c r="G815" s="4" t="str">
        <f>+VLOOKUP($A815,DATOS_CAPACITACIONES!A:G,7,0)</f>
        <v xml:space="preserve">Finca El Pilar </v>
      </c>
      <c r="H815" s="5">
        <f>+VLOOKUP($A815,DATOS_CAPACITACIONES!A:H,8,0)</f>
        <v>44378</v>
      </c>
      <c r="I815" s="4">
        <f>+VLOOKUP($A815,DATOS_CAPACITACIONES!A:I,9,0)</f>
        <v>60</v>
      </c>
      <c r="J815" s="2">
        <v>1123116797</v>
      </c>
      <c r="K815" s="4">
        <f>+VLOOKUP($J815,DATOS_PERSONAL!B:C,2,0)</f>
        <v>1404</v>
      </c>
      <c r="L815" s="4" t="str">
        <f>+VLOOKUP($J815,DATOS_PERSONAL!B:D,3,0)</f>
        <v xml:space="preserve"> ELKIN STEVEN</v>
      </c>
      <c r="M815" s="4" t="str">
        <f>+VLOOKUP($J815,DATOS_PERSONAL!B:E,4,0)</f>
        <v>ROJAS ORTIZ</v>
      </c>
      <c r="N815" s="4" t="str">
        <f>+VLOOKUP($J815,DATOS_PERSONAL!B:F,5,0)</f>
        <v>OROBERLÍN S.A.S.</v>
      </c>
      <c r="O815" s="4">
        <f>+VLOOKUP($A815,DATOS_CAPACITACIONES!A:N,11,0)</f>
        <v>24</v>
      </c>
      <c r="P815" s="4">
        <f>+VLOOKUP($A815,DATOS_CAPACITACIONES!A:L,12,0)</f>
        <v>24</v>
      </c>
      <c r="Q815" s="3">
        <f t="shared" si="12"/>
        <v>1</v>
      </c>
    </row>
    <row r="816" spans="1:17" ht="34.5" customHeight="1" x14ac:dyDescent="0.25">
      <c r="A816" s="2">
        <v>35</v>
      </c>
      <c r="B816" s="4" t="str">
        <f>+VLOOKUP($A816,DATOS_CAPACITACIONES!A:B,2,0)</f>
        <v>Ambiental</v>
      </c>
      <c r="C816" s="4" t="str">
        <f>+VLOOKUP($A816,DATOS_CAPACITACIONES!A:C,3,0)</f>
        <v xml:space="preserve">Política integral de sostenibilidad </v>
      </c>
      <c r="D816" s="4" t="str">
        <f>+VLOOKUP($A816,DATOS_CAPACITACIONES!A:D,4,0)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6" s="4" t="str">
        <f>+VLOOKUP($A816,DATOS_CAPACITACIONES!A:E,5,0)</f>
        <v>William Fierro</v>
      </c>
      <c r="F816" s="4" t="str">
        <f>+VLOOKUP($A816,DATOS_CAPACITACIONES!A:F,6,0)</f>
        <v xml:space="preserve">William Fierro </v>
      </c>
      <c r="G816" s="4" t="str">
        <f>+VLOOKUP($A816,DATOS_CAPACITACIONES!A:G,7,0)</f>
        <v xml:space="preserve">Finca El Pilar </v>
      </c>
      <c r="H816" s="5">
        <f>+VLOOKUP($A816,DATOS_CAPACITACIONES!A:H,8,0)</f>
        <v>44378</v>
      </c>
      <c r="I816" s="4">
        <f>+VLOOKUP($A816,DATOS_CAPACITACIONES!A:I,9,0)</f>
        <v>60</v>
      </c>
      <c r="J816" s="2">
        <v>1123114657</v>
      </c>
      <c r="K816" s="4">
        <f>+VLOOKUP($J816,DATOS_PERSONAL!B:C,2,0)</f>
        <v>1456</v>
      </c>
      <c r="L816" s="4" t="str">
        <f>+VLOOKUP($J816,DATOS_PERSONAL!B:D,3,0)</f>
        <v xml:space="preserve"> SIGUIFREDO</v>
      </c>
      <c r="M816" s="4" t="str">
        <f>+VLOOKUP($J816,DATOS_PERSONAL!B:E,4,0)</f>
        <v>ROBAYO JIMENEZ</v>
      </c>
      <c r="N816" s="4" t="str">
        <f>+VLOOKUP($J816,DATOS_PERSONAL!B:F,5,0)</f>
        <v>OROBERLÍN S.A.S.</v>
      </c>
      <c r="O816" s="4">
        <f>+VLOOKUP($A816,DATOS_CAPACITACIONES!A:N,11,0)</f>
        <v>24</v>
      </c>
      <c r="P816" s="4">
        <f>+VLOOKUP($A816,DATOS_CAPACITACIONES!A:L,12,0)</f>
        <v>24</v>
      </c>
      <c r="Q816" s="3">
        <f t="shared" si="12"/>
        <v>1</v>
      </c>
    </row>
    <row r="817" spans="1:17" ht="34.5" customHeight="1" x14ac:dyDescent="0.25">
      <c r="A817" s="2">
        <v>35</v>
      </c>
      <c r="B817" s="4" t="str">
        <f>+VLOOKUP($A817,DATOS_CAPACITACIONES!A:B,2,0)</f>
        <v>Ambiental</v>
      </c>
      <c r="C817" s="4" t="str">
        <f>+VLOOKUP($A817,DATOS_CAPACITACIONES!A:C,3,0)</f>
        <v xml:space="preserve">Política integral de sostenibilidad </v>
      </c>
      <c r="D817" s="4" t="str">
        <f>+VLOOKUP($A817,DATOS_CAPACITACIONES!A:D,4,0)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7" s="4" t="str">
        <f>+VLOOKUP($A817,DATOS_CAPACITACIONES!A:E,5,0)</f>
        <v>William Fierro</v>
      </c>
      <c r="F817" s="4" t="str">
        <f>+VLOOKUP($A817,DATOS_CAPACITACIONES!A:F,6,0)</f>
        <v xml:space="preserve">William Fierro </v>
      </c>
      <c r="G817" s="4" t="str">
        <f>+VLOOKUP($A817,DATOS_CAPACITACIONES!A:G,7,0)</f>
        <v xml:space="preserve">Finca El Pilar </v>
      </c>
      <c r="H817" s="5">
        <f>+VLOOKUP($A817,DATOS_CAPACITACIONES!A:H,8,0)</f>
        <v>44378</v>
      </c>
      <c r="I817" s="4">
        <f>+VLOOKUP($A817,DATOS_CAPACITACIONES!A:I,9,0)</f>
        <v>60</v>
      </c>
      <c r="J817" s="2">
        <v>1122646567</v>
      </c>
      <c r="K817" s="4">
        <f>+VLOOKUP($J817,DATOS_PERSONAL!B:C,2,0)</f>
        <v>1232</v>
      </c>
      <c r="L817" s="4" t="str">
        <f>+VLOOKUP($J817,DATOS_PERSONAL!B:D,3,0)</f>
        <v xml:space="preserve"> ISRAEL</v>
      </c>
      <c r="M817" s="4" t="str">
        <f>+VLOOKUP($J817,DATOS_PERSONAL!B:E,4,0)</f>
        <v>ROBAYO JIMENEZ</v>
      </c>
      <c r="N817" s="4" t="str">
        <f>+VLOOKUP($J817,DATOS_PERSONAL!B:F,5,0)</f>
        <v>OROBERLÍN S.A.S.</v>
      </c>
      <c r="O817" s="4">
        <f>+VLOOKUP($A817,DATOS_CAPACITACIONES!A:N,11,0)</f>
        <v>24</v>
      </c>
      <c r="P817" s="4">
        <f>+VLOOKUP($A817,DATOS_CAPACITACIONES!A:L,12,0)</f>
        <v>24</v>
      </c>
      <c r="Q817" s="3">
        <f t="shared" si="12"/>
        <v>1</v>
      </c>
    </row>
    <row r="818" spans="1:17" ht="34.5" customHeight="1" x14ac:dyDescent="0.25">
      <c r="A818" s="2">
        <v>35</v>
      </c>
      <c r="B818" s="4" t="str">
        <f>+VLOOKUP($A818,DATOS_CAPACITACIONES!A:B,2,0)</f>
        <v>Ambiental</v>
      </c>
      <c r="C818" s="4" t="str">
        <f>+VLOOKUP($A818,DATOS_CAPACITACIONES!A:C,3,0)</f>
        <v xml:space="preserve">Política integral de sostenibilidad </v>
      </c>
      <c r="D818" s="4" t="str">
        <f>+VLOOKUP($A818,DATOS_CAPACITACIONES!A:D,4,0)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8" s="4" t="str">
        <f>+VLOOKUP($A818,DATOS_CAPACITACIONES!A:E,5,0)</f>
        <v>William Fierro</v>
      </c>
      <c r="F818" s="4" t="str">
        <f>+VLOOKUP($A818,DATOS_CAPACITACIONES!A:F,6,0)</f>
        <v xml:space="preserve">William Fierro </v>
      </c>
      <c r="G818" s="4" t="str">
        <f>+VLOOKUP($A818,DATOS_CAPACITACIONES!A:G,7,0)</f>
        <v xml:space="preserve">Finca El Pilar </v>
      </c>
      <c r="H818" s="5">
        <f>+VLOOKUP($A818,DATOS_CAPACITACIONES!A:H,8,0)</f>
        <v>44378</v>
      </c>
      <c r="I818" s="4">
        <f>+VLOOKUP($A818,DATOS_CAPACITACIONES!A:I,9,0)</f>
        <v>60</v>
      </c>
      <c r="J818" s="2">
        <v>1006658683</v>
      </c>
      <c r="K818" s="4">
        <f>+VLOOKUP($J818,DATOS_PERSONAL!B:C,2,0)</f>
        <v>1509</v>
      </c>
      <c r="L818" s="4" t="str">
        <f>+VLOOKUP($J818,DATOS_PERSONAL!B:D,3,0)</f>
        <v>BRAYAN DAVID</v>
      </c>
      <c r="M818" s="4" t="str">
        <f>+VLOOKUP($J818,DATOS_PERSONAL!B:E,4,0)</f>
        <v xml:space="preserve">ROA OCHOA </v>
      </c>
      <c r="N818" s="4" t="str">
        <f>+VLOOKUP($J818,DATOS_PERSONAL!B:F,5,0)</f>
        <v>OROBERLÍN S.A.S.</v>
      </c>
      <c r="O818" s="4">
        <f>+VLOOKUP($A818,DATOS_CAPACITACIONES!A:N,11,0)</f>
        <v>24</v>
      </c>
      <c r="P818" s="4">
        <f>+VLOOKUP($A818,DATOS_CAPACITACIONES!A:L,12,0)</f>
        <v>24</v>
      </c>
      <c r="Q818" s="3">
        <f t="shared" si="12"/>
        <v>1</v>
      </c>
    </row>
    <row r="819" spans="1:17" ht="34.5" customHeight="1" x14ac:dyDescent="0.25">
      <c r="A819" s="2">
        <v>35</v>
      </c>
      <c r="B819" s="4" t="str">
        <f>+VLOOKUP($A819,DATOS_CAPACITACIONES!A:B,2,0)</f>
        <v>Ambiental</v>
      </c>
      <c r="C819" s="4" t="str">
        <f>+VLOOKUP($A819,DATOS_CAPACITACIONES!A:C,3,0)</f>
        <v xml:space="preserve">Política integral de sostenibilidad </v>
      </c>
      <c r="D819" s="4" t="str">
        <f>+VLOOKUP($A819,DATOS_CAPACITACIONES!A:D,4,0)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19" s="4" t="str">
        <f>+VLOOKUP($A819,DATOS_CAPACITACIONES!A:E,5,0)</f>
        <v>William Fierro</v>
      </c>
      <c r="F819" s="4" t="str">
        <f>+VLOOKUP($A819,DATOS_CAPACITACIONES!A:F,6,0)</f>
        <v xml:space="preserve">William Fierro </v>
      </c>
      <c r="G819" s="4" t="str">
        <f>+VLOOKUP($A819,DATOS_CAPACITACIONES!A:G,7,0)</f>
        <v xml:space="preserve">Finca El Pilar </v>
      </c>
      <c r="H819" s="5">
        <f>+VLOOKUP($A819,DATOS_CAPACITACIONES!A:H,8,0)</f>
        <v>44378</v>
      </c>
      <c r="I819" s="4">
        <f>+VLOOKUP($A819,DATOS_CAPACITACIONES!A:I,9,0)</f>
        <v>60</v>
      </c>
      <c r="J819" s="2">
        <v>1123114283</v>
      </c>
      <c r="K819" s="4">
        <f>+VLOOKUP($J819,DATOS_PERSONAL!B:C,2,0)</f>
        <v>1017</v>
      </c>
      <c r="L819" s="4" t="str">
        <f>+VLOOKUP($J819,DATOS_PERSONAL!B:D,3,0)</f>
        <v xml:space="preserve"> RODRIGO JOSE</v>
      </c>
      <c r="M819" s="4" t="str">
        <f>+VLOOKUP($J819,DATOS_PERSONAL!B:E,4,0)</f>
        <v>ROA CASTILLO</v>
      </c>
      <c r="N819" s="4" t="str">
        <f>+VLOOKUP($J819,DATOS_PERSONAL!B:F,5,0)</f>
        <v>OROBERLÍN S.A.S.</v>
      </c>
      <c r="O819" s="4">
        <f>+VLOOKUP($A819,DATOS_CAPACITACIONES!A:N,11,0)</f>
        <v>24</v>
      </c>
      <c r="P819" s="4">
        <f>+VLOOKUP($A819,DATOS_CAPACITACIONES!A:L,12,0)</f>
        <v>24</v>
      </c>
      <c r="Q819" s="3">
        <f t="shared" si="12"/>
        <v>1</v>
      </c>
    </row>
    <row r="820" spans="1:17" ht="34.5" customHeight="1" x14ac:dyDescent="0.25">
      <c r="A820" s="2">
        <v>35</v>
      </c>
      <c r="B820" s="4" t="str">
        <f>+VLOOKUP($A820,DATOS_CAPACITACIONES!A:B,2,0)</f>
        <v>Ambiental</v>
      </c>
      <c r="C820" s="4" t="str">
        <f>+VLOOKUP($A820,DATOS_CAPACITACIONES!A:C,3,0)</f>
        <v xml:space="preserve">Política integral de sostenibilidad </v>
      </c>
      <c r="D820" s="4" t="str">
        <f>+VLOOKUP($A820,DATOS_CAPACITACIONES!A:D,4,0)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0" s="4" t="str">
        <f>+VLOOKUP($A820,DATOS_CAPACITACIONES!A:E,5,0)</f>
        <v>William Fierro</v>
      </c>
      <c r="F820" s="4" t="str">
        <f>+VLOOKUP($A820,DATOS_CAPACITACIONES!A:F,6,0)</f>
        <v xml:space="preserve">William Fierro </v>
      </c>
      <c r="G820" s="4" t="str">
        <f>+VLOOKUP($A820,DATOS_CAPACITACIONES!A:G,7,0)</f>
        <v xml:space="preserve">Finca El Pilar </v>
      </c>
      <c r="H820" s="5">
        <f>+VLOOKUP($A820,DATOS_CAPACITACIONES!A:H,8,0)</f>
        <v>44378</v>
      </c>
      <c r="I820" s="4">
        <f>+VLOOKUP($A820,DATOS_CAPACITACIONES!A:I,9,0)</f>
        <v>60</v>
      </c>
      <c r="J820" s="2">
        <v>1123114519</v>
      </c>
      <c r="K820" s="4">
        <f>+VLOOKUP($J820,DATOS_PERSONAL!B:C,2,0)</f>
        <v>1016</v>
      </c>
      <c r="L820" s="4" t="str">
        <f>+VLOOKUP($J820,DATOS_PERSONAL!B:D,3,0)</f>
        <v xml:space="preserve"> JUAN CARLOS</v>
      </c>
      <c r="M820" s="4" t="str">
        <f>+VLOOKUP($J820,DATOS_PERSONAL!B:E,4,0)</f>
        <v>ROA CASTILLO</v>
      </c>
      <c r="N820" s="4" t="str">
        <f>+VLOOKUP($J820,DATOS_PERSONAL!B:F,5,0)</f>
        <v>OROBERLÍN S.A.S.</v>
      </c>
      <c r="O820" s="4">
        <f>+VLOOKUP($A820,DATOS_CAPACITACIONES!A:N,11,0)</f>
        <v>24</v>
      </c>
      <c r="P820" s="4">
        <f>+VLOOKUP($A820,DATOS_CAPACITACIONES!A:L,12,0)</f>
        <v>24</v>
      </c>
      <c r="Q820" s="3">
        <f t="shared" si="12"/>
        <v>1</v>
      </c>
    </row>
    <row r="821" spans="1:17" ht="34.5" customHeight="1" x14ac:dyDescent="0.25">
      <c r="A821" s="2">
        <v>35</v>
      </c>
      <c r="B821" s="4" t="str">
        <f>+VLOOKUP($A821,DATOS_CAPACITACIONES!A:B,2,0)</f>
        <v>Ambiental</v>
      </c>
      <c r="C821" s="4" t="str">
        <f>+VLOOKUP($A821,DATOS_CAPACITACIONES!A:C,3,0)</f>
        <v xml:space="preserve">Política integral de sostenibilidad </v>
      </c>
      <c r="D821" s="4" t="str">
        <f>+VLOOKUP($A821,DATOS_CAPACITACIONES!A:D,4,0)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1" s="4" t="str">
        <f>+VLOOKUP($A821,DATOS_CAPACITACIONES!A:E,5,0)</f>
        <v>William Fierro</v>
      </c>
      <c r="F821" s="4" t="str">
        <f>+VLOOKUP($A821,DATOS_CAPACITACIONES!A:F,6,0)</f>
        <v xml:space="preserve">William Fierro </v>
      </c>
      <c r="G821" s="4" t="str">
        <f>+VLOOKUP($A821,DATOS_CAPACITACIONES!A:G,7,0)</f>
        <v xml:space="preserve">Finca El Pilar </v>
      </c>
      <c r="H821" s="5">
        <f>+VLOOKUP($A821,DATOS_CAPACITACIONES!A:H,8,0)</f>
        <v>44378</v>
      </c>
      <c r="I821" s="4">
        <f>+VLOOKUP($A821,DATOS_CAPACITACIONES!A:I,9,0)</f>
        <v>60</v>
      </c>
      <c r="J821" s="2">
        <v>19561040</v>
      </c>
      <c r="K821" s="4">
        <f>+VLOOKUP($J821,DATOS_PERSONAL!B:C,2,0)</f>
        <v>1166</v>
      </c>
      <c r="L821" s="4" t="str">
        <f>+VLOOKUP($J821,DATOS_PERSONAL!B:D,3,0)</f>
        <v>GILBERTO SEGUNDO</v>
      </c>
      <c r="M821" s="4" t="str">
        <f>+VLOOKUP($J821,DATOS_PERSONAL!B:E,4,0)</f>
        <v xml:space="preserve">PEREZ RIVERA </v>
      </c>
      <c r="N821" s="4" t="str">
        <f>+VLOOKUP($J821,DATOS_PERSONAL!B:F,5,0)</f>
        <v>OROBERLÍN S.A.S.</v>
      </c>
      <c r="O821" s="4">
        <f>+VLOOKUP($A821,DATOS_CAPACITACIONES!A:N,11,0)</f>
        <v>24</v>
      </c>
      <c r="P821" s="4">
        <f>+VLOOKUP($A821,DATOS_CAPACITACIONES!A:L,12,0)</f>
        <v>24</v>
      </c>
      <c r="Q821" s="3">
        <f t="shared" si="12"/>
        <v>1</v>
      </c>
    </row>
    <row r="822" spans="1:17" ht="34.5" customHeight="1" x14ac:dyDescent="0.25">
      <c r="A822" s="2">
        <v>35</v>
      </c>
      <c r="B822" s="4" t="str">
        <f>+VLOOKUP($A822,DATOS_CAPACITACIONES!A:B,2,0)</f>
        <v>Ambiental</v>
      </c>
      <c r="C822" s="4" t="str">
        <f>+VLOOKUP($A822,DATOS_CAPACITACIONES!A:C,3,0)</f>
        <v xml:space="preserve">Política integral de sostenibilidad </v>
      </c>
      <c r="D822" s="4" t="str">
        <f>+VLOOKUP($A822,DATOS_CAPACITACIONES!A:D,4,0)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2" s="4" t="str">
        <f>+VLOOKUP($A822,DATOS_CAPACITACIONES!A:E,5,0)</f>
        <v>William Fierro</v>
      </c>
      <c r="F822" s="4" t="str">
        <f>+VLOOKUP($A822,DATOS_CAPACITACIONES!A:F,6,0)</f>
        <v xml:space="preserve">William Fierro </v>
      </c>
      <c r="G822" s="4" t="str">
        <f>+VLOOKUP($A822,DATOS_CAPACITACIONES!A:G,7,0)</f>
        <v xml:space="preserve">Finca El Pilar </v>
      </c>
      <c r="H822" s="5">
        <f>+VLOOKUP($A822,DATOS_CAPACITACIONES!A:H,8,0)</f>
        <v>44378</v>
      </c>
      <c r="I822" s="4">
        <f>+VLOOKUP($A822,DATOS_CAPACITACIONES!A:I,9,0)</f>
        <v>60</v>
      </c>
      <c r="J822" s="2">
        <v>1123116287</v>
      </c>
      <c r="K822" s="4">
        <f>+VLOOKUP($J822,DATOS_PERSONAL!B:C,2,0)</f>
        <v>1358</v>
      </c>
      <c r="L822" s="4" t="str">
        <f>+VLOOKUP($J822,DATOS_PERSONAL!B:D,3,0)</f>
        <v>IVAN JAVIER</v>
      </c>
      <c r="M822" s="4" t="str">
        <f>+VLOOKUP($J822,DATOS_PERSONAL!B:E,4,0)</f>
        <v xml:space="preserve">NARVAEZ HERNANDEZ </v>
      </c>
      <c r="N822" s="4" t="str">
        <f>+VLOOKUP($J822,DATOS_PERSONAL!B:F,5,0)</f>
        <v>OROBERLÍN S.A.S.</v>
      </c>
      <c r="O822" s="4">
        <f>+VLOOKUP($A822,DATOS_CAPACITACIONES!A:N,11,0)</f>
        <v>24</v>
      </c>
      <c r="P822" s="4">
        <f>+VLOOKUP($A822,DATOS_CAPACITACIONES!A:L,12,0)</f>
        <v>24</v>
      </c>
      <c r="Q822" s="3">
        <f t="shared" si="12"/>
        <v>1</v>
      </c>
    </row>
    <row r="823" spans="1:17" ht="34.5" customHeight="1" x14ac:dyDescent="0.25">
      <c r="A823" s="2">
        <v>35</v>
      </c>
      <c r="B823" s="4" t="str">
        <f>+VLOOKUP($A823,DATOS_CAPACITACIONES!A:B,2,0)</f>
        <v>Ambiental</v>
      </c>
      <c r="C823" s="4" t="str">
        <f>+VLOOKUP($A823,DATOS_CAPACITACIONES!A:C,3,0)</f>
        <v xml:space="preserve">Política integral de sostenibilidad </v>
      </c>
      <c r="D823" s="4" t="str">
        <f>+VLOOKUP($A823,DATOS_CAPACITACIONES!A:D,4,0)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3" s="4" t="str">
        <f>+VLOOKUP($A823,DATOS_CAPACITACIONES!A:E,5,0)</f>
        <v>William Fierro</v>
      </c>
      <c r="F823" s="4" t="str">
        <f>+VLOOKUP($A823,DATOS_CAPACITACIONES!A:F,6,0)</f>
        <v xml:space="preserve">William Fierro </v>
      </c>
      <c r="G823" s="4" t="str">
        <f>+VLOOKUP($A823,DATOS_CAPACITACIONES!A:G,7,0)</f>
        <v xml:space="preserve">Finca El Pilar </v>
      </c>
      <c r="H823" s="5">
        <f>+VLOOKUP($A823,DATOS_CAPACITACIONES!A:H,8,0)</f>
        <v>44378</v>
      </c>
      <c r="I823" s="4">
        <f>+VLOOKUP($A823,DATOS_CAPACITACIONES!A:I,9,0)</f>
        <v>60</v>
      </c>
      <c r="J823" s="2">
        <v>1123115732</v>
      </c>
      <c r="K823" s="4">
        <f>+VLOOKUP($J823,DATOS_PERSONAL!B:C,2,0)</f>
        <v>1520</v>
      </c>
      <c r="L823" s="4" t="str">
        <f>+VLOOKUP($J823,DATOS_PERSONAL!B:D,3,0)</f>
        <v xml:space="preserve"> OVIDIO</v>
      </c>
      <c r="M823" s="4" t="str">
        <f>+VLOOKUP($J823,DATOS_PERSONAL!B:E,4,0)</f>
        <v>MURCIA JOJOA</v>
      </c>
      <c r="N823" s="4" t="str">
        <f>+VLOOKUP($J823,DATOS_PERSONAL!B:F,5,0)</f>
        <v>OROBERLÍN S.A.S.</v>
      </c>
      <c r="O823" s="4">
        <f>+VLOOKUP($A823,DATOS_CAPACITACIONES!A:N,11,0)</f>
        <v>24</v>
      </c>
      <c r="P823" s="4">
        <f>+VLOOKUP($A823,DATOS_CAPACITACIONES!A:L,12,0)</f>
        <v>24</v>
      </c>
      <c r="Q823" s="3">
        <f t="shared" si="12"/>
        <v>1</v>
      </c>
    </row>
    <row r="824" spans="1:17" ht="34.5" customHeight="1" x14ac:dyDescent="0.25">
      <c r="A824" s="2">
        <v>35</v>
      </c>
      <c r="B824" s="4" t="str">
        <f>+VLOOKUP($A824,DATOS_CAPACITACIONES!A:B,2,0)</f>
        <v>Ambiental</v>
      </c>
      <c r="C824" s="4" t="str">
        <f>+VLOOKUP($A824,DATOS_CAPACITACIONES!A:C,3,0)</f>
        <v xml:space="preserve">Política integral de sostenibilidad </v>
      </c>
      <c r="D824" s="4" t="str">
        <f>+VLOOKUP($A824,DATOS_CAPACITACIONES!A:D,4,0)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4" s="4" t="str">
        <f>+VLOOKUP($A824,DATOS_CAPACITACIONES!A:E,5,0)</f>
        <v>William Fierro</v>
      </c>
      <c r="F824" s="4" t="str">
        <f>+VLOOKUP($A824,DATOS_CAPACITACIONES!A:F,6,0)</f>
        <v xml:space="preserve">William Fierro </v>
      </c>
      <c r="G824" s="4" t="str">
        <f>+VLOOKUP($A824,DATOS_CAPACITACIONES!A:G,7,0)</f>
        <v xml:space="preserve">Finca El Pilar </v>
      </c>
      <c r="H824" s="5">
        <f>+VLOOKUP($A824,DATOS_CAPACITACIONES!A:H,8,0)</f>
        <v>44378</v>
      </c>
      <c r="I824" s="4">
        <f>+VLOOKUP($A824,DATOS_CAPACITACIONES!A:I,9,0)</f>
        <v>60</v>
      </c>
      <c r="J824" s="2">
        <v>19118159</v>
      </c>
      <c r="K824" s="4">
        <f>+VLOOKUP($J824,DATOS_PERSONAL!B:C,2,0)</f>
        <v>1402</v>
      </c>
      <c r="L824" s="4" t="str">
        <f>+VLOOKUP($J824,DATOS_PERSONAL!B:D,3,0)</f>
        <v xml:space="preserve">NICANOR </v>
      </c>
      <c r="M824" s="4" t="str">
        <f>+VLOOKUP($J824,DATOS_PERSONAL!B:E,4,0)</f>
        <v>MARTINEZ GOMEZ</v>
      </c>
      <c r="N824" s="4" t="str">
        <f>+VLOOKUP($J824,DATOS_PERSONAL!B:F,5,0)</f>
        <v>OROBERLÍN S.A.S.</v>
      </c>
      <c r="O824" s="4">
        <f>+VLOOKUP($A824,DATOS_CAPACITACIONES!A:N,11,0)</f>
        <v>24</v>
      </c>
      <c r="P824" s="4">
        <f>+VLOOKUP($A824,DATOS_CAPACITACIONES!A:L,12,0)</f>
        <v>24</v>
      </c>
      <c r="Q824" s="3">
        <f t="shared" si="12"/>
        <v>1</v>
      </c>
    </row>
    <row r="825" spans="1:17" ht="34.5" customHeight="1" x14ac:dyDescent="0.25">
      <c r="A825" s="2">
        <v>35</v>
      </c>
      <c r="B825" s="4" t="str">
        <f>+VLOOKUP($A825,DATOS_CAPACITACIONES!A:B,2,0)</f>
        <v>Ambiental</v>
      </c>
      <c r="C825" s="4" t="str">
        <f>+VLOOKUP($A825,DATOS_CAPACITACIONES!A:C,3,0)</f>
        <v xml:space="preserve">Política integral de sostenibilidad </v>
      </c>
      <c r="D825" s="4" t="str">
        <f>+VLOOKUP($A825,DATOS_CAPACITACIONES!A:D,4,0)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5" s="4" t="str">
        <f>+VLOOKUP($A825,DATOS_CAPACITACIONES!A:E,5,0)</f>
        <v>William Fierro</v>
      </c>
      <c r="F825" s="4" t="str">
        <f>+VLOOKUP($A825,DATOS_CAPACITACIONES!A:F,6,0)</f>
        <v xml:space="preserve">William Fierro </v>
      </c>
      <c r="G825" s="4" t="str">
        <f>+VLOOKUP($A825,DATOS_CAPACITACIONES!A:G,7,0)</f>
        <v xml:space="preserve">Finca El Pilar </v>
      </c>
      <c r="H825" s="5">
        <f>+VLOOKUP($A825,DATOS_CAPACITACIONES!A:H,8,0)</f>
        <v>44378</v>
      </c>
      <c r="I825" s="4">
        <f>+VLOOKUP($A825,DATOS_CAPACITACIONES!A:I,9,0)</f>
        <v>60</v>
      </c>
      <c r="J825" s="2">
        <v>7837936</v>
      </c>
      <c r="K825" s="4">
        <f>+VLOOKUP($J825,DATOS_PERSONAL!B:C,2,0)</f>
        <v>1011</v>
      </c>
      <c r="L825" s="4" t="str">
        <f>+VLOOKUP($J825,DATOS_PERSONAL!B:D,3,0)</f>
        <v xml:space="preserve"> WILSON</v>
      </c>
      <c r="M825" s="4" t="str">
        <f>+VLOOKUP($J825,DATOS_PERSONAL!B:E,4,0)</f>
        <v>LOPEZ RINCON</v>
      </c>
      <c r="N825" s="4" t="str">
        <f>+VLOOKUP($J825,DATOS_PERSONAL!B:F,5,0)</f>
        <v>OROBERLÍN S.A.S.</v>
      </c>
      <c r="O825" s="4">
        <f>+VLOOKUP($A825,DATOS_CAPACITACIONES!A:N,11,0)</f>
        <v>24</v>
      </c>
      <c r="P825" s="4">
        <f>+VLOOKUP($A825,DATOS_CAPACITACIONES!A:L,12,0)</f>
        <v>24</v>
      </c>
      <c r="Q825" s="3">
        <f t="shared" si="12"/>
        <v>1</v>
      </c>
    </row>
    <row r="826" spans="1:17" ht="34.5" customHeight="1" x14ac:dyDescent="0.25">
      <c r="A826" s="2">
        <v>35</v>
      </c>
      <c r="B826" s="4" t="str">
        <f>+VLOOKUP($A826,DATOS_CAPACITACIONES!A:B,2,0)</f>
        <v>Ambiental</v>
      </c>
      <c r="C826" s="4" t="str">
        <f>+VLOOKUP($A826,DATOS_CAPACITACIONES!A:C,3,0)</f>
        <v xml:space="preserve">Política integral de sostenibilidad </v>
      </c>
      <c r="D826" s="4" t="str">
        <f>+VLOOKUP($A826,DATOS_CAPACITACIONES!A:D,4,0)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6" s="4" t="str">
        <f>+VLOOKUP($A826,DATOS_CAPACITACIONES!A:E,5,0)</f>
        <v>William Fierro</v>
      </c>
      <c r="F826" s="4" t="str">
        <f>+VLOOKUP($A826,DATOS_CAPACITACIONES!A:F,6,0)</f>
        <v xml:space="preserve">William Fierro </v>
      </c>
      <c r="G826" s="4" t="str">
        <f>+VLOOKUP($A826,DATOS_CAPACITACIONES!A:G,7,0)</f>
        <v xml:space="preserve">Finca El Pilar </v>
      </c>
      <c r="H826" s="5">
        <f>+VLOOKUP($A826,DATOS_CAPACITACIONES!A:H,8,0)</f>
        <v>44378</v>
      </c>
      <c r="I826" s="4">
        <f>+VLOOKUP($A826,DATOS_CAPACITACIONES!A:I,9,0)</f>
        <v>60</v>
      </c>
      <c r="J826" s="2">
        <v>1120506666</v>
      </c>
      <c r="K826" s="4">
        <f>+VLOOKUP($J826,DATOS_PERSONAL!B:C,2,0)</f>
        <v>1523</v>
      </c>
      <c r="L826" s="4" t="str">
        <f>+VLOOKUP($J826,DATOS_PERSONAL!B:D,3,0)</f>
        <v>WAGNER STEVEN</v>
      </c>
      <c r="M826" s="4" t="str">
        <f>+VLOOKUP($J826,DATOS_PERSONAL!B:E,4,0)</f>
        <v xml:space="preserve">HERNANDEZ SUPELANO </v>
      </c>
      <c r="N826" s="4" t="str">
        <f>+VLOOKUP($J826,DATOS_PERSONAL!B:F,5,0)</f>
        <v>OROBERLÍN S.A.S.</v>
      </c>
      <c r="O826" s="4">
        <f>+VLOOKUP($A826,DATOS_CAPACITACIONES!A:N,11,0)</f>
        <v>24</v>
      </c>
      <c r="P826" s="4">
        <f>+VLOOKUP($A826,DATOS_CAPACITACIONES!A:L,12,0)</f>
        <v>24</v>
      </c>
      <c r="Q826" s="3">
        <f t="shared" si="12"/>
        <v>1</v>
      </c>
    </row>
    <row r="827" spans="1:17" ht="34.5" customHeight="1" x14ac:dyDescent="0.25">
      <c r="A827" s="2">
        <v>35</v>
      </c>
      <c r="B827" s="4" t="str">
        <f>+VLOOKUP($A827,DATOS_CAPACITACIONES!A:B,2,0)</f>
        <v>Ambiental</v>
      </c>
      <c r="C827" s="4" t="str">
        <f>+VLOOKUP($A827,DATOS_CAPACITACIONES!A:C,3,0)</f>
        <v xml:space="preserve">Política integral de sostenibilidad </v>
      </c>
      <c r="D827" s="4" t="str">
        <f>+VLOOKUP($A827,DATOS_CAPACITACIONES!A:D,4,0)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7" s="4" t="str">
        <f>+VLOOKUP($A827,DATOS_CAPACITACIONES!A:E,5,0)</f>
        <v>William Fierro</v>
      </c>
      <c r="F827" s="4" t="str">
        <f>+VLOOKUP($A827,DATOS_CAPACITACIONES!A:F,6,0)</f>
        <v xml:space="preserve">William Fierro </v>
      </c>
      <c r="G827" s="4" t="str">
        <f>+VLOOKUP($A827,DATOS_CAPACITACIONES!A:G,7,0)</f>
        <v xml:space="preserve">Finca El Pilar </v>
      </c>
      <c r="H827" s="5">
        <f>+VLOOKUP($A827,DATOS_CAPACITACIONES!A:H,8,0)</f>
        <v>44378</v>
      </c>
      <c r="I827" s="4">
        <f>+VLOOKUP($A827,DATOS_CAPACITACIONES!A:I,9,0)</f>
        <v>60</v>
      </c>
      <c r="J827" s="2">
        <v>1121819496</v>
      </c>
      <c r="K827" s="4">
        <f>+VLOOKUP($J827,DATOS_PERSONAL!B:C,2,0)</f>
        <v>1008</v>
      </c>
      <c r="L827" s="4" t="str">
        <f>+VLOOKUP($J827,DATOS_PERSONAL!B:D,3,0)</f>
        <v xml:space="preserve"> OMAR JOSE</v>
      </c>
      <c r="M827" s="4" t="str">
        <f>+VLOOKUP($J827,DATOS_PERSONAL!B:E,4,0)</f>
        <v>HERNANDEZ RUIZ</v>
      </c>
      <c r="N827" s="4" t="str">
        <f>+VLOOKUP($J827,DATOS_PERSONAL!B:F,5,0)</f>
        <v>OROBERLÍN S.A.S.</v>
      </c>
      <c r="O827" s="4">
        <f>+VLOOKUP($A827,DATOS_CAPACITACIONES!A:N,11,0)</f>
        <v>24</v>
      </c>
      <c r="P827" s="4">
        <f>+VLOOKUP($A827,DATOS_CAPACITACIONES!A:L,12,0)</f>
        <v>24</v>
      </c>
      <c r="Q827" s="3">
        <f t="shared" si="12"/>
        <v>1</v>
      </c>
    </row>
    <row r="828" spans="1:17" ht="34.5" customHeight="1" x14ac:dyDescent="0.25">
      <c r="A828" s="2">
        <v>35</v>
      </c>
      <c r="B828" s="4" t="str">
        <f>+VLOOKUP($A828,DATOS_CAPACITACIONES!A:B,2,0)</f>
        <v>Ambiental</v>
      </c>
      <c r="C828" s="4" t="str">
        <f>+VLOOKUP($A828,DATOS_CAPACITACIONES!A:C,3,0)</f>
        <v xml:space="preserve">Política integral de sostenibilidad </v>
      </c>
      <c r="D828" s="4" t="str">
        <f>+VLOOKUP($A828,DATOS_CAPACITACIONES!A:D,4,0)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8" s="4" t="str">
        <f>+VLOOKUP($A828,DATOS_CAPACITACIONES!A:E,5,0)</f>
        <v>William Fierro</v>
      </c>
      <c r="F828" s="4" t="str">
        <f>+VLOOKUP($A828,DATOS_CAPACITACIONES!A:F,6,0)</f>
        <v xml:space="preserve">William Fierro </v>
      </c>
      <c r="G828" s="4" t="str">
        <f>+VLOOKUP($A828,DATOS_CAPACITACIONES!A:G,7,0)</f>
        <v xml:space="preserve">Finca El Pilar </v>
      </c>
      <c r="H828" s="5">
        <f>+VLOOKUP($A828,DATOS_CAPACITACIONES!A:H,8,0)</f>
        <v>44378</v>
      </c>
      <c r="I828" s="4">
        <f>+VLOOKUP($A828,DATOS_CAPACITACIONES!A:I,9,0)</f>
        <v>60</v>
      </c>
      <c r="J828" s="2">
        <v>1006838553</v>
      </c>
      <c r="K828" s="4">
        <f>+VLOOKUP($J828,DATOS_PERSONAL!B:C,2,0)</f>
        <v>1547</v>
      </c>
      <c r="L828" s="4" t="str">
        <f>+VLOOKUP($J828,DATOS_PERSONAL!B:D,3,0)</f>
        <v>MIGUEL ANGEL</v>
      </c>
      <c r="M828" s="4" t="str">
        <f>+VLOOKUP($J828,DATOS_PERSONAL!B:E,4,0)</f>
        <v xml:space="preserve">GARCIA MORENO </v>
      </c>
      <c r="N828" s="4" t="str">
        <f>+VLOOKUP($J828,DATOS_PERSONAL!B:F,5,0)</f>
        <v>OROBERLÍN S.A.S.</v>
      </c>
      <c r="O828" s="4">
        <f>+VLOOKUP($A828,DATOS_CAPACITACIONES!A:N,11,0)</f>
        <v>24</v>
      </c>
      <c r="P828" s="4">
        <f>+VLOOKUP($A828,DATOS_CAPACITACIONES!A:L,12,0)</f>
        <v>24</v>
      </c>
      <c r="Q828" s="3">
        <f t="shared" si="12"/>
        <v>1</v>
      </c>
    </row>
    <row r="829" spans="1:17" ht="34.5" customHeight="1" x14ac:dyDescent="0.25">
      <c r="A829" s="2">
        <v>35</v>
      </c>
      <c r="B829" s="4" t="str">
        <f>+VLOOKUP($A829,DATOS_CAPACITACIONES!A:B,2,0)</f>
        <v>Ambiental</v>
      </c>
      <c r="C829" s="4" t="str">
        <f>+VLOOKUP($A829,DATOS_CAPACITACIONES!A:C,3,0)</f>
        <v xml:space="preserve">Política integral de sostenibilidad </v>
      </c>
      <c r="D829" s="4" t="str">
        <f>+VLOOKUP($A829,DATOS_CAPACITACIONES!A:D,4,0)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29" s="4" t="str">
        <f>+VLOOKUP($A829,DATOS_CAPACITACIONES!A:E,5,0)</f>
        <v>William Fierro</v>
      </c>
      <c r="F829" s="4" t="str">
        <f>+VLOOKUP($A829,DATOS_CAPACITACIONES!A:F,6,0)</f>
        <v xml:space="preserve">William Fierro </v>
      </c>
      <c r="G829" s="4" t="str">
        <f>+VLOOKUP($A829,DATOS_CAPACITACIONES!A:G,7,0)</f>
        <v xml:space="preserve">Finca El Pilar </v>
      </c>
      <c r="H829" s="5">
        <f>+VLOOKUP($A829,DATOS_CAPACITACIONES!A:H,8,0)</f>
        <v>44378</v>
      </c>
      <c r="I829" s="4">
        <f>+VLOOKUP($A829,DATOS_CAPACITACIONES!A:I,9,0)</f>
        <v>60</v>
      </c>
      <c r="J829" s="2">
        <v>1121819501</v>
      </c>
      <c r="K829" s="4">
        <f>+VLOOKUP($J829,DATOS_PERSONAL!B:C,2,0)</f>
        <v>1494</v>
      </c>
      <c r="L829" s="4" t="str">
        <f>+VLOOKUP($J829,DATOS_PERSONAL!B:D,3,0)</f>
        <v>JOHN FREDY</v>
      </c>
      <c r="M829" s="4" t="str">
        <f>+VLOOKUP($J829,DATOS_PERSONAL!B:E,4,0)</f>
        <v xml:space="preserve">GARCIA GONZALEZ </v>
      </c>
      <c r="N829" s="4" t="str">
        <f>+VLOOKUP($J829,DATOS_PERSONAL!B:F,5,0)</f>
        <v>OROBERLÍN S.A.S.</v>
      </c>
      <c r="O829" s="4">
        <f>+VLOOKUP($A829,DATOS_CAPACITACIONES!A:N,11,0)</f>
        <v>24</v>
      </c>
      <c r="P829" s="4">
        <f>+VLOOKUP($A829,DATOS_CAPACITACIONES!A:L,12,0)</f>
        <v>24</v>
      </c>
      <c r="Q829" s="3">
        <f t="shared" si="12"/>
        <v>1</v>
      </c>
    </row>
    <row r="830" spans="1:17" ht="34.5" customHeight="1" x14ac:dyDescent="0.25">
      <c r="A830" s="2">
        <v>35</v>
      </c>
      <c r="B830" s="4" t="str">
        <f>+VLOOKUP($A830,DATOS_CAPACITACIONES!A:B,2,0)</f>
        <v>Ambiental</v>
      </c>
      <c r="C830" s="4" t="str">
        <f>+VLOOKUP($A830,DATOS_CAPACITACIONES!A:C,3,0)</f>
        <v xml:space="preserve">Política integral de sostenibilidad </v>
      </c>
      <c r="D830" s="4" t="str">
        <f>+VLOOKUP($A830,DATOS_CAPACITACIONES!A:D,4,0)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30" s="4" t="str">
        <f>+VLOOKUP($A830,DATOS_CAPACITACIONES!A:E,5,0)</f>
        <v>William Fierro</v>
      </c>
      <c r="F830" s="4" t="str">
        <f>+VLOOKUP($A830,DATOS_CAPACITACIONES!A:F,6,0)</f>
        <v xml:space="preserve">William Fierro </v>
      </c>
      <c r="G830" s="4" t="str">
        <f>+VLOOKUP($A830,DATOS_CAPACITACIONES!A:G,7,0)</f>
        <v xml:space="preserve">Finca El Pilar </v>
      </c>
      <c r="H830" s="5">
        <f>+VLOOKUP($A830,DATOS_CAPACITACIONES!A:H,8,0)</f>
        <v>44378</v>
      </c>
      <c r="I830" s="4">
        <f>+VLOOKUP($A830,DATOS_CAPACITACIONES!A:I,9,0)</f>
        <v>60</v>
      </c>
      <c r="J830" s="2">
        <v>1103219172</v>
      </c>
      <c r="K830" s="4">
        <f>+VLOOKUP($J830,DATOS_PERSONAL!B:C,2,0)</f>
        <v>1230</v>
      </c>
      <c r="L830" s="4" t="str">
        <f>+VLOOKUP($J830,DATOS_PERSONAL!B:D,3,0)</f>
        <v>PABLO SEGUNDO</v>
      </c>
      <c r="M830" s="4" t="str">
        <f>+VLOOKUP($J830,DATOS_PERSONAL!B:E,4,0)</f>
        <v xml:space="preserve">CARDENAS MUÑOZ </v>
      </c>
      <c r="N830" s="4" t="str">
        <f>+VLOOKUP($J830,DATOS_PERSONAL!B:F,5,0)</f>
        <v>OROBERLÍN S.A.S.</v>
      </c>
      <c r="O830" s="4">
        <f>+VLOOKUP($A830,DATOS_CAPACITACIONES!A:N,11,0)</f>
        <v>24</v>
      </c>
      <c r="P830" s="4">
        <f>+VLOOKUP($A830,DATOS_CAPACITACIONES!A:L,12,0)</f>
        <v>24</v>
      </c>
      <c r="Q830" s="3">
        <f t="shared" si="12"/>
        <v>1</v>
      </c>
    </row>
    <row r="831" spans="1:17" ht="34.5" customHeight="1" x14ac:dyDescent="0.25">
      <c r="A831" s="2">
        <v>35</v>
      </c>
      <c r="B831" s="4" t="str">
        <f>+VLOOKUP($A831,DATOS_CAPACITACIONES!A:B,2,0)</f>
        <v>Ambiental</v>
      </c>
      <c r="C831" s="4" t="str">
        <f>+VLOOKUP($A831,DATOS_CAPACITACIONES!A:C,3,0)</f>
        <v xml:space="preserve">Política integral de sostenibilidad </v>
      </c>
      <c r="D831" s="4" t="str">
        <f>+VLOOKUP($A831,DATOS_CAPACITACIONES!A:D,4,0)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31" s="4" t="str">
        <f>+VLOOKUP($A831,DATOS_CAPACITACIONES!A:E,5,0)</f>
        <v>William Fierro</v>
      </c>
      <c r="F831" s="4" t="str">
        <f>+VLOOKUP($A831,DATOS_CAPACITACIONES!A:F,6,0)</f>
        <v xml:space="preserve">William Fierro </v>
      </c>
      <c r="G831" s="4" t="str">
        <f>+VLOOKUP($A831,DATOS_CAPACITACIONES!A:G,7,0)</f>
        <v xml:space="preserve">Finca El Pilar </v>
      </c>
      <c r="H831" s="5">
        <f>+VLOOKUP($A831,DATOS_CAPACITACIONES!A:H,8,0)</f>
        <v>44378</v>
      </c>
      <c r="I831" s="4">
        <f>+VLOOKUP($A831,DATOS_CAPACITACIONES!A:I,9,0)</f>
        <v>60</v>
      </c>
      <c r="J831" s="2">
        <v>1065667090</v>
      </c>
      <c r="K831" s="4">
        <f>+VLOOKUP($J831,DATOS_PERSONAL!B:C,2,0)</f>
        <v>1513</v>
      </c>
      <c r="L831" s="4" t="str">
        <f>+VLOOKUP($J831,DATOS_PERSONAL!B:D,3,0)</f>
        <v>CESAR ANTONIO</v>
      </c>
      <c r="M831" s="4" t="str">
        <f>+VLOOKUP($J831,DATOS_PERSONAL!B:E,4,0)</f>
        <v xml:space="preserve">CALDERON TRENS </v>
      </c>
      <c r="N831" s="4" t="str">
        <f>+VLOOKUP($J831,DATOS_PERSONAL!B:F,5,0)</f>
        <v>OROBERLÍN S.A.S.</v>
      </c>
      <c r="O831" s="4">
        <f>+VLOOKUP($A831,DATOS_CAPACITACIONES!A:N,11,0)</f>
        <v>24</v>
      </c>
      <c r="P831" s="4">
        <f>+VLOOKUP($A831,DATOS_CAPACITACIONES!A:L,12,0)</f>
        <v>24</v>
      </c>
      <c r="Q831" s="3">
        <f t="shared" si="12"/>
        <v>1</v>
      </c>
    </row>
    <row r="832" spans="1:17" ht="34.5" customHeight="1" x14ac:dyDescent="0.25">
      <c r="A832" s="2">
        <v>35</v>
      </c>
      <c r="B832" s="4" t="str">
        <f>+VLOOKUP($A832,DATOS_CAPACITACIONES!A:B,2,0)</f>
        <v>Ambiental</v>
      </c>
      <c r="C832" s="4" t="str">
        <f>+VLOOKUP($A832,DATOS_CAPACITACIONES!A:C,3,0)</f>
        <v xml:space="preserve">Política integral de sostenibilidad </v>
      </c>
      <c r="D832" s="4" t="str">
        <f>+VLOOKUP($A832,DATOS_CAPACITACIONES!A:D,4,0)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32" s="4" t="str">
        <f>+VLOOKUP($A832,DATOS_CAPACITACIONES!A:E,5,0)</f>
        <v>William Fierro</v>
      </c>
      <c r="F832" s="4" t="str">
        <f>+VLOOKUP($A832,DATOS_CAPACITACIONES!A:F,6,0)</f>
        <v xml:space="preserve">William Fierro </v>
      </c>
      <c r="G832" s="4" t="str">
        <f>+VLOOKUP($A832,DATOS_CAPACITACIONES!A:G,7,0)</f>
        <v xml:space="preserve">Finca El Pilar </v>
      </c>
      <c r="H832" s="5">
        <f>+VLOOKUP($A832,DATOS_CAPACITACIONES!A:H,8,0)</f>
        <v>44378</v>
      </c>
      <c r="I832" s="4">
        <f>+VLOOKUP($A832,DATOS_CAPACITACIONES!A:I,9,0)</f>
        <v>60</v>
      </c>
      <c r="J832" s="2">
        <v>7278364</v>
      </c>
      <c r="K832" s="4">
        <f>+VLOOKUP($J832,DATOS_PERSONAL!B:C,2,0)</f>
        <v>1001</v>
      </c>
      <c r="L832" s="4" t="str">
        <f>+VLOOKUP($J832,DATOS_PERSONAL!B:D,3,0)</f>
        <v xml:space="preserve"> OROSMAN</v>
      </c>
      <c r="M832" s="4" t="str">
        <f>+VLOOKUP($J832,DATOS_PERSONAL!B:E,4,0)</f>
        <v>BUITRAGO</v>
      </c>
      <c r="N832" s="4" t="str">
        <f>+VLOOKUP($J832,DATOS_PERSONAL!B:F,5,0)</f>
        <v>OROBERLÍN S.A.S.</v>
      </c>
      <c r="O832" s="4">
        <f>+VLOOKUP($A832,DATOS_CAPACITACIONES!A:N,11,0)</f>
        <v>24</v>
      </c>
      <c r="P832" s="4">
        <f>+VLOOKUP($A832,DATOS_CAPACITACIONES!A:L,12,0)</f>
        <v>24</v>
      </c>
      <c r="Q832" s="3">
        <f t="shared" si="12"/>
        <v>1</v>
      </c>
    </row>
    <row r="833" spans="1:17" ht="34.5" customHeight="1" x14ac:dyDescent="0.25">
      <c r="A833" s="2">
        <v>35</v>
      </c>
      <c r="B833" s="4" t="str">
        <f>+VLOOKUP($A833,DATOS_CAPACITACIONES!A:B,2,0)</f>
        <v>Ambiental</v>
      </c>
      <c r="C833" s="4" t="str">
        <f>+VLOOKUP($A833,DATOS_CAPACITACIONES!A:C,3,0)</f>
        <v xml:space="preserve">Política integral de sostenibilidad </v>
      </c>
      <c r="D833" s="4" t="str">
        <f>+VLOOKUP($A833,DATOS_CAPACITACIONES!A:D,4,0)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33" s="4" t="str">
        <f>+VLOOKUP($A833,DATOS_CAPACITACIONES!A:E,5,0)</f>
        <v>William Fierro</v>
      </c>
      <c r="F833" s="4" t="str">
        <f>+VLOOKUP($A833,DATOS_CAPACITACIONES!A:F,6,0)</f>
        <v xml:space="preserve">William Fierro </v>
      </c>
      <c r="G833" s="4" t="str">
        <f>+VLOOKUP($A833,DATOS_CAPACITACIONES!A:G,7,0)</f>
        <v xml:space="preserve">Finca El Pilar </v>
      </c>
      <c r="H833" s="5">
        <f>+VLOOKUP($A833,DATOS_CAPACITACIONES!A:H,8,0)</f>
        <v>44378</v>
      </c>
      <c r="I833" s="4">
        <f>+VLOOKUP($A833,DATOS_CAPACITACIONES!A:I,9,0)</f>
        <v>60</v>
      </c>
      <c r="J833" s="2">
        <v>1052702515</v>
      </c>
      <c r="K833" s="4">
        <f>+VLOOKUP($J833,DATOS_PERSONAL!B:C,2,0)</f>
        <v>1517</v>
      </c>
      <c r="L833" s="4" t="str">
        <f>+VLOOKUP($J833,DATOS_PERSONAL!B:D,3,0)</f>
        <v xml:space="preserve"> ALEXANDER</v>
      </c>
      <c r="M833" s="4" t="str">
        <f>+VLOOKUP($J833,DATOS_PERSONAL!B:E,4,0)</f>
        <v>ANGULO CANTILLO</v>
      </c>
      <c r="N833" s="4" t="str">
        <f>+VLOOKUP($J833,DATOS_PERSONAL!B:F,5,0)</f>
        <v>OROBERLÍN S.A.S.</v>
      </c>
      <c r="O833" s="4">
        <f>+VLOOKUP($A833,DATOS_CAPACITACIONES!A:N,11,0)</f>
        <v>24</v>
      </c>
      <c r="P833" s="4">
        <f>+VLOOKUP($A833,DATOS_CAPACITACIONES!A:L,12,0)</f>
        <v>24</v>
      </c>
      <c r="Q833" s="3">
        <f t="shared" si="12"/>
        <v>1</v>
      </c>
    </row>
    <row r="834" spans="1:17" ht="34.5" customHeight="1" x14ac:dyDescent="0.25">
      <c r="A834" s="2">
        <v>35</v>
      </c>
      <c r="B834" s="4" t="str">
        <f>+VLOOKUP($A834,DATOS_CAPACITACIONES!A:B,2,0)</f>
        <v>Ambiental</v>
      </c>
      <c r="C834" s="4" t="str">
        <f>+VLOOKUP($A834,DATOS_CAPACITACIONES!A:C,3,0)</f>
        <v xml:space="preserve">Política integral de sostenibilidad </v>
      </c>
      <c r="D834" s="4" t="str">
        <f>+VLOOKUP($A834,DATOS_CAPACITACIONES!A:D,4,0)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34" s="4" t="str">
        <f>+VLOOKUP($A834,DATOS_CAPACITACIONES!A:E,5,0)</f>
        <v>William Fierro</v>
      </c>
      <c r="F834" s="4" t="str">
        <f>+VLOOKUP($A834,DATOS_CAPACITACIONES!A:F,6,0)</f>
        <v xml:space="preserve">William Fierro </v>
      </c>
      <c r="G834" s="4" t="str">
        <f>+VLOOKUP($A834,DATOS_CAPACITACIONES!A:G,7,0)</f>
        <v xml:space="preserve">Finca El Pilar </v>
      </c>
      <c r="H834" s="5">
        <f>+VLOOKUP($A834,DATOS_CAPACITACIONES!A:H,8,0)</f>
        <v>44378</v>
      </c>
      <c r="I834" s="4">
        <f>+VLOOKUP($A834,DATOS_CAPACITACIONES!A:I,9,0)</f>
        <v>60</v>
      </c>
      <c r="J834" s="2">
        <v>1121844449</v>
      </c>
      <c r="K834" s="4">
        <f>+VLOOKUP($J834,DATOS_PERSONAL!B:C,2,0)</f>
        <v>1097</v>
      </c>
      <c r="L834" s="4" t="str">
        <f>+VLOOKUP($J834,DATOS_PERSONAL!B:D,3,0)</f>
        <v>JOSE MANUEL</v>
      </c>
      <c r="M834" s="4" t="str">
        <f>+VLOOKUP($J834,DATOS_PERSONAL!B:E,4,0)</f>
        <v xml:space="preserve">AMAYA GONZALEZ </v>
      </c>
      <c r="N834" s="4" t="str">
        <f>+VLOOKUP($J834,DATOS_PERSONAL!B:F,5,0)</f>
        <v>OROBERLÍN S.A.S.</v>
      </c>
      <c r="O834" s="4">
        <f>+VLOOKUP($A834,DATOS_CAPACITACIONES!A:N,11,0)</f>
        <v>24</v>
      </c>
      <c r="P834" s="4">
        <f>+VLOOKUP($A834,DATOS_CAPACITACIONES!A:L,12,0)</f>
        <v>24</v>
      </c>
      <c r="Q834" s="3">
        <f t="shared" ref="Q834:Q897" si="13">(P834/O834)</f>
        <v>1</v>
      </c>
    </row>
    <row r="835" spans="1:17" ht="34.5" customHeight="1" x14ac:dyDescent="0.25">
      <c r="A835" s="2">
        <v>36</v>
      </c>
      <c r="B835" s="4" t="str">
        <f>+VLOOKUP($A835,DATOS_CAPACITACIONES!A:B,2,0)</f>
        <v>Ambiental</v>
      </c>
      <c r="C835" s="4" t="str">
        <f>+VLOOKUP($A835,DATOS_CAPACITACIONES!A:C,3,0)</f>
        <v>Procedimiento de comunicaciones</v>
      </c>
      <c r="D835" s="4" t="str">
        <f>+VLOOKUP($A835,DATOS_CAPACITACIONES!A:D,4,0)</f>
        <v xml:space="preserve">Socialización de los PQRS al personal activo en la empresa, para adquirir conocimiento frente al manejo de esta herramienta, sus medidas de recepción y el punto de ubicación de los buzones. </v>
      </c>
      <c r="E835" s="4" t="str">
        <f>+VLOOKUP($A835,DATOS_CAPACITACIONES!A:E,5,0)</f>
        <v>William Fierro</v>
      </c>
      <c r="F835" s="4" t="str">
        <f>+VLOOKUP($A835,DATOS_CAPACITACIONES!A:F,6,0)</f>
        <v xml:space="preserve">William Fierro </v>
      </c>
      <c r="G835" s="4" t="str">
        <f>+VLOOKUP($A835,DATOS_CAPACITACIONES!A:G,7,0)</f>
        <v xml:space="preserve">Finca El Pilar </v>
      </c>
      <c r="H835" s="5">
        <f>+VLOOKUP($A835,DATOS_CAPACITACIONES!A:H,8,0)</f>
        <v>44378</v>
      </c>
      <c r="I835" s="4">
        <f>+VLOOKUP($A835,DATOS_CAPACITACIONES!A:I,9,0)</f>
        <v>60</v>
      </c>
      <c r="J835" s="2">
        <v>86070853</v>
      </c>
      <c r="K835" s="4">
        <f>+VLOOKUP($J835,DATOS_PERSONAL!B:C,2,0)</f>
        <v>1075</v>
      </c>
      <c r="L835" s="4" t="str">
        <f>+VLOOKUP($J835,DATOS_PERSONAL!B:D,3,0)</f>
        <v>FREDY</v>
      </c>
      <c r="M835" s="4" t="str">
        <f>+VLOOKUP($J835,DATOS_PERSONAL!B:E,4,0)</f>
        <v xml:space="preserve">ZAMORA </v>
      </c>
      <c r="N835" s="4" t="str">
        <f>+VLOOKUP($J835,DATOS_PERSONAL!B:F,5,0)</f>
        <v>OROBERLÍN S.A.S.</v>
      </c>
      <c r="O835" s="4">
        <f>+VLOOKUP($A835,DATOS_CAPACITACIONES!A:N,11,0)</f>
        <v>24</v>
      </c>
      <c r="P835" s="4">
        <f>+VLOOKUP($A835,DATOS_CAPACITACIONES!A:L,12,0)</f>
        <v>24</v>
      </c>
      <c r="Q835" s="3">
        <f t="shared" si="13"/>
        <v>1</v>
      </c>
    </row>
    <row r="836" spans="1:17" ht="34.5" customHeight="1" x14ac:dyDescent="0.25">
      <c r="A836" s="2">
        <v>36</v>
      </c>
      <c r="B836" s="4" t="str">
        <f>+VLOOKUP($A836,DATOS_CAPACITACIONES!A:B,2,0)</f>
        <v>Ambiental</v>
      </c>
      <c r="C836" s="4" t="str">
        <f>+VLOOKUP($A836,DATOS_CAPACITACIONES!A:C,3,0)</f>
        <v>Procedimiento de comunicaciones</v>
      </c>
      <c r="D836" s="4" t="str">
        <f>+VLOOKUP($A836,DATOS_CAPACITACIONES!A:D,4,0)</f>
        <v xml:space="preserve">Socialización de los PQRS al personal activo en la empresa, para adquirir conocimiento frente al manejo de esta herramienta, sus medidas de recepción y el punto de ubicación de los buzones. </v>
      </c>
      <c r="E836" s="4" t="str">
        <f>+VLOOKUP($A836,DATOS_CAPACITACIONES!A:E,5,0)</f>
        <v>William Fierro</v>
      </c>
      <c r="F836" s="4" t="str">
        <f>+VLOOKUP($A836,DATOS_CAPACITACIONES!A:F,6,0)</f>
        <v xml:space="preserve">William Fierro </v>
      </c>
      <c r="G836" s="4" t="str">
        <f>+VLOOKUP($A836,DATOS_CAPACITACIONES!A:G,7,0)</f>
        <v xml:space="preserve">Finca El Pilar </v>
      </c>
      <c r="H836" s="5">
        <f>+VLOOKUP($A836,DATOS_CAPACITACIONES!A:H,8,0)</f>
        <v>44378</v>
      </c>
      <c r="I836" s="4">
        <f>+VLOOKUP($A836,DATOS_CAPACITACIONES!A:I,9,0)</f>
        <v>60</v>
      </c>
      <c r="J836" s="2">
        <v>40439756</v>
      </c>
      <c r="K836" s="4">
        <f>+VLOOKUP($J836,DATOS_PERSONAL!B:C,2,0)</f>
        <v>1032</v>
      </c>
      <c r="L836" s="4" t="str">
        <f>+VLOOKUP($J836,DATOS_PERSONAL!B:D,3,0)</f>
        <v xml:space="preserve"> MILVA</v>
      </c>
      <c r="M836" s="4" t="str">
        <f>+VLOOKUP($J836,DATOS_PERSONAL!B:E,4,0)</f>
        <v>VANEGAS ZUBIETA</v>
      </c>
      <c r="N836" s="4" t="str">
        <f>+VLOOKUP($J836,DATOS_PERSONAL!B:F,5,0)</f>
        <v>OROBERLÍN S.A.S.</v>
      </c>
      <c r="O836" s="4">
        <f>+VLOOKUP($A836,DATOS_CAPACITACIONES!A:N,11,0)</f>
        <v>24</v>
      </c>
      <c r="P836" s="4">
        <f>+VLOOKUP($A836,DATOS_CAPACITACIONES!A:L,12,0)</f>
        <v>24</v>
      </c>
      <c r="Q836" s="3">
        <f t="shared" si="13"/>
        <v>1</v>
      </c>
    </row>
    <row r="837" spans="1:17" ht="34.5" customHeight="1" x14ac:dyDescent="0.25">
      <c r="A837" s="2">
        <v>36</v>
      </c>
      <c r="B837" s="4" t="str">
        <f>+VLOOKUP($A837,DATOS_CAPACITACIONES!A:B,2,0)</f>
        <v>Ambiental</v>
      </c>
      <c r="C837" s="4" t="str">
        <f>+VLOOKUP($A837,DATOS_CAPACITACIONES!A:C,3,0)</f>
        <v>Procedimiento de comunicaciones</v>
      </c>
      <c r="D837" s="4" t="str">
        <f>+VLOOKUP($A837,DATOS_CAPACITACIONES!A:D,4,0)</f>
        <v xml:space="preserve">Socialización de los PQRS al personal activo en la empresa, para adquirir conocimiento frente al manejo de esta herramienta, sus medidas de recepción y el punto de ubicación de los buzones. </v>
      </c>
      <c r="E837" s="4" t="str">
        <f>+VLOOKUP($A837,DATOS_CAPACITACIONES!A:E,5,0)</f>
        <v>William Fierro</v>
      </c>
      <c r="F837" s="4" t="str">
        <f>+VLOOKUP($A837,DATOS_CAPACITACIONES!A:F,6,0)</f>
        <v xml:space="preserve">William Fierro </v>
      </c>
      <c r="G837" s="4" t="str">
        <f>+VLOOKUP($A837,DATOS_CAPACITACIONES!A:G,7,0)</f>
        <v xml:space="preserve">Finca El Pilar </v>
      </c>
      <c r="H837" s="5">
        <f>+VLOOKUP($A837,DATOS_CAPACITACIONES!A:H,8,0)</f>
        <v>44378</v>
      </c>
      <c r="I837" s="4">
        <f>+VLOOKUP($A837,DATOS_CAPACITACIONES!A:I,9,0)</f>
        <v>60</v>
      </c>
      <c r="J837" s="2">
        <v>40439756</v>
      </c>
      <c r="K837" s="4">
        <f>+VLOOKUP($J837,DATOS_PERSONAL!B:C,2,0)</f>
        <v>1032</v>
      </c>
      <c r="L837" s="4" t="str">
        <f>+VLOOKUP($J837,DATOS_PERSONAL!B:D,3,0)</f>
        <v xml:space="preserve"> MILVA</v>
      </c>
      <c r="M837" s="4" t="str">
        <f>+VLOOKUP($J837,DATOS_PERSONAL!B:E,4,0)</f>
        <v>VANEGAS ZUBIETA</v>
      </c>
      <c r="N837" s="4" t="str">
        <f>+VLOOKUP($J837,DATOS_PERSONAL!B:F,5,0)</f>
        <v>OROBERLÍN S.A.S.</v>
      </c>
      <c r="O837" s="4">
        <f>+VLOOKUP($A837,DATOS_CAPACITACIONES!A:N,11,0)</f>
        <v>24</v>
      </c>
      <c r="P837" s="4">
        <f>+VLOOKUP($A837,DATOS_CAPACITACIONES!A:L,12,0)</f>
        <v>24</v>
      </c>
      <c r="Q837" s="3">
        <f t="shared" si="13"/>
        <v>1</v>
      </c>
    </row>
    <row r="838" spans="1:17" ht="34.5" customHeight="1" x14ac:dyDescent="0.25">
      <c r="A838" s="2">
        <v>36</v>
      </c>
      <c r="B838" s="4" t="str">
        <f>+VLOOKUP($A838,DATOS_CAPACITACIONES!A:B,2,0)</f>
        <v>Ambiental</v>
      </c>
      <c r="C838" s="4" t="str">
        <f>+VLOOKUP($A838,DATOS_CAPACITACIONES!A:C,3,0)</f>
        <v>Procedimiento de comunicaciones</v>
      </c>
      <c r="D838" s="4" t="str">
        <f>+VLOOKUP($A838,DATOS_CAPACITACIONES!A:D,4,0)</f>
        <v xml:space="preserve">Socialización de los PQRS al personal activo en la empresa, para adquirir conocimiento frente al manejo de esta herramienta, sus medidas de recepción y el punto de ubicación de los buzones. </v>
      </c>
      <c r="E838" s="4" t="str">
        <f>+VLOOKUP($A838,DATOS_CAPACITACIONES!A:E,5,0)</f>
        <v>William Fierro</v>
      </c>
      <c r="F838" s="4" t="str">
        <f>+VLOOKUP($A838,DATOS_CAPACITACIONES!A:F,6,0)</f>
        <v xml:space="preserve">William Fierro </v>
      </c>
      <c r="G838" s="4" t="str">
        <f>+VLOOKUP($A838,DATOS_CAPACITACIONES!A:G,7,0)</f>
        <v xml:space="preserve">Finca El Pilar </v>
      </c>
      <c r="H838" s="5">
        <f>+VLOOKUP($A838,DATOS_CAPACITACIONES!A:H,8,0)</f>
        <v>44378</v>
      </c>
      <c r="I838" s="4">
        <f>+VLOOKUP($A838,DATOS_CAPACITACIONES!A:I,9,0)</f>
        <v>60</v>
      </c>
      <c r="J838" s="2">
        <v>1120580004</v>
      </c>
      <c r="K838" s="4">
        <f>+VLOOKUP($J838,DATOS_PERSONAL!B:C,2,0)</f>
        <v>1519</v>
      </c>
      <c r="L838" s="4" t="str">
        <f>+VLOOKUP($J838,DATOS_PERSONAL!B:D,3,0)</f>
        <v xml:space="preserve"> YEISON FAVIAN</v>
      </c>
      <c r="M838" s="4" t="str">
        <f>+VLOOKUP($J838,DATOS_PERSONAL!B:E,4,0)</f>
        <v>TOLOZA ESPINOSA</v>
      </c>
      <c r="N838" s="4" t="str">
        <f>+VLOOKUP($J838,DATOS_PERSONAL!B:F,5,0)</f>
        <v>OROBERLÍN S.A.S.</v>
      </c>
      <c r="O838" s="4">
        <f>+VLOOKUP($A838,DATOS_CAPACITACIONES!A:N,11,0)</f>
        <v>24</v>
      </c>
      <c r="P838" s="4">
        <f>+VLOOKUP($A838,DATOS_CAPACITACIONES!A:L,12,0)</f>
        <v>24</v>
      </c>
      <c r="Q838" s="3">
        <f t="shared" si="13"/>
        <v>1</v>
      </c>
    </row>
    <row r="839" spans="1:17" ht="34.5" customHeight="1" x14ac:dyDescent="0.25">
      <c r="A839" s="2">
        <v>36</v>
      </c>
      <c r="B839" s="4" t="str">
        <f>+VLOOKUP($A839,DATOS_CAPACITACIONES!A:B,2,0)</f>
        <v>Ambiental</v>
      </c>
      <c r="C839" s="4" t="str">
        <f>+VLOOKUP($A839,DATOS_CAPACITACIONES!A:C,3,0)</f>
        <v>Procedimiento de comunicaciones</v>
      </c>
      <c r="D839" s="4" t="str">
        <f>+VLOOKUP($A839,DATOS_CAPACITACIONES!A:D,4,0)</f>
        <v xml:space="preserve">Socialización de los PQRS al personal activo en la empresa, para adquirir conocimiento frente al manejo de esta herramienta, sus medidas de recepción y el punto de ubicación de los buzones. </v>
      </c>
      <c r="E839" s="4" t="str">
        <f>+VLOOKUP($A839,DATOS_CAPACITACIONES!A:E,5,0)</f>
        <v>William Fierro</v>
      </c>
      <c r="F839" s="4" t="str">
        <f>+VLOOKUP($A839,DATOS_CAPACITACIONES!A:F,6,0)</f>
        <v xml:space="preserve">William Fierro </v>
      </c>
      <c r="G839" s="4" t="str">
        <f>+VLOOKUP($A839,DATOS_CAPACITACIONES!A:G,7,0)</f>
        <v xml:space="preserve">Finca El Pilar </v>
      </c>
      <c r="H839" s="5">
        <f>+VLOOKUP($A839,DATOS_CAPACITACIONES!A:H,8,0)</f>
        <v>44378</v>
      </c>
      <c r="I839" s="4">
        <f>+VLOOKUP($A839,DATOS_CAPACITACIONES!A:I,9,0)</f>
        <v>60</v>
      </c>
      <c r="J839" s="2">
        <v>1123116797</v>
      </c>
      <c r="K839" s="4">
        <f>+VLOOKUP($J839,DATOS_PERSONAL!B:C,2,0)</f>
        <v>1404</v>
      </c>
      <c r="L839" s="4" t="str">
        <f>+VLOOKUP($J839,DATOS_PERSONAL!B:D,3,0)</f>
        <v xml:space="preserve"> ELKIN STEVEN</v>
      </c>
      <c r="M839" s="4" t="str">
        <f>+VLOOKUP($J839,DATOS_PERSONAL!B:E,4,0)</f>
        <v>ROJAS ORTIZ</v>
      </c>
      <c r="N839" s="4" t="str">
        <f>+VLOOKUP($J839,DATOS_PERSONAL!B:F,5,0)</f>
        <v>OROBERLÍN S.A.S.</v>
      </c>
      <c r="O839" s="4">
        <f>+VLOOKUP($A839,DATOS_CAPACITACIONES!A:N,11,0)</f>
        <v>24</v>
      </c>
      <c r="P839" s="4">
        <f>+VLOOKUP($A839,DATOS_CAPACITACIONES!A:L,12,0)</f>
        <v>24</v>
      </c>
      <c r="Q839" s="3">
        <f t="shared" si="13"/>
        <v>1</v>
      </c>
    </row>
    <row r="840" spans="1:17" ht="34.5" customHeight="1" x14ac:dyDescent="0.25">
      <c r="A840" s="2">
        <v>36</v>
      </c>
      <c r="B840" s="4" t="str">
        <f>+VLOOKUP($A840,DATOS_CAPACITACIONES!A:B,2,0)</f>
        <v>Ambiental</v>
      </c>
      <c r="C840" s="4" t="str">
        <f>+VLOOKUP($A840,DATOS_CAPACITACIONES!A:C,3,0)</f>
        <v>Procedimiento de comunicaciones</v>
      </c>
      <c r="D840" s="4" t="str">
        <f>+VLOOKUP($A840,DATOS_CAPACITACIONES!A:D,4,0)</f>
        <v xml:space="preserve">Socialización de los PQRS al personal activo en la empresa, para adquirir conocimiento frente al manejo de esta herramienta, sus medidas de recepción y el punto de ubicación de los buzones. </v>
      </c>
      <c r="E840" s="4" t="str">
        <f>+VLOOKUP($A840,DATOS_CAPACITACIONES!A:E,5,0)</f>
        <v>William Fierro</v>
      </c>
      <c r="F840" s="4" t="str">
        <f>+VLOOKUP($A840,DATOS_CAPACITACIONES!A:F,6,0)</f>
        <v xml:space="preserve">William Fierro </v>
      </c>
      <c r="G840" s="4" t="str">
        <f>+VLOOKUP($A840,DATOS_CAPACITACIONES!A:G,7,0)</f>
        <v xml:space="preserve">Finca El Pilar </v>
      </c>
      <c r="H840" s="5">
        <f>+VLOOKUP($A840,DATOS_CAPACITACIONES!A:H,8,0)</f>
        <v>44378</v>
      </c>
      <c r="I840" s="4">
        <f>+VLOOKUP($A840,DATOS_CAPACITACIONES!A:I,9,0)</f>
        <v>60</v>
      </c>
      <c r="J840" s="2">
        <v>1123114657</v>
      </c>
      <c r="K840" s="4">
        <f>+VLOOKUP($J840,DATOS_PERSONAL!B:C,2,0)</f>
        <v>1456</v>
      </c>
      <c r="L840" s="4" t="str">
        <f>+VLOOKUP($J840,DATOS_PERSONAL!B:D,3,0)</f>
        <v xml:space="preserve"> SIGUIFREDO</v>
      </c>
      <c r="M840" s="4" t="str">
        <f>+VLOOKUP($J840,DATOS_PERSONAL!B:E,4,0)</f>
        <v>ROBAYO JIMENEZ</v>
      </c>
      <c r="N840" s="4" t="str">
        <f>+VLOOKUP($J840,DATOS_PERSONAL!B:F,5,0)</f>
        <v>OROBERLÍN S.A.S.</v>
      </c>
      <c r="O840" s="4">
        <f>+VLOOKUP($A840,DATOS_CAPACITACIONES!A:N,11,0)</f>
        <v>24</v>
      </c>
      <c r="P840" s="4">
        <f>+VLOOKUP($A840,DATOS_CAPACITACIONES!A:L,12,0)</f>
        <v>24</v>
      </c>
      <c r="Q840" s="3">
        <f t="shared" si="13"/>
        <v>1</v>
      </c>
    </row>
    <row r="841" spans="1:17" ht="34.5" customHeight="1" x14ac:dyDescent="0.25">
      <c r="A841" s="2">
        <v>36</v>
      </c>
      <c r="B841" s="4" t="str">
        <f>+VLOOKUP($A841,DATOS_CAPACITACIONES!A:B,2,0)</f>
        <v>Ambiental</v>
      </c>
      <c r="C841" s="4" t="str">
        <f>+VLOOKUP($A841,DATOS_CAPACITACIONES!A:C,3,0)</f>
        <v>Procedimiento de comunicaciones</v>
      </c>
      <c r="D841" s="4" t="str">
        <f>+VLOOKUP($A841,DATOS_CAPACITACIONES!A:D,4,0)</f>
        <v xml:space="preserve">Socialización de los PQRS al personal activo en la empresa, para adquirir conocimiento frente al manejo de esta herramienta, sus medidas de recepción y el punto de ubicación de los buzones. </v>
      </c>
      <c r="E841" s="4" t="str">
        <f>+VLOOKUP($A841,DATOS_CAPACITACIONES!A:E,5,0)</f>
        <v>William Fierro</v>
      </c>
      <c r="F841" s="4" t="str">
        <f>+VLOOKUP($A841,DATOS_CAPACITACIONES!A:F,6,0)</f>
        <v xml:space="preserve">William Fierro </v>
      </c>
      <c r="G841" s="4" t="str">
        <f>+VLOOKUP($A841,DATOS_CAPACITACIONES!A:G,7,0)</f>
        <v xml:space="preserve">Finca El Pilar </v>
      </c>
      <c r="H841" s="5">
        <f>+VLOOKUP($A841,DATOS_CAPACITACIONES!A:H,8,0)</f>
        <v>44378</v>
      </c>
      <c r="I841" s="4">
        <f>+VLOOKUP($A841,DATOS_CAPACITACIONES!A:I,9,0)</f>
        <v>60</v>
      </c>
      <c r="J841" s="2">
        <v>1122646567</v>
      </c>
      <c r="K841" s="4">
        <f>+VLOOKUP($J841,DATOS_PERSONAL!B:C,2,0)</f>
        <v>1232</v>
      </c>
      <c r="L841" s="4" t="str">
        <f>+VLOOKUP($J841,DATOS_PERSONAL!B:D,3,0)</f>
        <v xml:space="preserve"> ISRAEL</v>
      </c>
      <c r="M841" s="4" t="str">
        <f>+VLOOKUP($J841,DATOS_PERSONAL!B:E,4,0)</f>
        <v>ROBAYO JIMENEZ</v>
      </c>
      <c r="N841" s="4" t="str">
        <f>+VLOOKUP($J841,DATOS_PERSONAL!B:F,5,0)</f>
        <v>OROBERLÍN S.A.S.</v>
      </c>
      <c r="O841" s="4">
        <f>+VLOOKUP($A841,DATOS_CAPACITACIONES!A:N,11,0)</f>
        <v>24</v>
      </c>
      <c r="P841" s="4">
        <f>+VLOOKUP($A841,DATOS_CAPACITACIONES!A:L,12,0)</f>
        <v>24</v>
      </c>
      <c r="Q841" s="3">
        <f t="shared" si="13"/>
        <v>1</v>
      </c>
    </row>
    <row r="842" spans="1:17" ht="34.5" customHeight="1" x14ac:dyDescent="0.25">
      <c r="A842" s="2">
        <v>36</v>
      </c>
      <c r="B842" s="4" t="str">
        <f>+VLOOKUP($A842,DATOS_CAPACITACIONES!A:B,2,0)</f>
        <v>Ambiental</v>
      </c>
      <c r="C842" s="4" t="str">
        <f>+VLOOKUP($A842,DATOS_CAPACITACIONES!A:C,3,0)</f>
        <v>Procedimiento de comunicaciones</v>
      </c>
      <c r="D842" s="4" t="str">
        <f>+VLOOKUP($A842,DATOS_CAPACITACIONES!A:D,4,0)</f>
        <v xml:space="preserve">Socialización de los PQRS al personal activo en la empresa, para adquirir conocimiento frente al manejo de esta herramienta, sus medidas de recepción y el punto de ubicación de los buzones. </v>
      </c>
      <c r="E842" s="4" t="str">
        <f>+VLOOKUP($A842,DATOS_CAPACITACIONES!A:E,5,0)</f>
        <v>William Fierro</v>
      </c>
      <c r="F842" s="4" t="str">
        <f>+VLOOKUP($A842,DATOS_CAPACITACIONES!A:F,6,0)</f>
        <v xml:space="preserve">William Fierro </v>
      </c>
      <c r="G842" s="4" t="str">
        <f>+VLOOKUP($A842,DATOS_CAPACITACIONES!A:G,7,0)</f>
        <v xml:space="preserve">Finca El Pilar </v>
      </c>
      <c r="H842" s="5">
        <f>+VLOOKUP($A842,DATOS_CAPACITACIONES!A:H,8,0)</f>
        <v>44378</v>
      </c>
      <c r="I842" s="4">
        <f>+VLOOKUP($A842,DATOS_CAPACITACIONES!A:I,9,0)</f>
        <v>60</v>
      </c>
      <c r="J842" s="2">
        <v>1006658683</v>
      </c>
      <c r="K842" s="4">
        <f>+VLOOKUP($J842,DATOS_PERSONAL!B:C,2,0)</f>
        <v>1509</v>
      </c>
      <c r="L842" s="4" t="str">
        <f>+VLOOKUP($J842,DATOS_PERSONAL!B:D,3,0)</f>
        <v>BRAYAN DAVID</v>
      </c>
      <c r="M842" s="4" t="str">
        <f>+VLOOKUP($J842,DATOS_PERSONAL!B:E,4,0)</f>
        <v xml:space="preserve">ROA OCHOA </v>
      </c>
      <c r="N842" s="4" t="str">
        <f>+VLOOKUP($J842,DATOS_PERSONAL!B:F,5,0)</f>
        <v>OROBERLÍN S.A.S.</v>
      </c>
      <c r="O842" s="4">
        <f>+VLOOKUP($A842,DATOS_CAPACITACIONES!A:N,11,0)</f>
        <v>24</v>
      </c>
      <c r="P842" s="4">
        <f>+VLOOKUP($A842,DATOS_CAPACITACIONES!A:L,12,0)</f>
        <v>24</v>
      </c>
      <c r="Q842" s="3">
        <f t="shared" si="13"/>
        <v>1</v>
      </c>
    </row>
    <row r="843" spans="1:17" ht="34.5" customHeight="1" x14ac:dyDescent="0.25">
      <c r="A843" s="2">
        <v>36</v>
      </c>
      <c r="B843" s="4" t="str">
        <f>+VLOOKUP($A843,DATOS_CAPACITACIONES!A:B,2,0)</f>
        <v>Ambiental</v>
      </c>
      <c r="C843" s="4" t="str">
        <f>+VLOOKUP($A843,DATOS_CAPACITACIONES!A:C,3,0)</f>
        <v>Procedimiento de comunicaciones</v>
      </c>
      <c r="D843" s="4" t="str">
        <f>+VLOOKUP($A843,DATOS_CAPACITACIONES!A:D,4,0)</f>
        <v xml:space="preserve">Socialización de los PQRS al personal activo en la empresa, para adquirir conocimiento frente al manejo de esta herramienta, sus medidas de recepción y el punto de ubicación de los buzones. </v>
      </c>
      <c r="E843" s="4" t="str">
        <f>+VLOOKUP($A843,DATOS_CAPACITACIONES!A:E,5,0)</f>
        <v>William Fierro</v>
      </c>
      <c r="F843" s="4" t="str">
        <f>+VLOOKUP($A843,DATOS_CAPACITACIONES!A:F,6,0)</f>
        <v xml:space="preserve">William Fierro </v>
      </c>
      <c r="G843" s="4" t="str">
        <f>+VLOOKUP($A843,DATOS_CAPACITACIONES!A:G,7,0)</f>
        <v xml:space="preserve">Finca El Pilar </v>
      </c>
      <c r="H843" s="5">
        <f>+VLOOKUP($A843,DATOS_CAPACITACIONES!A:H,8,0)</f>
        <v>44378</v>
      </c>
      <c r="I843" s="4">
        <f>+VLOOKUP($A843,DATOS_CAPACITACIONES!A:I,9,0)</f>
        <v>60</v>
      </c>
      <c r="J843" s="2">
        <v>1123114283</v>
      </c>
      <c r="K843" s="4">
        <f>+VLOOKUP($J843,DATOS_PERSONAL!B:C,2,0)</f>
        <v>1017</v>
      </c>
      <c r="L843" s="4" t="str">
        <f>+VLOOKUP($J843,DATOS_PERSONAL!B:D,3,0)</f>
        <v xml:space="preserve"> RODRIGO JOSE</v>
      </c>
      <c r="M843" s="4" t="str">
        <f>+VLOOKUP($J843,DATOS_PERSONAL!B:E,4,0)</f>
        <v>ROA CASTILLO</v>
      </c>
      <c r="N843" s="4" t="str">
        <f>+VLOOKUP($J843,DATOS_PERSONAL!B:F,5,0)</f>
        <v>OROBERLÍN S.A.S.</v>
      </c>
      <c r="O843" s="4">
        <f>+VLOOKUP($A843,DATOS_CAPACITACIONES!A:N,11,0)</f>
        <v>24</v>
      </c>
      <c r="P843" s="4">
        <f>+VLOOKUP($A843,DATOS_CAPACITACIONES!A:L,12,0)</f>
        <v>24</v>
      </c>
      <c r="Q843" s="3">
        <f t="shared" si="13"/>
        <v>1</v>
      </c>
    </row>
    <row r="844" spans="1:17" ht="34.5" customHeight="1" x14ac:dyDescent="0.25">
      <c r="A844" s="2">
        <v>36</v>
      </c>
      <c r="B844" s="4" t="str">
        <f>+VLOOKUP($A844,DATOS_CAPACITACIONES!A:B,2,0)</f>
        <v>Ambiental</v>
      </c>
      <c r="C844" s="4" t="str">
        <f>+VLOOKUP($A844,DATOS_CAPACITACIONES!A:C,3,0)</f>
        <v>Procedimiento de comunicaciones</v>
      </c>
      <c r="D844" s="4" t="str">
        <f>+VLOOKUP($A844,DATOS_CAPACITACIONES!A:D,4,0)</f>
        <v xml:space="preserve">Socialización de los PQRS al personal activo en la empresa, para adquirir conocimiento frente al manejo de esta herramienta, sus medidas de recepción y el punto de ubicación de los buzones. </v>
      </c>
      <c r="E844" s="4" t="str">
        <f>+VLOOKUP($A844,DATOS_CAPACITACIONES!A:E,5,0)</f>
        <v>William Fierro</v>
      </c>
      <c r="F844" s="4" t="str">
        <f>+VLOOKUP($A844,DATOS_CAPACITACIONES!A:F,6,0)</f>
        <v xml:space="preserve">William Fierro </v>
      </c>
      <c r="G844" s="4" t="str">
        <f>+VLOOKUP($A844,DATOS_CAPACITACIONES!A:G,7,0)</f>
        <v xml:space="preserve">Finca El Pilar </v>
      </c>
      <c r="H844" s="5">
        <f>+VLOOKUP($A844,DATOS_CAPACITACIONES!A:H,8,0)</f>
        <v>44378</v>
      </c>
      <c r="I844" s="4">
        <f>+VLOOKUP($A844,DATOS_CAPACITACIONES!A:I,9,0)</f>
        <v>60</v>
      </c>
      <c r="J844" s="2">
        <v>1123114519</v>
      </c>
      <c r="K844" s="4">
        <f>+VLOOKUP($J844,DATOS_PERSONAL!B:C,2,0)</f>
        <v>1016</v>
      </c>
      <c r="L844" s="4" t="str">
        <f>+VLOOKUP($J844,DATOS_PERSONAL!B:D,3,0)</f>
        <v xml:space="preserve"> JUAN CARLOS</v>
      </c>
      <c r="M844" s="4" t="str">
        <f>+VLOOKUP($J844,DATOS_PERSONAL!B:E,4,0)</f>
        <v>ROA CASTILLO</v>
      </c>
      <c r="N844" s="4" t="str">
        <f>+VLOOKUP($J844,DATOS_PERSONAL!B:F,5,0)</f>
        <v>OROBERLÍN S.A.S.</v>
      </c>
      <c r="O844" s="4">
        <f>+VLOOKUP($A844,DATOS_CAPACITACIONES!A:N,11,0)</f>
        <v>24</v>
      </c>
      <c r="P844" s="4">
        <f>+VLOOKUP($A844,DATOS_CAPACITACIONES!A:L,12,0)</f>
        <v>24</v>
      </c>
      <c r="Q844" s="3">
        <f t="shared" si="13"/>
        <v>1</v>
      </c>
    </row>
    <row r="845" spans="1:17" ht="34.5" customHeight="1" x14ac:dyDescent="0.25">
      <c r="A845" s="2">
        <v>36</v>
      </c>
      <c r="B845" s="4" t="str">
        <f>+VLOOKUP($A845,DATOS_CAPACITACIONES!A:B,2,0)</f>
        <v>Ambiental</v>
      </c>
      <c r="C845" s="4" t="str">
        <f>+VLOOKUP($A845,DATOS_CAPACITACIONES!A:C,3,0)</f>
        <v>Procedimiento de comunicaciones</v>
      </c>
      <c r="D845" s="4" t="str">
        <f>+VLOOKUP($A845,DATOS_CAPACITACIONES!A:D,4,0)</f>
        <v xml:space="preserve">Socialización de los PQRS al personal activo en la empresa, para adquirir conocimiento frente al manejo de esta herramienta, sus medidas de recepción y el punto de ubicación de los buzones. </v>
      </c>
      <c r="E845" s="4" t="str">
        <f>+VLOOKUP($A845,DATOS_CAPACITACIONES!A:E,5,0)</f>
        <v>William Fierro</v>
      </c>
      <c r="F845" s="4" t="str">
        <f>+VLOOKUP($A845,DATOS_CAPACITACIONES!A:F,6,0)</f>
        <v xml:space="preserve">William Fierro </v>
      </c>
      <c r="G845" s="4" t="str">
        <f>+VLOOKUP($A845,DATOS_CAPACITACIONES!A:G,7,0)</f>
        <v xml:space="preserve">Finca El Pilar </v>
      </c>
      <c r="H845" s="5">
        <f>+VLOOKUP($A845,DATOS_CAPACITACIONES!A:H,8,0)</f>
        <v>44378</v>
      </c>
      <c r="I845" s="4">
        <f>+VLOOKUP($A845,DATOS_CAPACITACIONES!A:I,9,0)</f>
        <v>60</v>
      </c>
      <c r="J845" s="2">
        <v>19561040</v>
      </c>
      <c r="K845" s="4">
        <f>+VLOOKUP($J845,DATOS_PERSONAL!B:C,2,0)</f>
        <v>1166</v>
      </c>
      <c r="L845" s="4" t="str">
        <f>+VLOOKUP($J845,DATOS_PERSONAL!B:D,3,0)</f>
        <v>GILBERTO SEGUNDO</v>
      </c>
      <c r="M845" s="4" t="str">
        <f>+VLOOKUP($J845,DATOS_PERSONAL!B:E,4,0)</f>
        <v xml:space="preserve">PEREZ RIVERA </v>
      </c>
      <c r="N845" s="4" t="str">
        <f>+VLOOKUP($J845,DATOS_PERSONAL!B:F,5,0)</f>
        <v>OROBERLÍN S.A.S.</v>
      </c>
      <c r="O845" s="4">
        <f>+VLOOKUP($A845,DATOS_CAPACITACIONES!A:N,11,0)</f>
        <v>24</v>
      </c>
      <c r="P845" s="4">
        <f>+VLOOKUP($A845,DATOS_CAPACITACIONES!A:L,12,0)</f>
        <v>24</v>
      </c>
      <c r="Q845" s="3">
        <f t="shared" si="13"/>
        <v>1</v>
      </c>
    </row>
    <row r="846" spans="1:17" ht="34.5" customHeight="1" x14ac:dyDescent="0.25">
      <c r="A846" s="2">
        <v>36</v>
      </c>
      <c r="B846" s="4" t="str">
        <f>+VLOOKUP($A846,DATOS_CAPACITACIONES!A:B,2,0)</f>
        <v>Ambiental</v>
      </c>
      <c r="C846" s="4" t="str">
        <f>+VLOOKUP($A846,DATOS_CAPACITACIONES!A:C,3,0)</f>
        <v>Procedimiento de comunicaciones</v>
      </c>
      <c r="D846" s="4" t="str">
        <f>+VLOOKUP($A846,DATOS_CAPACITACIONES!A:D,4,0)</f>
        <v xml:space="preserve">Socialización de los PQRS al personal activo en la empresa, para adquirir conocimiento frente al manejo de esta herramienta, sus medidas de recepción y el punto de ubicación de los buzones. </v>
      </c>
      <c r="E846" s="4" t="str">
        <f>+VLOOKUP($A846,DATOS_CAPACITACIONES!A:E,5,0)</f>
        <v>William Fierro</v>
      </c>
      <c r="F846" s="4" t="str">
        <f>+VLOOKUP($A846,DATOS_CAPACITACIONES!A:F,6,0)</f>
        <v xml:space="preserve">William Fierro </v>
      </c>
      <c r="G846" s="4" t="str">
        <f>+VLOOKUP($A846,DATOS_CAPACITACIONES!A:G,7,0)</f>
        <v xml:space="preserve">Finca El Pilar </v>
      </c>
      <c r="H846" s="5">
        <f>+VLOOKUP($A846,DATOS_CAPACITACIONES!A:H,8,0)</f>
        <v>44378</v>
      </c>
      <c r="I846" s="4">
        <f>+VLOOKUP($A846,DATOS_CAPACITACIONES!A:I,9,0)</f>
        <v>60</v>
      </c>
      <c r="J846" s="2">
        <v>1123116287</v>
      </c>
      <c r="K846" s="4">
        <f>+VLOOKUP($J846,DATOS_PERSONAL!B:C,2,0)</f>
        <v>1358</v>
      </c>
      <c r="L846" s="4" t="str">
        <f>+VLOOKUP($J846,DATOS_PERSONAL!B:D,3,0)</f>
        <v>IVAN JAVIER</v>
      </c>
      <c r="M846" s="4" t="str">
        <f>+VLOOKUP($J846,DATOS_PERSONAL!B:E,4,0)</f>
        <v xml:space="preserve">NARVAEZ HERNANDEZ </v>
      </c>
      <c r="N846" s="4" t="str">
        <f>+VLOOKUP($J846,DATOS_PERSONAL!B:F,5,0)</f>
        <v>OROBERLÍN S.A.S.</v>
      </c>
      <c r="O846" s="4">
        <f>+VLOOKUP($A846,DATOS_CAPACITACIONES!A:N,11,0)</f>
        <v>24</v>
      </c>
      <c r="P846" s="4">
        <f>+VLOOKUP($A846,DATOS_CAPACITACIONES!A:L,12,0)</f>
        <v>24</v>
      </c>
      <c r="Q846" s="3">
        <f t="shared" si="13"/>
        <v>1</v>
      </c>
    </row>
    <row r="847" spans="1:17" ht="34.5" customHeight="1" x14ac:dyDescent="0.25">
      <c r="A847" s="2">
        <v>36</v>
      </c>
      <c r="B847" s="4" t="str">
        <f>+VLOOKUP($A847,DATOS_CAPACITACIONES!A:B,2,0)</f>
        <v>Ambiental</v>
      </c>
      <c r="C847" s="4" t="str">
        <f>+VLOOKUP($A847,DATOS_CAPACITACIONES!A:C,3,0)</f>
        <v>Procedimiento de comunicaciones</v>
      </c>
      <c r="D847" s="4" t="str">
        <f>+VLOOKUP($A847,DATOS_CAPACITACIONES!A:D,4,0)</f>
        <v xml:space="preserve">Socialización de los PQRS al personal activo en la empresa, para adquirir conocimiento frente al manejo de esta herramienta, sus medidas de recepción y el punto de ubicación de los buzones. </v>
      </c>
      <c r="E847" s="4" t="str">
        <f>+VLOOKUP($A847,DATOS_CAPACITACIONES!A:E,5,0)</f>
        <v>William Fierro</v>
      </c>
      <c r="F847" s="4" t="str">
        <f>+VLOOKUP($A847,DATOS_CAPACITACIONES!A:F,6,0)</f>
        <v xml:space="preserve">William Fierro </v>
      </c>
      <c r="G847" s="4" t="str">
        <f>+VLOOKUP($A847,DATOS_CAPACITACIONES!A:G,7,0)</f>
        <v xml:space="preserve">Finca El Pilar </v>
      </c>
      <c r="H847" s="5">
        <f>+VLOOKUP($A847,DATOS_CAPACITACIONES!A:H,8,0)</f>
        <v>44378</v>
      </c>
      <c r="I847" s="4">
        <f>+VLOOKUP($A847,DATOS_CAPACITACIONES!A:I,9,0)</f>
        <v>60</v>
      </c>
      <c r="J847" s="2">
        <v>1123115732</v>
      </c>
      <c r="K847" s="4">
        <f>+VLOOKUP($J847,DATOS_PERSONAL!B:C,2,0)</f>
        <v>1520</v>
      </c>
      <c r="L847" s="4" t="str">
        <f>+VLOOKUP($J847,DATOS_PERSONAL!B:D,3,0)</f>
        <v xml:space="preserve"> OVIDIO</v>
      </c>
      <c r="M847" s="4" t="str">
        <f>+VLOOKUP($J847,DATOS_PERSONAL!B:E,4,0)</f>
        <v>MURCIA JOJOA</v>
      </c>
      <c r="N847" s="4" t="str">
        <f>+VLOOKUP($J847,DATOS_PERSONAL!B:F,5,0)</f>
        <v>OROBERLÍN S.A.S.</v>
      </c>
      <c r="O847" s="4">
        <f>+VLOOKUP($A847,DATOS_CAPACITACIONES!A:N,11,0)</f>
        <v>24</v>
      </c>
      <c r="P847" s="4">
        <f>+VLOOKUP($A847,DATOS_CAPACITACIONES!A:L,12,0)</f>
        <v>24</v>
      </c>
      <c r="Q847" s="3">
        <f t="shared" si="13"/>
        <v>1</v>
      </c>
    </row>
    <row r="848" spans="1:17" ht="34.5" customHeight="1" x14ac:dyDescent="0.25">
      <c r="A848" s="2">
        <v>36</v>
      </c>
      <c r="B848" s="4" t="str">
        <f>+VLOOKUP($A848,DATOS_CAPACITACIONES!A:B,2,0)</f>
        <v>Ambiental</v>
      </c>
      <c r="C848" s="4" t="str">
        <f>+VLOOKUP($A848,DATOS_CAPACITACIONES!A:C,3,0)</f>
        <v>Procedimiento de comunicaciones</v>
      </c>
      <c r="D848" s="4" t="str">
        <f>+VLOOKUP($A848,DATOS_CAPACITACIONES!A:D,4,0)</f>
        <v xml:space="preserve">Socialización de los PQRS al personal activo en la empresa, para adquirir conocimiento frente al manejo de esta herramienta, sus medidas de recepción y el punto de ubicación de los buzones. </v>
      </c>
      <c r="E848" s="4" t="str">
        <f>+VLOOKUP($A848,DATOS_CAPACITACIONES!A:E,5,0)</f>
        <v>William Fierro</v>
      </c>
      <c r="F848" s="4" t="str">
        <f>+VLOOKUP($A848,DATOS_CAPACITACIONES!A:F,6,0)</f>
        <v xml:space="preserve">William Fierro </v>
      </c>
      <c r="G848" s="4" t="str">
        <f>+VLOOKUP($A848,DATOS_CAPACITACIONES!A:G,7,0)</f>
        <v xml:space="preserve">Finca El Pilar </v>
      </c>
      <c r="H848" s="5">
        <f>+VLOOKUP($A848,DATOS_CAPACITACIONES!A:H,8,0)</f>
        <v>44378</v>
      </c>
      <c r="I848" s="4">
        <f>+VLOOKUP($A848,DATOS_CAPACITACIONES!A:I,9,0)</f>
        <v>60</v>
      </c>
      <c r="J848" s="2">
        <v>19118159</v>
      </c>
      <c r="K848" s="4">
        <f>+VLOOKUP($J848,DATOS_PERSONAL!B:C,2,0)</f>
        <v>1402</v>
      </c>
      <c r="L848" s="4" t="str">
        <f>+VLOOKUP($J848,DATOS_PERSONAL!B:D,3,0)</f>
        <v xml:space="preserve">NICANOR </v>
      </c>
      <c r="M848" s="4" t="str">
        <f>+VLOOKUP($J848,DATOS_PERSONAL!B:E,4,0)</f>
        <v>MARTINEZ GOMEZ</v>
      </c>
      <c r="N848" s="4" t="str">
        <f>+VLOOKUP($J848,DATOS_PERSONAL!B:F,5,0)</f>
        <v>OROBERLÍN S.A.S.</v>
      </c>
      <c r="O848" s="4">
        <f>+VLOOKUP($A848,DATOS_CAPACITACIONES!A:N,11,0)</f>
        <v>24</v>
      </c>
      <c r="P848" s="4">
        <f>+VLOOKUP($A848,DATOS_CAPACITACIONES!A:L,12,0)</f>
        <v>24</v>
      </c>
      <c r="Q848" s="3">
        <f t="shared" si="13"/>
        <v>1</v>
      </c>
    </row>
    <row r="849" spans="1:17" ht="34.5" customHeight="1" x14ac:dyDescent="0.25">
      <c r="A849" s="2">
        <v>36</v>
      </c>
      <c r="B849" s="4" t="str">
        <f>+VLOOKUP($A849,DATOS_CAPACITACIONES!A:B,2,0)</f>
        <v>Ambiental</v>
      </c>
      <c r="C849" s="4" t="str">
        <f>+VLOOKUP($A849,DATOS_CAPACITACIONES!A:C,3,0)</f>
        <v>Procedimiento de comunicaciones</v>
      </c>
      <c r="D849" s="4" t="str">
        <f>+VLOOKUP($A849,DATOS_CAPACITACIONES!A:D,4,0)</f>
        <v xml:space="preserve">Socialización de los PQRS al personal activo en la empresa, para adquirir conocimiento frente al manejo de esta herramienta, sus medidas de recepción y el punto de ubicación de los buzones. </v>
      </c>
      <c r="E849" s="4" t="str">
        <f>+VLOOKUP($A849,DATOS_CAPACITACIONES!A:E,5,0)</f>
        <v>William Fierro</v>
      </c>
      <c r="F849" s="4" t="str">
        <f>+VLOOKUP($A849,DATOS_CAPACITACIONES!A:F,6,0)</f>
        <v xml:space="preserve">William Fierro </v>
      </c>
      <c r="G849" s="4" t="str">
        <f>+VLOOKUP($A849,DATOS_CAPACITACIONES!A:G,7,0)</f>
        <v xml:space="preserve">Finca El Pilar </v>
      </c>
      <c r="H849" s="5">
        <f>+VLOOKUP($A849,DATOS_CAPACITACIONES!A:H,8,0)</f>
        <v>44378</v>
      </c>
      <c r="I849" s="4">
        <f>+VLOOKUP($A849,DATOS_CAPACITACIONES!A:I,9,0)</f>
        <v>60</v>
      </c>
      <c r="J849" s="2">
        <v>7837936</v>
      </c>
      <c r="K849" s="4">
        <f>+VLOOKUP($J849,DATOS_PERSONAL!B:C,2,0)</f>
        <v>1011</v>
      </c>
      <c r="L849" s="4" t="str">
        <f>+VLOOKUP($J849,DATOS_PERSONAL!B:D,3,0)</f>
        <v xml:space="preserve"> WILSON</v>
      </c>
      <c r="M849" s="4" t="str">
        <f>+VLOOKUP($J849,DATOS_PERSONAL!B:E,4,0)</f>
        <v>LOPEZ RINCON</v>
      </c>
      <c r="N849" s="4" t="str">
        <f>+VLOOKUP($J849,DATOS_PERSONAL!B:F,5,0)</f>
        <v>OROBERLÍN S.A.S.</v>
      </c>
      <c r="O849" s="4">
        <f>+VLOOKUP($A849,DATOS_CAPACITACIONES!A:N,11,0)</f>
        <v>24</v>
      </c>
      <c r="P849" s="4">
        <f>+VLOOKUP($A849,DATOS_CAPACITACIONES!A:L,12,0)</f>
        <v>24</v>
      </c>
      <c r="Q849" s="3">
        <f t="shared" si="13"/>
        <v>1</v>
      </c>
    </row>
    <row r="850" spans="1:17" ht="34.5" customHeight="1" x14ac:dyDescent="0.25">
      <c r="A850" s="2">
        <v>36</v>
      </c>
      <c r="B850" s="4" t="str">
        <f>+VLOOKUP($A850,DATOS_CAPACITACIONES!A:B,2,0)</f>
        <v>Ambiental</v>
      </c>
      <c r="C850" s="4" t="str">
        <f>+VLOOKUP($A850,DATOS_CAPACITACIONES!A:C,3,0)</f>
        <v>Procedimiento de comunicaciones</v>
      </c>
      <c r="D850" s="4" t="str">
        <f>+VLOOKUP($A850,DATOS_CAPACITACIONES!A:D,4,0)</f>
        <v xml:space="preserve">Socialización de los PQRS al personal activo en la empresa, para adquirir conocimiento frente al manejo de esta herramienta, sus medidas de recepción y el punto de ubicación de los buzones. </v>
      </c>
      <c r="E850" s="4" t="str">
        <f>+VLOOKUP($A850,DATOS_CAPACITACIONES!A:E,5,0)</f>
        <v>William Fierro</v>
      </c>
      <c r="F850" s="4" t="str">
        <f>+VLOOKUP($A850,DATOS_CAPACITACIONES!A:F,6,0)</f>
        <v xml:space="preserve">William Fierro </v>
      </c>
      <c r="G850" s="4" t="str">
        <f>+VLOOKUP($A850,DATOS_CAPACITACIONES!A:G,7,0)</f>
        <v xml:space="preserve">Finca El Pilar </v>
      </c>
      <c r="H850" s="5">
        <f>+VLOOKUP($A850,DATOS_CAPACITACIONES!A:H,8,0)</f>
        <v>44378</v>
      </c>
      <c r="I850" s="4">
        <f>+VLOOKUP($A850,DATOS_CAPACITACIONES!A:I,9,0)</f>
        <v>60</v>
      </c>
      <c r="J850" s="2">
        <v>1120506666</v>
      </c>
      <c r="K850" s="4">
        <f>+VLOOKUP($J850,DATOS_PERSONAL!B:C,2,0)</f>
        <v>1523</v>
      </c>
      <c r="L850" s="4" t="str">
        <f>+VLOOKUP($J850,DATOS_PERSONAL!B:D,3,0)</f>
        <v>WAGNER STEVEN</v>
      </c>
      <c r="M850" s="4" t="str">
        <f>+VLOOKUP($J850,DATOS_PERSONAL!B:E,4,0)</f>
        <v xml:space="preserve">HERNANDEZ SUPELANO </v>
      </c>
      <c r="N850" s="4" t="str">
        <f>+VLOOKUP($J850,DATOS_PERSONAL!B:F,5,0)</f>
        <v>OROBERLÍN S.A.S.</v>
      </c>
      <c r="O850" s="4">
        <f>+VLOOKUP($A850,DATOS_CAPACITACIONES!A:N,11,0)</f>
        <v>24</v>
      </c>
      <c r="P850" s="4">
        <f>+VLOOKUP($A850,DATOS_CAPACITACIONES!A:L,12,0)</f>
        <v>24</v>
      </c>
      <c r="Q850" s="3">
        <f t="shared" si="13"/>
        <v>1</v>
      </c>
    </row>
    <row r="851" spans="1:17" ht="34.5" customHeight="1" x14ac:dyDescent="0.25">
      <c r="A851" s="2">
        <v>36</v>
      </c>
      <c r="B851" s="4" t="str">
        <f>+VLOOKUP($A851,DATOS_CAPACITACIONES!A:B,2,0)</f>
        <v>Ambiental</v>
      </c>
      <c r="C851" s="4" t="str">
        <f>+VLOOKUP($A851,DATOS_CAPACITACIONES!A:C,3,0)</f>
        <v>Procedimiento de comunicaciones</v>
      </c>
      <c r="D851" s="4" t="str">
        <f>+VLOOKUP($A851,DATOS_CAPACITACIONES!A:D,4,0)</f>
        <v xml:space="preserve">Socialización de los PQRS al personal activo en la empresa, para adquirir conocimiento frente al manejo de esta herramienta, sus medidas de recepción y el punto de ubicación de los buzones. </v>
      </c>
      <c r="E851" s="4" t="str">
        <f>+VLOOKUP($A851,DATOS_CAPACITACIONES!A:E,5,0)</f>
        <v>William Fierro</v>
      </c>
      <c r="F851" s="4" t="str">
        <f>+VLOOKUP($A851,DATOS_CAPACITACIONES!A:F,6,0)</f>
        <v xml:space="preserve">William Fierro </v>
      </c>
      <c r="G851" s="4" t="str">
        <f>+VLOOKUP($A851,DATOS_CAPACITACIONES!A:G,7,0)</f>
        <v xml:space="preserve">Finca El Pilar </v>
      </c>
      <c r="H851" s="5">
        <f>+VLOOKUP($A851,DATOS_CAPACITACIONES!A:H,8,0)</f>
        <v>44378</v>
      </c>
      <c r="I851" s="4">
        <f>+VLOOKUP($A851,DATOS_CAPACITACIONES!A:I,9,0)</f>
        <v>60</v>
      </c>
      <c r="J851" s="2">
        <v>1121819496</v>
      </c>
      <c r="K851" s="4">
        <f>+VLOOKUP($J851,DATOS_PERSONAL!B:C,2,0)</f>
        <v>1008</v>
      </c>
      <c r="L851" s="4" t="str">
        <f>+VLOOKUP($J851,DATOS_PERSONAL!B:D,3,0)</f>
        <v xml:space="preserve"> OMAR JOSE</v>
      </c>
      <c r="M851" s="4" t="str">
        <f>+VLOOKUP($J851,DATOS_PERSONAL!B:E,4,0)</f>
        <v>HERNANDEZ RUIZ</v>
      </c>
      <c r="N851" s="4" t="str">
        <f>+VLOOKUP($J851,DATOS_PERSONAL!B:F,5,0)</f>
        <v>OROBERLÍN S.A.S.</v>
      </c>
      <c r="O851" s="4">
        <f>+VLOOKUP($A851,DATOS_CAPACITACIONES!A:N,11,0)</f>
        <v>24</v>
      </c>
      <c r="P851" s="4">
        <f>+VLOOKUP($A851,DATOS_CAPACITACIONES!A:L,12,0)</f>
        <v>24</v>
      </c>
      <c r="Q851" s="3">
        <f t="shared" si="13"/>
        <v>1</v>
      </c>
    </row>
    <row r="852" spans="1:17" ht="34.5" customHeight="1" x14ac:dyDescent="0.25">
      <c r="A852" s="2">
        <v>36</v>
      </c>
      <c r="B852" s="4" t="str">
        <f>+VLOOKUP($A852,DATOS_CAPACITACIONES!A:B,2,0)</f>
        <v>Ambiental</v>
      </c>
      <c r="C852" s="4" t="str">
        <f>+VLOOKUP($A852,DATOS_CAPACITACIONES!A:C,3,0)</f>
        <v>Procedimiento de comunicaciones</v>
      </c>
      <c r="D852" s="4" t="str">
        <f>+VLOOKUP($A852,DATOS_CAPACITACIONES!A:D,4,0)</f>
        <v xml:space="preserve">Socialización de los PQRS al personal activo en la empresa, para adquirir conocimiento frente al manejo de esta herramienta, sus medidas de recepción y el punto de ubicación de los buzones. </v>
      </c>
      <c r="E852" s="4" t="str">
        <f>+VLOOKUP($A852,DATOS_CAPACITACIONES!A:E,5,0)</f>
        <v>William Fierro</v>
      </c>
      <c r="F852" s="4" t="str">
        <f>+VLOOKUP($A852,DATOS_CAPACITACIONES!A:F,6,0)</f>
        <v xml:space="preserve">William Fierro </v>
      </c>
      <c r="G852" s="4" t="str">
        <f>+VLOOKUP($A852,DATOS_CAPACITACIONES!A:G,7,0)</f>
        <v xml:space="preserve">Finca El Pilar </v>
      </c>
      <c r="H852" s="5">
        <f>+VLOOKUP($A852,DATOS_CAPACITACIONES!A:H,8,0)</f>
        <v>44378</v>
      </c>
      <c r="I852" s="4">
        <f>+VLOOKUP($A852,DATOS_CAPACITACIONES!A:I,9,0)</f>
        <v>60</v>
      </c>
      <c r="J852" s="2">
        <v>1006838553</v>
      </c>
      <c r="K852" s="4">
        <f>+VLOOKUP($J852,DATOS_PERSONAL!B:C,2,0)</f>
        <v>1547</v>
      </c>
      <c r="L852" s="4" t="str">
        <f>+VLOOKUP($J852,DATOS_PERSONAL!B:D,3,0)</f>
        <v>MIGUEL ANGEL</v>
      </c>
      <c r="M852" s="4" t="str">
        <f>+VLOOKUP($J852,DATOS_PERSONAL!B:E,4,0)</f>
        <v xml:space="preserve">GARCIA MORENO </v>
      </c>
      <c r="N852" s="4" t="str">
        <f>+VLOOKUP($J852,DATOS_PERSONAL!B:F,5,0)</f>
        <v>OROBERLÍN S.A.S.</v>
      </c>
      <c r="O852" s="4">
        <f>+VLOOKUP($A852,DATOS_CAPACITACIONES!A:N,11,0)</f>
        <v>24</v>
      </c>
      <c r="P852" s="4">
        <f>+VLOOKUP($A852,DATOS_CAPACITACIONES!A:L,12,0)</f>
        <v>24</v>
      </c>
      <c r="Q852" s="3">
        <f t="shared" si="13"/>
        <v>1</v>
      </c>
    </row>
    <row r="853" spans="1:17" ht="34.5" customHeight="1" x14ac:dyDescent="0.25">
      <c r="A853" s="2">
        <v>36</v>
      </c>
      <c r="B853" s="4" t="str">
        <f>+VLOOKUP($A853,DATOS_CAPACITACIONES!A:B,2,0)</f>
        <v>Ambiental</v>
      </c>
      <c r="C853" s="4" t="str">
        <f>+VLOOKUP($A853,DATOS_CAPACITACIONES!A:C,3,0)</f>
        <v>Procedimiento de comunicaciones</v>
      </c>
      <c r="D853" s="4" t="str">
        <f>+VLOOKUP($A853,DATOS_CAPACITACIONES!A:D,4,0)</f>
        <v xml:space="preserve">Socialización de los PQRS al personal activo en la empresa, para adquirir conocimiento frente al manejo de esta herramienta, sus medidas de recepción y el punto de ubicación de los buzones. </v>
      </c>
      <c r="E853" s="4" t="str">
        <f>+VLOOKUP($A853,DATOS_CAPACITACIONES!A:E,5,0)</f>
        <v>William Fierro</v>
      </c>
      <c r="F853" s="4" t="str">
        <f>+VLOOKUP($A853,DATOS_CAPACITACIONES!A:F,6,0)</f>
        <v xml:space="preserve">William Fierro </v>
      </c>
      <c r="G853" s="4" t="str">
        <f>+VLOOKUP($A853,DATOS_CAPACITACIONES!A:G,7,0)</f>
        <v xml:space="preserve">Finca El Pilar </v>
      </c>
      <c r="H853" s="5">
        <f>+VLOOKUP($A853,DATOS_CAPACITACIONES!A:H,8,0)</f>
        <v>44378</v>
      </c>
      <c r="I853" s="4">
        <f>+VLOOKUP($A853,DATOS_CAPACITACIONES!A:I,9,0)</f>
        <v>60</v>
      </c>
      <c r="J853" s="2">
        <v>1121819501</v>
      </c>
      <c r="K853" s="4">
        <f>+VLOOKUP($J853,DATOS_PERSONAL!B:C,2,0)</f>
        <v>1494</v>
      </c>
      <c r="L853" s="4" t="str">
        <f>+VLOOKUP($J853,DATOS_PERSONAL!B:D,3,0)</f>
        <v>JOHN FREDY</v>
      </c>
      <c r="M853" s="4" t="str">
        <f>+VLOOKUP($J853,DATOS_PERSONAL!B:E,4,0)</f>
        <v xml:space="preserve">GARCIA GONZALEZ </v>
      </c>
      <c r="N853" s="4" t="str">
        <f>+VLOOKUP($J853,DATOS_PERSONAL!B:F,5,0)</f>
        <v>OROBERLÍN S.A.S.</v>
      </c>
      <c r="O853" s="4">
        <f>+VLOOKUP($A853,DATOS_CAPACITACIONES!A:N,11,0)</f>
        <v>24</v>
      </c>
      <c r="P853" s="4">
        <f>+VLOOKUP($A853,DATOS_CAPACITACIONES!A:L,12,0)</f>
        <v>24</v>
      </c>
      <c r="Q853" s="3">
        <f t="shared" si="13"/>
        <v>1</v>
      </c>
    </row>
    <row r="854" spans="1:17" ht="34.5" customHeight="1" x14ac:dyDescent="0.25">
      <c r="A854" s="2">
        <v>36</v>
      </c>
      <c r="B854" s="4" t="str">
        <f>+VLOOKUP($A854,DATOS_CAPACITACIONES!A:B,2,0)</f>
        <v>Ambiental</v>
      </c>
      <c r="C854" s="4" t="str">
        <f>+VLOOKUP($A854,DATOS_CAPACITACIONES!A:C,3,0)</f>
        <v>Procedimiento de comunicaciones</v>
      </c>
      <c r="D854" s="4" t="str">
        <f>+VLOOKUP($A854,DATOS_CAPACITACIONES!A:D,4,0)</f>
        <v xml:space="preserve">Socialización de los PQRS al personal activo en la empresa, para adquirir conocimiento frente al manejo de esta herramienta, sus medidas de recepción y el punto de ubicación de los buzones. </v>
      </c>
      <c r="E854" s="4" t="str">
        <f>+VLOOKUP($A854,DATOS_CAPACITACIONES!A:E,5,0)</f>
        <v>William Fierro</v>
      </c>
      <c r="F854" s="4" t="str">
        <f>+VLOOKUP($A854,DATOS_CAPACITACIONES!A:F,6,0)</f>
        <v xml:space="preserve">William Fierro </v>
      </c>
      <c r="G854" s="4" t="str">
        <f>+VLOOKUP($A854,DATOS_CAPACITACIONES!A:G,7,0)</f>
        <v xml:space="preserve">Finca El Pilar </v>
      </c>
      <c r="H854" s="5">
        <f>+VLOOKUP($A854,DATOS_CAPACITACIONES!A:H,8,0)</f>
        <v>44378</v>
      </c>
      <c r="I854" s="4">
        <f>+VLOOKUP($A854,DATOS_CAPACITACIONES!A:I,9,0)</f>
        <v>60</v>
      </c>
      <c r="J854" s="2">
        <v>1103219172</v>
      </c>
      <c r="K854" s="4">
        <f>+VLOOKUP($J854,DATOS_PERSONAL!B:C,2,0)</f>
        <v>1230</v>
      </c>
      <c r="L854" s="4" t="str">
        <f>+VLOOKUP($J854,DATOS_PERSONAL!B:D,3,0)</f>
        <v>PABLO SEGUNDO</v>
      </c>
      <c r="M854" s="4" t="str">
        <f>+VLOOKUP($J854,DATOS_PERSONAL!B:E,4,0)</f>
        <v xml:space="preserve">CARDENAS MUÑOZ </v>
      </c>
      <c r="N854" s="4" t="str">
        <f>+VLOOKUP($J854,DATOS_PERSONAL!B:F,5,0)</f>
        <v>OROBERLÍN S.A.S.</v>
      </c>
      <c r="O854" s="4">
        <f>+VLOOKUP($A854,DATOS_CAPACITACIONES!A:N,11,0)</f>
        <v>24</v>
      </c>
      <c r="P854" s="4">
        <f>+VLOOKUP($A854,DATOS_CAPACITACIONES!A:L,12,0)</f>
        <v>24</v>
      </c>
      <c r="Q854" s="3">
        <f t="shared" si="13"/>
        <v>1</v>
      </c>
    </row>
    <row r="855" spans="1:17" ht="34.5" customHeight="1" x14ac:dyDescent="0.25">
      <c r="A855" s="2">
        <v>36</v>
      </c>
      <c r="B855" s="4" t="str">
        <f>+VLOOKUP($A855,DATOS_CAPACITACIONES!A:B,2,0)</f>
        <v>Ambiental</v>
      </c>
      <c r="C855" s="4" t="str">
        <f>+VLOOKUP($A855,DATOS_CAPACITACIONES!A:C,3,0)</f>
        <v>Procedimiento de comunicaciones</v>
      </c>
      <c r="D855" s="4" t="str">
        <f>+VLOOKUP($A855,DATOS_CAPACITACIONES!A:D,4,0)</f>
        <v xml:space="preserve">Socialización de los PQRS al personal activo en la empresa, para adquirir conocimiento frente al manejo de esta herramienta, sus medidas de recepción y el punto de ubicación de los buzones. </v>
      </c>
      <c r="E855" s="4" t="str">
        <f>+VLOOKUP($A855,DATOS_CAPACITACIONES!A:E,5,0)</f>
        <v>William Fierro</v>
      </c>
      <c r="F855" s="4" t="str">
        <f>+VLOOKUP($A855,DATOS_CAPACITACIONES!A:F,6,0)</f>
        <v xml:space="preserve">William Fierro </v>
      </c>
      <c r="G855" s="4" t="str">
        <f>+VLOOKUP($A855,DATOS_CAPACITACIONES!A:G,7,0)</f>
        <v xml:space="preserve">Finca El Pilar </v>
      </c>
      <c r="H855" s="5">
        <f>+VLOOKUP($A855,DATOS_CAPACITACIONES!A:H,8,0)</f>
        <v>44378</v>
      </c>
      <c r="I855" s="4">
        <f>+VLOOKUP($A855,DATOS_CAPACITACIONES!A:I,9,0)</f>
        <v>60</v>
      </c>
      <c r="J855" s="2">
        <v>1065667090</v>
      </c>
      <c r="K855" s="4">
        <f>+VLOOKUP($J855,DATOS_PERSONAL!B:C,2,0)</f>
        <v>1513</v>
      </c>
      <c r="L855" s="4" t="str">
        <f>+VLOOKUP($J855,DATOS_PERSONAL!B:D,3,0)</f>
        <v>CESAR ANTONIO</v>
      </c>
      <c r="M855" s="4" t="str">
        <f>+VLOOKUP($J855,DATOS_PERSONAL!B:E,4,0)</f>
        <v xml:space="preserve">CALDERON TRENS </v>
      </c>
      <c r="N855" s="4" t="str">
        <f>+VLOOKUP($J855,DATOS_PERSONAL!B:F,5,0)</f>
        <v>OROBERLÍN S.A.S.</v>
      </c>
      <c r="O855" s="4">
        <f>+VLOOKUP($A855,DATOS_CAPACITACIONES!A:N,11,0)</f>
        <v>24</v>
      </c>
      <c r="P855" s="4">
        <f>+VLOOKUP($A855,DATOS_CAPACITACIONES!A:L,12,0)</f>
        <v>24</v>
      </c>
      <c r="Q855" s="3">
        <f t="shared" si="13"/>
        <v>1</v>
      </c>
    </row>
    <row r="856" spans="1:17" ht="34.5" customHeight="1" x14ac:dyDescent="0.25">
      <c r="A856" s="2">
        <v>36</v>
      </c>
      <c r="B856" s="4" t="str">
        <f>+VLOOKUP($A856,DATOS_CAPACITACIONES!A:B,2,0)</f>
        <v>Ambiental</v>
      </c>
      <c r="C856" s="4" t="str">
        <f>+VLOOKUP($A856,DATOS_CAPACITACIONES!A:C,3,0)</f>
        <v>Procedimiento de comunicaciones</v>
      </c>
      <c r="D856" s="4" t="str">
        <f>+VLOOKUP($A856,DATOS_CAPACITACIONES!A:D,4,0)</f>
        <v xml:space="preserve">Socialización de los PQRS al personal activo en la empresa, para adquirir conocimiento frente al manejo de esta herramienta, sus medidas de recepción y el punto de ubicación de los buzones. </v>
      </c>
      <c r="E856" s="4" t="str">
        <f>+VLOOKUP($A856,DATOS_CAPACITACIONES!A:E,5,0)</f>
        <v>William Fierro</v>
      </c>
      <c r="F856" s="4" t="str">
        <f>+VLOOKUP($A856,DATOS_CAPACITACIONES!A:F,6,0)</f>
        <v xml:space="preserve">William Fierro </v>
      </c>
      <c r="G856" s="4" t="str">
        <f>+VLOOKUP($A856,DATOS_CAPACITACIONES!A:G,7,0)</f>
        <v xml:space="preserve">Finca El Pilar </v>
      </c>
      <c r="H856" s="5">
        <f>+VLOOKUP($A856,DATOS_CAPACITACIONES!A:H,8,0)</f>
        <v>44378</v>
      </c>
      <c r="I856" s="4">
        <f>+VLOOKUP($A856,DATOS_CAPACITACIONES!A:I,9,0)</f>
        <v>60</v>
      </c>
      <c r="J856" s="2">
        <v>7278364</v>
      </c>
      <c r="K856" s="4">
        <f>+VLOOKUP($J856,DATOS_PERSONAL!B:C,2,0)</f>
        <v>1001</v>
      </c>
      <c r="L856" s="4" t="str">
        <f>+VLOOKUP($J856,DATOS_PERSONAL!B:D,3,0)</f>
        <v xml:space="preserve"> OROSMAN</v>
      </c>
      <c r="M856" s="4" t="str">
        <f>+VLOOKUP($J856,DATOS_PERSONAL!B:E,4,0)</f>
        <v>BUITRAGO</v>
      </c>
      <c r="N856" s="4" t="str">
        <f>+VLOOKUP($J856,DATOS_PERSONAL!B:F,5,0)</f>
        <v>OROBERLÍN S.A.S.</v>
      </c>
      <c r="O856" s="4">
        <f>+VLOOKUP($A856,DATOS_CAPACITACIONES!A:N,11,0)</f>
        <v>24</v>
      </c>
      <c r="P856" s="4">
        <f>+VLOOKUP($A856,DATOS_CAPACITACIONES!A:L,12,0)</f>
        <v>24</v>
      </c>
      <c r="Q856" s="3">
        <f t="shared" si="13"/>
        <v>1</v>
      </c>
    </row>
    <row r="857" spans="1:17" ht="34.5" customHeight="1" x14ac:dyDescent="0.25">
      <c r="A857" s="2">
        <v>36</v>
      </c>
      <c r="B857" s="4" t="str">
        <f>+VLOOKUP($A857,DATOS_CAPACITACIONES!A:B,2,0)</f>
        <v>Ambiental</v>
      </c>
      <c r="C857" s="4" t="str">
        <f>+VLOOKUP($A857,DATOS_CAPACITACIONES!A:C,3,0)</f>
        <v>Procedimiento de comunicaciones</v>
      </c>
      <c r="D857" s="4" t="str">
        <f>+VLOOKUP($A857,DATOS_CAPACITACIONES!A:D,4,0)</f>
        <v xml:space="preserve">Socialización de los PQRS al personal activo en la empresa, para adquirir conocimiento frente al manejo de esta herramienta, sus medidas de recepción y el punto de ubicación de los buzones. </v>
      </c>
      <c r="E857" s="4" t="str">
        <f>+VLOOKUP($A857,DATOS_CAPACITACIONES!A:E,5,0)</f>
        <v>William Fierro</v>
      </c>
      <c r="F857" s="4" t="str">
        <f>+VLOOKUP($A857,DATOS_CAPACITACIONES!A:F,6,0)</f>
        <v xml:space="preserve">William Fierro </v>
      </c>
      <c r="G857" s="4" t="str">
        <f>+VLOOKUP($A857,DATOS_CAPACITACIONES!A:G,7,0)</f>
        <v xml:space="preserve">Finca El Pilar </v>
      </c>
      <c r="H857" s="5">
        <f>+VLOOKUP($A857,DATOS_CAPACITACIONES!A:H,8,0)</f>
        <v>44378</v>
      </c>
      <c r="I857" s="4">
        <f>+VLOOKUP($A857,DATOS_CAPACITACIONES!A:I,9,0)</f>
        <v>60</v>
      </c>
      <c r="J857" s="2">
        <v>1052702515</v>
      </c>
      <c r="K857" s="4">
        <f>+VLOOKUP($J857,DATOS_PERSONAL!B:C,2,0)</f>
        <v>1517</v>
      </c>
      <c r="L857" s="4" t="str">
        <f>+VLOOKUP($J857,DATOS_PERSONAL!B:D,3,0)</f>
        <v xml:space="preserve"> ALEXANDER</v>
      </c>
      <c r="M857" s="4" t="str">
        <f>+VLOOKUP($J857,DATOS_PERSONAL!B:E,4,0)</f>
        <v>ANGULO CANTILLO</v>
      </c>
      <c r="N857" s="4" t="str">
        <f>+VLOOKUP($J857,DATOS_PERSONAL!B:F,5,0)</f>
        <v>OROBERLÍN S.A.S.</v>
      </c>
      <c r="O857" s="4">
        <f>+VLOOKUP($A857,DATOS_CAPACITACIONES!A:N,11,0)</f>
        <v>24</v>
      </c>
      <c r="P857" s="4">
        <f>+VLOOKUP($A857,DATOS_CAPACITACIONES!A:L,12,0)</f>
        <v>24</v>
      </c>
      <c r="Q857" s="3">
        <f t="shared" si="13"/>
        <v>1</v>
      </c>
    </row>
    <row r="858" spans="1:17" ht="34.5" customHeight="1" x14ac:dyDescent="0.25">
      <c r="A858" s="2">
        <v>36</v>
      </c>
      <c r="B858" s="4" t="str">
        <f>+VLOOKUP($A858,DATOS_CAPACITACIONES!A:B,2,0)</f>
        <v>Ambiental</v>
      </c>
      <c r="C858" s="4" t="str">
        <f>+VLOOKUP($A858,DATOS_CAPACITACIONES!A:C,3,0)</f>
        <v>Procedimiento de comunicaciones</v>
      </c>
      <c r="D858" s="4" t="str">
        <f>+VLOOKUP($A858,DATOS_CAPACITACIONES!A:D,4,0)</f>
        <v xml:space="preserve">Socialización de los PQRS al personal activo en la empresa, para adquirir conocimiento frente al manejo de esta herramienta, sus medidas de recepción y el punto de ubicación de los buzones. </v>
      </c>
      <c r="E858" s="4" t="str">
        <f>+VLOOKUP($A858,DATOS_CAPACITACIONES!A:E,5,0)</f>
        <v>William Fierro</v>
      </c>
      <c r="F858" s="4" t="str">
        <f>+VLOOKUP($A858,DATOS_CAPACITACIONES!A:F,6,0)</f>
        <v xml:space="preserve">William Fierro </v>
      </c>
      <c r="G858" s="4" t="str">
        <f>+VLOOKUP($A858,DATOS_CAPACITACIONES!A:G,7,0)</f>
        <v xml:space="preserve">Finca El Pilar </v>
      </c>
      <c r="H858" s="5">
        <f>+VLOOKUP($A858,DATOS_CAPACITACIONES!A:H,8,0)</f>
        <v>44378</v>
      </c>
      <c r="I858" s="4">
        <f>+VLOOKUP($A858,DATOS_CAPACITACIONES!A:I,9,0)</f>
        <v>60</v>
      </c>
      <c r="J858" s="2">
        <v>1121844449</v>
      </c>
      <c r="K858" s="4">
        <f>+VLOOKUP($J858,DATOS_PERSONAL!B:C,2,0)</f>
        <v>1097</v>
      </c>
      <c r="L858" s="4" t="str">
        <f>+VLOOKUP($J858,DATOS_PERSONAL!B:D,3,0)</f>
        <v>JOSE MANUEL</v>
      </c>
      <c r="M858" s="4" t="str">
        <f>+VLOOKUP($J858,DATOS_PERSONAL!B:E,4,0)</f>
        <v xml:space="preserve">AMAYA GONZALEZ </v>
      </c>
      <c r="N858" s="4" t="str">
        <f>+VLOOKUP($J858,DATOS_PERSONAL!B:F,5,0)</f>
        <v>OROBERLÍN S.A.S.</v>
      </c>
      <c r="O858" s="4">
        <f>+VLOOKUP($A858,DATOS_CAPACITACIONES!A:N,11,0)</f>
        <v>24</v>
      </c>
      <c r="P858" s="4">
        <f>+VLOOKUP($A858,DATOS_CAPACITACIONES!A:L,12,0)</f>
        <v>24</v>
      </c>
      <c r="Q858" s="3">
        <f t="shared" si="13"/>
        <v>1</v>
      </c>
    </row>
    <row r="859" spans="1:17" ht="34.5" customHeight="1" x14ac:dyDescent="0.25">
      <c r="A859" s="2">
        <v>37</v>
      </c>
      <c r="B859" s="4" t="str">
        <f>+VLOOKUP($A859,DATOS_CAPACITACIONES!A:B,2,0)</f>
        <v>Ambiental</v>
      </c>
      <c r="C859" s="4" t="str">
        <f>+VLOOKUP($A859,DATOS_CAPACITACIONES!A:C,3,0)</f>
        <v>Procedimiento de comunicaciones</v>
      </c>
      <c r="D859" s="4" t="str">
        <f>+VLOOKUP($A859,DATOS_CAPACITACIONES!A:D,4,0)</f>
        <v xml:space="preserve">Socialización de los PQRS al personal activo en la empresa, para adquirir conocimiento frente al manejo de esta herramienta, sus medidas de recepción y el punto de ubicación de los buzones. </v>
      </c>
      <c r="E859" s="4" t="str">
        <f>+VLOOKUP($A859,DATOS_CAPACITACIONES!A:E,5,0)</f>
        <v>William Fierro</v>
      </c>
      <c r="F859" s="4" t="str">
        <f>+VLOOKUP($A859,DATOS_CAPACITACIONES!A:F,6,0)</f>
        <v xml:space="preserve">William Fierro </v>
      </c>
      <c r="G859" s="4" t="str">
        <f>+VLOOKUP($A859,DATOS_CAPACITACIONES!A:G,7,0)</f>
        <v xml:space="preserve">Finca El Pilar </v>
      </c>
      <c r="H859" s="5">
        <f>+VLOOKUP($A859,DATOS_CAPACITACIONES!A:H,8,0)</f>
        <v>44379</v>
      </c>
      <c r="I859" s="4">
        <f>+VLOOKUP($A859,DATOS_CAPACITACIONES!A:I,9,0)</f>
        <v>60</v>
      </c>
      <c r="J859" s="2">
        <v>31031744</v>
      </c>
      <c r="K859" s="4">
        <f>+VLOOKUP($J859,DATOS_PERSONAL!B:C,2,0)</f>
        <v>1023</v>
      </c>
      <c r="L859" s="4" t="str">
        <f>+VLOOKUP($J859,DATOS_PERSONAL!B:D,3,0)</f>
        <v xml:space="preserve"> MARIA EUGENIA</v>
      </c>
      <c r="M859" s="4" t="str">
        <f>+VLOOKUP($J859,DATOS_PERSONAL!B:E,4,0)</f>
        <v>VARGAS OVALLE</v>
      </c>
      <c r="N859" s="4" t="str">
        <f>+VLOOKUP($J859,DATOS_PERSONAL!B:F,5,0)</f>
        <v>OROBERLÍN S.A.S.</v>
      </c>
      <c r="O859" s="4">
        <f>+VLOOKUP($A859,DATOS_CAPACITACIONES!A:N,11,0)</f>
        <v>18</v>
      </c>
      <c r="P859" s="4">
        <f>+VLOOKUP($A859,DATOS_CAPACITACIONES!A:L,12,0)</f>
        <v>18</v>
      </c>
      <c r="Q859" s="3">
        <f t="shared" si="13"/>
        <v>1</v>
      </c>
    </row>
    <row r="860" spans="1:17" ht="34.5" customHeight="1" x14ac:dyDescent="0.25">
      <c r="A860" s="2">
        <v>37</v>
      </c>
      <c r="B860" s="4" t="str">
        <f>+VLOOKUP($A860,DATOS_CAPACITACIONES!A:B,2,0)</f>
        <v>Ambiental</v>
      </c>
      <c r="C860" s="4" t="str">
        <f>+VLOOKUP($A860,DATOS_CAPACITACIONES!A:C,3,0)</f>
        <v>Procedimiento de comunicaciones</v>
      </c>
      <c r="D860" s="4" t="str">
        <f>+VLOOKUP($A860,DATOS_CAPACITACIONES!A:D,4,0)</f>
        <v xml:space="preserve">Socialización de los PQRS al personal activo en la empresa, para adquirir conocimiento frente al manejo de esta herramienta, sus medidas de recepción y el punto de ubicación de los buzones. </v>
      </c>
      <c r="E860" s="4" t="str">
        <f>+VLOOKUP($A860,DATOS_CAPACITACIONES!A:E,5,0)</f>
        <v>William Fierro</v>
      </c>
      <c r="F860" s="4" t="str">
        <f>+VLOOKUP($A860,DATOS_CAPACITACIONES!A:F,6,0)</f>
        <v xml:space="preserve">William Fierro </v>
      </c>
      <c r="G860" s="4" t="str">
        <f>+VLOOKUP($A860,DATOS_CAPACITACIONES!A:G,7,0)</f>
        <v xml:space="preserve">Finca El Pilar </v>
      </c>
      <c r="H860" s="5">
        <f>+VLOOKUP($A860,DATOS_CAPACITACIONES!A:H,8,0)</f>
        <v>44379</v>
      </c>
      <c r="I860" s="4">
        <f>+VLOOKUP($A860,DATOS_CAPACITACIONES!A:I,9,0)</f>
        <v>60</v>
      </c>
      <c r="J860" s="2">
        <v>40341942</v>
      </c>
      <c r="K860" s="4">
        <f>+VLOOKUP($J860,DATOS_PERSONAL!B:C,2,0)</f>
        <v>1028</v>
      </c>
      <c r="L860" s="4" t="str">
        <f>+VLOOKUP($J860,DATOS_PERSONAL!B:D,3,0)</f>
        <v xml:space="preserve"> MARIA YORLEY</v>
      </c>
      <c r="M860" s="4" t="str">
        <f>+VLOOKUP($J860,DATOS_PERSONAL!B:E,4,0)</f>
        <v>TORRES GARCIA</v>
      </c>
      <c r="N860" s="4" t="str">
        <f>+VLOOKUP($J860,DATOS_PERSONAL!B:F,5,0)</f>
        <v>OROBERLÍN S.A.S.</v>
      </c>
      <c r="O860" s="4">
        <f>+VLOOKUP($A860,DATOS_CAPACITACIONES!A:N,11,0)</f>
        <v>18</v>
      </c>
      <c r="P860" s="4">
        <f>+VLOOKUP($A860,DATOS_CAPACITACIONES!A:L,12,0)</f>
        <v>18</v>
      </c>
      <c r="Q860" s="3">
        <f t="shared" si="13"/>
        <v>1</v>
      </c>
    </row>
    <row r="861" spans="1:17" ht="34.5" customHeight="1" x14ac:dyDescent="0.25">
      <c r="A861" s="2">
        <v>37</v>
      </c>
      <c r="B861" s="4" t="str">
        <f>+VLOOKUP($A861,DATOS_CAPACITACIONES!A:B,2,0)</f>
        <v>Ambiental</v>
      </c>
      <c r="C861" s="4" t="str">
        <f>+VLOOKUP($A861,DATOS_CAPACITACIONES!A:C,3,0)</f>
        <v>Procedimiento de comunicaciones</v>
      </c>
      <c r="D861" s="4" t="str">
        <f>+VLOOKUP($A861,DATOS_CAPACITACIONES!A:D,4,0)</f>
        <v xml:space="preserve">Socialización de los PQRS al personal activo en la empresa, para adquirir conocimiento frente al manejo de esta herramienta, sus medidas de recepción y el punto de ubicación de los buzones. </v>
      </c>
      <c r="E861" s="4" t="str">
        <f>+VLOOKUP($A861,DATOS_CAPACITACIONES!A:E,5,0)</f>
        <v>William Fierro</v>
      </c>
      <c r="F861" s="4" t="str">
        <f>+VLOOKUP($A861,DATOS_CAPACITACIONES!A:F,6,0)</f>
        <v xml:space="preserve">William Fierro </v>
      </c>
      <c r="G861" s="4" t="str">
        <f>+VLOOKUP($A861,DATOS_CAPACITACIONES!A:G,7,0)</f>
        <v xml:space="preserve">Finca El Pilar </v>
      </c>
      <c r="H861" s="5">
        <f>+VLOOKUP($A861,DATOS_CAPACITACIONES!A:H,8,0)</f>
        <v>44379</v>
      </c>
      <c r="I861" s="4">
        <f>+VLOOKUP($A861,DATOS_CAPACITACIONES!A:I,9,0)</f>
        <v>60</v>
      </c>
      <c r="J861" s="2">
        <v>9600532</v>
      </c>
      <c r="K861" s="4">
        <f>+VLOOKUP($J861,DATOS_PERSONAL!B:C,2,0)</f>
        <v>1070</v>
      </c>
      <c r="L861" s="4" t="str">
        <f>+VLOOKUP($J861,DATOS_PERSONAL!B:D,3,0)</f>
        <v>PABLO ANTONIO</v>
      </c>
      <c r="M861" s="4" t="str">
        <f>+VLOOKUP($J861,DATOS_PERSONAL!B:E,4,0)</f>
        <v xml:space="preserve">ROJAS RODRIGUEZ </v>
      </c>
      <c r="N861" s="4" t="str">
        <f>+VLOOKUP($J861,DATOS_PERSONAL!B:F,5,0)</f>
        <v>OROBERLÍN S.A.S.</v>
      </c>
      <c r="O861" s="4">
        <f>+VLOOKUP($A861,DATOS_CAPACITACIONES!A:N,11,0)</f>
        <v>18</v>
      </c>
      <c r="P861" s="4">
        <f>+VLOOKUP($A861,DATOS_CAPACITACIONES!A:L,12,0)</f>
        <v>18</v>
      </c>
      <c r="Q861" s="3">
        <f t="shared" si="13"/>
        <v>1</v>
      </c>
    </row>
    <row r="862" spans="1:17" ht="34.5" customHeight="1" x14ac:dyDescent="0.25">
      <c r="A862" s="2">
        <v>37</v>
      </c>
      <c r="B862" s="4" t="str">
        <f>+VLOOKUP($A862,DATOS_CAPACITACIONES!A:B,2,0)</f>
        <v>Ambiental</v>
      </c>
      <c r="C862" s="4" t="str">
        <f>+VLOOKUP($A862,DATOS_CAPACITACIONES!A:C,3,0)</f>
        <v>Procedimiento de comunicaciones</v>
      </c>
      <c r="D862" s="4" t="str">
        <f>+VLOOKUP($A862,DATOS_CAPACITACIONES!A:D,4,0)</f>
        <v xml:space="preserve">Socialización de los PQRS al personal activo en la empresa, para adquirir conocimiento frente al manejo de esta herramienta, sus medidas de recepción y el punto de ubicación de los buzones. </v>
      </c>
      <c r="E862" s="4" t="str">
        <f>+VLOOKUP($A862,DATOS_CAPACITACIONES!A:E,5,0)</f>
        <v>William Fierro</v>
      </c>
      <c r="F862" s="4" t="str">
        <f>+VLOOKUP($A862,DATOS_CAPACITACIONES!A:F,6,0)</f>
        <v xml:space="preserve">William Fierro </v>
      </c>
      <c r="G862" s="4" t="str">
        <f>+VLOOKUP($A862,DATOS_CAPACITACIONES!A:G,7,0)</f>
        <v xml:space="preserve">Finca El Pilar </v>
      </c>
      <c r="H862" s="5">
        <f>+VLOOKUP($A862,DATOS_CAPACITACIONES!A:H,8,0)</f>
        <v>44379</v>
      </c>
      <c r="I862" s="4">
        <f>+VLOOKUP($A862,DATOS_CAPACITACIONES!A:I,9,0)</f>
        <v>60</v>
      </c>
      <c r="J862" s="2">
        <v>17704595</v>
      </c>
      <c r="K862" s="4">
        <f>+VLOOKUP($J862,DATOS_PERSONAL!B:C,2,0)</f>
        <v>1073</v>
      </c>
      <c r="L862" s="4" t="str">
        <f>+VLOOKUP($J862,DATOS_PERSONAL!B:D,3,0)</f>
        <v>JOHN FREDY</v>
      </c>
      <c r="M862" s="4" t="str">
        <f>+VLOOKUP($J862,DATOS_PERSONAL!B:E,4,0)</f>
        <v xml:space="preserve">QUIÑONEZ MUÑOZ </v>
      </c>
      <c r="N862" s="4" t="str">
        <f>+VLOOKUP($J862,DATOS_PERSONAL!B:F,5,0)</f>
        <v>OROBERLÍN S.A.S.</v>
      </c>
      <c r="O862" s="4">
        <f>+VLOOKUP($A862,DATOS_CAPACITACIONES!A:N,11,0)</f>
        <v>18</v>
      </c>
      <c r="P862" s="4">
        <f>+VLOOKUP($A862,DATOS_CAPACITACIONES!A:L,12,0)</f>
        <v>18</v>
      </c>
      <c r="Q862" s="3">
        <f t="shared" si="13"/>
        <v>1</v>
      </c>
    </row>
    <row r="863" spans="1:17" ht="34.5" customHeight="1" x14ac:dyDescent="0.25">
      <c r="A863" s="2">
        <v>37</v>
      </c>
      <c r="B863" s="4" t="str">
        <f>+VLOOKUP($A863,DATOS_CAPACITACIONES!A:B,2,0)</f>
        <v>Ambiental</v>
      </c>
      <c r="C863" s="4" t="str">
        <f>+VLOOKUP($A863,DATOS_CAPACITACIONES!A:C,3,0)</f>
        <v>Procedimiento de comunicaciones</v>
      </c>
      <c r="D863" s="4" t="str">
        <f>+VLOOKUP($A863,DATOS_CAPACITACIONES!A:D,4,0)</f>
        <v xml:space="preserve">Socialización de los PQRS al personal activo en la empresa, para adquirir conocimiento frente al manejo de esta herramienta, sus medidas de recepción y el punto de ubicación de los buzones. </v>
      </c>
      <c r="E863" s="4" t="str">
        <f>+VLOOKUP($A863,DATOS_CAPACITACIONES!A:E,5,0)</f>
        <v>William Fierro</v>
      </c>
      <c r="F863" s="4" t="str">
        <f>+VLOOKUP($A863,DATOS_CAPACITACIONES!A:F,6,0)</f>
        <v xml:space="preserve">William Fierro </v>
      </c>
      <c r="G863" s="4" t="str">
        <f>+VLOOKUP($A863,DATOS_CAPACITACIONES!A:G,7,0)</f>
        <v xml:space="preserve">Finca El Pilar </v>
      </c>
      <c r="H863" s="5">
        <f>+VLOOKUP($A863,DATOS_CAPACITACIONES!A:H,8,0)</f>
        <v>44379</v>
      </c>
      <c r="I863" s="4">
        <f>+VLOOKUP($A863,DATOS_CAPACITACIONES!A:I,9,0)</f>
        <v>60</v>
      </c>
      <c r="J863" s="2">
        <v>17972048</v>
      </c>
      <c r="K863" s="4">
        <f>+VLOOKUP($J863,DATOS_PERSONAL!B:C,2,0)</f>
        <v>1450</v>
      </c>
      <c r="L863" s="4" t="str">
        <f>+VLOOKUP($J863,DATOS_PERSONAL!B:D,3,0)</f>
        <v>MANUEL FRANCISCO</v>
      </c>
      <c r="M863" s="4" t="str">
        <f>+VLOOKUP($J863,DATOS_PERSONAL!B:E,4,0)</f>
        <v xml:space="preserve">PALLARES ANAYA </v>
      </c>
      <c r="N863" s="4" t="str">
        <f>+VLOOKUP($J863,DATOS_PERSONAL!B:F,5,0)</f>
        <v>OROBERLÍN S.A.S.</v>
      </c>
      <c r="O863" s="4">
        <f>+VLOOKUP($A863,DATOS_CAPACITACIONES!A:N,11,0)</f>
        <v>18</v>
      </c>
      <c r="P863" s="4">
        <f>+VLOOKUP($A863,DATOS_CAPACITACIONES!A:L,12,0)</f>
        <v>18</v>
      </c>
      <c r="Q863" s="3">
        <f t="shared" si="13"/>
        <v>1</v>
      </c>
    </row>
    <row r="864" spans="1:17" ht="34.5" customHeight="1" x14ac:dyDescent="0.25">
      <c r="A864" s="2">
        <v>37</v>
      </c>
      <c r="B864" s="4" t="str">
        <f>+VLOOKUP($A864,DATOS_CAPACITACIONES!A:B,2,0)</f>
        <v>Ambiental</v>
      </c>
      <c r="C864" s="4" t="str">
        <f>+VLOOKUP($A864,DATOS_CAPACITACIONES!A:C,3,0)</f>
        <v>Procedimiento de comunicaciones</v>
      </c>
      <c r="D864" s="4" t="str">
        <f>+VLOOKUP($A864,DATOS_CAPACITACIONES!A:D,4,0)</f>
        <v xml:space="preserve">Socialización de los PQRS al personal activo en la empresa, para adquirir conocimiento frente al manejo de esta herramienta, sus medidas de recepción y el punto de ubicación de los buzones. </v>
      </c>
      <c r="E864" s="4" t="str">
        <f>+VLOOKUP($A864,DATOS_CAPACITACIONES!A:E,5,0)</f>
        <v>William Fierro</v>
      </c>
      <c r="F864" s="4" t="str">
        <f>+VLOOKUP($A864,DATOS_CAPACITACIONES!A:F,6,0)</f>
        <v xml:space="preserve">William Fierro </v>
      </c>
      <c r="G864" s="4" t="str">
        <f>+VLOOKUP($A864,DATOS_CAPACITACIONES!A:G,7,0)</f>
        <v xml:space="preserve">Finca El Pilar </v>
      </c>
      <c r="H864" s="5">
        <f>+VLOOKUP($A864,DATOS_CAPACITACIONES!A:H,8,0)</f>
        <v>44379</v>
      </c>
      <c r="I864" s="4">
        <f>+VLOOKUP($A864,DATOS_CAPACITACIONES!A:I,9,0)</f>
        <v>60</v>
      </c>
      <c r="J864" s="2">
        <v>1120571325</v>
      </c>
      <c r="K864" s="4">
        <f>+VLOOKUP($J864,DATOS_PERSONAL!B:C,2,0)</f>
        <v>1145</v>
      </c>
      <c r="L864" s="4" t="str">
        <f>+VLOOKUP($J864,DATOS_PERSONAL!B:D,3,0)</f>
        <v>WILINTON DAVID</v>
      </c>
      <c r="M864" s="4" t="str">
        <f>+VLOOKUP($J864,DATOS_PERSONAL!B:E,4,0)</f>
        <v xml:space="preserve">PADILLA MORALES </v>
      </c>
      <c r="N864" s="4" t="str">
        <f>+VLOOKUP($J864,DATOS_PERSONAL!B:F,5,0)</f>
        <v>OROBERLÍN S.A.S.</v>
      </c>
      <c r="O864" s="4">
        <f>+VLOOKUP($A864,DATOS_CAPACITACIONES!A:N,11,0)</f>
        <v>18</v>
      </c>
      <c r="P864" s="4">
        <f>+VLOOKUP($A864,DATOS_CAPACITACIONES!A:L,12,0)</f>
        <v>18</v>
      </c>
      <c r="Q864" s="3">
        <f t="shared" si="13"/>
        <v>1</v>
      </c>
    </row>
    <row r="865" spans="1:17" ht="34.5" customHeight="1" x14ac:dyDescent="0.25">
      <c r="A865" s="2">
        <v>37</v>
      </c>
      <c r="B865" s="4" t="str">
        <f>+VLOOKUP($A865,DATOS_CAPACITACIONES!A:B,2,0)</f>
        <v>Ambiental</v>
      </c>
      <c r="C865" s="4" t="str">
        <f>+VLOOKUP($A865,DATOS_CAPACITACIONES!A:C,3,0)</f>
        <v>Procedimiento de comunicaciones</v>
      </c>
      <c r="D865" s="4" t="str">
        <f>+VLOOKUP($A865,DATOS_CAPACITACIONES!A:D,4,0)</f>
        <v xml:space="preserve">Socialización de los PQRS al personal activo en la empresa, para adquirir conocimiento frente al manejo de esta herramienta, sus medidas de recepción y el punto de ubicación de los buzones. </v>
      </c>
      <c r="E865" s="4" t="str">
        <f>+VLOOKUP($A865,DATOS_CAPACITACIONES!A:E,5,0)</f>
        <v>William Fierro</v>
      </c>
      <c r="F865" s="4" t="str">
        <f>+VLOOKUP($A865,DATOS_CAPACITACIONES!A:F,6,0)</f>
        <v xml:space="preserve">William Fierro </v>
      </c>
      <c r="G865" s="4" t="str">
        <f>+VLOOKUP($A865,DATOS_CAPACITACIONES!A:G,7,0)</f>
        <v xml:space="preserve">Finca El Pilar </v>
      </c>
      <c r="H865" s="5">
        <f>+VLOOKUP($A865,DATOS_CAPACITACIONES!A:H,8,0)</f>
        <v>44379</v>
      </c>
      <c r="I865" s="4">
        <f>+VLOOKUP($A865,DATOS_CAPACITACIONES!A:I,9,0)</f>
        <v>60</v>
      </c>
      <c r="J865" s="2">
        <v>7837811</v>
      </c>
      <c r="K865" s="4" t="str">
        <f>+VLOOKUP($J865,DATOS_PERSONAL!B:C,2,0)</f>
        <v>N/A</v>
      </c>
      <c r="L865" s="4" t="str">
        <f>+VLOOKUP($J865,DATOS_PERSONAL!B:D,3,0)</f>
        <v xml:space="preserve">ESTEBAN </v>
      </c>
      <c r="M865" s="4" t="str">
        <f>+VLOOKUP($J865,DATOS_PERSONAL!B:E,4,0)</f>
        <v>LOPEZ</v>
      </c>
      <c r="N865" s="4" t="str">
        <f>+VLOOKUP($J865,DATOS_PERSONAL!B:F,5,0)</f>
        <v>OROBERLÍN S.A.S.</v>
      </c>
      <c r="O865" s="4">
        <f>+VLOOKUP($A865,DATOS_CAPACITACIONES!A:N,11,0)</f>
        <v>18</v>
      </c>
      <c r="P865" s="4">
        <f>+VLOOKUP($A865,DATOS_CAPACITACIONES!A:L,12,0)</f>
        <v>18</v>
      </c>
      <c r="Q865" s="3">
        <f t="shared" si="13"/>
        <v>1</v>
      </c>
    </row>
    <row r="866" spans="1:17" ht="34.5" customHeight="1" x14ac:dyDescent="0.25">
      <c r="A866" s="2">
        <v>37</v>
      </c>
      <c r="B866" s="4" t="str">
        <f>+VLOOKUP($A866,DATOS_CAPACITACIONES!A:B,2,0)</f>
        <v>Ambiental</v>
      </c>
      <c r="C866" s="4" t="str">
        <f>+VLOOKUP($A866,DATOS_CAPACITACIONES!A:C,3,0)</f>
        <v>Procedimiento de comunicaciones</v>
      </c>
      <c r="D866" s="4" t="str">
        <f>+VLOOKUP($A866,DATOS_CAPACITACIONES!A:D,4,0)</f>
        <v xml:space="preserve">Socialización de los PQRS al personal activo en la empresa, para adquirir conocimiento frente al manejo de esta herramienta, sus medidas de recepción y el punto de ubicación de los buzones. </v>
      </c>
      <c r="E866" s="4" t="str">
        <f>+VLOOKUP($A866,DATOS_CAPACITACIONES!A:E,5,0)</f>
        <v>William Fierro</v>
      </c>
      <c r="F866" s="4" t="str">
        <f>+VLOOKUP($A866,DATOS_CAPACITACIONES!A:F,6,0)</f>
        <v xml:space="preserve">William Fierro </v>
      </c>
      <c r="G866" s="4" t="str">
        <f>+VLOOKUP($A866,DATOS_CAPACITACIONES!A:G,7,0)</f>
        <v xml:space="preserve">Finca El Pilar </v>
      </c>
      <c r="H866" s="5">
        <f>+VLOOKUP($A866,DATOS_CAPACITACIONES!A:H,8,0)</f>
        <v>44379</v>
      </c>
      <c r="I866" s="4">
        <f>+VLOOKUP($A866,DATOS_CAPACITACIONES!A:I,9,0)</f>
        <v>60</v>
      </c>
      <c r="J866" s="2">
        <v>3271447</v>
      </c>
      <c r="K866" s="4">
        <f>+VLOOKUP($J866,DATOS_PERSONAL!B:C,2,0)</f>
        <v>1346</v>
      </c>
      <c r="L866" s="4" t="str">
        <f>+VLOOKUP($J866,DATOS_PERSONAL!B:D,3,0)</f>
        <v xml:space="preserve"> JOSE ANTONIO</v>
      </c>
      <c r="M866" s="4" t="str">
        <f>+VLOOKUP($J866,DATOS_PERSONAL!B:E,4,0)</f>
        <v>HERRERA MELO</v>
      </c>
      <c r="N866" s="4" t="str">
        <f>+VLOOKUP($J866,DATOS_PERSONAL!B:F,5,0)</f>
        <v>OROBERLÍN S.A.S.</v>
      </c>
      <c r="O866" s="4">
        <f>+VLOOKUP($A866,DATOS_CAPACITACIONES!A:N,11,0)</f>
        <v>18</v>
      </c>
      <c r="P866" s="4">
        <f>+VLOOKUP($A866,DATOS_CAPACITACIONES!A:L,12,0)</f>
        <v>18</v>
      </c>
      <c r="Q866" s="3">
        <f t="shared" si="13"/>
        <v>1</v>
      </c>
    </row>
    <row r="867" spans="1:17" ht="34.5" customHeight="1" x14ac:dyDescent="0.25">
      <c r="A867" s="2">
        <v>37</v>
      </c>
      <c r="B867" s="4" t="str">
        <f>+VLOOKUP($A867,DATOS_CAPACITACIONES!A:B,2,0)</f>
        <v>Ambiental</v>
      </c>
      <c r="C867" s="4" t="str">
        <f>+VLOOKUP($A867,DATOS_CAPACITACIONES!A:C,3,0)</f>
        <v>Procedimiento de comunicaciones</v>
      </c>
      <c r="D867" s="4" t="str">
        <f>+VLOOKUP($A867,DATOS_CAPACITACIONES!A:D,4,0)</f>
        <v xml:space="preserve">Socialización de los PQRS al personal activo en la empresa, para adquirir conocimiento frente al manejo de esta herramienta, sus medidas de recepción y el punto de ubicación de los buzones. </v>
      </c>
      <c r="E867" s="4" t="str">
        <f>+VLOOKUP($A867,DATOS_CAPACITACIONES!A:E,5,0)</f>
        <v>William Fierro</v>
      </c>
      <c r="F867" s="4" t="str">
        <f>+VLOOKUP($A867,DATOS_CAPACITACIONES!A:F,6,0)</f>
        <v xml:space="preserve">William Fierro </v>
      </c>
      <c r="G867" s="4" t="str">
        <f>+VLOOKUP($A867,DATOS_CAPACITACIONES!A:G,7,0)</f>
        <v xml:space="preserve">Finca El Pilar </v>
      </c>
      <c r="H867" s="5">
        <f>+VLOOKUP($A867,DATOS_CAPACITACIONES!A:H,8,0)</f>
        <v>44379</v>
      </c>
      <c r="I867" s="4">
        <f>+VLOOKUP($A867,DATOS_CAPACITACIONES!A:I,9,0)</f>
        <v>60</v>
      </c>
      <c r="J867" s="2">
        <v>1010143088</v>
      </c>
      <c r="K867" s="4">
        <f>+VLOOKUP($J867,DATOS_PERSONAL!B:C,2,0)</f>
        <v>1536</v>
      </c>
      <c r="L867" s="4" t="str">
        <f>+VLOOKUP($J867,DATOS_PERSONAL!B:D,3,0)</f>
        <v>MONICA ALEJANDRA</v>
      </c>
      <c r="M867" s="4" t="str">
        <f>+VLOOKUP($J867,DATOS_PERSONAL!B:E,4,0)</f>
        <v xml:space="preserve">HERNANDEZ HERNANDEZ </v>
      </c>
      <c r="N867" s="4" t="str">
        <f>+VLOOKUP($J867,DATOS_PERSONAL!B:F,5,0)</f>
        <v>OROBERLÍN S.A.S.</v>
      </c>
      <c r="O867" s="4">
        <f>+VLOOKUP($A867,DATOS_CAPACITACIONES!A:N,11,0)</f>
        <v>18</v>
      </c>
      <c r="P867" s="4">
        <f>+VLOOKUP($A867,DATOS_CAPACITACIONES!A:L,12,0)</f>
        <v>18</v>
      </c>
      <c r="Q867" s="3">
        <f t="shared" si="13"/>
        <v>1</v>
      </c>
    </row>
    <row r="868" spans="1:17" ht="34.5" customHeight="1" x14ac:dyDescent="0.25">
      <c r="A868" s="2">
        <v>37</v>
      </c>
      <c r="B868" s="4" t="str">
        <f>+VLOOKUP($A868,DATOS_CAPACITACIONES!A:B,2,0)</f>
        <v>Ambiental</v>
      </c>
      <c r="C868" s="4" t="str">
        <f>+VLOOKUP($A868,DATOS_CAPACITACIONES!A:C,3,0)</f>
        <v>Procedimiento de comunicaciones</v>
      </c>
      <c r="D868" s="4" t="str">
        <f>+VLOOKUP($A868,DATOS_CAPACITACIONES!A:D,4,0)</f>
        <v xml:space="preserve">Socialización de los PQRS al personal activo en la empresa, para adquirir conocimiento frente al manejo de esta herramienta, sus medidas de recepción y el punto de ubicación de los buzones. </v>
      </c>
      <c r="E868" s="4" t="str">
        <f>+VLOOKUP($A868,DATOS_CAPACITACIONES!A:E,5,0)</f>
        <v>William Fierro</v>
      </c>
      <c r="F868" s="4" t="str">
        <f>+VLOOKUP($A868,DATOS_CAPACITACIONES!A:F,6,0)</f>
        <v xml:space="preserve">William Fierro </v>
      </c>
      <c r="G868" s="4" t="str">
        <f>+VLOOKUP($A868,DATOS_CAPACITACIONES!A:G,7,0)</f>
        <v xml:space="preserve">Finca El Pilar </v>
      </c>
      <c r="H868" s="5">
        <f>+VLOOKUP($A868,DATOS_CAPACITACIONES!A:H,8,0)</f>
        <v>44379</v>
      </c>
      <c r="I868" s="4">
        <f>+VLOOKUP($A868,DATOS_CAPACITACIONES!A:I,9,0)</f>
        <v>60</v>
      </c>
      <c r="J868" s="2">
        <v>1123116171</v>
      </c>
      <c r="K868" s="4">
        <f>+VLOOKUP($J868,DATOS_PERSONAL!B:C,2,0)</f>
        <v>1539</v>
      </c>
      <c r="L868" s="4" t="str">
        <f>+VLOOKUP($J868,DATOS_PERSONAL!B:D,3,0)</f>
        <v>YULIZA ANDREA</v>
      </c>
      <c r="M868" s="4" t="str">
        <f>+VLOOKUP($J868,DATOS_PERSONAL!B:E,4,0)</f>
        <v xml:space="preserve">HERNANDEZ HERNANDEZ </v>
      </c>
      <c r="N868" s="4" t="str">
        <f>+VLOOKUP($J868,DATOS_PERSONAL!B:F,5,0)</f>
        <v>OROBERLÍN S.A.S.</v>
      </c>
      <c r="O868" s="4">
        <f>+VLOOKUP($A868,DATOS_CAPACITACIONES!A:N,11,0)</f>
        <v>18</v>
      </c>
      <c r="P868" s="4">
        <f>+VLOOKUP($A868,DATOS_CAPACITACIONES!A:L,12,0)</f>
        <v>18</v>
      </c>
      <c r="Q868" s="3">
        <f t="shared" si="13"/>
        <v>1</v>
      </c>
    </row>
    <row r="869" spans="1:17" ht="34.5" customHeight="1" x14ac:dyDescent="0.25">
      <c r="A869" s="2">
        <v>37</v>
      </c>
      <c r="B869" s="4" t="str">
        <f>+VLOOKUP($A869,DATOS_CAPACITACIONES!A:B,2,0)</f>
        <v>Ambiental</v>
      </c>
      <c r="C869" s="4" t="str">
        <f>+VLOOKUP($A869,DATOS_CAPACITACIONES!A:C,3,0)</f>
        <v>Procedimiento de comunicaciones</v>
      </c>
      <c r="D869" s="4" t="str">
        <f>+VLOOKUP($A869,DATOS_CAPACITACIONES!A:D,4,0)</f>
        <v xml:space="preserve">Socialización de los PQRS al personal activo en la empresa, para adquirir conocimiento frente al manejo de esta herramienta, sus medidas de recepción y el punto de ubicación de los buzones. </v>
      </c>
      <c r="E869" s="4" t="str">
        <f>+VLOOKUP($A869,DATOS_CAPACITACIONES!A:E,5,0)</f>
        <v>William Fierro</v>
      </c>
      <c r="F869" s="4" t="str">
        <f>+VLOOKUP($A869,DATOS_CAPACITACIONES!A:F,6,0)</f>
        <v xml:space="preserve">William Fierro </v>
      </c>
      <c r="G869" s="4" t="str">
        <f>+VLOOKUP($A869,DATOS_CAPACITACIONES!A:G,7,0)</f>
        <v xml:space="preserve">Finca El Pilar </v>
      </c>
      <c r="H869" s="5">
        <f>+VLOOKUP($A869,DATOS_CAPACITACIONES!A:H,8,0)</f>
        <v>44379</v>
      </c>
      <c r="I869" s="4">
        <f>+VLOOKUP($A869,DATOS_CAPACITACIONES!A:I,9,0)</f>
        <v>60</v>
      </c>
      <c r="J869" s="2">
        <v>17490003</v>
      </c>
      <c r="K869" s="4">
        <f>+VLOOKUP($J869,DATOS_PERSONAL!B:C,2,0)</f>
        <v>1007</v>
      </c>
      <c r="L869" s="4" t="str">
        <f>+VLOOKUP($J869,DATOS_PERSONAL!B:D,3,0)</f>
        <v xml:space="preserve">NICANOR </v>
      </c>
      <c r="M869" s="4" t="str">
        <f>+VLOOKUP($J869,DATOS_PERSONAL!B:E,4,0)</f>
        <v xml:space="preserve">HERNANDEZ HERNANDEZ </v>
      </c>
      <c r="N869" s="4" t="str">
        <f>+VLOOKUP($J869,DATOS_PERSONAL!B:F,5,0)</f>
        <v>OROBERLÍN S.A.S.</v>
      </c>
      <c r="O869" s="4">
        <f>+VLOOKUP($A869,DATOS_CAPACITACIONES!A:N,11,0)</f>
        <v>18</v>
      </c>
      <c r="P869" s="4">
        <f>+VLOOKUP($A869,DATOS_CAPACITACIONES!A:L,12,0)</f>
        <v>18</v>
      </c>
      <c r="Q869" s="3">
        <f t="shared" si="13"/>
        <v>1</v>
      </c>
    </row>
    <row r="870" spans="1:17" ht="34.5" customHeight="1" x14ac:dyDescent="0.25">
      <c r="A870" s="2">
        <v>37</v>
      </c>
      <c r="B870" s="4" t="str">
        <f>+VLOOKUP($A870,DATOS_CAPACITACIONES!A:B,2,0)</f>
        <v>Ambiental</v>
      </c>
      <c r="C870" s="4" t="str">
        <f>+VLOOKUP($A870,DATOS_CAPACITACIONES!A:C,3,0)</f>
        <v>Procedimiento de comunicaciones</v>
      </c>
      <c r="D870" s="4" t="str">
        <f>+VLOOKUP($A870,DATOS_CAPACITACIONES!A:D,4,0)</f>
        <v xml:space="preserve">Socialización de los PQRS al personal activo en la empresa, para adquirir conocimiento frente al manejo de esta herramienta, sus medidas de recepción y el punto de ubicación de los buzones. </v>
      </c>
      <c r="E870" s="4" t="str">
        <f>+VLOOKUP($A870,DATOS_CAPACITACIONES!A:E,5,0)</f>
        <v>William Fierro</v>
      </c>
      <c r="F870" s="4" t="str">
        <f>+VLOOKUP($A870,DATOS_CAPACITACIONES!A:F,6,0)</f>
        <v xml:space="preserve">William Fierro </v>
      </c>
      <c r="G870" s="4" t="str">
        <f>+VLOOKUP($A870,DATOS_CAPACITACIONES!A:G,7,0)</f>
        <v xml:space="preserve">Finca El Pilar </v>
      </c>
      <c r="H870" s="5">
        <f>+VLOOKUP($A870,DATOS_CAPACITACIONES!A:H,8,0)</f>
        <v>44379</v>
      </c>
      <c r="I870" s="4">
        <f>+VLOOKUP($A870,DATOS_CAPACITACIONES!A:I,9,0)</f>
        <v>60</v>
      </c>
      <c r="J870" s="2">
        <v>79538669</v>
      </c>
      <c r="K870" s="4">
        <f>+VLOOKUP($J870,DATOS_PERSONAL!B:C,2,0)</f>
        <v>1031</v>
      </c>
      <c r="L870" s="4" t="str">
        <f>+VLOOKUP($J870,DATOS_PERSONAL!B:D,3,0)</f>
        <v>OMAR</v>
      </c>
      <c r="M870" s="4" t="str">
        <f>+VLOOKUP($J870,DATOS_PERSONAL!B:E,4,0)</f>
        <v>FONTECHA</v>
      </c>
      <c r="N870" s="4" t="str">
        <f>+VLOOKUP($J870,DATOS_PERSONAL!B:F,5,0)</f>
        <v>OROBERLÍN S.A.S.</v>
      </c>
      <c r="O870" s="4">
        <f>+VLOOKUP($A870,DATOS_CAPACITACIONES!A:N,11,0)</f>
        <v>18</v>
      </c>
      <c r="P870" s="4">
        <f>+VLOOKUP($A870,DATOS_CAPACITACIONES!A:L,12,0)</f>
        <v>18</v>
      </c>
      <c r="Q870" s="3">
        <f t="shared" si="13"/>
        <v>1</v>
      </c>
    </row>
    <row r="871" spans="1:17" ht="34.5" customHeight="1" x14ac:dyDescent="0.25">
      <c r="A871" s="2">
        <v>37</v>
      </c>
      <c r="B871" s="4" t="str">
        <f>+VLOOKUP($A871,DATOS_CAPACITACIONES!A:B,2,0)</f>
        <v>Ambiental</v>
      </c>
      <c r="C871" s="4" t="str">
        <f>+VLOOKUP($A871,DATOS_CAPACITACIONES!A:C,3,0)</f>
        <v>Procedimiento de comunicaciones</v>
      </c>
      <c r="D871" s="4" t="str">
        <f>+VLOOKUP($A871,DATOS_CAPACITACIONES!A:D,4,0)</f>
        <v xml:space="preserve">Socialización de los PQRS al personal activo en la empresa, para adquirir conocimiento frente al manejo de esta herramienta, sus medidas de recepción y el punto de ubicación de los buzones. </v>
      </c>
      <c r="E871" s="4" t="str">
        <f>+VLOOKUP($A871,DATOS_CAPACITACIONES!A:E,5,0)</f>
        <v>William Fierro</v>
      </c>
      <c r="F871" s="4" t="str">
        <f>+VLOOKUP($A871,DATOS_CAPACITACIONES!A:F,6,0)</f>
        <v xml:space="preserve">William Fierro </v>
      </c>
      <c r="G871" s="4" t="str">
        <f>+VLOOKUP($A871,DATOS_CAPACITACIONES!A:G,7,0)</f>
        <v xml:space="preserve">Finca El Pilar </v>
      </c>
      <c r="H871" s="5">
        <f>+VLOOKUP($A871,DATOS_CAPACITACIONES!A:H,8,0)</f>
        <v>44379</v>
      </c>
      <c r="I871" s="4">
        <f>+VLOOKUP($A871,DATOS_CAPACITACIONES!A:I,9,0)</f>
        <v>60</v>
      </c>
      <c r="J871" s="2">
        <v>17281751</v>
      </c>
      <c r="K871" s="4" t="str">
        <f>+VLOOKUP($J871,DATOS_PERSONAL!B:C,2,0)</f>
        <v>N/A</v>
      </c>
      <c r="L871" s="4" t="str">
        <f>+VLOOKUP($J871,DATOS_PERSONAL!B:D,3,0)</f>
        <v>LUIS</v>
      </c>
      <c r="M871" s="4" t="str">
        <f>+VLOOKUP($J871,DATOS_PERSONAL!B:E,4,0)</f>
        <v>CUBILLOS</v>
      </c>
      <c r="N871" s="4" t="str">
        <f>+VLOOKUP($J871,DATOS_PERSONAL!B:F,5,0)</f>
        <v>PALMERAS CARARABO S.A.</v>
      </c>
      <c r="O871" s="4">
        <f>+VLOOKUP($A871,DATOS_CAPACITACIONES!A:N,11,0)</f>
        <v>18</v>
      </c>
      <c r="P871" s="4">
        <f>+VLOOKUP($A871,DATOS_CAPACITACIONES!A:L,12,0)</f>
        <v>18</v>
      </c>
      <c r="Q871" s="3">
        <f t="shared" si="13"/>
        <v>1</v>
      </c>
    </row>
    <row r="872" spans="1:17" ht="34.5" customHeight="1" x14ac:dyDescent="0.25">
      <c r="A872" s="2">
        <v>37</v>
      </c>
      <c r="B872" s="4" t="str">
        <f>+VLOOKUP($A872,DATOS_CAPACITACIONES!A:B,2,0)</f>
        <v>Ambiental</v>
      </c>
      <c r="C872" s="4" t="str">
        <f>+VLOOKUP($A872,DATOS_CAPACITACIONES!A:C,3,0)</f>
        <v>Procedimiento de comunicaciones</v>
      </c>
      <c r="D872" s="4" t="str">
        <f>+VLOOKUP($A872,DATOS_CAPACITACIONES!A:D,4,0)</f>
        <v xml:space="preserve">Socialización de los PQRS al personal activo en la empresa, para adquirir conocimiento frente al manejo de esta herramienta, sus medidas de recepción y el punto de ubicación de los buzones. </v>
      </c>
      <c r="E872" s="4" t="str">
        <f>+VLOOKUP($A872,DATOS_CAPACITACIONES!A:E,5,0)</f>
        <v>William Fierro</v>
      </c>
      <c r="F872" s="4" t="str">
        <f>+VLOOKUP($A872,DATOS_CAPACITACIONES!A:F,6,0)</f>
        <v xml:space="preserve">William Fierro </v>
      </c>
      <c r="G872" s="4" t="str">
        <f>+VLOOKUP($A872,DATOS_CAPACITACIONES!A:G,7,0)</f>
        <v xml:space="preserve">Finca El Pilar </v>
      </c>
      <c r="H872" s="5">
        <f>+VLOOKUP($A872,DATOS_CAPACITACIONES!A:H,8,0)</f>
        <v>44379</v>
      </c>
      <c r="I872" s="4">
        <f>+VLOOKUP($A872,DATOS_CAPACITACIONES!A:I,9,0)</f>
        <v>60</v>
      </c>
      <c r="J872" s="2">
        <v>17345837</v>
      </c>
      <c r="K872" s="4">
        <f>+VLOOKUP($J872,DATOS_PERSONAL!B:C,2,0)</f>
        <v>1240</v>
      </c>
      <c r="L872" s="4" t="str">
        <f>+VLOOKUP($J872,DATOS_PERSONAL!B:D,3,0)</f>
        <v>GUILLERMO ANTONIO</v>
      </c>
      <c r="M872" s="4" t="str">
        <f>+VLOOKUP($J872,DATOS_PERSONAL!B:E,4,0)</f>
        <v xml:space="preserve">BRAVO </v>
      </c>
      <c r="N872" s="4" t="str">
        <f>+VLOOKUP($J872,DATOS_PERSONAL!B:F,5,0)</f>
        <v>OROBERLÍN S.A.S.</v>
      </c>
      <c r="O872" s="4">
        <f>+VLOOKUP($A872,DATOS_CAPACITACIONES!A:N,11,0)</f>
        <v>18</v>
      </c>
      <c r="P872" s="4">
        <f>+VLOOKUP($A872,DATOS_CAPACITACIONES!A:L,12,0)</f>
        <v>18</v>
      </c>
      <c r="Q872" s="3">
        <f t="shared" si="13"/>
        <v>1</v>
      </c>
    </row>
    <row r="873" spans="1:17" ht="34.5" customHeight="1" x14ac:dyDescent="0.25">
      <c r="A873" s="2">
        <v>37</v>
      </c>
      <c r="B873" s="4" t="str">
        <f>+VLOOKUP($A873,DATOS_CAPACITACIONES!A:B,2,0)</f>
        <v>Ambiental</v>
      </c>
      <c r="C873" s="4" t="str">
        <f>+VLOOKUP($A873,DATOS_CAPACITACIONES!A:C,3,0)</f>
        <v>Procedimiento de comunicaciones</v>
      </c>
      <c r="D873" s="4" t="str">
        <f>+VLOOKUP($A873,DATOS_CAPACITACIONES!A:D,4,0)</f>
        <v xml:space="preserve">Socialización de los PQRS al personal activo en la empresa, para adquirir conocimiento frente al manejo de esta herramienta, sus medidas de recepción y el punto de ubicación de los buzones. </v>
      </c>
      <c r="E873" s="4" t="str">
        <f>+VLOOKUP($A873,DATOS_CAPACITACIONES!A:E,5,0)</f>
        <v>William Fierro</v>
      </c>
      <c r="F873" s="4" t="str">
        <f>+VLOOKUP($A873,DATOS_CAPACITACIONES!A:F,6,0)</f>
        <v xml:space="preserve">William Fierro </v>
      </c>
      <c r="G873" s="4" t="str">
        <f>+VLOOKUP($A873,DATOS_CAPACITACIONES!A:G,7,0)</f>
        <v xml:space="preserve">Finca El Pilar </v>
      </c>
      <c r="H873" s="5">
        <f>+VLOOKUP($A873,DATOS_CAPACITACIONES!A:H,8,0)</f>
        <v>44379</v>
      </c>
      <c r="I873" s="4">
        <f>+VLOOKUP($A873,DATOS_CAPACITACIONES!A:I,9,0)</f>
        <v>60</v>
      </c>
      <c r="J873" s="2">
        <v>1006697383</v>
      </c>
      <c r="K873" s="4">
        <f>+VLOOKUP($J873,DATOS_PERSONAL!B:C,2,0)</f>
        <v>1535</v>
      </c>
      <c r="L873" s="4" t="str">
        <f>+VLOOKUP($J873,DATOS_PERSONAL!B:D,3,0)</f>
        <v>DIANA SOFIA</v>
      </c>
      <c r="M873" s="4" t="str">
        <f>+VLOOKUP($J873,DATOS_PERSONAL!B:E,4,0)</f>
        <v xml:space="preserve">BLANCO ANDRADE </v>
      </c>
      <c r="N873" s="4" t="str">
        <f>+VLOOKUP($J873,DATOS_PERSONAL!B:F,5,0)</f>
        <v>OROBERLÍN S.A.S.</v>
      </c>
      <c r="O873" s="4">
        <f>+VLOOKUP($A873,DATOS_CAPACITACIONES!A:N,11,0)</f>
        <v>18</v>
      </c>
      <c r="P873" s="4">
        <f>+VLOOKUP($A873,DATOS_CAPACITACIONES!A:L,12,0)</f>
        <v>18</v>
      </c>
      <c r="Q873" s="3">
        <f t="shared" si="13"/>
        <v>1</v>
      </c>
    </row>
    <row r="874" spans="1:17" ht="34.5" customHeight="1" x14ac:dyDescent="0.25">
      <c r="A874" s="2">
        <v>37</v>
      </c>
      <c r="B874" s="4" t="str">
        <f>+VLOOKUP($A874,DATOS_CAPACITACIONES!A:B,2,0)</f>
        <v>Ambiental</v>
      </c>
      <c r="C874" s="4" t="str">
        <f>+VLOOKUP($A874,DATOS_CAPACITACIONES!A:C,3,0)</f>
        <v>Procedimiento de comunicaciones</v>
      </c>
      <c r="D874" s="4" t="str">
        <f>+VLOOKUP($A874,DATOS_CAPACITACIONES!A:D,4,0)</f>
        <v xml:space="preserve">Socialización de los PQRS al personal activo en la empresa, para adquirir conocimiento frente al manejo de esta herramienta, sus medidas de recepción y el punto de ubicación de los buzones. </v>
      </c>
      <c r="E874" s="4" t="str">
        <f>+VLOOKUP($A874,DATOS_CAPACITACIONES!A:E,5,0)</f>
        <v>William Fierro</v>
      </c>
      <c r="F874" s="4" t="str">
        <f>+VLOOKUP($A874,DATOS_CAPACITACIONES!A:F,6,0)</f>
        <v xml:space="preserve">William Fierro </v>
      </c>
      <c r="G874" s="4" t="str">
        <f>+VLOOKUP($A874,DATOS_CAPACITACIONES!A:G,7,0)</f>
        <v xml:space="preserve">Finca El Pilar </v>
      </c>
      <c r="H874" s="5">
        <f>+VLOOKUP($A874,DATOS_CAPACITACIONES!A:H,8,0)</f>
        <v>44379</v>
      </c>
      <c r="I874" s="4">
        <f>+VLOOKUP($A874,DATOS_CAPACITACIONES!A:I,9,0)</f>
        <v>60</v>
      </c>
      <c r="J874" s="2">
        <v>1193531410</v>
      </c>
      <c r="K874" s="4">
        <f>+VLOOKUP($J874,DATOS_PERSONAL!B:C,2,0)</f>
        <v>1544</v>
      </c>
      <c r="L874" s="4" t="str">
        <f>+VLOOKUP($J874,DATOS_PERSONAL!B:D,3,0)</f>
        <v>SARA DANIELA</v>
      </c>
      <c r="M874" s="4" t="str">
        <f>+VLOOKUP($J874,DATOS_PERSONAL!B:E,4,0)</f>
        <v xml:space="preserve">BELTRAN MORENO </v>
      </c>
      <c r="N874" s="4" t="str">
        <f>+VLOOKUP($J874,DATOS_PERSONAL!B:F,5,0)</f>
        <v>OROBERLÍN S.A.S.</v>
      </c>
      <c r="O874" s="4">
        <f>+VLOOKUP($A874,DATOS_CAPACITACIONES!A:N,11,0)</f>
        <v>18</v>
      </c>
      <c r="P874" s="4">
        <f>+VLOOKUP($A874,DATOS_CAPACITACIONES!A:L,12,0)</f>
        <v>18</v>
      </c>
      <c r="Q874" s="3">
        <f t="shared" si="13"/>
        <v>1</v>
      </c>
    </row>
    <row r="875" spans="1:17" ht="34.5" customHeight="1" x14ac:dyDescent="0.25">
      <c r="A875" s="2">
        <v>37</v>
      </c>
      <c r="B875" s="4" t="str">
        <f>+VLOOKUP($A875,DATOS_CAPACITACIONES!A:B,2,0)</f>
        <v>Ambiental</v>
      </c>
      <c r="C875" s="4" t="str">
        <f>+VLOOKUP($A875,DATOS_CAPACITACIONES!A:C,3,0)</f>
        <v>Procedimiento de comunicaciones</v>
      </c>
      <c r="D875" s="4" t="str">
        <f>+VLOOKUP($A875,DATOS_CAPACITACIONES!A:D,4,0)</f>
        <v xml:space="preserve">Socialización de los PQRS al personal activo en la empresa, para adquirir conocimiento frente al manejo de esta herramienta, sus medidas de recepción y el punto de ubicación de los buzones. </v>
      </c>
      <c r="E875" s="4" t="str">
        <f>+VLOOKUP($A875,DATOS_CAPACITACIONES!A:E,5,0)</f>
        <v>William Fierro</v>
      </c>
      <c r="F875" s="4" t="str">
        <f>+VLOOKUP($A875,DATOS_CAPACITACIONES!A:F,6,0)</f>
        <v xml:space="preserve">William Fierro </v>
      </c>
      <c r="G875" s="4" t="str">
        <f>+VLOOKUP($A875,DATOS_CAPACITACIONES!A:G,7,0)</f>
        <v xml:space="preserve">Finca El Pilar </v>
      </c>
      <c r="H875" s="5">
        <f>+VLOOKUP($A875,DATOS_CAPACITACIONES!A:H,8,0)</f>
        <v>44379</v>
      </c>
      <c r="I875" s="4">
        <f>+VLOOKUP($A875,DATOS_CAPACITACIONES!A:I,9,0)</f>
        <v>60</v>
      </c>
      <c r="J875" s="2">
        <v>1120499197</v>
      </c>
      <c r="K875" s="4">
        <f>+VLOOKUP($J875,DATOS_PERSONAL!B:C,2,0)</f>
        <v>1065</v>
      </c>
      <c r="L875" s="4" t="str">
        <f>+VLOOKUP($J875,DATOS_PERSONAL!B:D,3,0)</f>
        <v>LADY JOHANA</v>
      </c>
      <c r="M875" s="4" t="str">
        <f>+VLOOKUP($J875,DATOS_PERSONAL!B:E,4,0)</f>
        <v xml:space="preserve">ANDRADE SANCHEZ </v>
      </c>
      <c r="N875" s="4" t="str">
        <f>+VLOOKUP($J875,DATOS_PERSONAL!B:F,5,0)</f>
        <v>OROBERLÍN S.A.S.</v>
      </c>
      <c r="O875" s="4">
        <f>+VLOOKUP($A875,DATOS_CAPACITACIONES!A:N,11,0)</f>
        <v>18</v>
      </c>
      <c r="P875" s="4">
        <f>+VLOOKUP($A875,DATOS_CAPACITACIONES!A:L,12,0)</f>
        <v>18</v>
      </c>
      <c r="Q875" s="3">
        <f t="shared" si="13"/>
        <v>1</v>
      </c>
    </row>
    <row r="876" spans="1:17" ht="34.5" customHeight="1" x14ac:dyDescent="0.25">
      <c r="A876" s="2">
        <v>37</v>
      </c>
      <c r="B876" s="4" t="str">
        <f>+VLOOKUP($A876,DATOS_CAPACITACIONES!A:B,2,0)</f>
        <v>Ambiental</v>
      </c>
      <c r="C876" s="4" t="str">
        <f>+VLOOKUP($A876,DATOS_CAPACITACIONES!A:C,3,0)</f>
        <v>Procedimiento de comunicaciones</v>
      </c>
      <c r="D876" s="4" t="str">
        <f>+VLOOKUP($A876,DATOS_CAPACITACIONES!A:D,4,0)</f>
        <v xml:space="preserve">Socialización de los PQRS al personal activo en la empresa, para adquirir conocimiento frente al manejo de esta herramienta, sus medidas de recepción y el punto de ubicación de los buzones. </v>
      </c>
      <c r="E876" s="4" t="str">
        <f>+VLOOKUP($A876,DATOS_CAPACITACIONES!A:E,5,0)</f>
        <v>William Fierro</v>
      </c>
      <c r="F876" s="4" t="str">
        <f>+VLOOKUP($A876,DATOS_CAPACITACIONES!A:F,6,0)</f>
        <v xml:space="preserve">William Fierro </v>
      </c>
      <c r="G876" s="4" t="str">
        <f>+VLOOKUP($A876,DATOS_CAPACITACIONES!A:G,7,0)</f>
        <v xml:space="preserve">Finca El Pilar </v>
      </c>
      <c r="H876" s="5">
        <f>+VLOOKUP($A876,DATOS_CAPACITACIONES!A:H,8,0)</f>
        <v>44379</v>
      </c>
      <c r="I876" s="4">
        <f>+VLOOKUP($A876,DATOS_CAPACITACIONES!A:I,9,0)</f>
        <v>60</v>
      </c>
      <c r="J876" s="2">
        <v>1122126571</v>
      </c>
      <c r="K876" s="4">
        <f>+VLOOKUP($J876,DATOS_PERSONAL!B:C,2,0)</f>
        <v>1485</v>
      </c>
      <c r="L876" s="4" t="str">
        <f>+VLOOKUP($J876,DATOS_PERSONAL!B:D,3,0)</f>
        <v xml:space="preserve"> FREDY ALEXANDER</v>
      </c>
      <c r="M876" s="4" t="str">
        <f>+VLOOKUP($J876,DATOS_PERSONAL!B:E,4,0)</f>
        <v>ALVAREZ GALINDO</v>
      </c>
      <c r="N876" s="4" t="str">
        <f>+VLOOKUP($J876,DATOS_PERSONAL!B:F,5,0)</f>
        <v>OROBERLÍN S.A.S.</v>
      </c>
      <c r="O876" s="4">
        <f>+VLOOKUP($A876,DATOS_CAPACITACIONES!A:N,11,0)</f>
        <v>18</v>
      </c>
      <c r="P876" s="4">
        <f>+VLOOKUP($A876,DATOS_CAPACITACIONES!A:L,12,0)</f>
        <v>18</v>
      </c>
      <c r="Q876" s="3">
        <f t="shared" si="13"/>
        <v>1</v>
      </c>
    </row>
    <row r="877" spans="1:17" ht="34.5" customHeight="1" x14ac:dyDescent="0.25">
      <c r="A877" s="2">
        <v>38</v>
      </c>
      <c r="B877" s="4" t="str">
        <f>+VLOOKUP($A877,DATOS_CAPACITACIONES!A:B,2,0)</f>
        <v>Ambiental</v>
      </c>
      <c r="C877" s="4" t="str">
        <f>+VLOOKUP($A877,DATOS_CAPACITACIONES!A:C,3,0)</f>
        <v xml:space="preserve">Política integral de sostenibilidad </v>
      </c>
      <c r="D877" s="4" t="str">
        <f>+VLOOKUP($A877,DATOS_CAPACITACIONES!A:D,4,0)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77" s="4" t="str">
        <f>+VLOOKUP($A877,DATOS_CAPACITACIONES!A:E,5,0)</f>
        <v>William Fierro</v>
      </c>
      <c r="F877" s="4" t="str">
        <f>+VLOOKUP($A877,DATOS_CAPACITACIONES!A:F,6,0)</f>
        <v xml:space="preserve">William Fierro </v>
      </c>
      <c r="G877" s="4" t="str">
        <f>+VLOOKUP($A877,DATOS_CAPACITACIONES!A:G,7,0)</f>
        <v xml:space="preserve">Finca El Pilar </v>
      </c>
      <c r="H877" s="5">
        <f>+VLOOKUP($A877,DATOS_CAPACITACIONES!A:H,8,0)</f>
        <v>44379</v>
      </c>
      <c r="I877" s="4">
        <f>+VLOOKUP($A877,DATOS_CAPACITACIONES!A:I,9,0)</f>
        <v>60</v>
      </c>
      <c r="J877" s="2">
        <v>31031744</v>
      </c>
      <c r="K877" s="4">
        <f>+VLOOKUP($J877,DATOS_PERSONAL!B:C,2,0)</f>
        <v>1023</v>
      </c>
      <c r="L877" s="4" t="str">
        <f>+VLOOKUP($J877,DATOS_PERSONAL!B:D,3,0)</f>
        <v xml:space="preserve"> MARIA EUGENIA</v>
      </c>
      <c r="M877" s="4" t="str">
        <f>+VLOOKUP($J877,DATOS_PERSONAL!B:E,4,0)</f>
        <v>VARGAS OVALLE</v>
      </c>
      <c r="N877" s="4" t="str">
        <f>+VLOOKUP($J877,DATOS_PERSONAL!B:F,5,0)</f>
        <v>OROBERLÍN S.A.S.</v>
      </c>
      <c r="O877" s="4">
        <f>+VLOOKUP($A877,DATOS_CAPACITACIONES!A:N,11,0)</f>
        <v>18</v>
      </c>
      <c r="P877" s="4">
        <f>+VLOOKUP($A877,DATOS_CAPACITACIONES!A:L,12,0)</f>
        <v>18</v>
      </c>
      <c r="Q877" s="3">
        <f t="shared" si="13"/>
        <v>1</v>
      </c>
    </row>
    <row r="878" spans="1:17" ht="34.5" customHeight="1" x14ac:dyDescent="0.25">
      <c r="A878" s="2">
        <v>38</v>
      </c>
      <c r="B878" s="4" t="str">
        <f>+VLOOKUP($A878,DATOS_CAPACITACIONES!A:B,2,0)</f>
        <v>Ambiental</v>
      </c>
      <c r="C878" s="4" t="str">
        <f>+VLOOKUP($A878,DATOS_CAPACITACIONES!A:C,3,0)</f>
        <v xml:space="preserve">Política integral de sostenibilidad </v>
      </c>
      <c r="D878" s="4" t="str">
        <f>+VLOOKUP($A878,DATOS_CAPACITACIONES!A:D,4,0)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78" s="4" t="str">
        <f>+VLOOKUP($A878,DATOS_CAPACITACIONES!A:E,5,0)</f>
        <v>William Fierro</v>
      </c>
      <c r="F878" s="4" t="str">
        <f>+VLOOKUP($A878,DATOS_CAPACITACIONES!A:F,6,0)</f>
        <v xml:space="preserve">William Fierro </v>
      </c>
      <c r="G878" s="4" t="str">
        <f>+VLOOKUP($A878,DATOS_CAPACITACIONES!A:G,7,0)</f>
        <v xml:space="preserve">Finca El Pilar </v>
      </c>
      <c r="H878" s="5">
        <f>+VLOOKUP($A878,DATOS_CAPACITACIONES!A:H,8,0)</f>
        <v>44379</v>
      </c>
      <c r="I878" s="4">
        <f>+VLOOKUP($A878,DATOS_CAPACITACIONES!A:I,9,0)</f>
        <v>60</v>
      </c>
      <c r="J878" s="2">
        <v>40341942</v>
      </c>
      <c r="K878" s="4">
        <f>+VLOOKUP($J878,DATOS_PERSONAL!B:C,2,0)</f>
        <v>1028</v>
      </c>
      <c r="L878" s="4" t="str">
        <f>+VLOOKUP($J878,DATOS_PERSONAL!B:D,3,0)</f>
        <v xml:space="preserve"> MARIA YORLEY</v>
      </c>
      <c r="M878" s="4" t="str">
        <f>+VLOOKUP($J878,DATOS_PERSONAL!B:E,4,0)</f>
        <v>TORRES GARCIA</v>
      </c>
      <c r="N878" s="4" t="str">
        <f>+VLOOKUP($J878,DATOS_PERSONAL!B:F,5,0)</f>
        <v>OROBERLÍN S.A.S.</v>
      </c>
      <c r="O878" s="4">
        <f>+VLOOKUP($A878,DATOS_CAPACITACIONES!A:N,11,0)</f>
        <v>18</v>
      </c>
      <c r="P878" s="4">
        <f>+VLOOKUP($A878,DATOS_CAPACITACIONES!A:L,12,0)</f>
        <v>18</v>
      </c>
      <c r="Q878" s="3">
        <f t="shared" si="13"/>
        <v>1</v>
      </c>
    </row>
    <row r="879" spans="1:17" ht="34.5" customHeight="1" x14ac:dyDescent="0.25">
      <c r="A879" s="2">
        <v>38</v>
      </c>
      <c r="B879" s="4" t="str">
        <f>+VLOOKUP($A879,DATOS_CAPACITACIONES!A:B,2,0)</f>
        <v>Ambiental</v>
      </c>
      <c r="C879" s="4" t="str">
        <f>+VLOOKUP($A879,DATOS_CAPACITACIONES!A:C,3,0)</f>
        <v xml:space="preserve">Política integral de sostenibilidad </v>
      </c>
      <c r="D879" s="4" t="str">
        <f>+VLOOKUP($A879,DATOS_CAPACITACIONES!A:D,4,0)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79" s="4" t="str">
        <f>+VLOOKUP($A879,DATOS_CAPACITACIONES!A:E,5,0)</f>
        <v>William Fierro</v>
      </c>
      <c r="F879" s="4" t="str">
        <f>+VLOOKUP($A879,DATOS_CAPACITACIONES!A:F,6,0)</f>
        <v xml:space="preserve">William Fierro </v>
      </c>
      <c r="G879" s="4" t="str">
        <f>+VLOOKUP($A879,DATOS_CAPACITACIONES!A:G,7,0)</f>
        <v xml:space="preserve">Finca El Pilar </v>
      </c>
      <c r="H879" s="5">
        <f>+VLOOKUP($A879,DATOS_CAPACITACIONES!A:H,8,0)</f>
        <v>44379</v>
      </c>
      <c r="I879" s="4">
        <f>+VLOOKUP($A879,DATOS_CAPACITACIONES!A:I,9,0)</f>
        <v>60</v>
      </c>
      <c r="J879" s="2">
        <v>9600532</v>
      </c>
      <c r="K879" s="4">
        <f>+VLOOKUP($J879,DATOS_PERSONAL!B:C,2,0)</f>
        <v>1070</v>
      </c>
      <c r="L879" s="4" t="str">
        <f>+VLOOKUP($J879,DATOS_PERSONAL!B:D,3,0)</f>
        <v>PABLO ANTONIO</v>
      </c>
      <c r="M879" s="4" t="str">
        <f>+VLOOKUP($J879,DATOS_PERSONAL!B:E,4,0)</f>
        <v xml:space="preserve">ROJAS RODRIGUEZ </v>
      </c>
      <c r="N879" s="4" t="str">
        <f>+VLOOKUP($J879,DATOS_PERSONAL!B:F,5,0)</f>
        <v>OROBERLÍN S.A.S.</v>
      </c>
      <c r="O879" s="4">
        <f>+VLOOKUP($A879,DATOS_CAPACITACIONES!A:N,11,0)</f>
        <v>18</v>
      </c>
      <c r="P879" s="4">
        <f>+VLOOKUP($A879,DATOS_CAPACITACIONES!A:L,12,0)</f>
        <v>18</v>
      </c>
      <c r="Q879" s="3">
        <f t="shared" si="13"/>
        <v>1</v>
      </c>
    </row>
    <row r="880" spans="1:17" ht="34.5" customHeight="1" x14ac:dyDescent="0.25">
      <c r="A880" s="2">
        <v>38</v>
      </c>
      <c r="B880" s="4" t="str">
        <f>+VLOOKUP($A880,DATOS_CAPACITACIONES!A:B,2,0)</f>
        <v>Ambiental</v>
      </c>
      <c r="C880" s="4" t="str">
        <f>+VLOOKUP($A880,DATOS_CAPACITACIONES!A:C,3,0)</f>
        <v xml:space="preserve">Política integral de sostenibilidad </v>
      </c>
      <c r="D880" s="4" t="str">
        <f>+VLOOKUP($A880,DATOS_CAPACITACIONES!A:D,4,0)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0" s="4" t="str">
        <f>+VLOOKUP($A880,DATOS_CAPACITACIONES!A:E,5,0)</f>
        <v>William Fierro</v>
      </c>
      <c r="F880" s="4" t="str">
        <f>+VLOOKUP($A880,DATOS_CAPACITACIONES!A:F,6,0)</f>
        <v xml:space="preserve">William Fierro </v>
      </c>
      <c r="G880" s="4" t="str">
        <f>+VLOOKUP($A880,DATOS_CAPACITACIONES!A:G,7,0)</f>
        <v xml:space="preserve">Finca El Pilar </v>
      </c>
      <c r="H880" s="5">
        <f>+VLOOKUP($A880,DATOS_CAPACITACIONES!A:H,8,0)</f>
        <v>44379</v>
      </c>
      <c r="I880" s="4">
        <f>+VLOOKUP($A880,DATOS_CAPACITACIONES!A:I,9,0)</f>
        <v>60</v>
      </c>
      <c r="J880" s="2">
        <v>17704595</v>
      </c>
      <c r="K880" s="4">
        <f>+VLOOKUP($J880,DATOS_PERSONAL!B:C,2,0)</f>
        <v>1073</v>
      </c>
      <c r="L880" s="4" t="str">
        <f>+VLOOKUP($J880,DATOS_PERSONAL!B:D,3,0)</f>
        <v>JOHN FREDY</v>
      </c>
      <c r="M880" s="4" t="str">
        <f>+VLOOKUP($J880,DATOS_PERSONAL!B:E,4,0)</f>
        <v xml:space="preserve">QUIÑONEZ MUÑOZ </v>
      </c>
      <c r="N880" s="4" t="str">
        <f>+VLOOKUP($J880,DATOS_PERSONAL!B:F,5,0)</f>
        <v>OROBERLÍN S.A.S.</v>
      </c>
      <c r="O880" s="4">
        <f>+VLOOKUP($A880,DATOS_CAPACITACIONES!A:N,11,0)</f>
        <v>18</v>
      </c>
      <c r="P880" s="4">
        <f>+VLOOKUP($A880,DATOS_CAPACITACIONES!A:L,12,0)</f>
        <v>18</v>
      </c>
      <c r="Q880" s="3">
        <f t="shared" si="13"/>
        <v>1</v>
      </c>
    </row>
    <row r="881" spans="1:17" ht="34.5" customHeight="1" x14ac:dyDescent="0.25">
      <c r="A881" s="2">
        <v>38</v>
      </c>
      <c r="B881" s="4" t="str">
        <f>+VLOOKUP($A881,DATOS_CAPACITACIONES!A:B,2,0)</f>
        <v>Ambiental</v>
      </c>
      <c r="C881" s="4" t="str">
        <f>+VLOOKUP($A881,DATOS_CAPACITACIONES!A:C,3,0)</f>
        <v xml:space="preserve">Política integral de sostenibilidad </v>
      </c>
      <c r="D881" s="4" t="str">
        <f>+VLOOKUP($A881,DATOS_CAPACITACIONES!A:D,4,0)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1" s="4" t="str">
        <f>+VLOOKUP($A881,DATOS_CAPACITACIONES!A:E,5,0)</f>
        <v>William Fierro</v>
      </c>
      <c r="F881" s="4" t="str">
        <f>+VLOOKUP($A881,DATOS_CAPACITACIONES!A:F,6,0)</f>
        <v xml:space="preserve">William Fierro </v>
      </c>
      <c r="G881" s="4" t="str">
        <f>+VLOOKUP($A881,DATOS_CAPACITACIONES!A:G,7,0)</f>
        <v xml:space="preserve">Finca El Pilar </v>
      </c>
      <c r="H881" s="5">
        <f>+VLOOKUP($A881,DATOS_CAPACITACIONES!A:H,8,0)</f>
        <v>44379</v>
      </c>
      <c r="I881" s="4">
        <f>+VLOOKUP($A881,DATOS_CAPACITACIONES!A:I,9,0)</f>
        <v>60</v>
      </c>
      <c r="J881" s="2">
        <v>17972048</v>
      </c>
      <c r="K881" s="4">
        <f>+VLOOKUP($J881,DATOS_PERSONAL!B:C,2,0)</f>
        <v>1450</v>
      </c>
      <c r="L881" s="4" t="str">
        <f>+VLOOKUP($J881,DATOS_PERSONAL!B:D,3,0)</f>
        <v>MANUEL FRANCISCO</v>
      </c>
      <c r="M881" s="4" t="str">
        <f>+VLOOKUP($J881,DATOS_PERSONAL!B:E,4,0)</f>
        <v xml:space="preserve">PALLARES ANAYA </v>
      </c>
      <c r="N881" s="4" t="str">
        <f>+VLOOKUP($J881,DATOS_PERSONAL!B:F,5,0)</f>
        <v>OROBERLÍN S.A.S.</v>
      </c>
      <c r="O881" s="4">
        <f>+VLOOKUP($A881,DATOS_CAPACITACIONES!A:N,11,0)</f>
        <v>18</v>
      </c>
      <c r="P881" s="4">
        <f>+VLOOKUP($A881,DATOS_CAPACITACIONES!A:L,12,0)</f>
        <v>18</v>
      </c>
      <c r="Q881" s="3">
        <f t="shared" si="13"/>
        <v>1</v>
      </c>
    </row>
    <row r="882" spans="1:17" ht="34.5" customHeight="1" x14ac:dyDescent="0.25">
      <c r="A882" s="2">
        <v>38</v>
      </c>
      <c r="B882" s="4" t="str">
        <f>+VLOOKUP($A882,DATOS_CAPACITACIONES!A:B,2,0)</f>
        <v>Ambiental</v>
      </c>
      <c r="C882" s="4" t="str">
        <f>+VLOOKUP($A882,DATOS_CAPACITACIONES!A:C,3,0)</f>
        <v xml:space="preserve">Política integral de sostenibilidad </v>
      </c>
      <c r="D882" s="4" t="str">
        <f>+VLOOKUP($A882,DATOS_CAPACITACIONES!A:D,4,0)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2" s="4" t="str">
        <f>+VLOOKUP($A882,DATOS_CAPACITACIONES!A:E,5,0)</f>
        <v>William Fierro</v>
      </c>
      <c r="F882" s="4" t="str">
        <f>+VLOOKUP($A882,DATOS_CAPACITACIONES!A:F,6,0)</f>
        <v xml:space="preserve">William Fierro </v>
      </c>
      <c r="G882" s="4" t="str">
        <f>+VLOOKUP($A882,DATOS_CAPACITACIONES!A:G,7,0)</f>
        <v xml:space="preserve">Finca El Pilar </v>
      </c>
      <c r="H882" s="5">
        <f>+VLOOKUP($A882,DATOS_CAPACITACIONES!A:H,8,0)</f>
        <v>44379</v>
      </c>
      <c r="I882" s="4">
        <f>+VLOOKUP($A882,DATOS_CAPACITACIONES!A:I,9,0)</f>
        <v>60</v>
      </c>
      <c r="J882" s="2">
        <v>1120571325</v>
      </c>
      <c r="K882" s="4">
        <f>+VLOOKUP($J882,DATOS_PERSONAL!B:C,2,0)</f>
        <v>1145</v>
      </c>
      <c r="L882" s="4" t="str">
        <f>+VLOOKUP($J882,DATOS_PERSONAL!B:D,3,0)</f>
        <v>WILINTON DAVID</v>
      </c>
      <c r="M882" s="4" t="str">
        <f>+VLOOKUP($J882,DATOS_PERSONAL!B:E,4,0)</f>
        <v xml:space="preserve">PADILLA MORALES </v>
      </c>
      <c r="N882" s="4" t="str">
        <f>+VLOOKUP($J882,DATOS_PERSONAL!B:F,5,0)</f>
        <v>OROBERLÍN S.A.S.</v>
      </c>
      <c r="O882" s="4">
        <f>+VLOOKUP($A882,DATOS_CAPACITACIONES!A:N,11,0)</f>
        <v>18</v>
      </c>
      <c r="P882" s="4">
        <f>+VLOOKUP($A882,DATOS_CAPACITACIONES!A:L,12,0)</f>
        <v>18</v>
      </c>
      <c r="Q882" s="3">
        <f t="shared" si="13"/>
        <v>1</v>
      </c>
    </row>
    <row r="883" spans="1:17" ht="34.5" customHeight="1" x14ac:dyDescent="0.25">
      <c r="A883" s="2">
        <v>38</v>
      </c>
      <c r="B883" s="4" t="str">
        <f>+VLOOKUP($A883,DATOS_CAPACITACIONES!A:B,2,0)</f>
        <v>Ambiental</v>
      </c>
      <c r="C883" s="4" t="str">
        <f>+VLOOKUP($A883,DATOS_CAPACITACIONES!A:C,3,0)</f>
        <v xml:space="preserve">Política integral de sostenibilidad </v>
      </c>
      <c r="D883" s="4" t="str">
        <f>+VLOOKUP($A883,DATOS_CAPACITACIONES!A:D,4,0)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3" s="4" t="str">
        <f>+VLOOKUP($A883,DATOS_CAPACITACIONES!A:E,5,0)</f>
        <v>William Fierro</v>
      </c>
      <c r="F883" s="4" t="str">
        <f>+VLOOKUP($A883,DATOS_CAPACITACIONES!A:F,6,0)</f>
        <v xml:space="preserve">William Fierro </v>
      </c>
      <c r="G883" s="4" t="str">
        <f>+VLOOKUP($A883,DATOS_CAPACITACIONES!A:G,7,0)</f>
        <v xml:space="preserve">Finca El Pilar </v>
      </c>
      <c r="H883" s="5">
        <f>+VLOOKUP($A883,DATOS_CAPACITACIONES!A:H,8,0)</f>
        <v>44379</v>
      </c>
      <c r="I883" s="4">
        <f>+VLOOKUP($A883,DATOS_CAPACITACIONES!A:I,9,0)</f>
        <v>60</v>
      </c>
      <c r="J883" s="2">
        <v>7837811</v>
      </c>
      <c r="K883" s="4" t="str">
        <f>+VLOOKUP($J883,DATOS_PERSONAL!B:C,2,0)</f>
        <v>N/A</v>
      </c>
      <c r="L883" s="4" t="str">
        <f>+VLOOKUP($J883,DATOS_PERSONAL!B:D,3,0)</f>
        <v xml:space="preserve">ESTEBAN </v>
      </c>
      <c r="M883" s="4" t="str">
        <f>+VLOOKUP($J883,DATOS_PERSONAL!B:E,4,0)</f>
        <v>LOPEZ</v>
      </c>
      <c r="N883" s="4" t="str">
        <f>+VLOOKUP($J883,DATOS_PERSONAL!B:F,5,0)</f>
        <v>OROBERLÍN S.A.S.</v>
      </c>
      <c r="O883" s="4">
        <f>+VLOOKUP($A883,DATOS_CAPACITACIONES!A:N,11,0)</f>
        <v>18</v>
      </c>
      <c r="P883" s="4">
        <f>+VLOOKUP($A883,DATOS_CAPACITACIONES!A:L,12,0)</f>
        <v>18</v>
      </c>
      <c r="Q883" s="3">
        <f t="shared" si="13"/>
        <v>1</v>
      </c>
    </row>
    <row r="884" spans="1:17" ht="34.5" customHeight="1" x14ac:dyDescent="0.25">
      <c r="A884" s="2">
        <v>38</v>
      </c>
      <c r="B884" s="4" t="str">
        <f>+VLOOKUP($A884,DATOS_CAPACITACIONES!A:B,2,0)</f>
        <v>Ambiental</v>
      </c>
      <c r="C884" s="4" t="str">
        <f>+VLOOKUP($A884,DATOS_CAPACITACIONES!A:C,3,0)</f>
        <v xml:space="preserve">Política integral de sostenibilidad </v>
      </c>
      <c r="D884" s="4" t="str">
        <f>+VLOOKUP($A884,DATOS_CAPACITACIONES!A:D,4,0)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4" s="4" t="str">
        <f>+VLOOKUP($A884,DATOS_CAPACITACIONES!A:E,5,0)</f>
        <v>William Fierro</v>
      </c>
      <c r="F884" s="4" t="str">
        <f>+VLOOKUP($A884,DATOS_CAPACITACIONES!A:F,6,0)</f>
        <v xml:space="preserve">William Fierro </v>
      </c>
      <c r="G884" s="4" t="str">
        <f>+VLOOKUP($A884,DATOS_CAPACITACIONES!A:G,7,0)</f>
        <v xml:space="preserve">Finca El Pilar </v>
      </c>
      <c r="H884" s="5">
        <f>+VLOOKUP($A884,DATOS_CAPACITACIONES!A:H,8,0)</f>
        <v>44379</v>
      </c>
      <c r="I884" s="4">
        <f>+VLOOKUP($A884,DATOS_CAPACITACIONES!A:I,9,0)</f>
        <v>60</v>
      </c>
      <c r="J884" s="2">
        <v>3271447</v>
      </c>
      <c r="K884" s="4">
        <f>+VLOOKUP($J884,DATOS_PERSONAL!B:C,2,0)</f>
        <v>1346</v>
      </c>
      <c r="L884" s="4" t="str">
        <f>+VLOOKUP($J884,DATOS_PERSONAL!B:D,3,0)</f>
        <v xml:space="preserve"> JOSE ANTONIO</v>
      </c>
      <c r="M884" s="4" t="str">
        <f>+VLOOKUP($J884,DATOS_PERSONAL!B:E,4,0)</f>
        <v>HERRERA MELO</v>
      </c>
      <c r="N884" s="4" t="str">
        <f>+VLOOKUP($J884,DATOS_PERSONAL!B:F,5,0)</f>
        <v>OROBERLÍN S.A.S.</v>
      </c>
      <c r="O884" s="4">
        <f>+VLOOKUP($A884,DATOS_CAPACITACIONES!A:N,11,0)</f>
        <v>18</v>
      </c>
      <c r="P884" s="4">
        <f>+VLOOKUP($A884,DATOS_CAPACITACIONES!A:L,12,0)</f>
        <v>18</v>
      </c>
      <c r="Q884" s="3">
        <f t="shared" si="13"/>
        <v>1</v>
      </c>
    </row>
    <row r="885" spans="1:17" ht="34.5" customHeight="1" x14ac:dyDescent="0.25">
      <c r="A885" s="2">
        <v>38</v>
      </c>
      <c r="B885" s="4" t="str">
        <f>+VLOOKUP($A885,DATOS_CAPACITACIONES!A:B,2,0)</f>
        <v>Ambiental</v>
      </c>
      <c r="C885" s="4" t="str">
        <f>+VLOOKUP($A885,DATOS_CAPACITACIONES!A:C,3,0)</f>
        <v xml:space="preserve">Política integral de sostenibilidad </v>
      </c>
      <c r="D885" s="4" t="str">
        <f>+VLOOKUP($A885,DATOS_CAPACITACIONES!A:D,4,0)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5" s="4" t="str">
        <f>+VLOOKUP($A885,DATOS_CAPACITACIONES!A:E,5,0)</f>
        <v>William Fierro</v>
      </c>
      <c r="F885" s="4" t="str">
        <f>+VLOOKUP($A885,DATOS_CAPACITACIONES!A:F,6,0)</f>
        <v xml:space="preserve">William Fierro </v>
      </c>
      <c r="G885" s="4" t="str">
        <f>+VLOOKUP($A885,DATOS_CAPACITACIONES!A:G,7,0)</f>
        <v xml:space="preserve">Finca El Pilar </v>
      </c>
      <c r="H885" s="5">
        <f>+VLOOKUP($A885,DATOS_CAPACITACIONES!A:H,8,0)</f>
        <v>44379</v>
      </c>
      <c r="I885" s="4">
        <f>+VLOOKUP($A885,DATOS_CAPACITACIONES!A:I,9,0)</f>
        <v>60</v>
      </c>
      <c r="J885" s="2">
        <v>1123116171</v>
      </c>
      <c r="K885" s="4">
        <f>+VLOOKUP($J885,DATOS_PERSONAL!B:C,2,0)</f>
        <v>1539</v>
      </c>
      <c r="L885" s="4" t="str">
        <f>+VLOOKUP($J885,DATOS_PERSONAL!B:D,3,0)</f>
        <v>YULIZA ANDREA</v>
      </c>
      <c r="M885" s="4" t="str">
        <f>+VLOOKUP($J885,DATOS_PERSONAL!B:E,4,0)</f>
        <v xml:space="preserve">HERNANDEZ HERNANDEZ </v>
      </c>
      <c r="N885" s="4" t="str">
        <f>+VLOOKUP($J885,DATOS_PERSONAL!B:F,5,0)</f>
        <v>OROBERLÍN S.A.S.</v>
      </c>
      <c r="O885" s="4">
        <f>+VLOOKUP($A885,DATOS_CAPACITACIONES!A:N,11,0)</f>
        <v>18</v>
      </c>
      <c r="P885" s="4">
        <f>+VLOOKUP($A885,DATOS_CAPACITACIONES!A:L,12,0)</f>
        <v>18</v>
      </c>
      <c r="Q885" s="3">
        <f t="shared" si="13"/>
        <v>1</v>
      </c>
    </row>
    <row r="886" spans="1:17" ht="34.5" customHeight="1" x14ac:dyDescent="0.25">
      <c r="A886" s="2">
        <v>38</v>
      </c>
      <c r="B886" s="4" t="str">
        <f>+VLOOKUP($A886,DATOS_CAPACITACIONES!A:B,2,0)</f>
        <v>Ambiental</v>
      </c>
      <c r="C886" s="4" t="str">
        <f>+VLOOKUP($A886,DATOS_CAPACITACIONES!A:C,3,0)</f>
        <v xml:space="preserve">Política integral de sostenibilidad </v>
      </c>
      <c r="D886" s="4" t="str">
        <f>+VLOOKUP($A886,DATOS_CAPACITACIONES!A:D,4,0)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6" s="4" t="str">
        <f>+VLOOKUP($A886,DATOS_CAPACITACIONES!A:E,5,0)</f>
        <v>William Fierro</v>
      </c>
      <c r="F886" s="4" t="str">
        <f>+VLOOKUP($A886,DATOS_CAPACITACIONES!A:F,6,0)</f>
        <v xml:space="preserve">William Fierro </v>
      </c>
      <c r="G886" s="4" t="str">
        <f>+VLOOKUP($A886,DATOS_CAPACITACIONES!A:G,7,0)</f>
        <v xml:space="preserve">Finca El Pilar </v>
      </c>
      <c r="H886" s="5">
        <f>+VLOOKUP($A886,DATOS_CAPACITACIONES!A:H,8,0)</f>
        <v>44379</v>
      </c>
      <c r="I886" s="4">
        <f>+VLOOKUP($A886,DATOS_CAPACITACIONES!A:I,9,0)</f>
        <v>60</v>
      </c>
      <c r="J886" s="2">
        <v>1010143088</v>
      </c>
      <c r="K886" s="4">
        <f>+VLOOKUP($J886,DATOS_PERSONAL!B:C,2,0)</f>
        <v>1536</v>
      </c>
      <c r="L886" s="4" t="str">
        <f>+VLOOKUP($J886,DATOS_PERSONAL!B:D,3,0)</f>
        <v>MONICA ALEJANDRA</v>
      </c>
      <c r="M886" s="4" t="str">
        <f>+VLOOKUP($J886,DATOS_PERSONAL!B:E,4,0)</f>
        <v xml:space="preserve">HERNANDEZ HERNANDEZ </v>
      </c>
      <c r="N886" s="4" t="str">
        <f>+VLOOKUP($J886,DATOS_PERSONAL!B:F,5,0)</f>
        <v>OROBERLÍN S.A.S.</v>
      </c>
      <c r="O886" s="4">
        <f>+VLOOKUP($A886,DATOS_CAPACITACIONES!A:N,11,0)</f>
        <v>18</v>
      </c>
      <c r="P886" s="4">
        <f>+VLOOKUP($A886,DATOS_CAPACITACIONES!A:L,12,0)</f>
        <v>18</v>
      </c>
      <c r="Q886" s="3">
        <f t="shared" si="13"/>
        <v>1</v>
      </c>
    </row>
    <row r="887" spans="1:17" ht="34.5" customHeight="1" x14ac:dyDescent="0.25">
      <c r="A887" s="2">
        <v>38</v>
      </c>
      <c r="B887" s="4" t="str">
        <f>+VLOOKUP($A887,DATOS_CAPACITACIONES!A:B,2,0)</f>
        <v>Ambiental</v>
      </c>
      <c r="C887" s="4" t="str">
        <f>+VLOOKUP($A887,DATOS_CAPACITACIONES!A:C,3,0)</f>
        <v xml:space="preserve">Política integral de sostenibilidad </v>
      </c>
      <c r="D887" s="4" t="str">
        <f>+VLOOKUP($A887,DATOS_CAPACITACIONES!A:D,4,0)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7" s="4" t="str">
        <f>+VLOOKUP($A887,DATOS_CAPACITACIONES!A:E,5,0)</f>
        <v>William Fierro</v>
      </c>
      <c r="F887" s="4" t="str">
        <f>+VLOOKUP($A887,DATOS_CAPACITACIONES!A:F,6,0)</f>
        <v xml:space="preserve">William Fierro </v>
      </c>
      <c r="G887" s="4" t="str">
        <f>+VLOOKUP($A887,DATOS_CAPACITACIONES!A:G,7,0)</f>
        <v xml:space="preserve">Finca El Pilar </v>
      </c>
      <c r="H887" s="5">
        <f>+VLOOKUP($A887,DATOS_CAPACITACIONES!A:H,8,0)</f>
        <v>44379</v>
      </c>
      <c r="I887" s="4">
        <f>+VLOOKUP($A887,DATOS_CAPACITACIONES!A:I,9,0)</f>
        <v>60</v>
      </c>
      <c r="J887" s="2">
        <v>17490003</v>
      </c>
      <c r="K887" s="4">
        <f>+VLOOKUP($J887,DATOS_PERSONAL!B:C,2,0)</f>
        <v>1007</v>
      </c>
      <c r="L887" s="4" t="str">
        <f>+VLOOKUP($J887,DATOS_PERSONAL!B:D,3,0)</f>
        <v xml:space="preserve">NICANOR </v>
      </c>
      <c r="M887" s="4" t="str">
        <f>+VLOOKUP($J887,DATOS_PERSONAL!B:E,4,0)</f>
        <v xml:space="preserve">HERNANDEZ HERNANDEZ </v>
      </c>
      <c r="N887" s="4" t="str">
        <f>+VLOOKUP($J887,DATOS_PERSONAL!B:F,5,0)</f>
        <v>OROBERLÍN S.A.S.</v>
      </c>
      <c r="O887" s="4">
        <f>+VLOOKUP($A887,DATOS_CAPACITACIONES!A:N,11,0)</f>
        <v>18</v>
      </c>
      <c r="P887" s="4">
        <f>+VLOOKUP($A887,DATOS_CAPACITACIONES!A:L,12,0)</f>
        <v>18</v>
      </c>
      <c r="Q887" s="3">
        <f t="shared" si="13"/>
        <v>1</v>
      </c>
    </row>
    <row r="888" spans="1:17" ht="34.5" customHeight="1" x14ac:dyDescent="0.25">
      <c r="A888" s="2">
        <v>38</v>
      </c>
      <c r="B888" s="4" t="str">
        <f>+VLOOKUP($A888,DATOS_CAPACITACIONES!A:B,2,0)</f>
        <v>Ambiental</v>
      </c>
      <c r="C888" s="4" t="str">
        <f>+VLOOKUP($A888,DATOS_CAPACITACIONES!A:C,3,0)</f>
        <v xml:space="preserve">Política integral de sostenibilidad </v>
      </c>
      <c r="D888" s="4" t="str">
        <f>+VLOOKUP($A888,DATOS_CAPACITACIONES!A:D,4,0)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8" s="4" t="str">
        <f>+VLOOKUP($A888,DATOS_CAPACITACIONES!A:E,5,0)</f>
        <v>William Fierro</v>
      </c>
      <c r="F888" s="4" t="str">
        <f>+VLOOKUP($A888,DATOS_CAPACITACIONES!A:F,6,0)</f>
        <v xml:space="preserve">William Fierro </v>
      </c>
      <c r="G888" s="4" t="str">
        <f>+VLOOKUP($A888,DATOS_CAPACITACIONES!A:G,7,0)</f>
        <v xml:space="preserve">Finca El Pilar </v>
      </c>
      <c r="H888" s="5">
        <f>+VLOOKUP($A888,DATOS_CAPACITACIONES!A:H,8,0)</f>
        <v>44379</v>
      </c>
      <c r="I888" s="4">
        <f>+VLOOKUP($A888,DATOS_CAPACITACIONES!A:I,9,0)</f>
        <v>60</v>
      </c>
      <c r="J888" s="2">
        <v>79538669</v>
      </c>
      <c r="K888" s="4">
        <f>+VLOOKUP($J888,DATOS_PERSONAL!B:C,2,0)</f>
        <v>1031</v>
      </c>
      <c r="L888" s="4" t="str">
        <f>+VLOOKUP($J888,DATOS_PERSONAL!B:D,3,0)</f>
        <v>OMAR</v>
      </c>
      <c r="M888" s="4" t="str">
        <f>+VLOOKUP($J888,DATOS_PERSONAL!B:E,4,0)</f>
        <v>FONTECHA</v>
      </c>
      <c r="N888" s="4" t="str">
        <f>+VLOOKUP($J888,DATOS_PERSONAL!B:F,5,0)</f>
        <v>OROBERLÍN S.A.S.</v>
      </c>
      <c r="O888" s="4">
        <f>+VLOOKUP($A888,DATOS_CAPACITACIONES!A:N,11,0)</f>
        <v>18</v>
      </c>
      <c r="P888" s="4">
        <f>+VLOOKUP($A888,DATOS_CAPACITACIONES!A:L,12,0)</f>
        <v>18</v>
      </c>
      <c r="Q888" s="3">
        <f t="shared" si="13"/>
        <v>1</v>
      </c>
    </row>
    <row r="889" spans="1:17" ht="34.5" customHeight="1" x14ac:dyDescent="0.25">
      <c r="A889" s="2">
        <v>38</v>
      </c>
      <c r="B889" s="4" t="str">
        <f>+VLOOKUP($A889,DATOS_CAPACITACIONES!A:B,2,0)</f>
        <v>Ambiental</v>
      </c>
      <c r="C889" s="4" t="str">
        <f>+VLOOKUP($A889,DATOS_CAPACITACIONES!A:C,3,0)</f>
        <v xml:space="preserve">Política integral de sostenibilidad </v>
      </c>
      <c r="D889" s="4" t="str">
        <f>+VLOOKUP($A889,DATOS_CAPACITACIONES!A:D,4,0)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89" s="4" t="str">
        <f>+VLOOKUP($A889,DATOS_CAPACITACIONES!A:E,5,0)</f>
        <v>William Fierro</v>
      </c>
      <c r="F889" s="4" t="str">
        <f>+VLOOKUP($A889,DATOS_CAPACITACIONES!A:F,6,0)</f>
        <v xml:space="preserve">William Fierro </v>
      </c>
      <c r="G889" s="4" t="str">
        <f>+VLOOKUP($A889,DATOS_CAPACITACIONES!A:G,7,0)</f>
        <v xml:space="preserve">Finca El Pilar </v>
      </c>
      <c r="H889" s="5">
        <f>+VLOOKUP($A889,DATOS_CAPACITACIONES!A:H,8,0)</f>
        <v>44379</v>
      </c>
      <c r="I889" s="4">
        <f>+VLOOKUP($A889,DATOS_CAPACITACIONES!A:I,9,0)</f>
        <v>60</v>
      </c>
      <c r="J889" s="2">
        <v>17281751</v>
      </c>
      <c r="K889" s="4" t="str">
        <f>+VLOOKUP($J889,DATOS_PERSONAL!B:C,2,0)</f>
        <v>N/A</v>
      </c>
      <c r="L889" s="4" t="str">
        <f>+VLOOKUP($J889,DATOS_PERSONAL!B:D,3,0)</f>
        <v>LUIS</v>
      </c>
      <c r="M889" s="4" t="str">
        <f>+VLOOKUP($J889,DATOS_PERSONAL!B:E,4,0)</f>
        <v>CUBILLOS</v>
      </c>
      <c r="N889" s="4" t="str">
        <f>+VLOOKUP($J889,DATOS_PERSONAL!B:F,5,0)</f>
        <v>PALMERAS CARARABO S.A.</v>
      </c>
      <c r="O889" s="4">
        <f>+VLOOKUP($A889,DATOS_CAPACITACIONES!A:N,11,0)</f>
        <v>18</v>
      </c>
      <c r="P889" s="4">
        <f>+VLOOKUP($A889,DATOS_CAPACITACIONES!A:L,12,0)</f>
        <v>18</v>
      </c>
      <c r="Q889" s="3">
        <f t="shared" si="13"/>
        <v>1</v>
      </c>
    </row>
    <row r="890" spans="1:17" ht="34.5" customHeight="1" x14ac:dyDescent="0.25">
      <c r="A890" s="2">
        <v>38</v>
      </c>
      <c r="B890" s="4" t="str">
        <f>+VLOOKUP($A890,DATOS_CAPACITACIONES!A:B,2,0)</f>
        <v>Ambiental</v>
      </c>
      <c r="C890" s="4" t="str">
        <f>+VLOOKUP($A890,DATOS_CAPACITACIONES!A:C,3,0)</f>
        <v xml:space="preserve">Política integral de sostenibilidad </v>
      </c>
      <c r="D890" s="4" t="str">
        <f>+VLOOKUP($A890,DATOS_CAPACITACIONES!A:D,4,0)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90" s="4" t="str">
        <f>+VLOOKUP($A890,DATOS_CAPACITACIONES!A:E,5,0)</f>
        <v>William Fierro</v>
      </c>
      <c r="F890" s="4" t="str">
        <f>+VLOOKUP($A890,DATOS_CAPACITACIONES!A:F,6,0)</f>
        <v xml:space="preserve">William Fierro </v>
      </c>
      <c r="G890" s="4" t="str">
        <f>+VLOOKUP($A890,DATOS_CAPACITACIONES!A:G,7,0)</f>
        <v xml:space="preserve">Finca El Pilar </v>
      </c>
      <c r="H890" s="5">
        <f>+VLOOKUP($A890,DATOS_CAPACITACIONES!A:H,8,0)</f>
        <v>44379</v>
      </c>
      <c r="I890" s="4">
        <f>+VLOOKUP($A890,DATOS_CAPACITACIONES!A:I,9,0)</f>
        <v>60</v>
      </c>
      <c r="J890" s="2">
        <v>17345837</v>
      </c>
      <c r="K890" s="4">
        <f>+VLOOKUP($J890,DATOS_PERSONAL!B:C,2,0)</f>
        <v>1240</v>
      </c>
      <c r="L890" s="4" t="str">
        <f>+VLOOKUP($J890,DATOS_PERSONAL!B:D,3,0)</f>
        <v>GUILLERMO ANTONIO</v>
      </c>
      <c r="M890" s="4" t="str">
        <f>+VLOOKUP($J890,DATOS_PERSONAL!B:E,4,0)</f>
        <v xml:space="preserve">BRAVO </v>
      </c>
      <c r="N890" s="4" t="str">
        <f>+VLOOKUP($J890,DATOS_PERSONAL!B:F,5,0)</f>
        <v>OROBERLÍN S.A.S.</v>
      </c>
      <c r="O890" s="4">
        <f>+VLOOKUP($A890,DATOS_CAPACITACIONES!A:N,11,0)</f>
        <v>18</v>
      </c>
      <c r="P890" s="4">
        <f>+VLOOKUP($A890,DATOS_CAPACITACIONES!A:L,12,0)</f>
        <v>18</v>
      </c>
      <c r="Q890" s="3">
        <f t="shared" si="13"/>
        <v>1</v>
      </c>
    </row>
    <row r="891" spans="1:17" ht="34.5" customHeight="1" x14ac:dyDescent="0.25">
      <c r="A891" s="2">
        <v>38</v>
      </c>
      <c r="B891" s="4" t="str">
        <f>+VLOOKUP($A891,DATOS_CAPACITACIONES!A:B,2,0)</f>
        <v>Ambiental</v>
      </c>
      <c r="C891" s="4" t="str">
        <f>+VLOOKUP($A891,DATOS_CAPACITACIONES!A:C,3,0)</f>
        <v xml:space="preserve">Política integral de sostenibilidad </v>
      </c>
      <c r="D891" s="4" t="str">
        <f>+VLOOKUP($A891,DATOS_CAPACITACIONES!A:D,4,0)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91" s="4" t="str">
        <f>+VLOOKUP($A891,DATOS_CAPACITACIONES!A:E,5,0)</f>
        <v>William Fierro</v>
      </c>
      <c r="F891" s="4" t="str">
        <f>+VLOOKUP($A891,DATOS_CAPACITACIONES!A:F,6,0)</f>
        <v xml:space="preserve">William Fierro </v>
      </c>
      <c r="G891" s="4" t="str">
        <f>+VLOOKUP($A891,DATOS_CAPACITACIONES!A:G,7,0)</f>
        <v xml:space="preserve">Finca El Pilar </v>
      </c>
      <c r="H891" s="5">
        <f>+VLOOKUP($A891,DATOS_CAPACITACIONES!A:H,8,0)</f>
        <v>44379</v>
      </c>
      <c r="I891" s="4">
        <f>+VLOOKUP($A891,DATOS_CAPACITACIONES!A:I,9,0)</f>
        <v>60</v>
      </c>
      <c r="J891" s="2">
        <v>1006697383</v>
      </c>
      <c r="K891" s="4">
        <f>+VLOOKUP($J891,DATOS_PERSONAL!B:C,2,0)</f>
        <v>1535</v>
      </c>
      <c r="L891" s="4" t="str">
        <f>+VLOOKUP($J891,DATOS_PERSONAL!B:D,3,0)</f>
        <v>DIANA SOFIA</v>
      </c>
      <c r="M891" s="4" t="str">
        <f>+VLOOKUP($J891,DATOS_PERSONAL!B:E,4,0)</f>
        <v xml:space="preserve">BLANCO ANDRADE </v>
      </c>
      <c r="N891" s="4" t="str">
        <f>+VLOOKUP($J891,DATOS_PERSONAL!B:F,5,0)</f>
        <v>OROBERLÍN S.A.S.</v>
      </c>
      <c r="O891" s="4">
        <f>+VLOOKUP($A891,DATOS_CAPACITACIONES!A:N,11,0)</f>
        <v>18</v>
      </c>
      <c r="P891" s="4">
        <f>+VLOOKUP($A891,DATOS_CAPACITACIONES!A:L,12,0)</f>
        <v>18</v>
      </c>
      <c r="Q891" s="3">
        <f t="shared" si="13"/>
        <v>1</v>
      </c>
    </row>
    <row r="892" spans="1:17" ht="34.5" customHeight="1" x14ac:dyDescent="0.25">
      <c r="A892" s="2">
        <v>38</v>
      </c>
      <c r="B892" s="4" t="str">
        <f>+VLOOKUP($A892,DATOS_CAPACITACIONES!A:B,2,0)</f>
        <v>Ambiental</v>
      </c>
      <c r="C892" s="4" t="str">
        <f>+VLOOKUP($A892,DATOS_CAPACITACIONES!A:C,3,0)</f>
        <v xml:space="preserve">Política integral de sostenibilidad </v>
      </c>
      <c r="D892" s="4" t="str">
        <f>+VLOOKUP($A892,DATOS_CAPACITACIONES!A:D,4,0)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92" s="4" t="str">
        <f>+VLOOKUP($A892,DATOS_CAPACITACIONES!A:E,5,0)</f>
        <v>William Fierro</v>
      </c>
      <c r="F892" s="4" t="str">
        <f>+VLOOKUP($A892,DATOS_CAPACITACIONES!A:F,6,0)</f>
        <v xml:space="preserve">William Fierro </v>
      </c>
      <c r="G892" s="4" t="str">
        <f>+VLOOKUP($A892,DATOS_CAPACITACIONES!A:G,7,0)</f>
        <v xml:space="preserve">Finca El Pilar </v>
      </c>
      <c r="H892" s="5">
        <f>+VLOOKUP($A892,DATOS_CAPACITACIONES!A:H,8,0)</f>
        <v>44379</v>
      </c>
      <c r="I892" s="4">
        <f>+VLOOKUP($A892,DATOS_CAPACITACIONES!A:I,9,0)</f>
        <v>60</v>
      </c>
      <c r="J892" s="2">
        <v>1193531410</v>
      </c>
      <c r="K892" s="4">
        <f>+VLOOKUP($J892,DATOS_PERSONAL!B:C,2,0)</f>
        <v>1544</v>
      </c>
      <c r="L892" s="4" t="str">
        <f>+VLOOKUP($J892,DATOS_PERSONAL!B:D,3,0)</f>
        <v>SARA DANIELA</v>
      </c>
      <c r="M892" s="4" t="str">
        <f>+VLOOKUP($J892,DATOS_PERSONAL!B:E,4,0)</f>
        <v xml:space="preserve">BELTRAN MORENO </v>
      </c>
      <c r="N892" s="4" t="str">
        <f>+VLOOKUP($J892,DATOS_PERSONAL!B:F,5,0)</f>
        <v>OROBERLÍN S.A.S.</v>
      </c>
      <c r="O892" s="4">
        <f>+VLOOKUP($A892,DATOS_CAPACITACIONES!A:N,11,0)</f>
        <v>18</v>
      </c>
      <c r="P892" s="4">
        <f>+VLOOKUP($A892,DATOS_CAPACITACIONES!A:L,12,0)</f>
        <v>18</v>
      </c>
      <c r="Q892" s="3">
        <f t="shared" si="13"/>
        <v>1</v>
      </c>
    </row>
    <row r="893" spans="1:17" ht="34.5" customHeight="1" x14ac:dyDescent="0.25">
      <c r="A893" s="2">
        <v>38</v>
      </c>
      <c r="B893" s="4" t="str">
        <f>+VLOOKUP($A893,DATOS_CAPACITACIONES!A:B,2,0)</f>
        <v>Ambiental</v>
      </c>
      <c r="C893" s="4" t="str">
        <f>+VLOOKUP($A893,DATOS_CAPACITACIONES!A:C,3,0)</f>
        <v xml:space="preserve">Política integral de sostenibilidad </v>
      </c>
      <c r="D893" s="4" t="str">
        <f>+VLOOKUP($A893,DATOS_CAPACITACIONES!A:D,4,0)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93" s="4" t="str">
        <f>+VLOOKUP($A893,DATOS_CAPACITACIONES!A:E,5,0)</f>
        <v>William Fierro</v>
      </c>
      <c r="F893" s="4" t="str">
        <f>+VLOOKUP($A893,DATOS_CAPACITACIONES!A:F,6,0)</f>
        <v xml:space="preserve">William Fierro </v>
      </c>
      <c r="G893" s="4" t="str">
        <f>+VLOOKUP($A893,DATOS_CAPACITACIONES!A:G,7,0)</f>
        <v xml:space="preserve">Finca El Pilar </v>
      </c>
      <c r="H893" s="5">
        <f>+VLOOKUP($A893,DATOS_CAPACITACIONES!A:H,8,0)</f>
        <v>44379</v>
      </c>
      <c r="I893" s="4">
        <f>+VLOOKUP($A893,DATOS_CAPACITACIONES!A:I,9,0)</f>
        <v>60</v>
      </c>
      <c r="J893" s="2">
        <v>1120499197</v>
      </c>
      <c r="K893" s="4">
        <f>+VLOOKUP($J893,DATOS_PERSONAL!B:C,2,0)</f>
        <v>1065</v>
      </c>
      <c r="L893" s="4" t="str">
        <f>+VLOOKUP($J893,DATOS_PERSONAL!B:D,3,0)</f>
        <v>LADY JOHANA</v>
      </c>
      <c r="M893" s="4" t="str">
        <f>+VLOOKUP($J893,DATOS_PERSONAL!B:E,4,0)</f>
        <v xml:space="preserve">ANDRADE SANCHEZ </v>
      </c>
      <c r="N893" s="4" t="str">
        <f>+VLOOKUP($J893,DATOS_PERSONAL!B:F,5,0)</f>
        <v>OROBERLÍN S.A.S.</v>
      </c>
      <c r="O893" s="4">
        <f>+VLOOKUP($A893,DATOS_CAPACITACIONES!A:N,11,0)</f>
        <v>18</v>
      </c>
      <c r="P893" s="4">
        <f>+VLOOKUP($A893,DATOS_CAPACITACIONES!A:L,12,0)</f>
        <v>18</v>
      </c>
      <c r="Q893" s="3">
        <f t="shared" si="13"/>
        <v>1</v>
      </c>
    </row>
    <row r="894" spans="1:17" ht="34.5" customHeight="1" x14ac:dyDescent="0.25">
      <c r="A894" s="2">
        <v>38</v>
      </c>
      <c r="B894" s="4" t="str">
        <f>+VLOOKUP($A894,DATOS_CAPACITACIONES!A:B,2,0)</f>
        <v>Ambiental</v>
      </c>
      <c r="C894" s="4" t="str">
        <f>+VLOOKUP($A894,DATOS_CAPACITACIONES!A:C,3,0)</f>
        <v xml:space="preserve">Política integral de sostenibilidad </v>
      </c>
      <c r="D894" s="4" t="str">
        <f>+VLOOKUP($A894,DATOS_CAPACITACIONES!A:D,4,0)</f>
        <v xml:space="preserve">Socialización de la política integral de sostenibilidad de la empresa, tales como: Política de respeto de los D.D.H.H, Política de no discriminación, prevención de acoso y otras formas de violencia e igualdad de oportunidades, Política de protección de los derechos reproductivos, Política oficial de protección de los niños, prohibición del trabajo infantil, Prohibición de uso de grupos al margen de la ley en sus operaciones y Política migrantes y/o extranjeros.  </v>
      </c>
      <c r="E894" s="4" t="str">
        <f>+VLOOKUP($A894,DATOS_CAPACITACIONES!A:E,5,0)</f>
        <v>William Fierro</v>
      </c>
      <c r="F894" s="4" t="str">
        <f>+VLOOKUP($A894,DATOS_CAPACITACIONES!A:F,6,0)</f>
        <v xml:space="preserve">William Fierro </v>
      </c>
      <c r="G894" s="4" t="str">
        <f>+VLOOKUP($A894,DATOS_CAPACITACIONES!A:G,7,0)</f>
        <v xml:space="preserve">Finca El Pilar </v>
      </c>
      <c r="H894" s="5">
        <f>+VLOOKUP($A894,DATOS_CAPACITACIONES!A:H,8,0)</f>
        <v>44379</v>
      </c>
      <c r="I894" s="4">
        <f>+VLOOKUP($A894,DATOS_CAPACITACIONES!A:I,9,0)</f>
        <v>60</v>
      </c>
      <c r="J894" s="2">
        <v>1122126571</v>
      </c>
      <c r="K894" s="4">
        <f>+VLOOKUP($J894,DATOS_PERSONAL!B:C,2,0)</f>
        <v>1485</v>
      </c>
      <c r="L894" s="4" t="str">
        <f>+VLOOKUP($J894,DATOS_PERSONAL!B:D,3,0)</f>
        <v xml:space="preserve"> FREDY ALEXANDER</v>
      </c>
      <c r="M894" s="4" t="str">
        <f>+VLOOKUP($J894,DATOS_PERSONAL!B:E,4,0)</f>
        <v>ALVAREZ GALINDO</v>
      </c>
      <c r="N894" s="4" t="str">
        <f>+VLOOKUP($J894,DATOS_PERSONAL!B:F,5,0)</f>
        <v>OROBERLÍN S.A.S.</v>
      </c>
      <c r="O894" s="4">
        <f>+VLOOKUP($A894,DATOS_CAPACITACIONES!A:N,11,0)</f>
        <v>18</v>
      </c>
      <c r="P894" s="4">
        <f>+VLOOKUP($A894,DATOS_CAPACITACIONES!A:L,12,0)</f>
        <v>18</v>
      </c>
      <c r="Q894" s="3">
        <f t="shared" si="13"/>
        <v>1</v>
      </c>
    </row>
    <row r="895" spans="1:17" ht="34.5" customHeight="1" x14ac:dyDescent="0.25">
      <c r="A895" s="2">
        <v>39</v>
      </c>
      <c r="B895" s="4" t="str">
        <f>+VLOOKUP($A895,DATOS_CAPACITACIONES!A:B,2,0)</f>
        <v>SST</v>
      </c>
      <c r="C895" s="4" t="str">
        <f>+VLOOKUP($A895,DATOS_CAPACITACIONES!A:C,3,0)</f>
        <v>Gimnasia laboral</v>
      </c>
      <c r="D895" s="4" t="str">
        <f>+VLOOKUP($A895,DATOS_CAPACITACIONES!A:D,4,0)</f>
        <v>promover hábitos y estilos de vida saludables.</v>
      </c>
      <c r="E895" s="4" t="str">
        <f>+VLOOKUP($A895,DATOS_CAPACITACIONES!A:E,5,0)</f>
        <v>Felipe Arias</v>
      </c>
      <c r="F895" s="4" t="str">
        <f>+VLOOKUP($A895,DATOS_CAPACITACIONES!A:F,6,0)</f>
        <v>Felipe Arias</v>
      </c>
      <c r="G895" s="4" t="str">
        <f>+VLOOKUP($A895,DATOS_CAPACITACIONES!A:G,7,0)</f>
        <v xml:space="preserve">Finca El Pilar </v>
      </c>
      <c r="H895" s="5">
        <f>+VLOOKUP($A895,DATOS_CAPACITACIONES!A:H,8,0)</f>
        <v>44382</v>
      </c>
      <c r="I895" s="4">
        <f>+VLOOKUP($A895,DATOS_CAPACITACIONES!A:I,9,0)</f>
        <v>60</v>
      </c>
      <c r="J895" s="2">
        <v>40411350</v>
      </c>
      <c r="K895" s="4" t="str">
        <f>+VLOOKUP($J895,DATOS_PERSONAL!B:C,2,0)</f>
        <v>N/A</v>
      </c>
      <c r="L895" s="4" t="str">
        <f>+VLOOKUP($J895,DATOS_PERSONAL!B:D,3,0)</f>
        <v xml:space="preserve"> BEATRIZ</v>
      </c>
      <c r="M895" s="4" t="str">
        <f>+VLOOKUP($J895,DATOS_PERSONAL!B:E,4,0)</f>
        <v>YAGAMA GAONA</v>
      </c>
      <c r="N895" s="4" t="str">
        <f>+VLOOKUP($J895,DATOS_PERSONAL!B:F,5,0)</f>
        <v>PALMERAS CARARABO S.A.</v>
      </c>
      <c r="O895" s="4">
        <f>+VLOOKUP($A895,DATOS_CAPACITACIONES!A:N,11,0)</f>
        <v>21</v>
      </c>
      <c r="P895" s="4">
        <f>+VLOOKUP($A895,DATOS_CAPACITACIONES!A:L,12,0)</f>
        <v>21</v>
      </c>
      <c r="Q895" s="3">
        <f t="shared" si="13"/>
        <v>1</v>
      </c>
    </row>
    <row r="896" spans="1:17" ht="34.5" customHeight="1" x14ac:dyDescent="0.25">
      <c r="A896" s="2">
        <v>39</v>
      </c>
      <c r="B896" s="4" t="str">
        <f>+VLOOKUP($A896,DATOS_CAPACITACIONES!A:B,2,0)</f>
        <v>SST</v>
      </c>
      <c r="C896" s="4" t="str">
        <f>+VLOOKUP($A896,DATOS_CAPACITACIONES!A:C,3,0)</f>
        <v>Gimnasia laboral</v>
      </c>
      <c r="D896" s="4" t="str">
        <f>+VLOOKUP($A896,DATOS_CAPACITACIONES!A:D,4,0)</f>
        <v>promover hábitos y estilos de vida saludables.</v>
      </c>
      <c r="E896" s="4" t="str">
        <f>+VLOOKUP($A896,DATOS_CAPACITACIONES!A:E,5,0)</f>
        <v>Felipe Arias</v>
      </c>
      <c r="F896" s="4" t="str">
        <f>+VLOOKUP($A896,DATOS_CAPACITACIONES!A:F,6,0)</f>
        <v>Felipe Arias</v>
      </c>
      <c r="G896" s="4" t="str">
        <f>+VLOOKUP($A896,DATOS_CAPACITACIONES!A:G,7,0)</f>
        <v xml:space="preserve">Finca El Pilar </v>
      </c>
      <c r="H896" s="5">
        <f>+VLOOKUP($A896,DATOS_CAPACITACIONES!A:H,8,0)</f>
        <v>44382</v>
      </c>
      <c r="I896" s="4">
        <f>+VLOOKUP($A896,DATOS_CAPACITACIONES!A:I,9,0)</f>
        <v>60</v>
      </c>
      <c r="J896" s="2">
        <v>1020770884</v>
      </c>
      <c r="K896" s="4" t="str">
        <f>+VLOOKUP($J896,DATOS_PERSONAL!B:C,2,0)</f>
        <v>N/A</v>
      </c>
      <c r="L896" s="4" t="str">
        <f>+VLOOKUP($J896,DATOS_PERSONAL!B:D,3,0)</f>
        <v>EDWIN ALEXANDER</v>
      </c>
      <c r="M896" s="4" t="str">
        <f>+VLOOKUP($J896,DATOS_PERSONAL!B:E,4,0)</f>
        <v>TRIANA VALLEJO</v>
      </c>
      <c r="N896" s="4" t="str">
        <f>+VLOOKUP($J896,DATOS_PERSONAL!B:F,5,0)</f>
        <v>PALMERAS CARARABO S.A.</v>
      </c>
      <c r="O896" s="4">
        <f>+VLOOKUP($A896,DATOS_CAPACITACIONES!A:N,11,0)</f>
        <v>21</v>
      </c>
      <c r="P896" s="4">
        <f>+VLOOKUP($A896,DATOS_CAPACITACIONES!A:L,12,0)</f>
        <v>21</v>
      </c>
      <c r="Q896" s="3">
        <f t="shared" si="13"/>
        <v>1</v>
      </c>
    </row>
    <row r="897" spans="1:17" ht="34.5" customHeight="1" x14ac:dyDescent="0.25">
      <c r="A897" s="2">
        <v>39</v>
      </c>
      <c r="B897" s="4" t="str">
        <f>+VLOOKUP($A897,DATOS_CAPACITACIONES!A:B,2,0)</f>
        <v>SST</v>
      </c>
      <c r="C897" s="4" t="str">
        <f>+VLOOKUP($A897,DATOS_CAPACITACIONES!A:C,3,0)</f>
        <v>Gimnasia laboral</v>
      </c>
      <c r="D897" s="4" t="str">
        <f>+VLOOKUP($A897,DATOS_CAPACITACIONES!A:D,4,0)</f>
        <v>promover hábitos y estilos de vida saludables.</v>
      </c>
      <c r="E897" s="4" t="str">
        <f>+VLOOKUP($A897,DATOS_CAPACITACIONES!A:E,5,0)</f>
        <v>Felipe Arias</v>
      </c>
      <c r="F897" s="4" t="str">
        <f>+VLOOKUP($A897,DATOS_CAPACITACIONES!A:F,6,0)</f>
        <v>Felipe Arias</v>
      </c>
      <c r="G897" s="4" t="str">
        <f>+VLOOKUP($A897,DATOS_CAPACITACIONES!A:G,7,0)</f>
        <v xml:space="preserve">Finca El Pilar </v>
      </c>
      <c r="H897" s="5">
        <f>+VLOOKUP($A897,DATOS_CAPACITACIONES!A:H,8,0)</f>
        <v>44382</v>
      </c>
      <c r="I897" s="4">
        <f>+VLOOKUP($A897,DATOS_CAPACITACIONES!A:I,9,0)</f>
        <v>60</v>
      </c>
      <c r="J897" s="2">
        <v>86053117</v>
      </c>
      <c r="K897" s="4" t="str">
        <f>+VLOOKUP($J897,DATOS_PERSONAL!B:C,2,0)</f>
        <v>N/A</v>
      </c>
      <c r="L897" s="4" t="str">
        <f>+VLOOKUP($J897,DATOS_PERSONAL!B:D,3,0)</f>
        <v xml:space="preserve"> OMAR </v>
      </c>
      <c r="M897" s="4" t="str">
        <f>+VLOOKUP($J897,DATOS_PERSONAL!B:E,4,0)</f>
        <v>RIVERA ESPINOSA</v>
      </c>
      <c r="N897" s="4" t="str">
        <f>+VLOOKUP($J897,DATOS_PERSONAL!B:F,5,0)</f>
        <v>PALMERAS CARARABO S.A.</v>
      </c>
      <c r="O897" s="4">
        <f>+VLOOKUP($A897,DATOS_CAPACITACIONES!A:N,11,0)</f>
        <v>21</v>
      </c>
      <c r="P897" s="4">
        <f>+VLOOKUP($A897,DATOS_CAPACITACIONES!A:L,12,0)</f>
        <v>21</v>
      </c>
      <c r="Q897" s="3">
        <f t="shared" si="13"/>
        <v>1</v>
      </c>
    </row>
    <row r="898" spans="1:17" ht="34.5" customHeight="1" x14ac:dyDescent="0.25">
      <c r="A898" s="2">
        <v>39</v>
      </c>
      <c r="B898" s="4" t="str">
        <f>+VLOOKUP($A898,DATOS_CAPACITACIONES!A:B,2,0)</f>
        <v>SST</v>
      </c>
      <c r="C898" s="4" t="str">
        <f>+VLOOKUP($A898,DATOS_CAPACITACIONES!A:C,3,0)</f>
        <v>Gimnasia laboral</v>
      </c>
      <c r="D898" s="4" t="str">
        <f>+VLOOKUP($A898,DATOS_CAPACITACIONES!A:D,4,0)</f>
        <v>promover hábitos y estilos de vida saludables.</v>
      </c>
      <c r="E898" s="4" t="str">
        <f>+VLOOKUP($A898,DATOS_CAPACITACIONES!A:E,5,0)</f>
        <v>Felipe Arias</v>
      </c>
      <c r="F898" s="4" t="str">
        <f>+VLOOKUP($A898,DATOS_CAPACITACIONES!A:F,6,0)</f>
        <v>Felipe Arias</v>
      </c>
      <c r="G898" s="4" t="str">
        <f>+VLOOKUP($A898,DATOS_CAPACITACIONES!A:G,7,0)</f>
        <v xml:space="preserve">Finca El Pilar </v>
      </c>
      <c r="H898" s="5">
        <f>+VLOOKUP($A898,DATOS_CAPACITACIONES!A:H,8,0)</f>
        <v>44382</v>
      </c>
      <c r="I898" s="4">
        <f>+VLOOKUP($A898,DATOS_CAPACITACIONES!A:I,9,0)</f>
        <v>60</v>
      </c>
      <c r="J898" s="2">
        <v>1121953514</v>
      </c>
      <c r="K898" s="4" t="str">
        <f>+VLOOKUP($J898,DATOS_PERSONAL!B:C,2,0)</f>
        <v>N/A</v>
      </c>
      <c r="L898" s="4" t="str">
        <f>+VLOOKUP($J898,DATOS_PERSONAL!B:D,3,0)</f>
        <v>MARIA LORENA</v>
      </c>
      <c r="M898" s="4" t="str">
        <f>+VLOOKUP($J898,DATOS_PERSONAL!B:E,4,0)</f>
        <v xml:space="preserve">PULIDO RESTREPO </v>
      </c>
      <c r="N898" s="4" t="str">
        <f>+VLOOKUP($J898,DATOS_PERSONAL!B:F,5,0)</f>
        <v>PALMERAS CARARABO S.A.</v>
      </c>
      <c r="O898" s="4">
        <f>+VLOOKUP($A898,DATOS_CAPACITACIONES!A:N,11,0)</f>
        <v>21</v>
      </c>
      <c r="P898" s="4">
        <f>+VLOOKUP($A898,DATOS_CAPACITACIONES!A:L,12,0)</f>
        <v>21</v>
      </c>
      <c r="Q898" s="3">
        <f t="shared" ref="Q898:Q961" si="14">(P898/O898)</f>
        <v>1</v>
      </c>
    </row>
    <row r="899" spans="1:17" ht="34.5" customHeight="1" x14ac:dyDescent="0.25">
      <c r="A899" s="2">
        <v>39</v>
      </c>
      <c r="B899" s="4" t="str">
        <f>+VLOOKUP($A899,DATOS_CAPACITACIONES!A:B,2,0)</f>
        <v>SST</v>
      </c>
      <c r="C899" s="4" t="str">
        <f>+VLOOKUP($A899,DATOS_CAPACITACIONES!A:C,3,0)</f>
        <v>Gimnasia laboral</v>
      </c>
      <c r="D899" s="4" t="str">
        <f>+VLOOKUP($A899,DATOS_CAPACITACIONES!A:D,4,0)</f>
        <v>promover hábitos y estilos de vida saludables.</v>
      </c>
      <c r="E899" s="4" t="str">
        <f>+VLOOKUP($A899,DATOS_CAPACITACIONES!A:E,5,0)</f>
        <v>Felipe Arias</v>
      </c>
      <c r="F899" s="4" t="str">
        <f>+VLOOKUP($A899,DATOS_CAPACITACIONES!A:F,6,0)</f>
        <v>Felipe Arias</v>
      </c>
      <c r="G899" s="4" t="str">
        <f>+VLOOKUP($A899,DATOS_CAPACITACIONES!A:G,7,0)</f>
        <v xml:space="preserve">Finca El Pilar </v>
      </c>
      <c r="H899" s="5">
        <f>+VLOOKUP($A899,DATOS_CAPACITACIONES!A:H,8,0)</f>
        <v>44382</v>
      </c>
      <c r="I899" s="4">
        <f>+VLOOKUP($A899,DATOS_CAPACITACIONES!A:I,9,0)</f>
        <v>60</v>
      </c>
      <c r="J899" s="2">
        <v>1069755169</v>
      </c>
      <c r="K899" s="4" t="str">
        <f>+VLOOKUP($J899,DATOS_PERSONAL!B:C,2,0)</f>
        <v>N/A</v>
      </c>
      <c r="L899" s="4" t="str">
        <f>+VLOOKUP($J899,DATOS_PERSONAL!B:D,3,0)</f>
        <v xml:space="preserve"> EDUAR MANUEL</v>
      </c>
      <c r="M899" s="4" t="str">
        <f>+VLOOKUP($J899,DATOS_PERSONAL!B:E,4,0)</f>
        <v>PERDOMO SON</v>
      </c>
      <c r="N899" s="4" t="str">
        <f>+VLOOKUP($J899,DATOS_PERSONAL!B:F,5,0)</f>
        <v>PALMERAS CARARABO S.A.</v>
      </c>
      <c r="O899" s="4">
        <f>+VLOOKUP($A899,DATOS_CAPACITACIONES!A:N,11,0)</f>
        <v>21</v>
      </c>
      <c r="P899" s="4">
        <f>+VLOOKUP($A899,DATOS_CAPACITACIONES!A:L,12,0)</f>
        <v>21</v>
      </c>
      <c r="Q899" s="3">
        <f t="shared" si="14"/>
        <v>1</v>
      </c>
    </row>
    <row r="900" spans="1:17" ht="34.5" customHeight="1" x14ac:dyDescent="0.25">
      <c r="A900" s="2">
        <v>39</v>
      </c>
      <c r="B900" s="4" t="str">
        <f>+VLOOKUP($A900,DATOS_CAPACITACIONES!A:B,2,0)</f>
        <v>SST</v>
      </c>
      <c r="C900" s="4" t="str">
        <f>+VLOOKUP($A900,DATOS_CAPACITACIONES!A:C,3,0)</f>
        <v>Gimnasia laboral</v>
      </c>
      <c r="D900" s="4" t="str">
        <f>+VLOOKUP($A900,DATOS_CAPACITACIONES!A:D,4,0)</f>
        <v>promover hábitos y estilos de vida saludables.</v>
      </c>
      <c r="E900" s="4" t="str">
        <f>+VLOOKUP($A900,DATOS_CAPACITACIONES!A:E,5,0)</f>
        <v>Felipe Arias</v>
      </c>
      <c r="F900" s="4" t="str">
        <f>+VLOOKUP($A900,DATOS_CAPACITACIONES!A:F,6,0)</f>
        <v>Felipe Arias</v>
      </c>
      <c r="G900" s="4" t="str">
        <f>+VLOOKUP($A900,DATOS_CAPACITACIONES!A:G,7,0)</f>
        <v xml:space="preserve">Finca El Pilar </v>
      </c>
      <c r="H900" s="5">
        <f>+VLOOKUP($A900,DATOS_CAPACITACIONES!A:H,8,0)</f>
        <v>44382</v>
      </c>
      <c r="I900" s="4">
        <f>+VLOOKUP($A900,DATOS_CAPACITACIONES!A:I,9,0)</f>
        <v>60</v>
      </c>
      <c r="J900" s="2">
        <v>16882469</v>
      </c>
      <c r="K900" s="4" t="str">
        <f>+VLOOKUP($J900,DATOS_PERSONAL!B:C,2,0)</f>
        <v>N/A</v>
      </c>
      <c r="L900" s="4" t="str">
        <f>+VLOOKUP($J900,DATOS_PERSONAL!B:D,3,0)</f>
        <v xml:space="preserve"> WEIMAR</v>
      </c>
      <c r="M900" s="4" t="str">
        <f>+VLOOKUP($J900,DATOS_PERSONAL!B:E,4,0)</f>
        <v>PEÑA MOSQUERA</v>
      </c>
      <c r="N900" s="4" t="str">
        <f>+VLOOKUP($J900,DATOS_PERSONAL!B:F,5,0)</f>
        <v>PALMERAS CARARABO S.A.</v>
      </c>
      <c r="O900" s="4">
        <f>+VLOOKUP($A900,DATOS_CAPACITACIONES!A:N,11,0)</f>
        <v>21</v>
      </c>
      <c r="P900" s="4">
        <f>+VLOOKUP($A900,DATOS_CAPACITACIONES!A:L,12,0)</f>
        <v>21</v>
      </c>
      <c r="Q900" s="3">
        <f t="shared" si="14"/>
        <v>1</v>
      </c>
    </row>
    <row r="901" spans="1:17" ht="34.5" customHeight="1" x14ac:dyDescent="0.25">
      <c r="A901" s="2">
        <v>39</v>
      </c>
      <c r="B901" s="4" t="str">
        <f>+VLOOKUP($A901,DATOS_CAPACITACIONES!A:B,2,0)</f>
        <v>SST</v>
      </c>
      <c r="C901" s="4" t="str">
        <f>+VLOOKUP($A901,DATOS_CAPACITACIONES!A:C,3,0)</f>
        <v>Gimnasia laboral</v>
      </c>
      <c r="D901" s="4" t="str">
        <f>+VLOOKUP($A901,DATOS_CAPACITACIONES!A:D,4,0)</f>
        <v>promover hábitos y estilos de vida saludables.</v>
      </c>
      <c r="E901" s="4" t="str">
        <f>+VLOOKUP($A901,DATOS_CAPACITACIONES!A:E,5,0)</f>
        <v>Felipe Arias</v>
      </c>
      <c r="F901" s="4" t="str">
        <f>+VLOOKUP($A901,DATOS_CAPACITACIONES!A:F,6,0)</f>
        <v>Felipe Arias</v>
      </c>
      <c r="G901" s="4" t="str">
        <f>+VLOOKUP($A901,DATOS_CAPACITACIONES!A:G,7,0)</f>
        <v xml:space="preserve">Finca El Pilar </v>
      </c>
      <c r="H901" s="5">
        <f>+VLOOKUP($A901,DATOS_CAPACITACIONES!A:H,8,0)</f>
        <v>44382</v>
      </c>
      <c r="I901" s="4">
        <f>+VLOOKUP($A901,DATOS_CAPACITACIONES!A:I,9,0)</f>
        <v>60</v>
      </c>
      <c r="J901" s="2">
        <v>1122131510</v>
      </c>
      <c r="K901" s="4" t="str">
        <f>+VLOOKUP($J901,DATOS_PERSONAL!B:C,2,0)</f>
        <v>N/A</v>
      </c>
      <c r="L901" s="4" t="str">
        <f>+VLOOKUP($J901,DATOS_PERSONAL!B:D,3,0)</f>
        <v xml:space="preserve"> DIEGO FERNANDO </v>
      </c>
      <c r="M901" s="4" t="str">
        <f>+VLOOKUP($J901,DATOS_PERSONAL!B:E,4,0)</f>
        <v>ORTIZ OSPINA</v>
      </c>
      <c r="N901" s="4" t="str">
        <f>+VLOOKUP($J901,DATOS_PERSONAL!B:F,5,0)</f>
        <v>PALMERAS CARARABO S.A.</v>
      </c>
      <c r="O901" s="4">
        <f>+VLOOKUP($A901,DATOS_CAPACITACIONES!A:N,11,0)</f>
        <v>21</v>
      </c>
      <c r="P901" s="4">
        <f>+VLOOKUP($A901,DATOS_CAPACITACIONES!A:L,12,0)</f>
        <v>21</v>
      </c>
      <c r="Q901" s="3">
        <f t="shared" si="14"/>
        <v>1</v>
      </c>
    </row>
    <row r="902" spans="1:17" ht="34.5" customHeight="1" x14ac:dyDescent="0.25">
      <c r="A902" s="2">
        <v>39</v>
      </c>
      <c r="B902" s="4" t="str">
        <f>+VLOOKUP($A902,DATOS_CAPACITACIONES!A:B,2,0)</f>
        <v>SST</v>
      </c>
      <c r="C902" s="4" t="str">
        <f>+VLOOKUP($A902,DATOS_CAPACITACIONES!A:C,3,0)</f>
        <v>Gimnasia laboral</v>
      </c>
      <c r="D902" s="4" t="str">
        <f>+VLOOKUP($A902,DATOS_CAPACITACIONES!A:D,4,0)</f>
        <v>promover hábitos y estilos de vida saludables.</v>
      </c>
      <c r="E902" s="4" t="str">
        <f>+VLOOKUP($A902,DATOS_CAPACITACIONES!A:E,5,0)</f>
        <v>Felipe Arias</v>
      </c>
      <c r="F902" s="4" t="str">
        <f>+VLOOKUP($A902,DATOS_CAPACITACIONES!A:F,6,0)</f>
        <v>Felipe Arias</v>
      </c>
      <c r="G902" s="4" t="str">
        <f>+VLOOKUP($A902,DATOS_CAPACITACIONES!A:G,7,0)</f>
        <v xml:space="preserve">Finca El Pilar </v>
      </c>
      <c r="H902" s="5">
        <f>+VLOOKUP($A902,DATOS_CAPACITACIONES!A:H,8,0)</f>
        <v>44382</v>
      </c>
      <c r="I902" s="4">
        <f>+VLOOKUP($A902,DATOS_CAPACITACIONES!A:I,9,0)</f>
        <v>60</v>
      </c>
      <c r="J902" s="2">
        <v>7807070</v>
      </c>
      <c r="K902" s="4" t="str">
        <f>+VLOOKUP($J902,DATOS_PERSONAL!B:C,2,0)</f>
        <v>N/A</v>
      </c>
      <c r="L902" s="4" t="str">
        <f>+VLOOKUP($J902,DATOS_PERSONAL!B:D,3,0)</f>
        <v xml:space="preserve"> PEDRO ANTONIO </v>
      </c>
      <c r="M902" s="4" t="str">
        <f>+VLOOKUP($J902,DATOS_PERSONAL!B:E,4,0)</f>
        <v>ORTIZ</v>
      </c>
      <c r="N902" s="4" t="str">
        <f>+VLOOKUP($J902,DATOS_PERSONAL!B:F,5,0)</f>
        <v>PALMERAS CARARABO S.A.</v>
      </c>
      <c r="O902" s="4">
        <f>+VLOOKUP($A902,DATOS_CAPACITACIONES!A:N,11,0)</f>
        <v>21</v>
      </c>
      <c r="P902" s="4">
        <f>+VLOOKUP($A902,DATOS_CAPACITACIONES!A:L,12,0)</f>
        <v>21</v>
      </c>
      <c r="Q902" s="3">
        <f t="shared" si="14"/>
        <v>1</v>
      </c>
    </row>
    <row r="903" spans="1:17" ht="34.5" customHeight="1" x14ac:dyDescent="0.25">
      <c r="A903" s="2">
        <v>39</v>
      </c>
      <c r="B903" s="4" t="str">
        <f>+VLOOKUP($A903,DATOS_CAPACITACIONES!A:B,2,0)</f>
        <v>SST</v>
      </c>
      <c r="C903" s="4" t="str">
        <f>+VLOOKUP($A903,DATOS_CAPACITACIONES!A:C,3,0)</f>
        <v>Gimnasia laboral</v>
      </c>
      <c r="D903" s="4" t="str">
        <f>+VLOOKUP($A903,DATOS_CAPACITACIONES!A:D,4,0)</f>
        <v>promover hábitos y estilos de vida saludables.</v>
      </c>
      <c r="E903" s="4" t="str">
        <f>+VLOOKUP($A903,DATOS_CAPACITACIONES!A:E,5,0)</f>
        <v>Felipe Arias</v>
      </c>
      <c r="F903" s="4" t="str">
        <f>+VLOOKUP($A903,DATOS_CAPACITACIONES!A:F,6,0)</f>
        <v>Felipe Arias</v>
      </c>
      <c r="G903" s="4" t="str">
        <f>+VLOOKUP($A903,DATOS_CAPACITACIONES!A:G,7,0)</f>
        <v xml:space="preserve">Finca El Pilar </v>
      </c>
      <c r="H903" s="5">
        <f>+VLOOKUP($A903,DATOS_CAPACITACIONES!A:H,8,0)</f>
        <v>44382</v>
      </c>
      <c r="I903" s="4">
        <f>+VLOOKUP($A903,DATOS_CAPACITACIONES!A:I,9,0)</f>
        <v>60</v>
      </c>
      <c r="J903" s="2">
        <v>1003274956</v>
      </c>
      <c r="K903" s="4">
        <f>+VLOOKUP($J903,DATOS_PERSONAL!B:C,2,0)</f>
        <v>1463</v>
      </c>
      <c r="L903" s="4" t="str">
        <f>+VLOOKUP($J903,DATOS_PERSONAL!B:D,3,0)</f>
        <v>WILSON ENRRIQUE</v>
      </c>
      <c r="M903" s="4" t="str">
        <f>+VLOOKUP($J903,DATOS_PERSONAL!B:E,4,0)</f>
        <v>MURILLO JIMENEZ</v>
      </c>
      <c r="N903" s="4" t="str">
        <f>+VLOOKUP($J903,DATOS_PERSONAL!B:F,5,0)</f>
        <v>OROBERLÍN S.A.S.</v>
      </c>
      <c r="O903" s="4">
        <f>+VLOOKUP($A903,DATOS_CAPACITACIONES!A:N,11,0)</f>
        <v>21</v>
      </c>
      <c r="P903" s="4">
        <f>+VLOOKUP($A903,DATOS_CAPACITACIONES!A:L,12,0)</f>
        <v>21</v>
      </c>
      <c r="Q903" s="3">
        <f t="shared" si="14"/>
        <v>1</v>
      </c>
    </row>
    <row r="904" spans="1:17" ht="34.5" customHeight="1" x14ac:dyDescent="0.25">
      <c r="A904" s="2">
        <v>39</v>
      </c>
      <c r="B904" s="4" t="str">
        <f>+VLOOKUP($A904,DATOS_CAPACITACIONES!A:B,2,0)</f>
        <v>SST</v>
      </c>
      <c r="C904" s="4" t="str">
        <f>+VLOOKUP($A904,DATOS_CAPACITACIONES!A:C,3,0)</f>
        <v>Gimnasia laboral</v>
      </c>
      <c r="D904" s="4" t="str">
        <f>+VLOOKUP($A904,DATOS_CAPACITACIONES!A:D,4,0)</f>
        <v>promover hábitos y estilos de vida saludables.</v>
      </c>
      <c r="E904" s="4" t="str">
        <f>+VLOOKUP($A904,DATOS_CAPACITACIONES!A:E,5,0)</f>
        <v>Felipe Arias</v>
      </c>
      <c r="F904" s="4" t="str">
        <f>+VLOOKUP($A904,DATOS_CAPACITACIONES!A:F,6,0)</f>
        <v>Felipe Arias</v>
      </c>
      <c r="G904" s="4" t="str">
        <f>+VLOOKUP($A904,DATOS_CAPACITACIONES!A:G,7,0)</f>
        <v xml:space="preserve">Finca El Pilar </v>
      </c>
      <c r="H904" s="5">
        <f>+VLOOKUP($A904,DATOS_CAPACITACIONES!A:H,8,0)</f>
        <v>44382</v>
      </c>
      <c r="I904" s="4">
        <f>+VLOOKUP($A904,DATOS_CAPACITACIONES!A:I,9,0)</f>
        <v>60</v>
      </c>
      <c r="J904" s="2">
        <v>1123116078</v>
      </c>
      <c r="K904" s="4" t="str">
        <f>+VLOOKUP($J904,DATOS_PERSONAL!B:C,2,0)</f>
        <v>N/A</v>
      </c>
      <c r="L904" s="4" t="str">
        <f>+VLOOKUP($J904,DATOS_PERSONAL!B:D,3,0)</f>
        <v xml:space="preserve"> JHON ALEXIS</v>
      </c>
      <c r="M904" s="4" t="str">
        <f>+VLOOKUP($J904,DATOS_PERSONAL!B:E,4,0)</f>
        <v>LOPEZ PEREZ</v>
      </c>
      <c r="N904" s="4" t="str">
        <f>+VLOOKUP($J904,DATOS_PERSONAL!B:F,5,0)</f>
        <v>PALMERAS CARARABO S.A.</v>
      </c>
      <c r="O904" s="4">
        <f>+VLOOKUP($A904,DATOS_CAPACITACIONES!A:N,11,0)</f>
        <v>21</v>
      </c>
      <c r="P904" s="4">
        <f>+VLOOKUP($A904,DATOS_CAPACITACIONES!A:L,12,0)</f>
        <v>21</v>
      </c>
      <c r="Q904" s="3">
        <f t="shared" si="14"/>
        <v>1</v>
      </c>
    </row>
    <row r="905" spans="1:17" ht="34.5" customHeight="1" x14ac:dyDescent="0.25">
      <c r="A905" s="2">
        <v>39</v>
      </c>
      <c r="B905" s="4" t="str">
        <f>+VLOOKUP($A905,DATOS_CAPACITACIONES!A:B,2,0)</f>
        <v>SST</v>
      </c>
      <c r="C905" s="4" t="str">
        <f>+VLOOKUP($A905,DATOS_CAPACITACIONES!A:C,3,0)</f>
        <v>Gimnasia laboral</v>
      </c>
      <c r="D905" s="4" t="str">
        <f>+VLOOKUP($A905,DATOS_CAPACITACIONES!A:D,4,0)</f>
        <v>promover hábitos y estilos de vida saludables.</v>
      </c>
      <c r="E905" s="4" t="str">
        <f>+VLOOKUP($A905,DATOS_CAPACITACIONES!A:E,5,0)</f>
        <v>Felipe Arias</v>
      </c>
      <c r="F905" s="4" t="str">
        <f>+VLOOKUP($A905,DATOS_CAPACITACIONES!A:F,6,0)</f>
        <v>Felipe Arias</v>
      </c>
      <c r="G905" s="4" t="str">
        <f>+VLOOKUP($A905,DATOS_CAPACITACIONES!A:G,7,0)</f>
        <v xml:space="preserve">Finca El Pilar </v>
      </c>
      <c r="H905" s="5">
        <f>+VLOOKUP($A905,DATOS_CAPACITACIONES!A:H,8,0)</f>
        <v>44382</v>
      </c>
      <c r="I905" s="4">
        <f>+VLOOKUP($A905,DATOS_CAPACITACIONES!A:I,9,0)</f>
        <v>60</v>
      </c>
      <c r="J905" s="2">
        <v>1119888284</v>
      </c>
      <c r="K905" s="4" t="str">
        <f>+VLOOKUP($J905,DATOS_PERSONAL!B:C,2,0)</f>
        <v>N/A</v>
      </c>
      <c r="L905" s="4" t="str">
        <f>+VLOOKUP($J905,DATOS_PERSONAL!B:D,3,0)</f>
        <v>OSCAR</v>
      </c>
      <c r="M905" s="4" t="str">
        <f>+VLOOKUP($J905,DATOS_PERSONAL!B:E,4,0)</f>
        <v>JARAMILLO RODRIGUEZ</v>
      </c>
      <c r="N905" s="4" t="str">
        <f>+VLOOKUP($J905,DATOS_PERSONAL!B:F,5,0)</f>
        <v>PALMERAS CARARABO S.A.</v>
      </c>
      <c r="O905" s="4">
        <f>+VLOOKUP($A905,DATOS_CAPACITACIONES!A:N,11,0)</f>
        <v>21</v>
      </c>
      <c r="P905" s="4">
        <f>+VLOOKUP($A905,DATOS_CAPACITACIONES!A:L,12,0)</f>
        <v>21</v>
      </c>
      <c r="Q905" s="3">
        <f t="shared" si="14"/>
        <v>1</v>
      </c>
    </row>
    <row r="906" spans="1:17" ht="34.5" customHeight="1" x14ac:dyDescent="0.25">
      <c r="A906" s="2">
        <v>39</v>
      </c>
      <c r="B906" s="4" t="str">
        <f>+VLOOKUP($A906,DATOS_CAPACITACIONES!A:B,2,0)</f>
        <v>SST</v>
      </c>
      <c r="C906" s="4" t="str">
        <f>+VLOOKUP($A906,DATOS_CAPACITACIONES!A:C,3,0)</f>
        <v>Gimnasia laboral</v>
      </c>
      <c r="D906" s="4" t="str">
        <f>+VLOOKUP($A906,DATOS_CAPACITACIONES!A:D,4,0)</f>
        <v>promover hábitos y estilos de vida saludables.</v>
      </c>
      <c r="E906" s="4" t="str">
        <f>+VLOOKUP($A906,DATOS_CAPACITACIONES!A:E,5,0)</f>
        <v>Felipe Arias</v>
      </c>
      <c r="F906" s="4" t="str">
        <f>+VLOOKUP($A906,DATOS_CAPACITACIONES!A:F,6,0)</f>
        <v>Felipe Arias</v>
      </c>
      <c r="G906" s="4" t="str">
        <f>+VLOOKUP($A906,DATOS_CAPACITACIONES!A:G,7,0)</f>
        <v xml:space="preserve">Finca El Pilar </v>
      </c>
      <c r="H906" s="5">
        <f>+VLOOKUP($A906,DATOS_CAPACITACIONES!A:H,8,0)</f>
        <v>44382</v>
      </c>
      <c r="I906" s="4">
        <f>+VLOOKUP($A906,DATOS_CAPACITACIONES!A:I,9,0)</f>
        <v>60</v>
      </c>
      <c r="J906" s="2">
        <v>86059628</v>
      </c>
      <c r="K906" s="4" t="str">
        <f>+VLOOKUP($J906,DATOS_PERSONAL!B:C,2,0)</f>
        <v>N/A</v>
      </c>
      <c r="L906" s="4" t="str">
        <f>+VLOOKUP($J906,DATOS_PERSONAL!B:D,3,0)</f>
        <v xml:space="preserve"> GEDMAN</v>
      </c>
      <c r="M906" s="4" t="str">
        <f>+VLOOKUP($J906,DATOS_PERSONAL!B:E,4,0)</f>
        <v>HERNANDEZ ALVARADO</v>
      </c>
      <c r="N906" s="4" t="str">
        <f>+VLOOKUP($J906,DATOS_PERSONAL!B:F,5,0)</f>
        <v>PALMERAS CARARABO S.A.</v>
      </c>
      <c r="O906" s="4">
        <f>+VLOOKUP($A906,DATOS_CAPACITACIONES!A:N,11,0)</f>
        <v>21</v>
      </c>
      <c r="P906" s="4">
        <f>+VLOOKUP($A906,DATOS_CAPACITACIONES!A:L,12,0)</f>
        <v>21</v>
      </c>
      <c r="Q906" s="3">
        <f t="shared" si="14"/>
        <v>1</v>
      </c>
    </row>
    <row r="907" spans="1:17" ht="34.5" customHeight="1" x14ac:dyDescent="0.25">
      <c r="A907" s="2">
        <v>39</v>
      </c>
      <c r="B907" s="4" t="str">
        <f>+VLOOKUP($A907,DATOS_CAPACITACIONES!A:B,2,0)</f>
        <v>SST</v>
      </c>
      <c r="C907" s="4" t="str">
        <f>+VLOOKUP($A907,DATOS_CAPACITACIONES!A:C,3,0)</f>
        <v>Gimnasia laboral</v>
      </c>
      <c r="D907" s="4" t="str">
        <f>+VLOOKUP($A907,DATOS_CAPACITACIONES!A:D,4,0)</f>
        <v>promover hábitos y estilos de vida saludables.</v>
      </c>
      <c r="E907" s="4" t="str">
        <f>+VLOOKUP($A907,DATOS_CAPACITACIONES!A:E,5,0)</f>
        <v>Felipe Arias</v>
      </c>
      <c r="F907" s="4" t="str">
        <f>+VLOOKUP($A907,DATOS_CAPACITACIONES!A:F,6,0)</f>
        <v>Felipe Arias</v>
      </c>
      <c r="G907" s="4" t="str">
        <f>+VLOOKUP($A907,DATOS_CAPACITACIONES!A:G,7,0)</f>
        <v xml:space="preserve">Finca El Pilar </v>
      </c>
      <c r="H907" s="5">
        <f>+VLOOKUP($A907,DATOS_CAPACITACIONES!A:H,8,0)</f>
        <v>44382</v>
      </c>
      <c r="I907" s="4">
        <f>+VLOOKUP($A907,DATOS_CAPACITACIONES!A:I,9,0)</f>
        <v>60</v>
      </c>
      <c r="J907" s="2">
        <v>1123116186</v>
      </c>
      <c r="K907" s="4" t="str">
        <f>+VLOOKUP($J907,DATOS_PERSONAL!B:C,2,0)</f>
        <v>N/A</v>
      </c>
      <c r="L907" s="4" t="str">
        <f>+VLOOKUP($J907,DATOS_PERSONAL!B:D,3,0)</f>
        <v xml:space="preserve"> JOSE NICODEMUS</v>
      </c>
      <c r="M907" s="4" t="str">
        <f>+VLOOKUP($J907,DATOS_PERSONAL!B:E,4,0)</f>
        <v>GUTIERREZ ARDILA</v>
      </c>
      <c r="N907" s="4" t="str">
        <f>+VLOOKUP($J907,DATOS_PERSONAL!B:F,5,0)</f>
        <v>PALMERAS CARARABO S.A.</v>
      </c>
      <c r="O907" s="4">
        <f>+VLOOKUP($A907,DATOS_CAPACITACIONES!A:N,11,0)</f>
        <v>21</v>
      </c>
      <c r="P907" s="4">
        <f>+VLOOKUP($A907,DATOS_CAPACITACIONES!A:L,12,0)</f>
        <v>21</v>
      </c>
      <c r="Q907" s="3">
        <f t="shared" si="14"/>
        <v>1</v>
      </c>
    </row>
    <row r="908" spans="1:17" ht="34.5" customHeight="1" x14ac:dyDescent="0.25">
      <c r="A908" s="2">
        <v>39</v>
      </c>
      <c r="B908" s="4" t="str">
        <f>+VLOOKUP($A908,DATOS_CAPACITACIONES!A:B,2,0)</f>
        <v>SST</v>
      </c>
      <c r="C908" s="4" t="str">
        <f>+VLOOKUP($A908,DATOS_CAPACITACIONES!A:C,3,0)</f>
        <v>Gimnasia laboral</v>
      </c>
      <c r="D908" s="4" t="str">
        <f>+VLOOKUP($A908,DATOS_CAPACITACIONES!A:D,4,0)</f>
        <v>promover hábitos y estilos de vida saludables.</v>
      </c>
      <c r="E908" s="4" t="str">
        <f>+VLOOKUP($A908,DATOS_CAPACITACIONES!A:E,5,0)</f>
        <v>Felipe Arias</v>
      </c>
      <c r="F908" s="4" t="str">
        <f>+VLOOKUP($A908,DATOS_CAPACITACIONES!A:F,6,0)</f>
        <v>Felipe Arias</v>
      </c>
      <c r="G908" s="4" t="str">
        <f>+VLOOKUP($A908,DATOS_CAPACITACIONES!A:G,7,0)</f>
        <v xml:space="preserve">Finca El Pilar </v>
      </c>
      <c r="H908" s="5">
        <f>+VLOOKUP($A908,DATOS_CAPACITACIONES!A:H,8,0)</f>
        <v>44382</v>
      </c>
      <c r="I908" s="4">
        <f>+VLOOKUP($A908,DATOS_CAPACITACIONES!A:I,9,0)</f>
        <v>60</v>
      </c>
      <c r="J908" s="2">
        <v>1006858664</v>
      </c>
      <c r="K908" s="4" t="str">
        <f>+VLOOKUP($J908,DATOS_PERSONAL!B:C,2,0)</f>
        <v>N/A</v>
      </c>
      <c r="L908" s="4" t="str">
        <f>+VLOOKUP($J908,DATOS_PERSONAL!B:D,3,0)</f>
        <v>JERSON</v>
      </c>
      <c r="M908" s="4" t="str">
        <f>+VLOOKUP($J908,DATOS_PERSONAL!B:E,4,0)</f>
        <v>GUEVARA</v>
      </c>
      <c r="N908" s="4" t="str">
        <f>+VLOOKUP($J908,DATOS_PERSONAL!B:F,5,0)</f>
        <v>PALMERAS CARARABO S.A.</v>
      </c>
      <c r="O908" s="4">
        <f>+VLOOKUP($A908,DATOS_CAPACITACIONES!A:N,11,0)</f>
        <v>21</v>
      </c>
      <c r="P908" s="4">
        <f>+VLOOKUP($A908,DATOS_CAPACITACIONES!A:L,12,0)</f>
        <v>21</v>
      </c>
      <c r="Q908" s="3">
        <f t="shared" si="14"/>
        <v>1</v>
      </c>
    </row>
    <row r="909" spans="1:17" ht="34.5" customHeight="1" x14ac:dyDescent="0.25">
      <c r="A909" s="2">
        <v>39</v>
      </c>
      <c r="B909" s="4" t="str">
        <f>+VLOOKUP($A909,DATOS_CAPACITACIONES!A:B,2,0)</f>
        <v>SST</v>
      </c>
      <c r="C909" s="4" t="str">
        <f>+VLOOKUP($A909,DATOS_CAPACITACIONES!A:C,3,0)</f>
        <v>Gimnasia laboral</v>
      </c>
      <c r="D909" s="4" t="str">
        <f>+VLOOKUP($A909,DATOS_CAPACITACIONES!A:D,4,0)</f>
        <v>promover hábitos y estilos de vida saludables.</v>
      </c>
      <c r="E909" s="4" t="str">
        <f>+VLOOKUP($A909,DATOS_CAPACITACIONES!A:E,5,0)</f>
        <v>Felipe Arias</v>
      </c>
      <c r="F909" s="4" t="str">
        <f>+VLOOKUP($A909,DATOS_CAPACITACIONES!A:F,6,0)</f>
        <v>Felipe Arias</v>
      </c>
      <c r="G909" s="4" t="str">
        <f>+VLOOKUP($A909,DATOS_CAPACITACIONES!A:G,7,0)</f>
        <v xml:space="preserve">Finca El Pilar </v>
      </c>
      <c r="H909" s="5">
        <f>+VLOOKUP($A909,DATOS_CAPACITACIONES!A:H,8,0)</f>
        <v>44382</v>
      </c>
      <c r="I909" s="4">
        <f>+VLOOKUP($A909,DATOS_CAPACITACIONES!A:I,9,0)</f>
        <v>60</v>
      </c>
      <c r="J909" s="2">
        <v>93470745</v>
      </c>
      <c r="K909" s="4" t="str">
        <f>+VLOOKUP($J909,DATOS_PERSONAL!B:C,2,0)</f>
        <v>N/A</v>
      </c>
      <c r="L909" s="4" t="str">
        <f>+VLOOKUP($J909,DATOS_PERSONAL!B:D,3,0)</f>
        <v>FERNANDO</v>
      </c>
      <c r="M909" s="4" t="str">
        <f>+VLOOKUP($J909,DATOS_PERSONAL!B:E,4,0)</f>
        <v>GONZALEZ POVEDA</v>
      </c>
      <c r="N909" s="4" t="str">
        <f>+VLOOKUP($J909,DATOS_PERSONAL!B:F,5,0)</f>
        <v>PALMERAS CARARABO S.A.</v>
      </c>
      <c r="O909" s="4">
        <f>+VLOOKUP($A909,DATOS_CAPACITACIONES!A:N,11,0)</f>
        <v>21</v>
      </c>
      <c r="P909" s="4">
        <f>+VLOOKUP($A909,DATOS_CAPACITACIONES!A:L,12,0)</f>
        <v>21</v>
      </c>
      <c r="Q909" s="3">
        <f t="shared" si="14"/>
        <v>1</v>
      </c>
    </row>
    <row r="910" spans="1:17" ht="34.5" customHeight="1" x14ac:dyDescent="0.25">
      <c r="A910" s="2">
        <v>39</v>
      </c>
      <c r="B910" s="4" t="str">
        <f>+VLOOKUP($A910,DATOS_CAPACITACIONES!A:B,2,0)</f>
        <v>SST</v>
      </c>
      <c r="C910" s="4" t="str">
        <f>+VLOOKUP($A910,DATOS_CAPACITACIONES!A:C,3,0)</f>
        <v>Gimnasia laboral</v>
      </c>
      <c r="D910" s="4" t="str">
        <f>+VLOOKUP($A910,DATOS_CAPACITACIONES!A:D,4,0)</f>
        <v>promover hábitos y estilos de vida saludables.</v>
      </c>
      <c r="E910" s="4" t="str">
        <f>+VLOOKUP($A910,DATOS_CAPACITACIONES!A:E,5,0)</f>
        <v>Felipe Arias</v>
      </c>
      <c r="F910" s="4" t="str">
        <f>+VLOOKUP($A910,DATOS_CAPACITACIONES!A:F,6,0)</f>
        <v>Felipe Arias</v>
      </c>
      <c r="G910" s="4" t="str">
        <f>+VLOOKUP($A910,DATOS_CAPACITACIONES!A:G,7,0)</f>
        <v xml:space="preserve">Finca El Pilar </v>
      </c>
      <c r="H910" s="5">
        <f>+VLOOKUP($A910,DATOS_CAPACITACIONES!A:H,8,0)</f>
        <v>44382</v>
      </c>
      <c r="I910" s="4">
        <f>+VLOOKUP($A910,DATOS_CAPACITACIONES!A:I,9,0)</f>
        <v>60</v>
      </c>
      <c r="J910" s="2">
        <v>1121951678</v>
      </c>
      <c r="K910" s="4" t="str">
        <f>+VLOOKUP($J910,DATOS_PERSONAL!B:C,2,0)</f>
        <v>N/A</v>
      </c>
      <c r="L910" s="4" t="str">
        <f>+VLOOKUP($J910,DATOS_PERSONAL!B:D,3,0)</f>
        <v>WILLIAM ALEJANDRO</v>
      </c>
      <c r="M910" s="4" t="str">
        <f>+VLOOKUP($J910,DATOS_PERSONAL!B:E,4,0)</f>
        <v>FIERRO RIVEROS</v>
      </c>
      <c r="N910" s="4" t="str">
        <f>+VLOOKUP($J910,DATOS_PERSONAL!B:F,5,0)</f>
        <v>PALMERAS CARARABO S.A.</v>
      </c>
      <c r="O910" s="4">
        <f>+VLOOKUP($A910,DATOS_CAPACITACIONES!A:N,11,0)</f>
        <v>21</v>
      </c>
      <c r="P910" s="4">
        <f>+VLOOKUP($A910,DATOS_CAPACITACIONES!A:L,12,0)</f>
        <v>21</v>
      </c>
      <c r="Q910" s="3">
        <f t="shared" si="14"/>
        <v>1</v>
      </c>
    </row>
    <row r="911" spans="1:17" ht="34.5" customHeight="1" x14ac:dyDescent="0.25">
      <c r="A911" s="2">
        <v>39</v>
      </c>
      <c r="B911" s="4" t="str">
        <f>+VLOOKUP($A911,DATOS_CAPACITACIONES!A:B,2,0)</f>
        <v>SST</v>
      </c>
      <c r="C911" s="4" t="str">
        <f>+VLOOKUP($A911,DATOS_CAPACITACIONES!A:C,3,0)</f>
        <v>Gimnasia laboral</v>
      </c>
      <c r="D911" s="4" t="str">
        <f>+VLOOKUP($A911,DATOS_CAPACITACIONES!A:D,4,0)</f>
        <v>promover hábitos y estilos de vida saludables.</v>
      </c>
      <c r="E911" s="4" t="str">
        <f>+VLOOKUP($A911,DATOS_CAPACITACIONES!A:E,5,0)</f>
        <v>Felipe Arias</v>
      </c>
      <c r="F911" s="4" t="str">
        <f>+VLOOKUP($A911,DATOS_CAPACITACIONES!A:F,6,0)</f>
        <v>Felipe Arias</v>
      </c>
      <c r="G911" s="4" t="str">
        <f>+VLOOKUP($A911,DATOS_CAPACITACIONES!A:G,7,0)</f>
        <v xml:space="preserve">Finca El Pilar </v>
      </c>
      <c r="H911" s="5">
        <f>+VLOOKUP($A911,DATOS_CAPACITACIONES!A:H,8,0)</f>
        <v>44382</v>
      </c>
      <c r="I911" s="4">
        <f>+VLOOKUP($A911,DATOS_CAPACITACIONES!A:I,9,0)</f>
        <v>60</v>
      </c>
      <c r="J911" s="2">
        <v>1122123512</v>
      </c>
      <c r="K911" s="4" t="str">
        <f>+VLOOKUP($J911,DATOS_PERSONAL!B:C,2,0)</f>
        <v>N/A</v>
      </c>
      <c r="L911" s="4" t="str">
        <f>+VLOOKUP($J911,DATOS_PERSONAL!B:D,3,0)</f>
        <v xml:space="preserve"> SANDRA MARCELA </v>
      </c>
      <c r="M911" s="4" t="str">
        <f>+VLOOKUP($J911,DATOS_PERSONAL!B:E,4,0)</f>
        <v>CARO MORA</v>
      </c>
      <c r="N911" s="4" t="str">
        <f>+VLOOKUP($J911,DATOS_PERSONAL!B:F,5,0)</f>
        <v>PALMERAS CARARABO S.A.</v>
      </c>
      <c r="O911" s="4">
        <f>+VLOOKUP($A911,DATOS_CAPACITACIONES!A:N,11,0)</f>
        <v>21</v>
      </c>
      <c r="P911" s="4">
        <f>+VLOOKUP($A911,DATOS_CAPACITACIONES!A:L,12,0)</f>
        <v>21</v>
      </c>
      <c r="Q911" s="3">
        <f t="shared" si="14"/>
        <v>1</v>
      </c>
    </row>
    <row r="912" spans="1:17" ht="34.5" customHeight="1" x14ac:dyDescent="0.25">
      <c r="A912" s="2">
        <v>39</v>
      </c>
      <c r="B912" s="4" t="str">
        <f>+VLOOKUP($A912,DATOS_CAPACITACIONES!A:B,2,0)</f>
        <v>SST</v>
      </c>
      <c r="C912" s="4" t="str">
        <f>+VLOOKUP($A912,DATOS_CAPACITACIONES!A:C,3,0)</f>
        <v>Gimnasia laboral</v>
      </c>
      <c r="D912" s="4" t="str">
        <f>+VLOOKUP($A912,DATOS_CAPACITACIONES!A:D,4,0)</f>
        <v>promover hábitos y estilos de vida saludables.</v>
      </c>
      <c r="E912" s="4" t="str">
        <f>+VLOOKUP($A912,DATOS_CAPACITACIONES!A:E,5,0)</f>
        <v>Felipe Arias</v>
      </c>
      <c r="F912" s="4" t="str">
        <f>+VLOOKUP($A912,DATOS_CAPACITACIONES!A:F,6,0)</f>
        <v>Felipe Arias</v>
      </c>
      <c r="G912" s="4" t="str">
        <f>+VLOOKUP($A912,DATOS_CAPACITACIONES!A:G,7,0)</f>
        <v xml:space="preserve">Finca El Pilar </v>
      </c>
      <c r="H912" s="5">
        <f>+VLOOKUP($A912,DATOS_CAPACITACIONES!A:H,8,0)</f>
        <v>44382</v>
      </c>
      <c r="I912" s="4">
        <f>+VLOOKUP($A912,DATOS_CAPACITACIONES!A:I,9,0)</f>
        <v>60</v>
      </c>
      <c r="J912" s="2">
        <v>1106333245</v>
      </c>
      <c r="K912" s="4" t="str">
        <f>+VLOOKUP($J912,DATOS_PERSONAL!B:C,2,0)</f>
        <v>N/A</v>
      </c>
      <c r="L912" s="4" t="str">
        <f>+VLOOKUP($J912,DATOS_PERSONAL!B:D,3,0)</f>
        <v xml:space="preserve">NUBIA ESPERANZA </v>
      </c>
      <c r="M912" s="4" t="str">
        <f>+VLOOKUP($J912,DATOS_PERSONAL!B:E,4,0)</f>
        <v>BELTRAN ECHEVERRY</v>
      </c>
      <c r="N912" s="4" t="str">
        <f>+VLOOKUP($J912,DATOS_PERSONAL!B:F,5,0)</f>
        <v>PALMERAS CARARABO S.A.</v>
      </c>
      <c r="O912" s="4">
        <f>+VLOOKUP($A912,DATOS_CAPACITACIONES!A:N,11,0)</f>
        <v>21</v>
      </c>
      <c r="P912" s="4">
        <f>+VLOOKUP($A912,DATOS_CAPACITACIONES!A:L,12,0)</f>
        <v>21</v>
      </c>
      <c r="Q912" s="3">
        <f t="shared" si="14"/>
        <v>1</v>
      </c>
    </row>
    <row r="913" spans="1:17" ht="34.5" customHeight="1" x14ac:dyDescent="0.25">
      <c r="A913" s="2">
        <v>39</v>
      </c>
      <c r="B913" s="4" t="str">
        <f>+VLOOKUP($A913,DATOS_CAPACITACIONES!A:B,2,0)</f>
        <v>SST</v>
      </c>
      <c r="C913" s="4" t="str">
        <f>+VLOOKUP($A913,DATOS_CAPACITACIONES!A:C,3,0)</f>
        <v>Gimnasia laboral</v>
      </c>
      <c r="D913" s="4" t="str">
        <f>+VLOOKUP($A913,DATOS_CAPACITACIONES!A:D,4,0)</f>
        <v>promover hábitos y estilos de vida saludables.</v>
      </c>
      <c r="E913" s="4" t="str">
        <f>+VLOOKUP($A913,DATOS_CAPACITACIONES!A:E,5,0)</f>
        <v>Felipe Arias</v>
      </c>
      <c r="F913" s="4" t="str">
        <f>+VLOOKUP($A913,DATOS_CAPACITACIONES!A:F,6,0)</f>
        <v>Felipe Arias</v>
      </c>
      <c r="G913" s="4" t="str">
        <f>+VLOOKUP($A913,DATOS_CAPACITACIONES!A:G,7,0)</f>
        <v xml:space="preserve">Finca El Pilar </v>
      </c>
      <c r="H913" s="5">
        <f>+VLOOKUP($A913,DATOS_CAPACITACIONES!A:H,8,0)</f>
        <v>44382</v>
      </c>
      <c r="I913" s="4">
        <f>+VLOOKUP($A913,DATOS_CAPACITACIONES!A:I,9,0)</f>
        <v>60</v>
      </c>
      <c r="J913" s="2">
        <v>1121917518</v>
      </c>
      <c r="K913" s="4" t="str">
        <f>+VLOOKUP($J913,DATOS_PERSONAL!B:C,2,0)</f>
        <v>N/A</v>
      </c>
      <c r="L913" s="4" t="str">
        <f>+VLOOKUP($J913,DATOS_PERSONAL!B:D,3,0)</f>
        <v xml:space="preserve"> CARLOS ALBEIRO</v>
      </c>
      <c r="M913" s="4" t="str">
        <f>+VLOOKUP($J913,DATOS_PERSONAL!B:E,4,0)</f>
        <v>BECERRA ZAMORA</v>
      </c>
      <c r="N913" s="4" t="str">
        <f>+VLOOKUP($J913,DATOS_PERSONAL!B:F,5,0)</f>
        <v>PALMERAS CARARABO S.A.</v>
      </c>
      <c r="O913" s="4">
        <f>+VLOOKUP($A913,DATOS_CAPACITACIONES!A:N,11,0)</f>
        <v>21</v>
      </c>
      <c r="P913" s="4">
        <f>+VLOOKUP($A913,DATOS_CAPACITACIONES!A:L,12,0)</f>
        <v>21</v>
      </c>
      <c r="Q913" s="3">
        <f t="shared" si="14"/>
        <v>1</v>
      </c>
    </row>
    <row r="914" spans="1:17" ht="34.5" customHeight="1" x14ac:dyDescent="0.25">
      <c r="A914" s="2">
        <v>39</v>
      </c>
      <c r="B914" s="4" t="str">
        <f>+VLOOKUP($A914,DATOS_CAPACITACIONES!A:B,2,0)</f>
        <v>SST</v>
      </c>
      <c r="C914" s="4" t="str">
        <f>+VLOOKUP($A914,DATOS_CAPACITACIONES!A:C,3,0)</f>
        <v>Gimnasia laboral</v>
      </c>
      <c r="D914" s="4" t="str">
        <f>+VLOOKUP($A914,DATOS_CAPACITACIONES!A:D,4,0)</f>
        <v>promover hábitos y estilos de vida saludables.</v>
      </c>
      <c r="E914" s="4" t="str">
        <f>+VLOOKUP($A914,DATOS_CAPACITACIONES!A:E,5,0)</f>
        <v>Felipe Arias</v>
      </c>
      <c r="F914" s="4" t="str">
        <f>+VLOOKUP($A914,DATOS_CAPACITACIONES!A:F,6,0)</f>
        <v>Felipe Arias</v>
      </c>
      <c r="G914" s="4" t="str">
        <f>+VLOOKUP($A914,DATOS_CAPACITACIONES!A:G,7,0)</f>
        <v xml:space="preserve">Finca El Pilar </v>
      </c>
      <c r="H914" s="5">
        <f>+VLOOKUP($A914,DATOS_CAPACITACIONES!A:H,8,0)</f>
        <v>44382</v>
      </c>
      <c r="I914" s="4">
        <f>+VLOOKUP($A914,DATOS_CAPACITACIONES!A:I,9,0)</f>
        <v>60</v>
      </c>
      <c r="J914" s="2">
        <v>1121941203</v>
      </c>
      <c r="K914" s="4" t="str">
        <f>+VLOOKUP($J914,DATOS_PERSONAL!B:C,2,0)</f>
        <v>N/A</v>
      </c>
      <c r="L914" s="4" t="str">
        <f>+VLOOKUP($J914,DATOS_PERSONAL!B:D,3,0)</f>
        <v xml:space="preserve"> YADY JASBLEIDY</v>
      </c>
      <c r="M914" s="4" t="str">
        <f>+VLOOKUP($J914,DATOS_PERSONAL!B:E,4,0)</f>
        <v>BAYONA GONZALEZ</v>
      </c>
      <c r="N914" s="4" t="str">
        <f>+VLOOKUP($J914,DATOS_PERSONAL!B:F,5,0)</f>
        <v>PALMERAS CARARABO S.A.</v>
      </c>
      <c r="O914" s="4">
        <f>+VLOOKUP($A914,DATOS_CAPACITACIONES!A:N,11,0)</f>
        <v>21</v>
      </c>
      <c r="P914" s="4">
        <f>+VLOOKUP($A914,DATOS_CAPACITACIONES!A:L,12,0)</f>
        <v>21</v>
      </c>
      <c r="Q914" s="3">
        <f t="shared" si="14"/>
        <v>1</v>
      </c>
    </row>
    <row r="915" spans="1:17" ht="34.5" customHeight="1" x14ac:dyDescent="0.25">
      <c r="A915" s="2">
        <v>39</v>
      </c>
      <c r="B915" s="4" t="str">
        <f>+VLOOKUP($A915,DATOS_CAPACITACIONES!A:B,2,0)</f>
        <v>SST</v>
      </c>
      <c r="C915" s="4" t="str">
        <f>+VLOOKUP($A915,DATOS_CAPACITACIONES!A:C,3,0)</f>
        <v>Gimnasia laboral</v>
      </c>
      <c r="D915" s="4" t="str">
        <f>+VLOOKUP($A915,DATOS_CAPACITACIONES!A:D,4,0)</f>
        <v>promover hábitos y estilos de vida saludables.</v>
      </c>
      <c r="E915" s="4" t="str">
        <f>+VLOOKUP($A915,DATOS_CAPACITACIONES!A:E,5,0)</f>
        <v>Felipe Arias</v>
      </c>
      <c r="F915" s="4" t="str">
        <f>+VLOOKUP($A915,DATOS_CAPACITACIONES!A:F,6,0)</f>
        <v>Felipe Arias</v>
      </c>
      <c r="G915" s="4" t="str">
        <f>+VLOOKUP($A915,DATOS_CAPACITACIONES!A:G,7,0)</f>
        <v xml:space="preserve">Finca El Pilar </v>
      </c>
      <c r="H915" s="5">
        <f>+VLOOKUP($A915,DATOS_CAPACITACIONES!A:H,8,0)</f>
        <v>44382</v>
      </c>
      <c r="I915" s="4">
        <f>+VLOOKUP($A915,DATOS_CAPACITACIONES!A:I,9,0)</f>
        <v>60</v>
      </c>
      <c r="J915" s="2">
        <v>17328515</v>
      </c>
      <c r="K915" s="4" t="str">
        <f>+VLOOKUP($J915,DATOS_PERSONAL!B:C,2,0)</f>
        <v>N/A</v>
      </c>
      <c r="L915" s="4" t="str">
        <f>+VLOOKUP($J915,DATOS_PERSONAL!B:D,3,0)</f>
        <v>BENJAMIN</v>
      </c>
      <c r="M915" s="4" t="str">
        <f>+VLOOKUP($J915,DATOS_PERSONAL!B:E,4,0)</f>
        <v>ALDANA RINCON</v>
      </c>
      <c r="N915" s="4" t="str">
        <f>+VLOOKUP($J915,DATOS_PERSONAL!B:F,5,0)</f>
        <v>PALMERAS CARARABO S.A.</v>
      </c>
      <c r="O915" s="4">
        <f>+VLOOKUP($A915,DATOS_CAPACITACIONES!A:N,11,0)</f>
        <v>21</v>
      </c>
      <c r="P915" s="4">
        <f>+VLOOKUP($A915,DATOS_CAPACITACIONES!A:L,12,0)</f>
        <v>21</v>
      </c>
      <c r="Q915" s="3">
        <f t="shared" si="14"/>
        <v>1</v>
      </c>
    </row>
    <row r="916" spans="1:17" ht="34.5" customHeight="1" x14ac:dyDescent="0.25">
      <c r="A916" s="2">
        <v>40</v>
      </c>
      <c r="B916" s="4" t="str">
        <f>+VLOOKUP($A916,DATOS_CAPACITACIONES!A:B,2,0)</f>
        <v>Ambiental</v>
      </c>
      <c r="C916" s="4" t="str">
        <f>+VLOOKUP($A916,DATOS_CAPACITACIONES!A:C,3,0)</f>
        <v>Entrega de envases vacíos de agroquímicos</v>
      </c>
      <c r="D916" s="4" t="str">
        <f>+VLOOKUP($A916,DATOS_CAPACITACIONES!A:D,4,0)</f>
        <v xml:space="preserve">Se le recuerda al personal el procedimiento y manejo adecuado de los envases vacíos de agroquímicos </v>
      </c>
      <c r="E916" s="4" t="str">
        <f>+VLOOKUP($A916,DATOS_CAPACITACIONES!A:E,5,0)</f>
        <v>Sandra Caro</v>
      </c>
      <c r="F916" s="4" t="str">
        <f>+VLOOKUP($A916,DATOS_CAPACITACIONES!A:F,6,0)</f>
        <v>William Fierro</v>
      </c>
      <c r="G916" s="4" t="str">
        <f>+VLOOKUP($A916,DATOS_CAPACITACIONES!A:G,7,0)</f>
        <v xml:space="preserve">Finca El Pilar </v>
      </c>
      <c r="H916" s="5">
        <f>+VLOOKUP($A916,DATOS_CAPACITACIONES!A:H,8,0)</f>
        <v>44383</v>
      </c>
      <c r="I916" s="4">
        <f>+VLOOKUP($A916,DATOS_CAPACITACIONES!A:I,9,0)</f>
        <v>15</v>
      </c>
      <c r="J916" s="2">
        <v>17267214</v>
      </c>
      <c r="K916" s="4">
        <f>+VLOOKUP($J916,DATOS_PERSONAL!B:C,2,0)</f>
        <v>1311</v>
      </c>
      <c r="L916" s="4" t="str">
        <f>+VLOOKUP($J916,DATOS_PERSONAL!B:D,3,0)</f>
        <v>JOSE ALVARO</v>
      </c>
      <c r="M916" s="4" t="str">
        <f>+VLOOKUP($J916,DATOS_PERSONAL!B:E,4,0)</f>
        <v xml:space="preserve">SUAREZ TRIVIÑO </v>
      </c>
      <c r="N916" s="4" t="str">
        <f>+VLOOKUP($J916,DATOS_PERSONAL!B:F,5,0)</f>
        <v>OROBERLÍN S.A.S.</v>
      </c>
      <c r="O916" s="4">
        <f>+VLOOKUP($A916,DATOS_CAPACITACIONES!A:N,11)</f>
        <v>14</v>
      </c>
      <c r="P916" s="4">
        <f>+VLOOKUP($A916,DATOS_CAPACITACIONES!A:L,12)</f>
        <v>14</v>
      </c>
      <c r="Q916" s="3">
        <f t="shared" si="14"/>
        <v>1</v>
      </c>
    </row>
    <row r="917" spans="1:17" ht="34.5" customHeight="1" x14ac:dyDescent="0.25">
      <c r="A917" s="2">
        <v>40</v>
      </c>
      <c r="B917" s="4" t="str">
        <f>+VLOOKUP($A917,DATOS_CAPACITACIONES!A:B,2,0)</f>
        <v>Ambiental</v>
      </c>
      <c r="C917" s="4" t="str">
        <f>+VLOOKUP($A917,DATOS_CAPACITACIONES!A:C,3,0)</f>
        <v>Entrega de envases vacíos de agroquímicos</v>
      </c>
      <c r="D917" s="4" t="str">
        <f>+VLOOKUP($A917,DATOS_CAPACITACIONES!A:D,4,0)</f>
        <v xml:space="preserve">Se le recuerda al personal el procedimiento y manejo adecuado de los envases vacíos de agroquímicos </v>
      </c>
      <c r="E917" s="4" t="str">
        <f>+VLOOKUP($A917,DATOS_CAPACITACIONES!A:E,5,0)</f>
        <v>Sandra Caro</v>
      </c>
      <c r="F917" s="4" t="str">
        <f>+VLOOKUP($A917,DATOS_CAPACITACIONES!A:F,6,0)</f>
        <v>William Fierro</v>
      </c>
      <c r="G917" s="4" t="str">
        <f>+VLOOKUP($A917,DATOS_CAPACITACIONES!A:G,7,0)</f>
        <v xml:space="preserve">Finca El Pilar </v>
      </c>
      <c r="H917" s="5">
        <f>+VLOOKUP($A917,DATOS_CAPACITACIONES!A:H,8,0)</f>
        <v>44383</v>
      </c>
      <c r="I917" s="4">
        <f>+VLOOKUP($A917,DATOS_CAPACITACIONES!A:I,9,0)</f>
        <v>15</v>
      </c>
      <c r="J917" s="2">
        <v>25331999</v>
      </c>
      <c r="K917" s="4">
        <f>+VLOOKUP($J917,DATOS_PERSONAL!B:C,2,0)</f>
        <v>1121</v>
      </c>
      <c r="L917" s="4" t="str">
        <f>+VLOOKUP($J917,DATOS_PERSONAL!B:D,3,0)</f>
        <v xml:space="preserve">VICKY JIMENA </v>
      </c>
      <c r="M917" s="4" t="str">
        <f>+VLOOKUP($J917,DATOS_PERSONAL!B:E,4,0)</f>
        <v xml:space="preserve">SANDOVAL GOLU </v>
      </c>
      <c r="N917" s="4" t="str">
        <f>+VLOOKUP($J917,DATOS_PERSONAL!B:F,5,0)</f>
        <v>OROBERLÍN S.A.S.</v>
      </c>
      <c r="O917" s="4">
        <f>+VLOOKUP($A917,DATOS_CAPACITACIONES!A:N,11)</f>
        <v>14</v>
      </c>
      <c r="P917" s="4">
        <f>+VLOOKUP($A917,DATOS_CAPACITACIONES!A:L,12)</f>
        <v>14</v>
      </c>
      <c r="Q917" s="3">
        <f t="shared" si="14"/>
        <v>1</v>
      </c>
    </row>
    <row r="918" spans="1:17" ht="34.5" customHeight="1" x14ac:dyDescent="0.25">
      <c r="A918" s="2">
        <v>40</v>
      </c>
      <c r="B918" s="4" t="str">
        <f>+VLOOKUP($A918,DATOS_CAPACITACIONES!A:B,2,0)</f>
        <v>Ambiental</v>
      </c>
      <c r="C918" s="4" t="str">
        <f>+VLOOKUP($A918,DATOS_CAPACITACIONES!A:C,3,0)</f>
        <v>Entrega de envases vacíos de agroquímicos</v>
      </c>
      <c r="D918" s="4" t="str">
        <f>+VLOOKUP($A918,DATOS_CAPACITACIONES!A:D,4,0)</f>
        <v xml:space="preserve">Se le recuerda al personal el procedimiento y manejo adecuado de los envases vacíos de agroquímicos </v>
      </c>
      <c r="E918" s="4" t="str">
        <f>+VLOOKUP($A918,DATOS_CAPACITACIONES!A:E,5,0)</f>
        <v>Sandra Caro</v>
      </c>
      <c r="F918" s="4" t="str">
        <f>+VLOOKUP($A918,DATOS_CAPACITACIONES!A:F,6,0)</f>
        <v>William Fierro</v>
      </c>
      <c r="G918" s="4" t="str">
        <f>+VLOOKUP($A918,DATOS_CAPACITACIONES!A:G,7,0)</f>
        <v xml:space="preserve">Finca El Pilar </v>
      </c>
      <c r="H918" s="5">
        <f>+VLOOKUP($A918,DATOS_CAPACITACIONES!A:H,8,0)</f>
        <v>44383</v>
      </c>
      <c r="I918" s="4">
        <f>+VLOOKUP($A918,DATOS_CAPACITACIONES!A:I,9,0)</f>
        <v>15</v>
      </c>
      <c r="J918" s="2">
        <v>40401255</v>
      </c>
      <c r="K918" s="4">
        <f>+VLOOKUP($J918,DATOS_PERSONAL!B:C,2,0)</f>
        <v>1034</v>
      </c>
      <c r="L918" s="4" t="str">
        <f>+VLOOKUP($J918,DATOS_PERSONAL!B:D,3,0)</f>
        <v>YUDY FERLAY</v>
      </c>
      <c r="M918" s="4" t="str">
        <f>+VLOOKUP($J918,DATOS_PERSONAL!B:E,4,0)</f>
        <v xml:space="preserve">ROMERO BERNAL </v>
      </c>
      <c r="N918" s="4" t="str">
        <f>+VLOOKUP($J918,DATOS_PERSONAL!B:F,5,0)</f>
        <v>OROBERLÍN S.A.S.</v>
      </c>
      <c r="O918" s="4">
        <f>+VLOOKUP($A918,DATOS_CAPACITACIONES!A:N,11)</f>
        <v>14</v>
      </c>
      <c r="P918" s="4">
        <f>+VLOOKUP($A918,DATOS_CAPACITACIONES!A:L,12)</f>
        <v>14</v>
      </c>
      <c r="Q918" s="3">
        <f t="shared" si="14"/>
        <v>1</v>
      </c>
    </row>
    <row r="919" spans="1:17" ht="34.5" customHeight="1" x14ac:dyDescent="0.25">
      <c r="A919" s="2">
        <v>40</v>
      </c>
      <c r="B919" s="4" t="str">
        <f>+VLOOKUP($A919,DATOS_CAPACITACIONES!A:B,2,0)</f>
        <v>Ambiental</v>
      </c>
      <c r="C919" s="4" t="str">
        <f>+VLOOKUP($A919,DATOS_CAPACITACIONES!A:C,3,0)</f>
        <v>Entrega de envases vacíos de agroquímicos</v>
      </c>
      <c r="D919" s="4" t="str">
        <f>+VLOOKUP($A919,DATOS_CAPACITACIONES!A:D,4,0)</f>
        <v xml:space="preserve">Se le recuerda al personal el procedimiento y manejo adecuado de los envases vacíos de agroquímicos </v>
      </c>
      <c r="E919" s="4" t="str">
        <f>+VLOOKUP($A919,DATOS_CAPACITACIONES!A:E,5,0)</f>
        <v>Sandra Caro</v>
      </c>
      <c r="F919" s="4" t="str">
        <f>+VLOOKUP($A919,DATOS_CAPACITACIONES!A:F,6,0)</f>
        <v>William Fierro</v>
      </c>
      <c r="G919" s="4" t="str">
        <f>+VLOOKUP($A919,DATOS_CAPACITACIONES!A:G,7,0)</f>
        <v xml:space="preserve">Finca El Pilar </v>
      </c>
      <c r="H919" s="5">
        <f>+VLOOKUP($A919,DATOS_CAPACITACIONES!A:H,8,0)</f>
        <v>44383</v>
      </c>
      <c r="I919" s="4">
        <f>+VLOOKUP($A919,DATOS_CAPACITACIONES!A:I,9,0)</f>
        <v>15</v>
      </c>
      <c r="J919" s="2">
        <v>1122132486</v>
      </c>
      <c r="K919" s="4">
        <f>+VLOOKUP($J919,DATOS_PERSONAL!B:C,2,0)</f>
        <v>1216</v>
      </c>
      <c r="L919" s="4" t="str">
        <f>+VLOOKUP($J919,DATOS_PERSONAL!B:D,3,0)</f>
        <v xml:space="preserve"> LAURA MARCELA</v>
      </c>
      <c r="M919" s="4" t="str">
        <f>+VLOOKUP($J919,DATOS_PERSONAL!B:E,4,0)</f>
        <v>ROJAS GARCIA</v>
      </c>
      <c r="N919" s="4" t="str">
        <f>+VLOOKUP($J919,DATOS_PERSONAL!B:F,5,0)</f>
        <v>OROBERLÍN S.A.S.</v>
      </c>
      <c r="O919" s="4">
        <f>+VLOOKUP($A919,DATOS_CAPACITACIONES!A:N,11)</f>
        <v>14</v>
      </c>
      <c r="P919" s="4">
        <f>+VLOOKUP($A919,DATOS_CAPACITACIONES!A:L,12)</f>
        <v>14</v>
      </c>
      <c r="Q919" s="3">
        <f t="shared" si="14"/>
        <v>1</v>
      </c>
    </row>
    <row r="920" spans="1:17" ht="34.5" customHeight="1" x14ac:dyDescent="0.25">
      <c r="A920" s="2">
        <v>40</v>
      </c>
      <c r="B920" s="4" t="str">
        <f>+VLOOKUP($A920,DATOS_CAPACITACIONES!A:B,2,0)</f>
        <v>Ambiental</v>
      </c>
      <c r="C920" s="4" t="str">
        <f>+VLOOKUP($A920,DATOS_CAPACITACIONES!A:C,3,0)</f>
        <v>Entrega de envases vacíos de agroquímicos</v>
      </c>
      <c r="D920" s="4" t="str">
        <f>+VLOOKUP($A920,DATOS_CAPACITACIONES!A:D,4,0)</f>
        <v xml:space="preserve">Se le recuerda al personal el procedimiento y manejo adecuado de los envases vacíos de agroquímicos </v>
      </c>
      <c r="E920" s="4" t="str">
        <f>+VLOOKUP($A920,DATOS_CAPACITACIONES!A:E,5,0)</f>
        <v>Sandra Caro</v>
      </c>
      <c r="F920" s="4" t="str">
        <f>+VLOOKUP($A920,DATOS_CAPACITACIONES!A:F,6,0)</f>
        <v>William Fierro</v>
      </c>
      <c r="G920" s="4" t="str">
        <f>+VLOOKUP($A920,DATOS_CAPACITACIONES!A:G,7,0)</f>
        <v xml:space="preserve">Finca El Pilar </v>
      </c>
      <c r="H920" s="5">
        <f>+VLOOKUP($A920,DATOS_CAPACITACIONES!A:H,8,0)</f>
        <v>44383</v>
      </c>
      <c r="I920" s="4">
        <f>+VLOOKUP($A920,DATOS_CAPACITACIONES!A:I,9,0)</f>
        <v>15</v>
      </c>
      <c r="J920" s="2">
        <v>40411297</v>
      </c>
      <c r="K920" s="4">
        <f>+VLOOKUP($J920,DATOS_PERSONAL!B:C,2,0)</f>
        <v>1015</v>
      </c>
      <c r="L920" s="4" t="str">
        <f>+VLOOKUP($J920,DATOS_PERSONAL!B:D,3,0)</f>
        <v xml:space="preserve"> ANGELICA YOHANA</v>
      </c>
      <c r="M920" s="4" t="str">
        <f>+VLOOKUP($J920,DATOS_PERSONAL!B:E,4,0)</f>
        <v>RINCON</v>
      </c>
      <c r="N920" s="4" t="str">
        <f>+VLOOKUP($J920,DATOS_PERSONAL!B:F,5,0)</f>
        <v>OROBERLÍN S.A.S.</v>
      </c>
      <c r="O920" s="4">
        <f>+VLOOKUP($A920,DATOS_CAPACITACIONES!A:N,11)</f>
        <v>14</v>
      </c>
      <c r="P920" s="4">
        <f>+VLOOKUP($A920,DATOS_CAPACITACIONES!A:L,12)</f>
        <v>14</v>
      </c>
      <c r="Q920" s="3">
        <f t="shared" si="14"/>
        <v>1</v>
      </c>
    </row>
    <row r="921" spans="1:17" ht="34.5" customHeight="1" x14ac:dyDescent="0.25">
      <c r="A921" s="2">
        <v>40</v>
      </c>
      <c r="B921" s="4" t="str">
        <f>+VLOOKUP($A921,DATOS_CAPACITACIONES!A:B,2,0)</f>
        <v>Ambiental</v>
      </c>
      <c r="C921" s="4" t="str">
        <f>+VLOOKUP($A921,DATOS_CAPACITACIONES!A:C,3,0)</f>
        <v>Entrega de envases vacíos de agroquímicos</v>
      </c>
      <c r="D921" s="4" t="str">
        <f>+VLOOKUP($A921,DATOS_CAPACITACIONES!A:D,4,0)</f>
        <v xml:space="preserve">Se le recuerda al personal el procedimiento y manejo adecuado de los envases vacíos de agroquímicos </v>
      </c>
      <c r="E921" s="4" t="str">
        <f>+VLOOKUP($A921,DATOS_CAPACITACIONES!A:E,5,0)</f>
        <v>Sandra Caro</v>
      </c>
      <c r="F921" s="4" t="str">
        <f>+VLOOKUP($A921,DATOS_CAPACITACIONES!A:F,6,0)</f>
        <v>William Fierro</v>
      </c>
      <c r="G921" s="4" t="str">
        <f>+VLOOKUP($A921,DATOS_CAPACITACIONES!A:G,7,0)</f>
        <v xml:space="preserve">Finca El Pilar </v>
      </c>
      <c r="H921" s="5">
        <f>+VLOOKUP($A921,DATOS_CAPACITACIONES!A:H,8,0)</f>
        <v>44383</v>
      </c>
      <c r="I921" s="4">
        <f>+VLOOKUP($A921,DATOS_CAPACITACIONES!A:I,9,0)</f>
        <v>15</v>
      </c>
      <c r="J921" s="2">
        <v>1122131510</v>
      </c>
      <c r="K921" s="4" t="str">
        <f>+VLOOKUP($J921,DATOS_PERSONAL!B:C,2,0)</f>
        <v>N/A</v>
      </c>
      <c r="L921" s="4" t="str">
        <f>+VLOOKUP($J921,DATOS_PERSONAL!B:D,3,0)</f>
        <v xml:space="preserve"> DIEGO FERNANDO </v>
      </c>
      <c r="M921" s="4" t="str">
        <f>+VLOOKUP($J921,DATOS_PERSONAL!B:E,4,0)</f>
        <v>ORTIZ OSPINA</v>
      </c>
      <c r="N921" s="4" t="str">
        <f>+VLOOKUP($J921,DATOS_PERSONAL!B:F,5,0)</f>
        <v>PALMERAS CARARABO S.A.</v>
      </c>
      <c r="O921" s="4">
        <f>+VLOOKUP($A921,DATOS_CAPACITACIONES!A:N,11)</f>
        <v>14</v>
      </c>
      <c r="P921" s="4">
        <f>+VLOOKUP($A921,DATOS_CAPACITACIONES!A:L,12)</f>
        <v>14</v>
      </c>
      <c r="Q921" s="3">
        <f t="shared" si="14"/>
        <v>1</v>
      </c>
    </row>
    <row r="922" spans="1:17" ht="34.5" customHeight="1" x14ac:dyDescent="0.25">
      <c r="A922" s="2">
        <v>40</v>
      </c>
      <c r="B922" s="4" t="str">
        <f>+VLOOKUP($A922,DATOS_CAPACITACIONES!A:B,2,0)</f>
        <v>Ambiental</v>
      </c>
      <c r="C922" s="4" t="str">
        <f>+VLOOKUP($A922,DATOS_CAPACITACIONES!A:C,3,0)</f>
        <v>Entrega de envases vacíos de agroquímicos</v>
      </c>
      <c r="D922" s="4" t="str">
        <f>+VLOOKUP($A922,DATOS_CAPACITACIONES!A:D,4,0)</f>
        <v xml:space="preserve">Se le recuerda al personal el procedimiento y manejo adecuado de los envases vacíos de agroquímicos </v>
      </c>
      <c r="E922" s="4" t="str">
        <f>+VLOOKUP($A922,DATOS_CAPACITACIONES!A:E,5,0)</f>
        <v>Sandra Caro</v>
      </c>
      <c r="F922" s="4" t="str">
        <f>+VLOOKUP($A922,DATOS_CAPACITACIONES!A:F,6,0)</f>
        <v>William Fierro</v>
      </c>
      <c r="G922" s="4" t="str">
        <f>+VLOOKUP($A922,DATOS_CAPACITACIONES!A:G,7,0)</f>
        <v xml:space="preserve">Finca El Pilar </v>
      </c>
      <c r="H922" s="5">
        <f>+VLOOKUP($A922,DATOS_CAPACITACIONES!A:H,8,0)</f>
        <v>44383</v>
      </c>
      <c r="I922" s="4">
        <f>+VLOOKUP($A922,DATOS_CAPACITACIONES!A:I,9,0)</f>
        <v>15</v>
      </c>
      <c r="J922" s="2">
        <v>40328103</v>
      </c>
      <c r="K922" s="4">
        <f>+VLOOKUP($J922,DATOS_PERSONAL!B:C,2,0)</f>
        <v>1030</v>
      </c>
      <c r="L922" s="4" t="str">
        <f>+VLOOKUP($J922,DATOS_PERSONAL!B:D,3,0)</f>
        <v>DORYS ADRIANA</v>
      </c>
      <c r="M922" s="4" t="str">
        <f>+VLOOKUP($J922,DATOS_PERSONAL!B:E,4,0)</f>
        <v xml:space="preserve">MORENO SANCHEZ </v>
      </c>
      <c r="N922" s="4" t="str">
        <f>+VLOOKUP($J922,DATOS_PERSONAL!B:F,5,0)</f>
        <v>OROBERLÍN S.A.S.</v>
      </c>
      <c r="O922" s="4">
        <f>+VLOOKUP($A922,DATOS_CAPACITACIONES!A:N,11)</f>
        <v>14</v>
      </c>
      <c r="P922" s="4">
        <f>+VLOOKUP($A922,DATOS_CAPACITACIONES!A:L,12)</f>
        <v>14</v>
      </c>
      <c r="Q922" s="3">
        <f t="shared" si="14"/>
        <v>1</v>
      </c>
    </row>
    <row r="923" spans="1:17" ht="34.5" customHeight="1" x14ac:dyDescent="0.25">
      <c r="A923" s="2">
        <v>40</v>
      </c>
      <c r="B923" s="4" t="str">
        <f>+VLOOKUP($A923,DATOS_CAPACITACIONES!A:B,2,0)</f>
        <v>Ambiental</v>
      </c>
      <c r="C923" s="4" t="str">
        <f>+VLOOKUP($A923,DATOS_CAPACITACIONES!A:C,3,0)</f>
        <v>Entrega de envases vacíos de agroquímicos</v>
      </c>
      <c r="D923" s="4" t="str">
        <f>+VLOOKUP($A923,DATOS_CAPACITACIONES!A:D,4,0)</f>
        <v xml:space="preserve">Se le recuerda al personal el procedimiento y manejo adecuado de los envases vacíos de agroquímicos </v>
      </c>
      <c r="E923" s="4" t="str">
        <f>+VLOOKUP($A923,DATOS_CAPACITACIONES!A:E,5,0)</f>
        <v>Sandra Caro</v>
      </c>
      <c r="F923" s="4" t="str">
        <f>+VLOOKUP($A923,DATOS_CAPACITACIONES!A:F,6,0)</f>
        <v>William Fierro</v>
      </c>
      <c r="G923" s="4" t="str">
        <f>+VLOOKUP($A923,DATOS_CAPACITACIONES!A:G,7,0)</f>
        <v xml:space="preserve">Finca El Pilar </v>
      </c>
      <c r="H923" s="5">
        <f>+VLOOKUP($A923,DATOS_CAPACITACIONES!A:H,8,0)</f>
        <v>44383</v>
      </c>
      <c r="I923" s="4">
        <f>+VLOOKUP($A923,DATOS_CAPACITACIONES!A:I,9,0)</f>
        <v>15</v>
      </c>
      <c r="J923" s="2">
        <v>1121911429</v>
      </c>
      <c r="K923" s="4">
        <f>+VLOOKUP($J923,DATOS_PERSONAL!B:C,2,0)</f>
        <v>1037</v>
      </c>
      <c r="L923" s="4" t="str">
        <f>+VLOOKUP($J923,DATOS_PERSONAL!B:D,3,0)</f>
        <v>JYMMY ALEXANDER</v>
      </c>
      <c r="M923" s="4" t="str">
        <f>+VLOOKUP($J923,DATOS_PERSONAL!B:E,4,0)</f>
        <v xml:space="preserve">HERNANDEZ MORENO  </v>
      </c>
      <c r="N923" s="4" t="str">
        <f>+VLOOKUP($J923,DATOS_PERSONAL!B:F,5,0)</f>
        <v>OROBERLÍN S.A.S.</v>
      </c>
      <c r="O923" s="4">
        <f>+VLOOKUP($A923,DATOS_CAPACITACIONES!A:N,11)</f>
        <v>14</v>
      </c>
      <c r="P923" s="4">
        <f>+VLOOKUP($A923,DATOS_CAPACITACIONES!A:L,12)</f>
        <v>14</v>
      </c>
      <c r="Q923" s="3">
        <f t="shared" si="14"/>
        <v>1</v>
      </c>
    </row>
    <row r="924" spans="1:17" ht="34.5" customHeight="1" x14ac:dyDescent="0.25">
      <c r="A924" s="2">
        <v>40</v>
      </c>
      <c r="B924" s="4" t="str">
        <f>+VLOOKUP($A924,DATOS_CAPACITACIONES!A:B,2,0)</f>
        <v>Ambiental</v>
      </c>
      <c r="C924" s="4" t="str">
        <f>+VLOOKUP($A924,DATOS_CAPACITACIONES!A:C,3,0)</f>
        <v>Entrega de envases vacíos de agroquímicos</v>
      </c>
      <c r="D924" s="4" t="str">
        <f>+VLOOKUP($A924,DATOS_CAPACITACIONES!A:D,4,0)</f>
        <v xml:space="preserve">Se le recuerda al personal el procedimiento y manejo adecuado de los envases vacíos de agroquímicos </v>
      </c>
      <c r="E924" s="4" t="str">
        <f>+VLOOKUP($A924,DATOS_CAPACITACIONES!A:E,5,0)</f>
        <v>Sandra Caro</v>
      </c>
      <c r="F924" s="4" t="str">
        <f>+VLOOKUP($A924,DATOS_CAPACITACIONES!A:F,6,0)</f>
        <v>William Fierro</v>
      </c>
      <c r="G924" s="4" t="str">
        <f>+VLOOKUP($A924,DATOS_CAPACITACIONES!A:G,7,0)</f>
        <v xml:space="preserve">Finca El Pilar </v>
      </c>
      <c r="H924" s="5">
        <f>+VLOOKUP($A924,DATOS_CAPACITACIONES!A:H,8,0)</f>
        <v>44383</v>
      </c>
      <c r="I924" s="4">
        <f>+VLOOKUP($A924,DATOS_CAPACITACIONES!A:I,9,0)</f>
        <v>15</v>
      </c>
      <c r="J924" s="2">
        <v>1007329990</v>
      </c>
      <c r="K924" s="4">
        <f>+VLOOKUP($J924,DATOS_PERSONAL!B:C,2,0)</f>
        <v>1101</v>
      </c>
      <c r="L924" s="4" t="str">
        <f>+VLOOKUP($J924,DATOS_PERSONAL!B:D,3,0)</f>
        <v>ADRIANA</v>
      </c>
      <c r="M924" s="4" t="str">
        <f>+VLOOKUP($J924,DATOS_PERSONAL!B:E,4,0)</f>
        <v xml:space="preserve">HERNANDEZ LONDOÑO </v>
      </c>
      <c r="N924" s="4" t="str">
        <f>+VLOOKUP($J924,DATOS_PERSONAL!B:F,5,0)</f>
        <v>OROBERLÍN S.A.S.</v>
      </c>
      <c r="O924" s="4">
        <f>+VLOOKUP($A924,DATOS_CAPACITACIONES!A:N,11)</f>
        <v>14</v>
      </c>
      <c r="P924" s="4">
        <f>+VLOOKUP($A924,DATOS_CAPACITACIONES!A:L,12)</f>
        <v>14</v>
      </c>
      <c r="Q924" s="3">
        <f t="shared" si="14"/>
        <v>1</v>
      </c>
    </row>
    <row r="925" spans="1:17" ht="34.5" customHeight="1" x14ac:dyDescent="0.25">
      <c r="A925" s="2">
        <v>40</v>
      </c>
      <c r="B925" s="4" t="str">
        <f>+VLOOKUP($A925,DATOS_CAPACITACIONES!A:B,2,0)</f>
        <v>Ambiental</v>
      </c>
      <c r="C925" s="4" t="str">
        <f>+VLOOKUP($A925,DATOS_CAPACITACIONES!A:C,3,0)</f>
        <v>Entrega de envases vacíos de agroquímicos</v>
      </c>
      <c r="D925" s="4" t="str">
        <f>+VLOOKUP($A925,DATOS_CAPACITACIONES!A:D,4,0)</f>
        <v xml:space="preserve">Se le recuerda al personal el procedimiento y manejo adecuado de los envases vacíos de agroquímicos </v>
      </c>
      <c r="E925" s="4" t="str">
        <f>+VLOOKUP($A925,DATOS_CAPACITACIONES!A:E,5,0)</f>
        <v>Sandra Caro</v>
      </c>
      <c r="F925" s="4" t="str">
        <f>+VLOOKUP($A925,DATOS_CAPACITACIONES!A:F,6,0)</f>
        <v>William Fierro</v>
      </c>
      <c r="G925" s="4" t="str">
        <f>+VLOOKUP($A925,DATOS_CAPACITACIONES!A:G,7,0)</f>
        <v xml:space="preserve">Finca El Pilar </v>
      </c>
      <c r="H925" s="5">
        <f>+VLOOKUP($A925,DATOS_CAPACITACIONES!A:H,8,0)</f>
        <v>44383</v>
      </c>
      <c r="I925" s="4">
        <f>+VLOOKUP($A925,DATOS_CAPACITACIONES!A:I,9,0)</f>
        <v>15</v>
      </c>
      <c r="J925" s="2">
        <v>1123115110</v>
      </c>
      <c r="K925" s="4">
        <f>+VLOOKUP($J925,DATOS_PERSONAL!B:C,2,0)</f>
        <v>1371</v>
      </c>
      <c r="L925" s="4" t="str">
        <f>+VLOOKUP($J925,DATOS_PERSONAL!B:D,3,0)</f>
        <v>MARINELLY</v>
      </c>
      <c r="M925" s="4" t="str">
        <f>+VLOOKUP($J925,DATOS_PERSONAL!B:E,4,0)</f>
        <v xml:space="preserve">HERNANDEZ JILGUERO </v>
      </c>
      <c r="N925" s="4" t="str">
        <f>+VLOOKUP($J925,DATOS_PERSONAL!B:F,5,0)</f>
        <v>OROBERLÍN S.A.S.</v>
      </c>
      <c r="O925" s="4">
        <f>+VLOOKUP($A925,DATOS_CAPACITACIONES!A:N,11)</f>
        <v>14</v>
      </c>
      <c r="P925" s="4">
        <f>+VLOOKUP($A925,DATOS_CAPACITACIONES!A:L,12)</f>
        <v>14</v>
      </c>
      <c r="Q925" s="3">
        <f t="shared" si="14"/>
        <v>1</v>
      </c>
    </row>
    <row r="926" spans="1:17" ht="34.5" customHeight="1" x14ac:dyDescent="0.25">
      <c r="A926" s="2">
        <v>40</v>
      </c>
      <c r="B926" s="4" t="str">
        <f>+VLOOKUP($A926,DATOS_CAPACITACIONES!A:B,2,0)</f>
        <v>Ambiental</v>
      </c>
      <c r="C926" s="4" t="str">
        <f>+VLOOKUP($A926,DATOS_CAPACITACIONES!A:C,3,0)</f>
        <v>Entrega de envases vacíos de agroquímicos</v>
      </c>
      <c r="D926" s="4" t="str">
        <f>+VLOOKUP($A926,DATOS_CAPACITACIONES!A:D,4,0)</f>
        <v xml:space="preserve">Se le recuerda al personal el procedimiento y manejo adecuado de los envases vacíos de agroquímicos </v>
      </c>
      <c r="E926" s="4" t="str">
        <f>+VLOOKUP($A926,DATOS_CAPACITACIONES!A:E,5,0)</f>
        <v>Sandra Caro</v>
      </c>
      <c r="F926" s="4" t="str">
        <f>+VLOOKUP($A926,DATOS_CAPACITACIONES!A:F,6,0)</f>
        <v>William Fierro</v>
      </c>
      <c r="G926" s="4" t="str">
        <f>+VLOOKUP($A926,DATOS_CAPACITACIONES!A:G,7,0)</f>
        <v xml:space="preserve">Finca El Pilar </v>
      </c>
      <c r="H926" s="5">
        <f>+VLOOKUP($A926,DATOS_CAPACITACIONES!A:H,8,0)</f>
        <v>44383</v>
      </c>
      <c r="I926" s="4">
        <f>+VLOOKUP($A926,DATOS_CAPACITACIONES!A:I,9,0)</f>
        <v>15</v>
      </c>
      <c r="J926" s="2">
        <v>31536041</v>
      </c>
      <c r="K926" s="4">
        <f>+VLOOKUP($J926,DATOS_PERSONAL!B:C,2,0)</f>
        <v>1101</v>
      </c>
      <c r="L926" s="4" t="str">
        <f>+VLOOKUP($J926,DATOS_PERSONAL!B:D,3,0)</f>
        <v>ZAMIRNA</v>
      </c>
      <c r="M926" s="4" t="str">
        <f>+VLOOKUP($J926,DATOS_PERSONAL!B:E,4,0)</f>
        <v xml:space="preserve">GUERRERO AGUILAR </v>
      </c>
      <c r="N926" s="4" t="str">
        <f>+VLOOKUP($J926,DATOS_PERSONAL!B:F,5,0)</f>
        <v>OROBERLÍN S.A.S.</v>
      </c>
      <c r="O926" s="4">
        <f>+VLOOKUP($A926,DATOS_CAPACITACIONES!A:N,11)</f>
        <v>14</v>
      </c>
      <c r="P926" s="4">
        <f>+VLOOKUP($A926,DATOS_CAPACITACIONES!A:L,12)</f>
        <v>14</v>
      </c>
      <c r="Q926" s="3">
        <f t="shared" si="14"/>
        <v>1</v>
      </c>
    </row>
    <row r="927" spans="1:17" ht="34.5" customHeight="1" x14ac:dyDescent="0.25">
      <c r="A927" s="2">
        <v>40</v>
      </c>
      <c r="B927" s="4" t="str">
        <f>+VLOOKUP($A927,DATOS_CAPACITACIONES!A:B,2,0)</f>
        <v>Ambiental</v>
      </c>
      <c r="C927" s="4" t="str">
        <f>+VLOOKUP($A927,DATOS_CAPACITACIONES!A:C,3,0)</f>
        <v>Entrega de envases vacíos de agroquímicos</v>
      </c>
      <c r="D927" s="4" t="str">
        <f>+VLOOKUP($A927,DATOS_CAPACITACIONES!A:D,4,0)</f>
        <v xml:space="preserve">Se le recuerda al personal el procedimiento y manejo adecuado de los envases vacíos de agroquímicos </v>
      </c>
      <c r="E927" s="4" t="str">
        <f>+VLOOKUP($A927,DATOS_CAPACITACIONES!A:E,5,0)</f>
        <v>Sandra Caro</v>
      </c>
      <c r="F927" s="4" t="str">
        <f>+VLOOKUP($A927,DATOS_CAPACITACIONES!A:F,6,0)</f>
        <v>William Fierro</v>
      </c>
      <c r="G927" s="4" t="str">
        <f>+VLOOKUP($A927,DATOS_CAPACITACIONES!A:G,7,0)</f>
        <v xml:space="preserve">Finca El Pilar </v>
      </c>
      <c r="H927" s="5">
        <f>+VLOOKUP($A927,DATOS_CAPACITACIONES!A:H,8,0)</f>
        <v>44383</v>
      </c>
      <c r="I927" s="4">
        <f>+VLOOKUP($A927,DATOS_CAPACITACIONES!A:I,9,0)</f>
        <v>15</v>
      </c>
      <c r="J927" s="2">
        <v>1121952333</v>
      </c>
      <c r="K927" s="4">
        <f>+VLOOKUP($J927,DATOS_PERSONAL!B:C,2,0)</f>
        <v>1480</v>
      </c>
      <c r="L927" s="4" t="str">
        <f>+VLOOKUP($J927,DATOS_PERSONAL!B:D,3,0)</f>
        <v>DANNY ALEJANDRA</v>
      </c>
      <c r="M927" s="4" t="str">
        <f>+VLOOKUP($J927,DATOS_PERSONAL!B:E,4,0)</f>
        <v xml:space="preserve">GONZALEZ </v>
      </c>
      <c r="N927" s="4" t="str">
        <f>+VLOOKUP($J927,DATOS_PERSONAL!B:F,5,0)</f>
        <v>OROBERLÍN S.A.S.</v>
      </c>
      <c r="O927" s="4">
        <f>+VLOOKUP($A927,DATOS_CAPACITACIONES!A:N,11)</f>
        <v>14</v>
      </c>
      <c r="P927" s="4">
        <f>+VLOOKUP($A927,DATOS_CAPACITACIONES!A:L,12)</f>
        <v>14</v>
      </c>
      <c r="Q927" s="3">
        <f t="shared" si="14"/>
        <v>1</v>
      </c>
    </row>
    <row r="928" spans="1:17" ht="34.5" customHeight="1" x14ac:dyDescent="0.25">
      <c r="A928" s="2">
        <v>40</v>
      </c>
      <c r="B928" s="4" t="str">
        <f>+VLOOKUP($A928,DATOS_CAPACITACIONES!A:B,2,0)</f>
        <v>Ambiental</v>
      </c>
      <c r="C928" s="4" t="str">
        <f>+VLOOKUP($A928,DATOS_CAPACITACIONES!A:C,3,0)</f>
        <v>Entrega de envases vacíos de agroquímicos</v>
      </c>
      <c r="D928" s="4" t="str">
        <f>+VLOOKUP($A928,DATOS_CAPACITACIONES!A:D,4,0)</f>
        <v xml:space="preserve">Se le recuerda al personal el procedimiento y manejo adecuado de los envases vacíos de agroquímicos </v>
      </c>
      <c r="E928" s="4" t="str">
        <f>+VLOOKUP($A928,DATOS_CAPACITACIONES!A:E,5,0)</f>
        <v>Sandra Caro</v>
      </c>
      <c r="F928" s="4" t="str">
        <f>+VLOOKUP($A928,DATOS_CAPACITACIONES!A:F,6,0)</f>
        <v>William Fierro</v>
      </c>
      <c r="G928" s="4" t="str">
        <f>+VLOOKUP($A928,DATOS_CAPACITACIONES!A:G,7,0)</f>
        <v xml:space="preserve">Finca El Pilar </v>
      </c>
      <c r="H928" s="5">
        <f>+VLOOKUP($A928,DATOS_CAPACITACIONES!A:H,8,0)</f>
        <v>44383</v>
      </c>
      <c r="I928" s="4">
        <f>+VLOOKUP($A928,DATOS_CAPACITACIONES!A:I,9,0)</f>
        <v>15</v>
      </c>
      <c r="J928" s="2">
        <v>1109411143</v>
      </c>
      <c r="K928" s="4">
        <f>+VLOOKUP($J928,DATOS_PERSONAL!B:C,2,0)</f>
        <v>1477</v>
      </c>
      <c r="L928" s="4" t="str">
        <f>+VLOOKUP($J928,DATOS_PERSONAL!B:D,3,0)</f>
        <v>YISSY FERNANDA</v>
      </c>
      <c r="M928" s="4" t="str">
        <f>+VLOOKUP($J928,DATOS_PERSONAL!B:E,4,0)</f>
        <v xml:space="preserve">CASTRO CESPEDES </v>
      </c>
      <c r="N928" s="4" t="str">
        <f>+VLOOKUP($J928,DATOS_PERSONAL!B:F,5,0)</f>
        <v>OROBERLÍN S.A.S.</v>
      </c>
      <c r="O928" s="4">
        <f>+VLOOKUP($A928,DATOS_CAPACITACIONES!A:N,11)</f>
        <v>14</v>
      </c>
      <c r="P928" s="4">
        <f>+VLOOKUP($A928,DATOS_CAPACITACIONES!A:L,12)</f>
        <v>14</v>
      </c>
      <c r="Q928" s="3">
        <f t="shared" si="14"/>
        <v>1</v>
      </c>
    </row>
    <row r="929" spans="1:17" ht="34.5" customHeight="1" x14ac:dyDescent="0.25">
      <c r="A929" s="2">
        <v>40</v>
      </c>
      <c r="B929" s="4" t="str">
        <f>+VLOOKUP($A929,DATOS_CAPACITACIONES!A:B,2,0)</f>
        <v>Ambiental</v>
      </c>
      <c r="C929" s="4" t="str">
        <f>+VLOOKUP($A929,DATOS_CAPACITACIONES!A:C,3,0)</f>
        <v>Entrega de envases vacíos de agroquímicos</v>
      </c>
      <c r="D929" s="4" t="str">
        <f>+VLOOKUP($A929,DATOS_CAPACITACIONES!A:D,4,0)</f>
        <v xml:space="preserve">Se le recuerda al personal el procedimiento y manejo adecuado de los envases vacíos de agroquímicos </v>
      </c>
      <c r="E929" s="4" t="str">
        <f>+VLOOKUP($A929,DATOS_CAPACITACIONES!A:E,5,0)</f>
        <v>Sandra Caro</v>
      </c>
      <c r="F929" s="4" t="str">
        <f>+VLOOKUP($A929,DATOS_CAPACITACIONES!A:F,6,0)</f>
        <v>William Fierro</v>
      </c>
      <c r="G929" s="4" t="str">
        <f>+VLOOKUP($A929,DATOS_CAPACITACIONES!A:G,7,0)</f>
        <v xml:space="preserve">Finca El Pilar </v>
      </c>
      <c r="H929" s="5">
        <f>+VLOOKUP($A929,DATOS_CAPACITACIONES!A:H,8,0)</f>
        <v>44383</v>
      </c>
      <c r="I929" s="4">
        <f>+VLOOKUP($A929,DATOS_CAPACITACIONES!A:I,9,0)</f>
        <v>15</v>
      </c>
      <c r="J929" s="2">
        <v>1121917518</v>
      </c>
      <c r="K929" s="4" t="str">
        <f>+VLOOKUP($J929,DATOS_PERSONAL!B:C,2,0)</f>
        <v>N/A</v>
      </c>
      <c r="L929" s="4" t="str">
        <f>+VLOOKUP($J929,DATOS_PERSONAL!B:D,3,0)</f>
        <v xml:space="preserve"> CARLOS ALBEIRO</v>
      </c>
      <c r="M929" s="4" t="str">
        <f>+VLOOKUP($J929,DATOS_PERSONAL!B:E,4,0)</f>
        <v>BECERRA ZAMORA</v>
      </c>
      <c r="N929" s="4" t="str">
        <f>+VLOOKUP($J929,DATOS_PERSONAL!B:F,5,0)</f>
        <v>PALMERAS CARARABO S.A.</v>
      </c>
      <c r="O929" s="4">
        <f>+VLOOKUP($A929,DATOS_CAPACITACIONES!A:N,11)</f>
        <v>14</v>
      </c>
      <c r="P929" s="4">
        <f>+VLOOKUP($A929,DATOS_CAPACITACIONES!A:L,12)</f>
        <v>14</v>
      </c>
      <c r="Q929" s="3">
        <f t="shared" si="14"/>
        <v>1</v>
      </c>
    </row>
    <row r="930" spans="1:17" ht="34.5" customHeight="1" x14ac:dyDescent="0.25">
      <c r="A930" s="2">
        <v>41</v>
      </c>
      <c r="B930" s="4" t="str">
        <f>+VLOOKUP($A930,DATOS_CAPACITACIONES!A:B,2,0)</f>
        <v>Ambiental</v>
      </c>
      <c r="C930" s="4" t="str">
        <f>+VLOOKUP($A930,DATOS_CAPACITACIONES!A:C,3,0)</f>
        <v>Manejo y disposición de residuos peligrosos</v>
      </c>
      <c r="D930" s="4" t="str">
        <f>+VLOOKUP($A930,DATOS_CAPACITACIONES!A:D,4,0)</f>
        <v xml:space="preserve">Socialización del Manejo y disposición adecuado de los residuos peligrosos en específico, los residuos que se generan en la empresa. </v>
      </c>
      <c r="E930" s="4" t="str">
        <f>+VLOOKUP($A930,DATOS_CAPACITACIONES!A:E,5,0)</f>
        <v>William Fierro</v>
      </c>
      <c r="F930" s="4" t="str">
        <f>+VLOOKUP($A930,DATOS_CAPACITACIONES!A:F,6,0)</f>
        <v xml:space="preserve">William Fierro </v>
      </c>
      <c r="G930" s="4" t="str">
        <f>+VLOOKUP($A930,DATOS_CAPACITACIONES!A:G,7,0)</f>
        <v xml:space="preserve">Finca El Pilar </v>
      </c>
      <c r="H930" s="5">
        <f>+VLOOKUP($A930,DATOS_CAPACITACIONES!A:H,8,0)</f>
        <v>44390</v>
      </c>
      <c r="I930" s="4">
        <f>+VLOOKUP($A930,DATOS_CAPACITACIONES!A:I,9,0)</f>
        <v>120</v>
      </c>
      <c r="J930" s="2">
        <v>3274917</v>
      </c>
      <c r="K930" s="4">
        <f>+VLOOKUP($J930,DATOS_PERSONAL!B:C,2,0)</f>
        <v>1027</v>
      </c>
      <c r="L930" s="4" t="str">
        <f>+VLOOKUP($J930,DATOS_PERSONAL!B:D,3,0)</f>
        <v xml:space="preserve"> HERNAN ARIEL</v>
      </c>
      <c r="M930" s="4" t="str">
        <f>+VLOOKUP($J930,DATOS_PERSONAL!B:E,4,0)</f>
        <v>VELASQUEZ ROBAYO</v>
      </c>
      <c r="N930" s="4" t="str">
        <f>+VLOOKUP($J930,DATOS_PERSONAL!B:F,5,0)</f>
        <v>OROBERLÍN S.A.S.</v>
      </c>
      <c r="O930" s="4">
        <f>+VLOOKUP($A930,DATOS_CAPACITACIONES!A:N,11,0)</f>
        <v>32</v>
      </c>
      <c r="P930" s="4">
        <f>+VLOOKUP($A930,DATOS_CAPACITACIONES!A:L,12,0)</f>
        <v>32</v>
      </c>
      <c r="Q930" s="3">
        <f t="shared" si="14"/>
        <v>1</v>
      </c>
    </row>
    <row r="931" spans="1:17" ht="34.5" customHeight="1" x14ac:dyDescent="0.25">
      <c r="A931" s="2">
        <v>41</v>
      </c>
      <c r="B931" s="4" t="str">
        <f>+VLOOKUP($A931,DATOS_CAPACITACIONES!A:B,2,0)</f>
        <v>Ambiental</v>
      </c>
      <c r="C931" s="4" t="str">
        <f>+VLOOKUP($A931,DATOS_CAPACITACIONES!A:C,3,0)</f>
        <v>Manejo y disposición de residuos peligrosos</v>
      </c>
      <c r="D931" s="4" t="str">
        <f>+VLOOKUP($A931,DATOS_CAPACITACIONES!A:D,4,0)</f>
        <v xml:space="preserve">Socialización del Manejo y disposición adecuado de los residuos peligrosos en específico, los residuos que se generan en la empresa. </v>
      </c>
      <c r="E931" s="4" t="str">
        <f>+VLOOKUP($A931,DATOS_CAPACITACIONES!A:E,5,0)</f>
        <v>William Fierro</v>
      </c>
      <c r="F931" s="4" t="str">
        <f>+VLOOKUP($A931,DATOS_CAPACITACIONES!A:F,6,0)</f>
        <v xml:space="preserve">William Fierro </v>
      </c>
      <c r="G931" s="4" t="str">
        <f>+VLOOKUP($A931,DATOS_CAPACITACIONES!A:G,7,0)</f>
        <v xml:space="preserve">Finca El Pilar </v>
      </c>
      <c r="H931" s="5">
        <f>+VLOOKUP($A931,DATOS_CAPACITACIONES!A:H,8,0)</f>
        <v>44390</v>
      </c>
      <c r="I931" s="4">
        <f>+VLOOKUP($A931,DATOS_CAPACITACIONES!A:I,9,0)</f>
        <v>120</v>
      </c>
      <c r="J931" s="2">
        <v>31031744</v>
      </c>
      <c r="K931" s="4">
        <f>+VLOOKUP($J931,DATOS_PERSONAL!B:C,2,0)</f>
        <v>1023</v>
      </c>
      <c r="L931" s="4" t="str">
        <f>+VLOOKUP($J931,DATOS_PERSONAL!B:D,3,0)</f>
        <v xml:space="preserve"> MARIA EUGENIA</v>
      </c>
      <c r="M931" s="4" t="str">
        <f>+VLOOKUP($J931,DATOS_PERSONAL!B:E,4,0)</f>
        <v>VARGAS OVALLE</v>
      </c>
      <c r="N931" s="4" t="str">
        <f>+VLOOKUP($J931,DATOS_PERSONAL!B:F,5,0)</f>
        <v>OROBERLÍN S.A.S.</v>
      </c>
      <c r="O931" s="4">
        <f>+VLOOKUP($A931,DATOS_CAPACITACIONES!A:N,11,0)</f>
        <v>32</v>
      </c>
      <c r="P931" s="4">
        <f>+VLOOKUP($A931,DATOS_CAPACITACIONES!A:L,12,0)</f>
        <v>32</v>
      </c>
      <c r="Q931" s="3">
        <f t="shared" si="14"/>
        <v>1</v>
      </c>
    </row>
    <row r="932" spans="1:17" ht="34.5" customHeight="1" x14ac:dyDescent="0.25">
      <c r="A932" s="2">
        <v>41</v>
      </c>
      <c r="B932" s="4" t="str">
        <f>+VLOOKUP($A932,DATOS_CAPACITACIONES!A:B,2,0)</f>
        <v>Ambiental</v>
      </c>
      <c r="C932" s="4" t="str">
        <f>+VLOOKUP($A932,DATOS_CAPACITACIONES!A:C,3,0)</f>
        <v>Manejo y disposición de residuos peligrosos</v>
      </c>
      <c r="D932" s="4" t="str">
        <f>+VLOOKUP($A932,DATOS_CAPACITACIONES!A:D,4,0)</f>
        <v xml:space="preserve">Socialización del Manejo y disposición adecuado de los residuos peligrosos en específico, los residuos que se generan en la empresa. </v>
      </c>
      <c r="E932" s="4" t="str">
        <f>+VLOOKUP($A932,DATOS_CAPACITACIONES!A:E,5,0)</f>
        <v>William Fierro</v>
      </c>
      <c r="F932" s="4" t="str">
        <f>+VLOOKUP($A932,DATOS_CAPACITACIONES!A:F,6,0)</f>
        <v xml:space="preserve">William Fierro </v>
      </c>
      <c r="G932" s="4" t="str">
        <f>+VLOOKUP($A932,DATOS_CAPACITACIONES!A:G,7,0)</f>
        <v xml:space="preserve">Finca El Pilar </v>
      </c>
      <c r="H932" s="5">
        <f>+VLOOKUP($A932,DATOS_CAPACITACIONES!A:H,8,0)</f>
        <v>44390</v>
      </c>
      <c r="I932" s="4">
        <f>+VLOOKUP($A932,DATOS_CAPACITACIONES!A:I,9,0)</f>
        <v>120</v>
      </c>
      <c r="J932" s="2">
        <v>40341942</v>
      </c>
      <c r="K932" s="4">
        <f>+VLOOKUP($J932,DATOS_PERSONAL!B:C,2,0)</f>
        <v>1028</v>
      </c>
      <c r="L932" s="4" t="str">
        <f>+VLOOKUP($J932,DATOS_PERSONAL!B:D,3,0)</f>
        <v xml:space="preserve"> MARIA YORLEY</v>
      </c>
      <c r="M932" s="4" t="str">
        <f>+VLOOKUP($J932,DATOS_PERSONAL!B:E,4,0)</f>
        <v>TORRES GARCIA</v>
      </c>
      <c r="N932" s="4" t="str">
        <f>+VLOOKUP($J932,DATOS_PERSONAL!B:F,5,0)</f>
        <v>OROBERLÍN S.A.S.</v>
      </c>
      <c r="O932" s="4">
        <f>+VLOOKUP($A932,DATOS_CAPACITACIONES!A:N,11,0)</f>
        <v>32</v>
      </c>
      <c r="P932" s="4">
        <f>+VLOOKUP($A932,DATOS_CAPACITACIONES!A:L,12,0)</f>
        <v>32</v>
      </c>
      <c r="Q932" s="3">
        <f t="shared" si="14"/>
        <v>1</v>
      </c>
    </row>
    <row r="933" spans="1:17" ht="34.5" customHeight="1" x14ac:dyDescent="0.25">
      <c r="A933" s="2">
        <v>41</v>
      </c>
      <c r="B933" s="4" t="str">
        <f>+VLOOKUP($A933,DATOS_CAPACITACIONES!A:B,2,0)</f>
        <v>Ambiental</v>
      </c>
      <c r="C933" s="4" t="str">
        <f>+VLOOKUP($A933,DATOS_CAPACITACIONES!A:C,3,0)</f>
        <v>Manejo y disposición de residuos peligrosos</v>
      </c>
      <c r="D933" s="4" t="str">
        <f>+VLOOKUP($A933,DATOS_CAPACITACIONES!A:D,4,0)</f>
        <v xml:space="preserve">Socialización del Manejo y disposición adecuado de los residuos peligrosos en específico, los residuos que se generan en la empresa. </v>
      </c>
      <c r="E933" s="4" t="str">
        <f>+VLOOKUP($A933,DATOS_CAPACITACIONES!A:E,5,0)</f>
        <v>William Fierro</v>
      </c>
      <c r="F933" s="4" t="str">
        <f>+VLOOKUP($A933,DATOS_CAPACITACIONES!A:F,6,0)</f>
        <v xml:space="preserve">William Fierro </v>
      </c>
      <c r="G933" s="4" t="str">
        <f>+VLOOKUP($A933,DATOS_CAPACITACIONES!A:G,7,0)</f>
        <v xml:space="preserve">Finca El Pilar </v>
      </c>
      <c r="H933" s="5">
        <f>+VLOOKUP($A933,DATOS_CAPACITACIONES!A:H,8,0)</f>
        <v>44390</v>
      </c>
      <c r="I933" s="4">
        <f>+VLOOKUP($A933,DATOS_CAPACITACIONES!A:I,9,0)</f>
        <v>120</v>
      </c>
      <c r="J933" s="2">
        <v>17267214</v>
      </c>
      <c r="K933" s="4">
        <f>+VLOOKUP($J933,DATOS_PERSONAL!B:C,2,0)</f>
        <v>1311</v>
      </c>
      <c r="L933" s="4" t="str">
        <f>+VLOOKUP($J933,DATOS_PERSONAL!B:D,3,0)</f>
        <v>JOSE ALVARO</v>
      </c>
      <c r="M933" s="4" t="str">
        <f>+VLOOKUP($J933,DATOS_PERSONAL!B:E,4,0)</f>
        <v xml:space="preserve">SUAREZ TRIVIÑO </v>
      </c>
      <c r="N933" s="4" t="str">
        <f>+VLOOKUP($J933,DATOS_PERSONAL!B:F,5,0)</f>
        <v>OROBERLÍN S.A.S.</v>
      </c>
      <c r="O933" s="4">
        <f>+VLOOKUP($A933,DATOS_CAPACITACIONES!A:N,11,0)</f>
        <v>32</v>
      </c>
      <c r="P933" s="4">
        <f>+VLOOKUP($A933,DATOS_CAPACITACIONES!A:L,12,0)</f>
        <v>32</v>
      </c>
      <c r="Q933" s="3">
        <f t="shared" si="14"/>
        <v>1</v>
      </c>
    </row>
    <row r="934" spans="1:17" ht="34.5" customHeight="1" x14ac:dyDescent="0.25">
      <c r="A934" s="2">
        <v>41</v>
      </c>
      <c r="B934" s="4" t="str">
        <f>+VLOOKUP($A934,DATOS_CAPACITACIONES!A:B,2,0)</f>
        <v>Ambiental</v>
      </c>
      <c r="C934" s="4" t="str">
        <f>+VLOOKUP($A934,DATOS_CAPACITACIONES!A:C,3,0)</f>
        <v>Manejo y disposición de residuos peligrosos</v>
      </c>
      <c r="D934" s="4" t="str">
        <f>+VLOOKUP($A934,DATOS_CAPACITACIONES!A:D,4,0)</f>
        <v xml:space="preserve">Socialización del Manejo y disposición adecuado de los residuos peligrosos en específico, los residuos que se generan en la empresa. </v>
      </c>
      <c r="E934" s="4" t="str">
        <f>+VLOOKUP($A934,DATOS_CAPACITACIONES!A:E,5,0)</f>
        <v>William Fierro</v>
      </c>
      <c r="F934" s="4" t="str">
        <f>+VLOOKUP($A934,DATOS_CAPACITACIONES!A:F,6,0)</f>
        <v xml:space="preserve">William Fierro </v>
      </c>
      <c r="G934" s="4" t="str">
        <f>+VLOOKUP($A934,DATOS_CAPACITACIONES!A:G,7,0)</f>
        <v xml:space="preserve">Finca El Pilar </v>
      </c>
      <c r="H934" s="5">
        <f>+VLOOKUP($A934,DATOS_CAPACITACIONES!A:H,8,0)</f>
        <v>44390</v>
      </c>
      <c r="I934" s="4">
        <f>+VLOOKUP($A934,DATOS_CAPACITACIONES!A:I,9,0)</f>
        <v>120</v>
      </c>
      <c r="J934" s="2">
        <v>1006778024</v>
      </c>
      <c r="K934" s="4">
        <f>+VLOOKUP($J934,DATOS_PERSONAL!B:C,2,0)</f>
        <v>1505</v>
      </c>
      <c r="L934" s="4" t="str">
        <f>+VLOOKUP($J934,DATOS_PERSONAL!B:D,3,0)</f>
        <v>JUAN DAVID</v>
      </c>
      <c r="M934" s="4" t="str">
        <f>+VLOOKUP($J934,DATOS_PERSONAL!B:E,4,0)</f>
        <v xml:space="preserve">SOLORZA ROJAS </v>
      </c>
      <c r="N934" s="4" t="str">
        <f>+VLOOKUP($J934,DATOS_PERSONAL!B:F,5,0)</f>
        <v>OROBERLÍN S.A.S.</v>
      </c>
      <c r="O934" s="4">
        <f>+VLOOKUP($A934,DATOS_CAPACITACIONES!A:N,11,0)</f>
        <v>32</v>
      </c>
      <c r="P934" s="4">
        <f>+VLOOKUP($A934,DATOS_CAPACITACIONES!A:L,12,0)</f>
        <v>32</v>
      </c>
      <c r="Q934" s="3">
        <f t="shared" si="14"/>
        <v>1</v>
      </c>
    </row>
    <row r="935" spans="1:17" ht="34.5" customHeight="1" x14ac:dyDescent="0.25">
      <c r="A935" s="2">
        <v>41</v>
      </c>
      <c r="B935" s="4" t="str">
        <f>+VLOOKUP($A935,DATOS_CAPACITACIONES!A:B,2,0)</f>
        <v>Ambiental</v>
      </c>
      <c r="C935" s="4" t="str">
        <f>+VLOOKUP($A935,DATOS_CAPACITACIONES!A:C,3,0)</f>
        <v>Manejo y disposición de residuos peligrosos</v>
      </c>
      <c r="D935" s="4" t="str">
        <f>+VLOOKUP($A935,DATOS_CAPACITACIONES!A:D,4,0)</f>
        <v xml:space="preserve">Socialización del Manejo y disposición adecuado de los residuos peligrosos en específico, los residuos que se generan en la empresa. </v>
      </c>
      <c r="E935" s="4" t="str">
        <f>+VLOOKUP($A935,DATOS_CAPACITACIONES!A:E,5,0)</f>
        <v>William Fierro</v>
      </c>
      <c r="F935" s="4" t="str">
        <f>+VLOOKUP($A935,DATOS_CAPACITACIONES!A:F,6,0)</f>
        <v xml:space="preserve">William Fierro </v>
      </c>
      <c r="G935" s="4" t="str">
        <f>+VLOOKUP($A935,DATOS_CAPACITACIONES!A:G,7,0)</f>
        <v xml:space="preserve">Finca El Pilar </v>
      </c>
      <c r="H935" s="5">
        <f>+VLOOKUP($A935,DATOS_CAPACITACIONES!A:H,8,0)</f>
        <v>44390</v>
      </c>
      <c r="I935" s="4">
        <f>+VLOOKUP($A935,DATOS_CAPACITACIONES!A:I,9,0)</f>
        <v>120</v>
      </c>
      <c r="J935" s="2">
        <v>25331999</v>
      </c>
      <c r="K935" s="4">
        <f>+VLOOKUP($J935,DATOS_PERSONAL!B:C,2,0)</f>
        <v>1121</v>
      </c>
      <c r="L935" s="4" t="str">
        <f>+VLOOKUP($J935,DATOS_PERSONAL!B:D,3,0)</f>
        <v xml:space="preserve">VICKY JIMENA </v>
      </c>
      <c r="M935" s="4" t="str">
        <f>+VLOOKUP($J935,DATOS_PERSONAL!B:E,4,0)</f>
        <v xml:space="preserve">SANDOVAL GOLU </v>
      </c>
      <c r="N935" s="4" t="str">
        <f>+VLOOKUP($J935,DATOS_PERSONAL!B:F,5,0)</f>
        <v>OROBERLÍN S.A.S.</v>
      </c>
      <c r="O935" s="4">
        <f>+VLOOKUP($A935,DATOS_CAPACITACIONES!A:N,11,0)</f>
        <v>32</v>
      </c>
      <c r="P935" s="4">
        <f>+VLOOKUP($A935,DATOS_CAPACITACIONES!A:L,12,0)</f>
        <v>32</v>
      </c>
      <c r="Q935" s="3">
        <f t="shared" si="14"/>
        <v>1</v>
      </c>
    </row>
    <row r="936" spans="1:17" ht="34.5" customHeight="1" x14ac:dyDescent="0.25">
      <c r="A936" s="2">
        <v>41</v>
      </c>
      <c r="B936" s="4" t="str">
        <f>+VLOOKUP($A936,DATOS_CAPACITACIONES!A:B,2,0)</f>
        <v>Ambiental</v>
      </c>
      <c r="C936" s="4" t="str">
        <f>+VLOOKUP($A936,DATOS_CAPACITACIONES!A:C,3,0)</f>
        <v>Manejo y disposición de residuos peligrosos</v>
      </c>
      <c r="D936" s="4" t="str">
        <f>+VLOOKUP($A936,DATOS_CAPACITACIONES!A:D,4,0)</f>
        <v xml:space="preserve">Socialización del Manejo y disposición adecuado de los residuos peligrosos en específico, los residuos que se generan en la empresa. </v>
      </c>
      <c r="E936" s="4" t="str">
        <f>+VLOOKUP($A936,DATOS_CAPACITACIONES!A:E,5,0)</f>
        <v>William Fierro</v>
      </c>
      <c r="F936" s="4" t="str">
        <f>+VLOOKUP($A936,DATOS_CAPACITACIONES!A:F,6,0)</f>
        <v xml:space="preserve">William Fierro </v>
      </c>
      <c r="G936" s="4" t="str">
        <f>+VLOOKUP($A936,DATOS_CAPACITACIONES!A:G,7,0)</f>
        <v xml:space="preserve">Finca El Pilar </v>
      </c>
      <c r="H936" s="5">
        <f>+VLOOKUP($A936,DATOS_CAPACITACIONES!A:H,8,0)</f>
        <v>44390</v>
      </c>
      <c r="I936" s="4">
        <f>+VLOOKUP($A936,DATOS_CAPACITACIONES!A:I,9,0)</f>
        <v>120</v>
      </c>
      <c r="J936" s="2">
        <v>40401255</v>
      </c>
      <c r="K936" s="4">
        <f>+VLOOKUP($J936,DATOS_PERSONAL!B:C,2,0)</f>
        <v>1034</v>
      </c>
      <c r="L936" s="4" t="str">
        <f>+VLOOKUP($J936,DATOS_PERSONAL!B:D,3,0)</f>
        <v>YUDY FERLAY</v>
      </c>
      <c r="M936" s="4" t="str">
        <f>+VLOOKUP($J936,DATOS_PERSONAL!B:E,4,0)</f>
        <v xml:space="preserve">ROMERO BERNAL </v>
      </c>
      <c r="N936" s="4" t="str">
        <f>+VLOOKUP($J936,DATOS_PERSONAL!B:F,5,0)</f>
        <v>OROBERLÍN S.A.S.</v>
      </c>
      <c r="O936" s="4">
        <f>+VLOOKUP($A936,DATOS_CAPACITACIONES!A:N,11,0)</f>
        <v>32</v>
      </c>
      <c r="P936" s="4">
        <f>+VLOOKUP($A936,DATOS_CAPACITACIONES!A:L,12,0)</f>
        <v>32</v>
      </c>
      <c r="Q936" s="3">
        <f t="shared" si="14"/>
        <v>1</v>
      </c>
    </row>
    <row r="937" spans="1:17" ht="34.5" customHeight="1" x14ac:dyDescent="0.25">
      <c r="A937" s="2">
        <v>41</v>
      </c>
      <c r="B937" s="4" t="str">
        <f>+VLOOKUP($A937,DATOS_CAPACITACIONES!A:B,2,0)</f>
        <v>Ambiental</v>
      </c>
      <c r="C937" s="4" t="str">
        <f>+VLOOKUP($A937,DATOS_CAPACITACIONES!A:C,3,0)</f>
        <v>Manejo y disposición de residuos peligrosos</v>
      </c>
      <c r="D937" s="4" t="str">
        <f>+VLOOKUP($A937,DATOS_CAPACITACIONES!A:D,4,0)</f>
        <v xml:space="preserve">Socialización del Manejo y disposición adecuado de los residuos peligrosos en específico, los residuos que se generan en la empresa. </v>
      </c>
      <c r="E937" s="4" t="str">
        <f>+VLOOKUP($A937,DATOS_CAPACITACIONES!A:E,5,0)</f>
        <v>William Fierro</v>
      </c>
      <c r="F937" s="4" t="str">
        <f>+VLOOKUP($A937,DATOS_CAPACITACIONES!A:F,6,0)</f>
        <v xml:space="preserve">William Fierro </v>
      </c>
      <c r="G937" s="4" t="str">
        <f>+VLOOKUP($A937,DATOS_CAPACITACIONES!A:G,7,0)</f>
        <v xml:space="preserve">Finca El Pilar </v>
      </c>
      <c r="H937" s="5">
        <f>+VLOOKUP($A937,DATOS_CAPACITACIONES!A:H,8,0)</f>
        <v>44390</v>
      </c>
      <c r="I937" s="4">
        <f>+VLOOKUP($A937,DATOS_CAPACITACIONES!A:I,9,0)</f>
        <v>120</v>
      </c>
      <c r="J937" s="2">
        <v>1122132486</v>
      </c>
      <c r="K937" s="4">
        <f>+VLOOKUP($J937,DATOS_PERSONAL!B:C,2,0)</f>
        <v>1216</v>
      </c>
      <c r="L937" s="4" t="str">
        <f>+VLOOKUP($J937,DATOS_PERSONAL!B:D,3,0)</f>
        <v xml:space="preserve"> LAURA MARCELA</v>
      </c>
      <c r="M937" s="4" t="str">
        <f>+VLOOKUP($J937,DATOS_PERSONAL!B:E,4,0)</f>
        <v>ROJAS GARCIA</v>
      </c>
      <c r="N937" s="4" t="str">
        <f>+VLOOKUP($J937,DATOS_PERSONAL!B:F,5,0)</f>
        <v>OROBERLÍN S.A.S.</v>
      </c>
      <c r="O937" s="4">
        <f>+VLOOKUP($A937,DATOS_CAPACITACIONES!A:N,11,0)</f>
        <v>32</v>
      </c>
      <c r="P937" s="4">
        <f>+VLOOKUP($A937,DATOS_CAPACITACIONES!A:L,12,0)</f>
        <v>32</v>
      </c>
      <c r="Q937" s="3">
        <f t="shared" si="14"/>
        <v>1</v>
      </c>
    </row>
    <row r="938" spans="1:17" ht="34.5" customHeight="1" x14ac:dyDescent="0.25">
      <c r="A938" s="2">
        <v>41</v>
      </c>
      <c r="B938" s="4" t="str">
        <f>+VLOOKUP($A938,DATOS_CAPACITACIONES!A:B,2,0)</f>
        <v>Ambiental</v>
      </c>
      <c r="C938" s="4" t="str">
        <f>+VLOOKUP($A938,DATOS_CAPACITACIONES!A:C,3,0)</f>
        <v>Manejo y disposición de residuos peligrosos</v>
      </c>
      <c r="D938" s="4" t="str">
        <f>+VLOOKUP($A938,DATOS_CAPACITACIONES!A:D,4,0)</f>
        <v xml:space="preserve">Socialización del Manejo y disposición adecuado de los residuos peligrosos en específico, los residuos que se generan en la empresa. </v>
      </c>
      <c r="E938" s="4" t="str">
        <f>+VLOOKUP($A938,DATOS_CAPACITACIONES!A:E,5,0)</f>
        <v>William Fierro</v>
      </c>
      <c r="F938" s="4" t="str">
        <f>+VLOOKUP($A938,DATOS_CAPACITACIONES!A:F,6,0)</f>
        <v xml:space="preserve">William Fierro </v>
      </c>
      <c r="G938" s="4" t="str">
        <f>+VLOOKUP($A938,DATOS_CAPACITACIONES!A:G,7,0)</f>
        <v xml:space="preserve">Finca El Pilar </v>
      </c>
      <c r="H938" s="5">
        <f>+VLOOKUP($A938,DATOS_CAPACITACIONES!A:H,8,0)</f>
        <v>44390</v>
      </c>
      <c r="I938" s="4">
        <f>+VLOOKUP($A938,DATOS_CAPACITACIONES!A:I,9,0)</f>
        <v>120</v>
      </c>
      <c r="J938" s="2">
        <v>1123114419</v>
      </c>
      <c r="K938" s="4">
        <f>+VLOOKUP($J938,DATOS_PERSONAL!B:C,2,0)</f>
        <v>1059</v>
      </c>
      <c r="L938" s="4" t="str">
        <f>+VLOOKUP($J938,DATOS_PERSONAL!B:D,3,0)</f>
        <v>ANA MARIA</v>
      </c>
      <c r="M938" s="4" t="str">
        <f>+VLOOKUP($J938,DATOS_PERSONAL!B:E,4,0)</f>
        <v xml:space="preserve">ROBAYO JIMENEZ </v>
      </c>
      <c r="N938" s="4" t="str">
        <f>+VLOOKUP($J938,DATOS_PERSONAL!B:F,5,0)</f>
        <v>OROBERLÍN S.A.S.</v>
      </c>
      <c r="O938" s="4">
        <f>+VLOOKUP($A938,DATOS_CAPACITACIONES!A:N,11,0)</f>
        <v>32</v>
      </c>
      <c r="P938" s="4">
        <f>+VLOOKUP($A938,DATOS_CAPACITACIONES!A:L,12,0)</f>
        <v>32</v>
      </c>
      <c r="Q938" s="3">
        <f t="shared" si="14"/>
        <v>1</v>
      </c>
    </row>
    <row r="939" spans="1:17" ht="34.5" customHeight="1" x14ac:dyDescent="0.25">
      <c r="A939" s="2">
        <v>41</v>
      </c>
      <c r="B939" s="4" t="str">
        <f>+VLOOKUP($A939,DATOS_CAPACITACIONES!A:B,2,0)</f>
        <v>Ambiental</v>
      </c>
      <c r="C939" s="4" t="str">
        <f>+VLOOKUP($A939,DATOS_CAPACITACIONES!A:C,3,0)</f>
        <v>Manejo y disposición de residuos peligrosos</v>
      </c>
      <c r="D939" s="4" t="str">
        <f>+VLOOKUP($A939,DATOS_CAPACITACIONES!A:D,4,0)</f>
        <v xml:space="preserve">Socialización del Manejo y disposición adecuado de los residuos peligrosos en específico, los residuos que se generan en la empresa. </v>
      </c>
      <c r="E939" s="4" t="str">
        <f>+VLOOKUP($A939,DATOS_CAPACITACIONES!A:E,5,0)</f>
        <v>William Fierro</v>
      </c>
      <c r="F939" s="4" t="str">
        <f>+VLOOKUP($A939,DATOS_CAPACITACIONES!A:F,6,0)</f>
        <v xml:space="preserve">William Fierro </v>
      </c>
      <c r="G939" s="4" t="str">
        <f>+VLOOKUP($A939,DATOS_CAPACITACIONES!A:G,7,0)</f>
        <v xml:space="preserve">Finca El Pilar </v>
      </c>
      <c r="H939" s="5">
        <f>+VLOOKUP($A939,DATOS_CAPACITACIONES!A:H,8,0)</f>
        <v>44390</v>
      </c>
      <c r="I939" s="4">
        <f>+VLOOKUP($A939,DATOS_CAPACITACIONES!A:I,9,0)</f>
        <v>120</v>
      </c>
      <c r="J939" s="2">
        <v>17972048</v>
      </c>
      <c r="K939" s="4">
        <f>+VLOOKUP($J939,DATOS_PERSONAL!B:C,2,0)</f>
        <v>1450</v>
      </c>
      <c r="L939" s="4" t="str">
        <f>+VLOOKUP($J939,DATOS_PERSONAL!B:D,3,0)</f>
        <v>MANUEL FRANCISCO</v>
      </c>
      <c r="M939" s="4" t="str">
        <f>+VLOOKUP($J939,DATOS_PERSONAL!B:E,4,0)</f>
        <v xml:space="preserve">PALLARES ANAYA </v>
      </c>
      <c r="N939" s="4" t="str">
        <f>+VLOOKUP($J939,DATOS_PERSONAL!B:F,5,0)</f>
        <v>OROBERLÍN S.A.S.</v>
      </c>
      <c r="O939" s="4">
        <f>+VLOOKUP($A939,DATOS_CAPACITACIONES!A:N,11,0)</f>
        <v>32</v>
      </c>
      <c r="P939" s="4">
        <f>+VLOOKUP($A939,DATOS_CAPACITACIONES!A:L,12,0)</f>
        <v>32</v>
      </c>
      <c r="Q939" s="3">
        <f t="shared" si="14"/>
        <v>1</v>
      </c>
    </row>
    <row r="940" spans="1:17" ht="34.5" customHeight="1" x14ac:dyDescent="0.25">
      <c r="A940" s="2">
        <v>41</v>
      </c>
      <c r="B940" s="4" t="str">
        <f>+VLOOKUP($A940,DATOS_CAPACITACIONES!A:B,2,0)</f>
        <v>Ambiental</v>
      </c>
      <c r="C940" s="4" t="str">
        <f>+VLOOKUP($A940,DATOS_CAPACITACIONES!A:C,3,0)</f>
        <v>Manejo y disposición de residuos peligrosos</v>
      </c>
      <c r="D940" s="4" t="str">
        <f>+VLOOKUP($A940,DATOS_CAPACITACIONES!A:D,4,0)</f>
        <v xml:space="preserve">Socialización del Manejo y disposición adecuado de los residuos peligrosos en específico, los residuos que se generan en la empresa. </v>
      </c>
      <c r="E940" s="4" t="str">
        <f>+VLOOKUP($A940,DATOS_CAPACITACIONES!A:E,5,0)</f>
        <v>William Fierro</v>
      </c>
      <c r="F940" s="4" t="str">
        <f>+VLOOKUP($A940,DATOS_CAPACITACIONES!A:F,6,0)</f>
        <v xml:space="preserve">William Fierro </v>
      </c>
      <c r="G940" s="4" t="str">
        <f>+VLOOKUP($A940,DATOS_CAPACITACIONES!A:G,7,0)</f>
        <v xml:space="preserve">Finca El Pilar </v>
      </c>
      <c r="H940" s="5">
        <f>+VLOOKUP($A940,DATOS_CAPACITACIONES!A:H,8,0)</f>
        <v>44390</v>
      </c>
      <c r="I940" s="4">
        <f>+VLOOKUP($A940,DATOS_CAPACITACIONES!A:I,9,0)</f>
        <v>120</v>
      </c>
      <c r="J940" s="2">
        <v>1120571325</v>
      </c>
      <c r="K940" s="4">
        <f>+VLOOKUP($J940,DATOS_PERSONAL!B:C,2,0)</f>
        <v>1145</v>
      </c>
      <c r="L940" s="4" t="str">
        <f>+VLOOKUP($J940,DATOS_PERSONAL!B:D,3,0)</f>
        <v>WILINTON DAVID</v>
      </c>
      <c r="M940" s="4" t="str">
        <f>+VLOOKUP($J940,DATOS_PERSONAL!B:E,4,0)</f>
        <v xml:space="preserve">PADILLA MORALES </v>
      </c>
      <c r="N940" s="4" t="str">
        <f>+VLOOKUP($J940,DATOS_PERSONAL!B:F,5,0)</f>
        <v>OROBERLÍN S.A.S.</v>
      </c>
      <c r="O940" s="4">
        <f>+VLOOKUP($A940,DATOS_CAPACITACIONES!A:N,11,0)</f>
        <v>32</v>
      </c>
      <c r="P940" s="4">
        <f>+VLOOKUP($A940,DATOS_CAPACITACIONES!A:L,12,0)</f>
        <v>32</v>
      </c>
      <c r="Q940" s="3">
        <f t="shared" si="14"/>
        <v>1</v>
      </c>
    </row>
    <row r="941" spans="1:17" ht="34.5" customHeight="1" x14ac:dyDescent="0.25">
      <c r="A941" s="2">
        <v>41</v>
      </c>
      <c r="B941" s="4" t="str">
        <f>+VLOOKUP($A941,DATOS_CAPACITACIONES!A:B,2,0)</f>
        <v>Ambiental</v>
      </c>
      <c r="C941" s="4" t="str">
        <f>+VLOOKUP($A941,DATOS_CAPACITACIONES!A:C,3,0)</f>
        <v>Manejo y disposición de residuos peligrosos</v>
      </c>
      <c r="D941" s="4" t="str">
        <f>+VLOOKUP($A941,DATOS_CAPACITACIONES!A:D,4,0)</f>
        <v xml:space="preserve">Socialización del Manejo y disposición adecuado de los residuos peligrosos en específico, los residuos que se generan en la empresa. </v>
      </c>
      <c r="E941" s="4" t="str">
        <f>+VLOOKUP($A941,DATOS_CAPACITACIONES!A:E,5,0)</f>
        <v>William Fierro</v>
      </c>
      <c r="F941" s="4" t="str">
        <f>+VLOOKUP($A941,DATOS_CAPACITACIONES!A:F,6,0)</f>
        <v xml:space="preserve">William Fierro </v>
      </c>
      <c r="G941" s="4" t="str">
        <f>+VLOOKUP($A941,DATOS_CAPACITACIONES!A:G,7,0)</f>
        <v xml:space="preserve">Finca El Pilar </v>
      </c>
      <c r="H941" s="5">
        <f>+VLOOKUP($A941,DATOS_CAPACITACIONES!A:H,8,0)</f>
        <v>44390</v>
      </c>
      <c r="I941" s="4">
        <f>+VLOOKUP($A941,DATOS_CAPACITACIONES!A:I,9,0)</f>
        <v>120</v>
      </c>
      <c r="J941" s="2">
        <v>1123116129</v>
      </c>
      <c r="K941" s="4">
        <f>+VLOOKUP($J941,DATOS_PERSONAL!B:C,2,0)</f>
        <v>1090</v>
      </c>
      <c r="L941" s="4" t="str">
        <f>+VLOOKUP($J941,DATOS_PERSONAL!B:D,3,0)</f>
        <v>JUAN ESTEBAN</v>
      </c>
      <c r="M941" s="4" t="str">
        <f>+VLOOKUP($J941,DATOS_PERSONAL!B:E,4,0)</f>
        <v xml:space="preserve">ORTIZ </v>
      </c>
      <c r="N941" s="4" t="str">
        <f>+VLOOKUP($J941,DATOS_PERSONAL!B:F,5,0)</f>
        <v>OROBERLÍN S.A.S.</v>
      </c>
      <c r="O941" s="4">
        <f>+VLOOKUP($A941,DATOS_CAPACITACIONES!A:N,11,0)</f>
        <v>32</v>
      </c>
      <c r="P941" s="4">
        <f>+VLOOKUP($A941,DATOS_CAPACITACIONES!A:L,12,0)</f>
        <v>32</v>
      </c>
      <c r="Q941" s="3">
        <f t="shared" si="14"/>
        <v>1</v>
      </c>
    </row>
    <row r="942" spans="1:17" ht="34.5" customHeight="1" x14ac:dyDescent="0.25">
      <c r="A942" s="2">
        <v>41</v>
      </c>
      <c r="B942" s="4" t="str">
        <f>+VLOOKUP($A942,DATOS_CAPACITACIONES!A:B,2,0)</f>
        <v>Ambiental</v>
      </c>
      <c r="C942" s="4" t="str">
        <f>+VLOOKUP($A942,DATOS_CAPACITACIONES!A:C,3,0)</f>
        <v>Manejo y disposición de residuos peligrosos</v>
      </c>
      <c r="D942" s="4" t="str">
        <f>+VLOOKUP($A942,DATOS_CAPACITACIONES!A:D,4,0)</f>
        <v xml:space="preserve">Socialización del Manejo y disposición adecuado de los residuos peligrosos en específico, los residuos que se generan en la empresa. </v>
      </c>
      <c r="E942" s="4" t="str">
        <f>+VLOOKUP($A942,DATOS_CAPACITACIONES!A:E,5,0)</f>
        <v>William Fierro</v>
      </c>
      <c r="F942" s="4" t="str">
        <f>+VLOOKUP($A942,DATOS_CAPACITACIONES!A:F,6,0)</f>
        <v xml:space="preserve">William Fierro </v>
      </c>
      <c r="G942" s="4" t="str">
        <f>+VLOOKUP($A942,DATOS_CAPACITACIONES!A:G,7,0)</f>
        <v xml:space="preserve">Finca El Pilar </v>
      </c>
      <c r="H942" s="5">
        <f>+VLOOKUP($A942,DATOS_CAPACITACIONES!A:H,8,0)</f>
        <v>44390</v>
      </c>
      <c r="I942" s="4">
        <f>+VLOOKUP($A942,DATOS_CAPACITACIONES!A:I,9,0)</f>
        <v>120</v>
      </c>
      <c r="J942" s="2">
        <v>31031695</v>
      </c>
      <c r="K942" s="4">
        <f>+VLOOKUP($J942,DATOS_PERSONAL!B:C,2,0)</f>
        <v>1422</v>
      </c>
      <c r="L942" s="4" t="str">
        <f>+VLOOKUP($J942,DATOS_PERSONAL!B:D,3,0)</f>
        <v>ANA ELIZABETH</v>
      </c>
      <c r="M942" s="4" t="str">
        <f>+VLOOKUP($J942,DATOS_PERSONAL!B:E,4,0)</f>
        <v>ORTIZ</v>
      </c>
      <c r="N942" s="4" t="str">
        <f>+VLOOKUP($J942,DATOS_PERSONAL!B:F,5,0)</f>
        <v>OROBERLÍN S.A.S.</v>
      </c>
      <c r="O942" s="4">
        <f>+VLOOKUP($A942,DATOS_CAPACITACIONES!A:N,11,0)</f>
        <v>32</v>
      </c>
      <c r="P942" s="4">
        <f>+VLOOKUP($A942,DATOS_CAPACITACIONES!A:L,12,0)</f>
        <v>32</v>
      </c>
      <c r="Q942" s="3">
        <f t="shared" si="14"/>
        <v>1</v>
      </c>
    </row>
    <row r="943" spans="1:17" ht="34.5" customHeight="1" x14ac:dyDescent="0.25">
      <c r="A943" s="2">
        <v>41</v>
      </c>
      <c r="B943" s="4" t="str">
        <f>+VLOOKUP($A943,DATOS_CAPACITACIONES!A:B,2,0)</f>
        <v>Ambiental</v>
      </c>
      <c r="C943" s="4" t="str">
        <f>+VLOOKUP($A943,DATOS_CAPACITACIONES!A:C,3,0)</f>
        <v>Manejo y disposición de residuos peligrosos</v>
      </c>
      <c r="D943" s="4" t="str">
        <f>+VLOOKUP($A943,DATOS_CAPACITACIONES!A:D,4,0)</f>
        <v xml:space="preserve">Socialización del Manejo y disposición adecuado de los residuos peligrosos en específico, los residuos que se generan en la empresa. </v>
      </c>
      <c r="E943" s="4" t="str">
        <f>+VLOOKUP($A943,DATOS_CAPACITACIONES!A:E,5,0)</f>
        <v>William Fierro</v>
      </c>
      <c r="F943" s="4" t="str">
        <f>+VLOOKUP($A943,DATOS_CAPACITACIONES!A:F,6,0)</f>
        <v xml:space="preserve">William Fierro </v>
      </c>
      <c r="G943" s="4" t="str">
        <f>+VLOOKUP($A943,DATOS_CAPACITACIONES!A:G,7,0)</f>
        <v xml:space="preserve">Finca El Pilar </v>
      </c>
      <c r="H943" s="5">
        <f>+VLOOKUP($A943,DATOS_CAPACITACIONES!A:H,8,0)</f>
        <v>44390</v>
      </c>
      <c r="I943" s="4">
        <f>+VLOOKUP($A943,DATOS_CAPACITACIONES!A:I,9,0)</f>
        <v>120</v>
      </c>
      <c r="J943" s="2">
        <v>40404467</v>
      </c>
      <c r="K943" s="4">
        <f>+VLOOKUP($J943,DATOS_PERSONAL!B:C,2,0)</f>
        <v>1029</v>
      </c>
      <c r="L943" s="4" t="str">
        <f>+VLOOKUP($J943,DATOS_PERSONAL!B:D,3,0)</f>
        <v>BLANCA MARINELLA</v>
      </c>
      <c r="M943" s="4" t="str">
        <f>+VLOOKUP($J943,DATOS_PERSONAL!B:E,4,0)</f>
        <v xml:space="preserve">MORENO SANCHEZ </v>
      </c>
      <c r="N943" s="4" t="str">
        <f>+VLOOKUP($J943,DATOS_PERSONAL!B:F,5,0)</f>
        <v>OROBERLÍN S.A.S.</v>
      </c>
      <c r="O943" s="4">
        <f>+VLOOKUP($A943,DATOS_CAPACITACIONES!A:N,11,0)</f>
        <v>32</v>
      </c>
      <c r="P943" s="4">
        <f>+VLOOKUP($A943,DATOS_CAPACITACIONES!A:L,12,0)</f>
        <v>32</v>
      </c>
      <c r="Q943" s="3">
        <f t="shared" si="14"/>
        <v>1</v>
      </c>
    </row>
    <row r="944" spans="1:17" ht="34.5" customHeight="1" x14ac:dyDescent="0.25">
      <c r="A944" s="2">
        <v>41</v>
      </c>
      <c r="B944" s="4" t="str">
        <f>+VLOOKUP($A944,DATOS_CAPACITACIONES!A:B,2,0)</f>
        <v>Ambiental</v>
      </c>
      <c r="C944" s="4" t="str">
        <f>+VLOOKUP($A944,DATOS_CAPACITACIONES!A:C,3,0)</f>
        <v>Manejo y disposición de residuos peligrosos</v>
      </c>
      <c r="D944" s="4" t="str">
        <f>+VLOOKUP($A944,DATOS_CAPACITACIONES!A:D,4,0)</f>
        <v xml:space="preserve">Socialización del Manejo y disposición adecuado de los residuos peligrosos en específico, los residuos que se generan en la empresa. </v>
      </c>
      <c r="E944" s="4" t="str">
        <f>+VLOOKUP($A944,DATOS_CAPACITACIONES!A:E,5,0)</f>
        <v>William Fierro</v>
      </c>
      <c r="F944" s="4" t="str">
        <f>+VLOOKUP($A944,DATOS_CAPACITACIONES!A:F,6,0)</f>
        <v xml:space="preserve">William Fierro </v>
      </c>
      <c r="G944" s="4" t="str">
        <f>+VLOOKUP($A944,DATOS_CAPACITACIONES!A:G,7,0)</f>
        <v xml:space="preserve">Finca El Pilar </v>
      </c>
      <c r="H944" s="5">
        <f>+VLOOKUP($A944,DATOS_CAPACITACIONES!A:H,8,0)</f>
        <v>44390</v>
      </c>
      <c r="I944" s="4">
        <f>+VLOOKUP($A944,DATOS_CAPACITACIONES!A:I,9,0)</f>
        <v>120</v>
      </c>
      <c r="J944" s="2">
        <v>40328103</v>
      </c>
      <c r="K944" s="4">
        <f>+VLOOKUP($J944,DATOS_PERSONAL!B:C,2,0)</f>
        <v>1030</v>
      </c>
      <c r="L944" s="4" t="str">
        <f>+VLOOKUP($J944,DATOS_PERSONAL!B:D,3,0)</f>
        <v>DORYS ADRIANA</v>
      </c>
      <c r="M944" s="4" t="str">
        <f>+VLOOKUP($J944,DATOS_PERSONAL!B:E,4,0)</f>
        <v xml:space="preserve">MORENO SANCHEZ </v>
      </c>
      <c r="N944" s="4" t="str">
        <f>+VLOOKUP($J944,DATOS_PERSONAL!B:F,5,0)</f>
        <v>OROBERLÍN S.A.S.</v>
      </c>
      <c r="O944" s="4">
        <f>+VLOOKUP($A944,DATOS_CAPACITACIONES!A:N,11,0)</f>
        <v>32</v>
      </c>
      <c r="P944" s="4">
        <f>+VLOOKUP($A944,DATOS_CAPACITACIONES!A:L,12,0)</f>
        <v>32</v>
      </c>
      <c r="Q944" s="3">
        <f t="shared" si="14"/>
        <v>1</v>
      </c>
    </row>
    <row r="945" spans="1:17" ht="34.5" customHeight="1" x14ac:dyDescent="0.25">
      <c r="A945" s="2">
        <v>41</v>
      </c>
      <c r="B945" s="4" t="str">
        <f>+VLOOKUP($A945,DATOS_CAPACITACIONES!A:B,2,0)</f>
        <v>Ambiental</v>
      </c>
      <c r="C945" s="4" t="str">
        <f>+VLOOKUP($A945,DATOS_CAPACITACIONES!A:C,3,0)</f>
        <v>Manejo y disposición de residuos peligrosos</v>
      </c>
      <c r="D945" s="4" t="str">
        <f>+VLOOKUP($A945,DATOS_CAPACITACIONES!A:D,4,0)</f>
        <v xml:space="preserve">Socialización del Manejo y disposición adecuado de los residuos peligrosos en específico, los residuos que se generan en la empresa. </v>
      </c>
      <c r="E945" s="4" t="str">
        <f>+VLOOKUP($A945,DATOS_CAPACITACIONES!A:E,5,0)</f>
        <v>William Fierro</v>
      </c>
      <c r="F945" s="4" t="str">
        <f>+VLOOKUP($A945,DATOS_CAPACITACIONES!A:F,6,0)</f>
        <v xml:space="preserve">William Fierro </v>
      </c>
      <c r="G945" s="4" t="str">
        <f>+VLOOKUP($A945,DATOS_CAPACITACIONES!A:G,7,0)</f>
        <v xml:space="preserve">Finca El Pilar </v>
      </c>
      <c r="H945" s="5">
        <f>+VLOOKUP($A945,DATOS_CAPACITACIONES!A:H,8,0)</f>
        <v>44390</v>
      </c>
      <c r="I945" s="4">
        <f>+VLOOKUP($A945,DATOS_CAPACITACIONES!A:I,9,0)</f>
        <v>120</v>
      </c>
      <c r="J945" s="2">
        <v>1063724340</v>
      </c>
      <c r="K945" s="4">
        <f>+VLOOKUP($J945,DATOS_PERSONAL!B:C,2,0)</f>
        <v>1345</v>
      </c>
      <c r="L945" s="4" t="str">
        <f>+VLOOKUP($J945,DATOS_PERSONAL!B:D,3,0)</f>
        <v xml:space="preserve"> LUIS ALBERTO</v>
      </c>
      <c r="M945" s="4" t="str">
        <f>+VLOOKUP($J945,DATOS_PERSONAL!B:E,4,0)</f>
        <v>JULIO ANAYA</v>
      </c>
      <c r="N945" s="4" t="str">
        <f>+VLOOKUP($J945,DATOS_PERSONAL!B:F,5,0)</f>
        <v>OROBERLÍN S.A.S.</v>
      </c>
      <c r="O945" s="4">
        <f>+VLOOKUP($A945,DATOS_CAPACITACIONES!A:N,11,0)</f>
        <v>32</v>
      </c>
      <c r="P945" s="4">
        <f>+VLOOKUP($A945,DATOS_CAPACITACIONES!A:L,12,0)</f>
        <v>32</v>
      </c>
      <c r="Q945" s="3">
        <f t="shared" si="14"/>
        <v>1</v>
      </c>
    </row>
    <row r="946" spans="1:17" ht="34.5" customHeight="1" x14ac:dyDescent="0.25">
      <c r="A946" s="2">
        <v>41</v>
      </c>
      <c r="B946" s="4" t="str">
        <f>+VLOOKUP($A946,DATOS_CAPACITACIONES!A:B,2,0)</f>
        <v>Ambiental</v>
      </c>
      <c r="C946" s="4" t="str">
        <f>+VLOOKUP($A946,DATOS_CAPACITACIONES!A:C,3,0)</f>
        <v>Manejo y disposición de residuos peligrosos</v>
      </c>
      <c r="D946" s="4" t="str">
        <f>+VLOOKUP($A946,DATOS_CAPACITACIONES!A:D,4,0)</f>
        <v xml:space="preserve">Socialización del Manejo y disposición adecuado de los residuos peligrosos en específico, los residuos que se generan en la empresa. </v>
      </c>
      <c r="E946" s="4" t="str">
        <f>+VLOOKUP($A946,DATOS_CAPACITACIONES!A:E,5,0)</f>
        <v>William Fierro</v>
      </c>
      <c r="F946" s="4" t="str">
        <f>+VLOOKUP($A946,DATOS_CAPACITACIONES!A:F,6,0)</f>
        <v xml:space="preserve">William Fierro </v>
      </c>
      <c r="G946" s="4" t="str">
        <f>+VLOOKUP($A946,DATOS_CAPACITACIONES!A:G,7,0)</f>
        <v xml:space="preserve">Finca El Pilar </v>
      </c>
      <c r="H946" s="5">
        <f>+VLOOKUP($A946,DATOS_CAPACITACIONES!A:H,8,0)</f>
        <v>44390</v>
      </c>
      <c r="I946" s="4">
        <f>+VLOOKUP($A946,DATOS_CAPACITACIONES!A:I,9,0)</f>
        <v>120</v>
      </c>
      <c r="J946" s="2">
        <v>1121911429</v>
      </c>
      <c r="K946" s="4">
        <f>+VLOOKUP($J946,DATOS_PERSONAL!B:C,2,0)</f>
        <v>1037</v>
      </c>
      <c r="L946" s="4" t="str">
        <f>+VLOOKUP($J946,DATOS_PERSONAL!B:D,3,0)</f>
        <v>JYMMY ALEXANDER</v>
      </c>
      <c r="M946" s="4" t="str">
        <f>+VLOOKUP($J946,DATOS_PERSONAL!B:E,4,0)</f>
        <v xml:space="preserve">HERNANDEZ MORENO  </v>
      </c>
      <c r="N946" s="4" t="str">
        <f>+VLOOKUP($J946,DATOS_PERSONAL!B:F,5,0)</f>
        <v>OROBERLÍN S.A.S.</v>
      </c>
      <c r="O946" s="4">
        <f>+VLOOKUP($A946,DATOS_CAPACITACIONES!A:N,11,0)</f>
        <v>32</v>
      </c>
      <c r="P946" s="4">
        <f>+VLOOKUP($A946,DATOS_CAPACITACIONES!A:L,12,0)</f>
        <v>32</v>
      </c>
      <c r="Q946" s="3">
        <f t="shared" si="14"/>
        <v>1</v>
      </c>
    </row>
    <row r="947" spans="1:17" ht="34.5" customHeight="1" x14ac:dyDescent="0.25">
      <c r="A947" s="2">
        <v>41</v>
      </c>
      <c r="B947" s="4" t="str">
        <f>+VLOOKUP($A947,DATOS_CAPACITACIONES!A:B,2,0)</f>
        <v>Ambiental</v>
      </c>
      <c r="C947" s="4" t="str">
        <f>+VLOOKUP($A947,DATOS_CAPACITACIONES!A:C,3,0)</f>
        <v>Manejo y disposición de residuos peligrosos</v>
      </c>
      <c r="D947" s="4" t="str">
        <f>+VLOOKUP($A947,DATOS_CAPACITACIONES!A:D,4,0)</f>
        <v xml:space="preserve">Socialización del Manejo y disposición adecuado de los residuos peligrosos en específico, los residuos que se generan en la empresa. </v>
      </c>
      <c r="E947" s="4" t="str">
        <f>+VLOOKUP($A947,DATOS_CAPACITACIONES!A:E,5,0)</f>
        <v>William Fierro</v>
      </c>
      <c r="F947" s="4" t="str">
        <f>+VLOOKUP($A947,DATOS_CAPACITACIONES!A:F,6,0)</f>
        <v xml:space="preserve">William Fierro </v>
      </c>
      <c r="G947" s="4" t="str">
        <f>+VLOOKUP($A947,DATOS_CAPACITACIONES!A:G,7,0)</f>
        <v xml:space="preserve">Finca El Pilar </v>
      </c>
      <c r="H947" s="5">
        <f>+VLOOKUP($A947,DATOS_CAPACITACIONES!A:H,8,0)</f>
        <v>44390</v>
      </c>
      <c r="I947" s="4">
        <f>+VLOOKUP($A947,DATOS_CAPACITACIONES!A:I,9,0)</f>
        <v>120</v>
      </c>
      <c r="J947" s="2">
        <v>1121934150</v>
      </c>
      <c r="K947" s="4">
        <f>+VLOOKUP($J947,DATOS_PERSONAL!B:C,2,0)</f>
        <v>1058</v>
      </c>
      <c r="L947" s="4" t="str">
        <f>+VLOOKUP($J947,DATOS_PERSONAL!B:D,3,0)</f>
        <v xml:space="preserve"> YULIAN ANDRES</v>
      </c>
      <c r="M947" s="4" t="str">
        <f>+VLOOKUP($J947,DATOS_PERSONAL!B:E,4,0)</f>
        <v>HERNANDEZ MORENO</v>
      </c>
      <c r="N947" s="4" t="str">
        <f>+VLOOKUP($J947,DATOS_PERSONAL!B:F,5,0)</f>
        <v>OROBERLÍN S.A.S.</v>
      </c>
      <c r="O947" s="4">
        <f>+VLOOKUP($A947,DATOS_CAPACITACIONES!A:N,11,0)</f>
        <v>32</v>
      </c>
      <c r="P947" s="4">
        <f>+VLOOKUP($A947,DATOS_CAPACITACIONES!A:L,12,0)</f>
        <v>32</v>
      </c>
      <c r="Q947" s="3">
        <f t="shared" si="14"/>
        <v>1</v>
      </c>
    </row>
    <row r="948" spans="1:17" ht="34.5" customHeight="1" x14ac:dyDescent="0.25">
      <c r="A948" s="2">
        <v>41</v>
      </c>
      <c r="B948" s="4" t="str">
        <f>+VLOOKUP($A948,DATOS_CAPACITACIONES!A:B,2,0)</f>
        <v>Ambiental</v>
      </c>
      <c r="C948" s="4" t="str">
        <f>+VLOOKUP($A948,DATOS_CAPACITACIONES!A:C,3,0)</f>
        <v>Manejo y disposición de residuos peligrosos</v>
      </c>
      <c r="D948" s="4" t="str">
        <f>+VLOOKUP($A948,DATOS_CAPACITACIONES!A:D,4,0)</f>
        <v xml:space="preserve">Socialización del Manejo y disposición adecuado de los residuos peligrosos en específico, los residuos que se generan en la empresa. </v>
      </c>
      <c r="E948" s="4" t="str">
        <f>+VLOOKUP($A948,DATOS_CAPACITACIONES!A:E,5,0)</f>
        <v>William Fierro</v>
      </c>
      <c r="F948" s="4" t="str">
        <f>+VLOOKUP($A948,DATOS_CAPACITACIONES!A:F,6,0)</f>
        <v xml:space="preserve">William Fierro </v>
      </c>
      <c r="G948" s="4" t="str">
        <f>+VLOOKUP($A948,DATOS_CAPACITACIONES!A:G,7,0)</f>
        <v xml:space="preserve">Finca El Pilar </v>
      </c>
      <c r="H948" s="5">
        <f>+VLOOKUP($A948,DATOS_CAPACITACIONES!A:H,8,0)</f>
        <v>44390</v>
      </c>
      <c r="I948" s="4">
        <f>+VLOOKUP($A948,DATOS_CAPACITACIONES!A:I,9,0)</f>
        <v>120</v>
      </c>
      <c r="J948" s="2">
        <v>1007329990</v>
      </c>
      <c r="K948" s="4">
        <f>+VLOOKUP($J948,DATOS_PERSONAL!B:C,2,0)</f>
        <v>1101</v>
      </c>
      <c r="L948" s="4" t="str">
        <f>+VLOOKUP($J948,DATOS_PERSONAL!B:D,3,0)</f>
        <v>ADRIANA</v>
      </c>
      <c r="M948" s="4" t="str">
        <f>+VLOOKUP($J948,DATOS_PERSONAL!B:E,4,0)</f>
        <v xml:space="preserve">HERNANDEZ LONDOÑO </v>
      </c>
      <c r="N948" s="4" t="str">
        <f>+VLOOKUP($J948,DATOS_PERSONAL!B:F,5,0)</f>
        <v>OROBERLÍN S.A.S.</v>
      </c>
      <c r="O948" s="4">
        <f>+VLOOKUP($A948,DATOS_CAPACITACIONES!A:N,11,0)</f>
        <v>32</v>
      </c>
      <c r="P948" s="4">
        <f>+VLOOKUP($A948,DATOS_CAPACITACIONES!A:L,12,0)</f>
        <v>32</v>
      </c>
      <c r="Q948" s="3">
        <f t="shared" si="14"/>
        <v>1</v>
      </c>
    </row>
    <row r="949" spans="1:17" ht="34.5" customHeight="1" x14ac:dyDescent="0.25">
      <c r="A949" s="2">
        <v>41</v>
      </c>
      <c r="B949" s="4" t="str">
        <f>+VLOOKUP($A949,DATOS_CAPACITACIONES!A:B,2,0)</f>
        <v>Ambiental</v>
      </c>
      <c r="C949" s="4" t="str">
        <f>+VLOOKUP($A949,DATOS_CAPACITACIONES!A:C,3,0)</f>
        <v>Manejo y disposición de residuos peligrosos</v>
      </c>
      <c r="D949" s="4" t="str">
        <f>+VLOOKUP($A949,DATOS_CAPACITACIONES!A:D,4,0)</f>
        <v xml:space="preserve">Socialización del Manejo y disposición adecuado de los residuos peligrosos en específico, los residuos que se generan en la empresa. </v>
      </c>
      <c r="E949" s="4" t="str">
        <f>+VLOOKUP($A949,DATOS_CAPACITACIONES!A:E,5,0)</f>
        <v>William Fierro</v>
      </c>
      <c r="F949" s="4" t="str">
        <f>+VLOOKUP($A949,DATOS_CAPACITACIONES!A:F,6,0)</f>
        <v xml:space="preserve">William Fierro </v>
      </c>
      <c r="G949" s="4" t="str">
        <f>+VLOOKUP($A949,DATOS_CAPACITACIONES!A:G,7,0)</f>
        <v xml:space="preserve">Finca El Pilar </v>
      </c>
      <c r="H949" s="5">
        <f>+VLOOKUP($A949,DATOS_CAPACITACIONES!A:H,8,0)</f>
        <v>44390</v>
      </c>
      <c r="I949" s="4">
        <f>+VLOOKUP($A949,DATOS_CAPACITACIONES!A:I,9,0)</f>
        <v>120</v>
      </c>
      <c r="J949" s="2">
        <v>1123115110</v>
      </c>
      <c r="K949" s="4">
        <f>+VLOOKUP($J949,DATOS_PERSONAL!B:C,2,0)</f>
        <v>1371</v>
      </c>
      <c r="L949" s="4" t="str">
        <f>+VLOOKUP($J949,DATOS_PERSONAL!B:D,3,0)</f>
        <v>MARINELLY</v>
      </c>
      <c r="M949" s="4" t="str">
        <f>+VLOOKUP($J949,DATOS_PERSONAL!B:E,4,0)</f>
        <v xml:space="preserve">HERNANDEZ JILGUERO </v>
      </c>
      <c r="N949" s="4" t="str">
        <f>+VLOOKUP($J949,DATOS_PERSONAL!B:F,5,0)</f>
        <v>OROBERLÍN S.A.S.</v>
      </c>
      <c r="O949" s="4">
        <f>+VLOOKUP($A949,DATOS_CAPACITACIONES!A:N,11,0)</f>
        <v>32</v>
      </c>
      <c r="P949" s="4">
        <f>+VLOOKUP($A949,DATOS_CAPACITACIONES!A:L,12,0)</f>
        <v>32</v>
      </c>
      <c r="Q949" s="3">
        <f t="shared" si="14"/>
        <v>1</v>
      </c>
    </row>
    <row r="950" spans="1:17" ht="34.5" customHeight="1" x14ac:dyDescent="0.25">
      <c r="A950" s="2">
        <v>41</v>
      </c>
      <c r="B950" s="4" t="str">
        <f>+VLOOKUP($A950,DATOS_CAPACITACIONES!A:B,2,0)</f>
        <v>Ambiental</v>
      </c>
      <c r="C950" s="4" t="str">
        <f>+VLOOKUP($A950,DATOS_CAPACITACIONES!A:C,3,0)</f>
        <v>Manejo y disposición de residuos peligrosos</v>
      </c>
      <c r="D950" s="4" t="str">
        <f>+VLOOKUP($A950,DATOS_CAPACITACIONES!A:D,4,0)</f>
        <v xml:space="preserve">Socialización del Manejo y disposición adecuado de los residuos peligrosos en específico, los residuos que se generan en la empresa. </v>
      </c>
      <c r="E950" s="4" t="str">
        <f>+VLOOKUP($A950,DATOS_CAPACITACIONES!A:E,5,0)</f>
        <v>William Fierro</v>
      </c>
      <c r="F950" s="4" t="str">
        <f>+VLOOKUP($A950,DATOS_CAPACITACIONES!A:F,6,0)</f>
        <v xml:space="preserve">William Fierro </v>
      </c>
      <c r="G950" s="4" t="str">
        <f>+VLOOKUP($A950,DATOS_CAPACITACIONES!A:G,7,0)</f>
        <v xml:space="preserve">Finca El Pilar </v>
      </c>
      <c r="H950" s="5">
        <f>+VLOOKUP($A950,DATOS_CAPACITACIONES!A:H,8,0)</f>
        <v>44390</v>
      </c>
      <c r="I950" s="4">
        <f>+VLOOKUP($A950,DATOS_CAPACITACIONES!A:I,9,0)</f>
        <v>120</v>
      </c>
      <c r="J950" s="2">
        <v>1123116171</v>
      </c>
      <c r="K950" s="4">
        <f>+VLOOKUP($J950,DATOS_PERSONAL!B:C,2,0)</f>
        <v>1539</v>
      </c>
      <c r="L950" s="4" t="str">
        <f>+VLOOKUP($J950,DATOS_PERSONAL!B:D,3,0)</f>
        <v>YULIZA ANDREA</v>
      </c>
      <c r="M950" s="4" t="str">
        <f>+VLOOKUP($J950,DATOS_PERSONAL!B:E,4,0)</f>
        <v xml:space="preserve">HERNANDEZ HERNANDEZ </v>
      </c>
      <c r="N950" s="4" t="str">
        <f>+VLOOKUP($J950,DATOS_PERSONAL!B:F,5,0)</f>
        <v>OROBERLÍN S.A.S.</v>
      </c>
      <c r="O950" s="4">
        <f>+VLOOKUP($A950,DATOS_CAPACITACIONES!A:N,11,0)</f>
        <v>32</v>
      </c>
      <c r="P950" s="4">
        <f>+VLOOKUP($A950,DATOS_CAPACITACIONES!A:L,12,0)</f>
        <v>32</v>
      </c>
      <c r="Q950" s="3">
        <f t="shared" si="14"/>
        <v>1</v>
      </c>
    </row>
    <row r="951" spans="1:17" ht="34.5" customHeight="1" x14ac:dyDescent="0.25">
      <c r="A951" s="2">
        <v>41</v>
      </c>
      <c r="B951" s="4" t="str">
        <f>+VLOOKUP($A951,DATOS_CAPACITACIONES!A:B,2,0)</f>
        <v>Ambiental</v>
      </c>
      <c r="C951" s="4" t="str">
        <f>+VLOOKUP($A951,DATOS_CAPACITACIONES!A:C,3,0)</f>
        <v>Manejo y disposición de residuos peligrosos</v>
      </c>
      <c r="D951" s="4" t="str">
        <f>+VLOOKUP($A951,DATOS_CAPACITACIONES!A:D,4,0)</f>
        <v xml:space="preserve">Socialización del Manejo y disposición adecuado de los residuos peligrosos en específico, los residuos que se generan en la empresa. </v>
      </c>
      <c r="E951" s="4" t="str">
        <f>+VLOOKUP($A951,DATOS_CAPACITACIONES!A:E,5,0)</f>
        <v>William Fierro</v>
      </c>
      <c r="F951" s="4" t="str">
        <f>+VLOOKUP($A951,DATOS_CAPACITACIONES!A:F,6,0)</f>
        <v xml:space="preserve">William Fierro </v>
      </c>
      <c r="G951" s="4" t="str">
        <f>+VLOOKUP($A951,DATOS_CAPACITACIONES!A:G,7,0)</f>
        <v xml:space="preserve">Finca El Pilar </v>
      </c>
      <c r="H951" s="5">
        <f>+VLOOKUP($A951,DATOS_CAPACITACIONES!A:H,8,0)</f>
        <v>44390</v>
      </c>
      <c r="I951" s="4">
        <f>+VLOOKUP($A951,DATOS_CAPACITACIONES!A:I,9,0)</f>
        <v>120</v>
      </c>
      <c r="J951" s="2">
        <v>1010143088</v>
      </c>
      <c r="K951" s="4">
        <f>+VLOOKUP($J951,DATOS_PERSONAL!B:C,2,0)</f>
        <v>1536</v>
      </c>
      <c r="L951" s="4" t="str">
        <f>+VLOOKUP($J951,DATOS_PERSONAL!B:D,3,0)</f>
        <v>MONICA ALEJANDRA</v>
      </c>
      <c r="M951" s="4" t="str">
        <f>+VLOOKUP($J951,DATOS_PERSONAL!B:E,4,0)</f>
        <v xml:space="preserve">HERNANDEZ HERNANDEZ </v>
      </c>
      <c r="N951" s="4" t="str">
        <f>+VLOOKUP($J951,DATOS_PERSONAL!B:F,5,0)</f>
        <v>OROBERLÍN S.A.S.</v>
      </c>
      <c r="O951" s="4">
        <f>+VLOOKUP($A951,DATOS_CAPACITACIONES!A:N,11,0)</f>
        <v>32</v>
      </c>
      <c r="P951" s="4">
        <f>+VLOOKUP($A951,DATOS_CAPACITACIONES!A:L,12,0)</f>
        <v>32</v>
      </c>
      <c r="Q951" s="3">
        <f t="shared" si="14"/>
        <v>1</v>
      </c>
    </row>
    <row r="952" spans="1:17" ht="34.5" customHeight="1" x14ac:dyDescent="0.25">
      <c r="A952" s="2">
        <v>41</v>
      </c>
      <c r="B952" s="4" t="str">
        <f>+VLOOKUP($A952,DATOS_CAPACITACIONES!A:B,2,0)</f>
        <v>Ambiental</v>
      </c>
      <c r="C952" s="4" t="str">
        <f>+VLOOKUP($A952,DATOS_CAPACITACIONES!A:C,3,0)</f>
        <v>Manejo y disposición de residuos peligrosos</v>
      </c>
      <c r="D952" s="4" t="str">
        <f>+VLOOKUP($A952,DATOS_CAPACITACIONES!A:D,4,0)</f>
        <v xml:space="preserve">Socialización del Manejo y disposición adecuado de los residuos peligrosos en específico, los residuos que se generan en la empresa. </v>
      </c>
      <c r="E952" s="4" t="str">
        <f>+VLOOKUP($A952,DATOS_CAPACITACIONES!A:E,5,0)</f>
        <v>William Fierro</v>
      </c>
      <c r="F952" s="4" t="str">
        <f>+VLOOKUP($A952,DATOS_CAPACITACIONES!A:F,6,0)</f>
        <v xml:space="preserve">William Fierro </v>
      </c>
      <c r="G952" s="4" t="str">
        <f>+VLOOKUP($A952,DATOS_CAPACITACIONES!A:G,7,0)</f>
        <v xml:space="preserve">Finca El Pilar </v>
      </c>
      <c r="H952" s="5">
        <f>+VLOOKUP($A952,DATOS_CAPACITACIONES!A:H,8,0)</f>
        <v>44390</v>
      </c>
      <c r="I952" s="4">
        <f>+VLOOKUP($A952,DATOS_CAPACITACIONES!A:I,9,0)</f>
        <v>120</v>
      </c>
      <c r="J952" s="2">
        <v>31536041</v>
      </c>
      <c r="K952" s="4">
        <f>+VLOOKUP($J952,DATOS_PERSONAL!B:C,2,0)</f>
        <v>1101</v>
      </c>
      <c r="L952" s="4" t="str">
        <f>+VLOOKUP($J952,DATOS_PERSONAL!B:D,3,0)</f>
        <v>ZAMIRNA</v>
      </c>
      <c r="M952" s="4" t="str">
        <f>+VLOOKUP($J952,DATOS_PERSONAL!B:E,4,0)</f>
        <v xml:space="preserve">GUERRERO AGUILAR </v>
      </c>
      <c r="N952" s="4" t="str">
        <f>+VLOOKUP($J952,DATOS_PERSONAL!B:F,5,0)</f>
        <v>OROBERLÍN S.A.S.</v>
      </c>
      <c r="O952" s="4">
        <f>+VLOOKUP($A952,DATOS_CAPACITACIONES!A:N,11,0)</f>
        <v>32</v>
      </c>
      <c r="P952" s="4">
        <f>+VLOOKUP($A952,DATOS_CAPACITACIONES!A:L,12,0)</f>
        <v>32</v>
      </c>
      <c r="Q952" s="3">
        <f t="shared" si="14"/>
        <v>1</v>
      </c>
    </row>
    <row r="953" spans="1:17" ht="34.5" customHeight="1" x14ac:dyDescent="0.25">
      <c r="A953" s="2">
        <v>41</v>
      </c>
      <c r="B953" s="4" t="str">
        <f>+VLOOKUP($A953,DATOS_CAPACITACIONES!A:B,2,0)</f>
        <v>Ambiental</v>
      </c>
      <c r="C953" s="4" t="str">
        <f>+VLOOKUP($A953,DATOS_CAPACITACIONES!A:C,3,0)</f>
        <v>Manejo y disposición de residuos peligrosos</v>
      </c>
      <c r="D953" s="4" t="str">
        <f>+VLOOKUP($A953,DATOS_CAPACITACIONES!A:D,4,0)</f>
        <v xml:space="preserve">Socialización del Manejo y disposición adecuado de los residuos peligrosos en específico, los residuos que se generan en la empresa. </v>
      </c>
      <c r="E953" s="4" t="str">
        <f>+VLOOKUP($A953,DATOS_CAPACITACIONES!A:E,5,0)</f>
        <v>William Fierro</v>
      </c>
      <c r="F953" s="4" t="str">
        <f>+VLOOKUP($A953,DATOS_CAPACITACIONES!A:F,6,0)</f>
        <v xml:space="preserve">William Fierro </v>
      </c>
      <c r="G953" s="4" t="str">
        <f>+VLOOKUP($A953,DATOS_CAPACITACIONES!A:G,7,0)</f>
        <v xml:space="preserve">Finca El Pilar </v>
      </c>
      <c r="H953" s="5">
        <f>+VLOOKUP($A953,DATOS_CAPACITACIONES!A:H,8,0)</f>
        <v>44390</v>
      </c>
      <c r="I953" s="4">
        <f>+VLOOKUP($A953,DATOS_CAPACITACIONES!A:I,9,0)</f>
        <v>120</v>
      </c>
      <c r="J953" s="2">
        <v>1121952333</v>
      </c>
      <c r="K953" s="4">
        <f>+VLOOKUP($J953,DATOS_PERSONAL!B:C,2,0)</f>
        <v>1480</v>
      </c>
      <c r="L953" s="4" t="str">
        <f>+VLOOKUP($J953,DATOS_PERSONAL!B:D,3,0)</f>
        <v>DANNY ALEJANDRA</v>
      </c>
      <c r="M953" s="4" t="str">
        <f>+VLOOKUP($J953,DATOS_PERSONAL!B:E,4,0)</f>
        <v xml:space="preserve">GONZALEZ </v>
      </c>
      <c r="N953" s="4" t="str">
        <f>+VLOOKUP($J953,DATOS_PERSONAL!B:F,5,0)</f>
        <v>OROBERLÍN S.A.S.</v>
      </c>
      <c r="O953" s="4">
        <f>+VLOOKUP($A953,DATOS_CAPACITACIONES!A:N,11,0)</f>
        <v>32</v>
      </c>
      <c r="P953" s="4">
        <f>+VLOOKUP($A953,DATOS_CAPACITACIONES!A:L,12,0)</f>
        <v>32</v>
      </c>
      <c r="Q953" s="3">
        <f t="shared" si="14"/>
        <v>1</v>
      </c>
    </row>
    <row r="954" spans="1:17" ht="34.5" customHeight="1" x14ac:dyDescent="0.25">
      <c r="A954" s="2">
        <v>41</v>
      </c>
      <c r="B954" s="4" t="str">
        <f>+VLOOKUP($A954,DATOS_CAPACITACIONES!A:B,2,0)</f>
        <v>Ambiental</v>
      </c>
      <c r="C954" s="4" t="str">
        <f>+VLOOKUP($A954,DATOS_CAPACITACIONES!A:C,3,0)</f>
        <v>Manejo y disposición de residuos peligrosos</v>
      </c>
      <c r="D954" s="4" t="str">
        <f>+VLOOKUP($A954,DATOS_CAPACITACIONES!A:D,4,0)</f>
        <v xml:space="preserve">Socialización del Manejo y disposición adecuado de los residuos peligrosos en específico, los residuos que se generan en la empresa. </v>
      </c>
      <c r="E954" s="4" t="str">
        <f>+VLOOKUP($A954,DATOS_CAPACITACIONES!A:E,5,0)</f>
        <v>William Fierro</v>
      </c>
      <c r="F954" s="4" t="str">
        <f>+VLOOKUP($A954,DATOS_CAPACITACIONES!A:F,6,0)</f>
        <v xml:space="preserve">William Fierro </v>
      </c>
      <c r="G954" s="4" t="str">
        <f>+VLOOKUP($A954,DATOS_CAPACITACIONES!A:G,7,0)</f>
        <v xml:space="preserve">Finca El Pilar </v>
      </c>
      <c r="H954" s="5">
        <f>+VLOOKUP($A954,DATOS_CAPACITACIONES!A:H,8,0)</f>
        <v>44390</v>
      </c>
      <c r="I954" s="4">
        <f>+VLOOKUP($A954,DATOS_CAPACITACIONES!A:I,9,0)</f>
        <v>120</v>
      </c>
      <c r="J954" s="2">
        <v>1083556844</v>
      </c>
      <c r="K954" s="4">
        <f>+VLOOKUP($J954,DATOS_PERSONAL!B:C,2,0)</f>
        <v>1548</v>
      </c>
      <c r="L954" s="4" t="str">
        <f>+VLOOKUP($J954,DATOS_PERSONAL!B:D,3,0)</f>
        <v>GEINER ANTONIO</v>
      </c>
      <c r="M954" s="4" t="str">
        <f>+VLOOKUP($J954,DATOS_PERSONAL!B:E,4,0)</f>
        <v xml:space="preserve">GIL LARA </v>
      </c>
      <c r="N954" s="4" t="str">
        <f>+VLOOKUP($J954,DATOS_PERSONAL!B:F,5,0)</f>
        <v>OROBERLÍN S.A.S.</v>
      </c>
      <c r="O954" s="4">
        <f>+VLOOKUP($A954,DATOS_CAPACITACIONES!A:N,11,0)</f>
        <v>32</v>
      </c>
      <c r="P954" s="4">
        <f>+VLOOKUP($A954,DATOS_CAPACITACIONES!A:L,12,0)</f>
        <v>32</v>
      </c>
      <c r="Q954" s="3">
        <f t="shared" si="14"/>
        <v>1</v>
      </c>
    </row>
    <row r="955" spans="1:17" ht="34.5" customHeight="1" x14ac:dyDescent="0.25">
      <c r="A955" s="2">
        <v>41</v>
      </c>
      <c r="B955" s="4" t="str">
        <f>+VLOOKUP($A955,DATOS_CAPACITACIONES!A:B,2,0)</f>
        <v>Ambiental</v>
      </c>
      <c r="C955" s="4" t="str">
        <f>+VLOOKUP($A955,DATOS_CAPACITACIONES!A:C,3,0)</f>
        <v>Manejo y disposición de residuos peligrosos</v>
      </c>
      <c r="D955" s="4" t="str">
        <f>+VLOOKUP($A955,DATOS_CAPACITACIONES!A:D,4,0)</f>
        <v xml:space="preserve">Socialización del Manejo y disposición adecuado de los residuos peligrosos en específico, los residuos que se generan en la empresa. </v>
      </c>
      <c r="E955" s="4" t="str">
        <f>+VLOOKUP($A955,DATOS_CAPACITACIONES!A:E,5,0)</f>
        <v>William Fierro</v>
      </c>
      <c r="F955" s="4" t="str">
        <f>+VLOOKUP($A955,DATOS_CAPACITACIONES!A:F,6,0)</f>
        <v xml:space="preserve">William Fierro </v>
      </c>
      <c r="G955" s="4" t="str">
        <f>+VLOOKUP($A955,DATOS_CAPACITACIONES!A:G,7,0)</f>
        <v xml:space="preserve">Finca El Pilar </v>
      </c>
      <c r="H955" s="5">
        <f>+VLOOKUP($A955,DATOS_CAPACITACIONES!A:H,8,0)</f>
        <v>44390</v>
      </c>
      <c r="I955" s="4">
        <f>+VLOOKUP($A955,DATOS_CAPACITACIONES!A:I,9,0)</f>
        <v>120</v>
      </c>
      <c r="J955" s="2">
        <v>1109411143</v>
      </c>
      <c r="K955" s="4">
        <f>+VLOOKUP($J955,DATOS_PERSONAL!B:C,2,0)</f>
        <v>1477</v>
      </c>
      <c r="L955" s="4" t="str">
        <f>+VLOOKUP($J955,DATOS_PERSONAL!B:D,3,0)</f>
        <v>YISSY FERNANDA</v>
      </c>
      <c r="M955" s="4" t="str">
        <f>+VLOOKUP($J955,DATOS_PERSONAL!B:E,4,0)</f>
        <v xml:space="preserve">CASTRO CESPEDES </v>
      </c>
      <c r="N955" s="4" t="str">
        <f>+VLOOKUP($J955,DATOS_PERSONAL!B:F,5,0)</f>
        <v>OROBERLÍN S.A.S.</v>
      </c>
      <c r="O955" s="4">
        <f>+VLOOKUP($A955,DATOS_CAPACITACIONES!A:N,11,0)</f>
        <v>32</v>
      </c>
      <c r="P955" s="4">
        <f>+VLOOKUP($A955,DATOS_CAPACITACIONES!A:L,12,0)</f>
        <v>32</v>
      </c>
      <c r="Q955" s="3">
        <f t="shared" si="14"/>
        <v>1</v>
      </c>
    </row>
    <row r="956" spans="1:17" ht="34.5" customHeight="1" x14ac:dyDescent="0.25">
      <c r="A956" s="2">
        <v>41</v>
      </c>
      <c r="B956" s="4" t="str">
        <f>+VLOOKUP($A956,DATOS_CAPACITACIONES!A:B,2,0)</f>
        <v>Ambiental</v>
      </c>
      <c r="C956" s="4" t="str">
        <f>+VLOOKUP($A956,DATOS_CAPACITACIONES!A:C,3,0)</f>
        <v>Manejo y disposición de residuos peligrosos</v>
      </c>
      <c r="D956" s="4" t="str">
        <f>+VLOOKUP($A956,DATOS_CAPACITACIONES!A:D,4,0)</f>
        <v xml:space="preserve">Socialización del Manejo y disposición adecuado de los residuos peligrosos en específico, los residuos que se generan en la empresa. </v>
      </c>
      <c r="E956" s="4" t="str">
        <f>+VLOOKUP($A956,DATOS_CAPACITACIONES!A:E,5,0)</f>
        <v>William Fierro</v>
      </c>
      <c r="F956" s="4" t="str">
        <f>+VLOOKUP($A956,DATOS_CAPACITACIONES!A:F,6,0)</f>
        <v xml:space="preserve">William Fierro </v>
      </c>
      <c r="G956" s="4" t="str">
        <f>+VLOOKUP($A956,DATOS_CAPACITACIONES!A:G,7,0)</f>
        <v xml:space="preserve">Finca El Pilar </v>
      </c>
      <c r="H956" s="5">
        <f>+VLOOKUP($A956,DATOS_CAPACITACIONES!A:H,8,0)</f>
        <v>44390</v>
      </c>
      <c r="I956" s="4">
        <f>+VLOOKUP($A956,DATOS_CAPACITACIONES!A:I,9,0)</f>
        <v>120</v>
      </c>
      <c r="J956" s="2">
        <v>1122142973</v>
      </c>
      <c r="K956" s="4">
        <f>+VLOOKUP($J956,DATOS_PERSONAL!B:C,2,0)</f>
        <v>1415</v>
      </c>
      <c r="L956" s="4" t="str">
        <f>+VLOOKUP($J956,DATOS_PERSONAL!B:D,3,0)</f>
        <v xml:space="preserve"> ERIKA DAYANA</v>
      </c>
      <c r="M956" s="4" t="str">
        <f>+VLOOKUP($J956,DATOS_PERSONAL!B:E,4,0)</f>
        <v>CARO MORA</v>
      </c>
      <c r="N956" s="4" t="str">
        <f>+VLOOKUP($J956,DATOS_PERSONAL!B:F,5,0)</f>
        <v>OROBERLÍN S.A.S.</v>
      </c>
      <c r="O956" s="4">
        <f>+VLOOKUP($A956,DATOS_CAPACITACIONES!A:N,11,0)</f>
        <v>32</v>
      </c>
      <c r="P956" s="4">
        <f>+VLOOKUP($A956,DATOS_CAPACITACIONES!A:L,12,0)</f>
        <v>32</v>
      </c>
      <c r="Q956" s="3">
        <f t="shared" si="14"/>
        <v>1</v>
      </c>
    </row>
    <row r="957" spans="1:17" ht="34.5" customHeight="1" x14ac:dyDescent="0.25">
      <c r="A957" s="2">
        <v>41</v>
      </c>
      <c r="B957" s="4" t="str">
        <f>+VLOOKUP($A957,DATOS_CAPACITACIONES!A:B,2,0)</f>
        <v>Ambiental</v>
      </c>
      <c r="C957" s="4" t="str">
        <f>+VLOOKUP($A957,DATOS_CAPACITACIONES!A:C,3,0)</f>
        <v>Manejo y disposición de residuos peligrosos</v>
      </c>
      <c r="D957" s="4" t="str">
        <f>+VLOOKUP($A957,DATOS_CAPACITACIONES!A:D,4,0)</f>
        <v xml:space="preserve">Socialización del Manejo y disposición adecuado de los residuos peligrosos en específico, los residuos que se generan en la empresa. </v>
      </c>
      <c r="E957" s="4" t="str">
        <f>+VLOOKUP($A957,DATOS_CAPACITACIONES!A:E,5,0)</f>
        <v>William Fierro</v>
      </c>
      <c r="F957" s="4" t="str">
        <f>+VLOOKUP($A957,DATOS_CAPACITACIONES!A:F,6,0)</f>
        <v xml:space="preserve">William Fierro </v>
      </c>
      <c r="G957" s="4" t="str">
        <f>+VLOOKUP($A957,DATOS_CAPACITACIONES!A:G,7,0)</f>
        <v xml:space="preserve">Finca El Pilar </v>
      </c>
      <c r="H957" s="5">
        <f>+VLOOKUP($A957,DATOS_CAPACITACIONES!A:H,8,0)</f>
        <v>44390</v>
      </c>
      <c r="I957" s="4">
        <f>+VLOOKUP($A957,DATOS_CAPACITACIONES!A:I,9,0)</f>
        <v>120</v>
      </c>
      <c r="J957" s="2">
        <v>1006697383</v>
      </c>
      <c r="K957" s="4">
        <f>+VLOOKUP($J957,DATOS_PERSONAL!B:C,2,0)</f>
        <v>1535</v>
      </c>
      <c r="L957" s="4" t="str">
        <f>+VLOOKUP($J957,DATOS_PERSONAL!B:D,3,0)</f>
        <v>DIANA SOFIA</v>
      </c>
      <c r="M957" s="4" t="str">
        <f>+VLOOKUP($J957,DATOS_PERSONAL!B:E,4,0)</f>
        <v xml:space="preserve">BLANCO ANDRADE </v>
      </c>
      <c r="N957" s="4" t="str">
        <f>+VLOOKUP($J957,DATOS_PERSONAL!B:F,5,0)</f>
        <v>OROBERLÍN S.A.S.</v>
      </c>
      <c r="O957" s="4">
        <f>+VLOOKUP($A957,DATOS_CAPACITACIONES!A:N,11,0)</f>
        <v>32</v>
      </c>
      <c r="P957" s="4">
        <f>+VLOOKUP($A957,DATOS_CAPACITACIONES!A:L,12,0)</f>
        <v>32</v>
      </c>
      <c r="Q957" s="3">
        <f t="shared" si="14"/>
        <v>1</v>
      </c>
    </row>
    <row r="958" spans="1:17" ht="34.5" customHeight="1" x14ac:dyDescent="0.25">
      <c r="A958" s="2">
        <v>41</v>
      </c>
      <c r="B958" s="4" t="str">
        <f>+VLOOKUP($A958,DATOS_CAPACITACIONES!A:B,2,0)</f>
        <v>Ambiental</v>
      </c>
      <c r="C958" s="4" t="str">
        <f>+VLOOKUP($A958,DATOS_CAPACITACIONES!A:C,3,0)</f>
        <v>Manejo y disposición de residuos peligrosos</v>
      </c>
      <c r="D958" s="4" t="str">
        <f>+VLOOKUP($A958,DATOS_CAPACITACIONES!A:D,4,0)</f>
        <v xml:space="preserve">Socialización del Manejo y disposición adecuado de los residuos peligrosos en específico, los residuos que se generan en la empresa. </v>
      </c>
      <c r="E958" s="4" t="str">
        <f>+VLOOKUP($A958,DATOS_CAPACITACIONES!A:E,5,0)</f>
        <v>William Fierro</v>
      </c>
      <c r="F958" s="4" t="str">
        <f>+VLOOKUP($A958,DATOS_CAPACITACIONES!A:F,6,0)</f>
        <v xml:space="preserve">William Fierro </v>
      </c>
      <c r="G958" s="4" t="str">
        <f>+VLOOKUP($A958,DATOS_CAPACITACIONES!A:G,7,0)</f>
        <v xml:space="preserve">Finca El Pilar </v>
      </c>
      <c r="H958" s="5">
        <f>+VLOOKUP($A958,DATOS_CAPACITACIONES!A:H,8,0)</f>
        <v>44390</v>
      </c>
      <c r="I958" s="4">
        <f>+VLOOKUP($A958,DATOS_CAPACITACIONES!A:I,9,0)</f>
        <v>120</v>
      </c>
      <c r="J958" s="2">
        <v>1193531410</v>
      </c>
      <c r="K958" s="4">
        <f>+VLOOKUP($J958,DATOS_PERSONAL!B:C,2,0)</f>
        <v>1544</v>
      </c>
      <c r="L958" s="4" t="str">
        <f>+VLOOKUP($J958,DATOS_PERSONAL!B:D,3,0)</f>
        <v>SARA DANIELA</v>
      </c>
      <c r="M958" s="4" t="str">
        <f>+VLOOKUP($J958,DATOS_PERSONAL!B:E,4,0)</f>
        <v xml:space="preserve">BELTRAN MORENO </v>
      </c>
      <c r="N958" s="4" t="str">
        <f>+VLOOKUP($J958,DATOS_PERSONAL!B:F,5,0)</f>
        <v>OROBERLÍN S.A.S.</v>
      </c>
      <c r="O958" s="4">
        <f>+VLOOKUP($A958,DATOS_CAPACITACIONES!A:N,11,0)</f>
        <v>32</v>
      </c>
      <c r="P958" s="4">
        <f>+VLOOKUP($A958,DATOS_CAPACITACIONES!A:L,12,0)</f>
        <v>32</v>
      </c>
      <c r="Q958" s="3">
        <f t="shared" si="14"/>
        <v>1</v>
      </c>
    </row>
    <row r="959" spans="1:17" ht="34.5" customHeight="1" x14ac:dyDescent="0.25">
      <c r="A959" s="2">
        <v>41</v>
      </c>
      <c r="B959" s="4" t="str">
        <f>+VLOOKUP($A959,DATOS_CAPACITACIONES!A:B,2,0)</f>
        <v>Ambiental</v>
      </c>
      <c r="C959" s="4" t="str">
        <f>+VLOOKUP($A959,DATOS_CAPACITACIONES!A:C,3,0)</f>
        <v>Manejo y disposición de residuos peligrosos</v>
      </c>
      <c r="D959" s="4" t="str">
        <f>+VLOOKUP($A959,DATOS_CAPACITACIONES!A:D,4,0)</f>
        <v xml:space="preserve">Socialización del Manejo y disposición adecuado de los residuos peligrosos en específico, los residuos que se generan en la empresa. </v>
      </c>
      <c r="E959" s="4" t="str">
        <f>+VLOOKUP($A959,DATOS_CAPACITACIONES!A:E,5,0)</f>
        <v>William Fierro</v>
      </c>
      <c r="F959" s="4" t="str">
        <f>+VLOOKUP($A959,DATOS_CAPACITACIONES!A:F,6,0)</f>
        <v xml:space="preserve">William Fierro </v>
      </c>
      <c r="G959" s="4" t="str">
        <f>+VLOOKUP($A959,DATOS_CAPACITACIONES!A:G,7,0)</f>
        <v xml:space="preserve">Finca El Pilar </v>
      </c>
      <c r="H959" s="5">
        <f>+VLOOKUP($A959,DATOS_CAPACITACIONES!A:H,8,0)</f>
        <v>44390</v>
      </c>
      <c r="I959" s="4">
        <f>+VLOOKUP($A959,DATOS_CAPACITACIONES!A:I,9,0)</f>
        <v>120</v>
      </c>
      <c r="J959" s="2">
        <v>1121917518</v>
      </c>
      <c r="K959" s="4" t="str">
        <f>+VLOOKUP($J959,DATOS_PERSONAL!B:C,2,0)</f>
        <v>N/A</v>
      </c>
      <c r="L959" s="4" t="str">
        <f>+VLOOKUP($J959,DATOS_PERSONAL!B:D,3,0)</f>
        <v xml:space="preserve"> CARLOS ALBEIRO</v>
      </c>
      <c r="M959" s="4" t="str">
        <f>+VLOOKUP($J959,DATOS_PERSONAL!B:E,4,0)</f>
        <v>BECERRA ZAMORA</v>
      </c>
      <c r="N959" s="4" t="str">
        <f>+VLOOKUP($J959,DATOS_PERSONAL!B:F,5,0)</f>
        <v>PALMERAS CARARABO S.A.</v>
      </c>
      <c r="O959" s="4">
        <f>+VLOOKUP($A959,DATOS_CAPACITACIONES!A:N,11,0)</f>
        <v>32</v>
      </c>
      <c r="P959" s="4">
        <f>+VLOOKUP($A959,DATOS_CAPACITACIONES!A:L,12,0)</f>
        <v>32</v>
      </c>
      <c r="Q959" s="3">
        <f t="shared" si="14"/>
        <v>1</v>
      </c>
    </row>
    <row r="960" spans="1:17" ht="34.5" customHeight="1" x14ac:dyDescent="0.25">
      <c r="A960" s="2">
        <v>41</v>
      </c>
      <c r="B960" s="4" t="str">
        <f>+VLOOKUP($A960,DATOS_CAPACITACIONES!A:B,2,0)</f>
        <v>Ambiental</v>
      </c>
      <c r="C960" s="4" t="str">
        <f>+VLOOKUP($A960,DATOS_CAPACITACIONES!A:C,3,0)</f>
        <v>Manejo y disposición de residuos peligrosos</v>
      </c>
      <c r="D960" s="4" t="str">
        <f>+VLOOKUP($A960,DATOS_CAPACITACIONES!A:D,4,0)</f>
        <v xml:space="preserve">Socialización del Manejo y disposición adecuado de los residuos peligrosos en específico, los residuos que se generan en la empresa. </v>
      </c>
      <c r="E960" s="4" t="str">
        <f>+VLOOKUP($A960,DATOS_CAPACITACIONES!A:E,5,0)</f>
        <v>William Fierro</v>
      </c>
      <c r="F960" s="4" t="str">
        <f>+VLOOKUP($A960,DATOS_CAPACITACIONES!A:F,6,0)</f>
        <v xml:space="preserve">William Fierro </v>
      </c>
      <c r="G960" s="4" t="str">
        <f>+VLOOKUP($A960,DATOS_CAPACITACIONES!A:G,7,0)</f>
        <v xml:space="preserve">Finca El Pilar </v>
      </c>
      <c r="H960" s="5">
        <f>+VLOOKUP($A960,DATOS_CAPACITACIONES!A:H,8,0)</f>
        <v>44390</v>
      </c>
      <c r="I960" s="4">
        <f>+VLOOKUP($A960,DATOS_CAPACITACIONES!A:I,9,0)</f>
        <v>120</v>
      </c>
      <c r="J960" s="2">
        <v>1052702515</v>
      </c>
      <c r="K960" s="4">
        <f>+VLOOKUP($J960,DATOS_PERSONAL!B:C,2,0)</f>
        <v>1517</v>
      </c>
      <c r="L960" s="4" t="str">
        <f>+VLOOKUP($J960,DATOS_PERSONAL!B:D,3,0)</f>
        <v xml:space="preserve"> ALEXANDER</v>
      </c>
      <c r="M960" s="4" t="str">
        <f>+VLOOKUP($J960,DATOS_PERSONAL!B:E,4,0)</f>
        <v>ANGULO CANTILLO</v>
      </c>
      <c r="N960" s="4" t="str">
        <f>+VLOOKUP($J960,DATOS_PERSONAL!B:F,5,0)</f>
        <v>OROBERLÍN S.A.S.</v>
      </c>
      <c r="O960" s="4">
        <f>+VLOOKUP($A960,DATOS_CAPACITACIONES!A:N,11,0)</f>
        <v>32</v>
      </c>
      <c r="P960" s="4">
        <f>+VLOOKUP($A960,DATOS_CAPACITACIONES!A:L,12,0)</f>
        <v>32</v>
      </c>
      <c r="Q960" s="3">
        <f t="shared" si="14"/>
        <v>1</v>
      </c>
    </row>
    <row r="961" spans="1:17" ht="34.5" customHeight="1" x14ac:dyDescent="0.25">
      <c r="A961" s="2">
        <v>41</v>
      </c>
      <c r="B961" s="4" t="str">
        <f>+VLOOKUP($A961,DATOS_CAPACITACIONES!A:B,2,0)</f>
        <v>Ambiental</v>
      </c>
      <c r="C961" s="4" t="str">
        <f>+VLOOKUP($A961,DATOS_CAPACITACIONES!A:C,3,0)</f>
        <v>Manejo y disposición de residuos peligrosos</v>
      </c>
      <c r="D961" s="4" t="str">
        <f>+VLOOKUP($A961,DATOS_CAPACITACIONES!A:D,4,0)</f>
        <v xml:space="preserve">Socialización del Manejo y disposición adecuado de los residuos peligrosos en específico, los residuos que se generan en la empresa. </v>
      </c>
      <c r="E961" s="4" t="str">
        <f>+VLOOKUP($A961,DATOS_CAPACITACIONES!A:E,5,0)</f>
        <v>William Fierro</v>
      </c>
      <c r="F961" s="4" t="str">
        <f>+VLOOKUP($A961,DATOS_CAPACITACIONES!A:F,6,0)</f>
        <v xml:space="preserve">William Fierro </v>
      </c>
      <c r="G961" s="4" t="str">
        <f>+VLOOKUP($A961,DATOS_CAPACITACIONES!A:G,7,0)</f>
        <v xml:space="preserve">Finca El Pilar </v>
      </c>
      <c r="H961" s="5">
        <f>+VLOOKUP($A961,DATOS_CAPACITACIONES!A:H,8,0)</f>
        <v>44390</v>
      </c>
      <c r="I961" s="4">
        <f>+VLOOKUP($A961,DATOS_CAPACITACIONES!A:I,9,0)</f>
        <v>120</v>
      </c>
      <c r="J961" s="2">
        <v>1120499197</v>
      </c>
      <c r="K961" s="4">
        <f>+VLOOKUP($J961,DATOS_PERSONAL!B:C,2,0)</f>
        <v>1065</v>
      </c>
      <c r="L961" s="4" t="str">
        <f>+VLOOKUP($J961,DATOS_PERSONAL!B:D,3,0)</f>
        <v>LADY JOHANA</v>
      </c>
      <c r="M961" s="4" t="str">
        <f>+VLOOKUP($J961,DATOS_PERSONAL!B:E,4,0)</f>
        <v xml:space="preserve">ANDRADE SANCHEZ </v>
      </c>
      <c r="N961" s="4" t="str">
        <f>+VLOOKUP($J961,DATOS_PERSONAL!B:F,5,0)</f>
        <v>OROBERLÍN S.A.S.</v>
      </c>
      <c r="O961" s="4">
        <f>+VLOOKUP($A961,DATOS_CAPACITACIONES!A:N,11,0)</f>
        <v>32</v>
      </c>
      <c r="P961" s="4">
        <f>+VLOOKUP($A961,DATOS_CAPACITACIONES!A:L,12,0)</f>
        <v>32</v>
      </c>
      <c r="Q961" s="3">
        <f t="shared" si="14"/>
        <v>1</v>
      </c>
    </row>
    <row r="962" spans="1:17" ht="34.5" customHeight="1" x14ac:dyDescent="0.25">
      <c r="A962" s="2">
        <v>42</v>
      </c>
      <c r="B962" s="4" t="str">
        <f>+VLOOKUP($A962,DATOS_CAPACITACIONES!A:B,2,0)</f>
        <v>SST</v>
      </c>
      <c r="C962" s="4" t="str">
        <f>+VLOOKUP($A962,DATOS_CAPACITACIONES!A:C,3,0)</f>
        <v>Matriz EPP</v>
      </c>
      <c r="D962" s="4" t="str">
        <f>+VLOOKUP($A962,DATOS_CAPACITACIONES!A:D,4,0)</f>
        <v xml:space="preserve">Compartir la matriz de EPP con el fin de conocer loe elementos que se deben usar en cada labor </v>
      </c>
      <c r="E962" s="4" t="str">
        <f>+VLOOKUP($A962,DATOS_CAPACITACIONES!A:E,5,0)</f>
        <v>Felipe Arias</v>
      </c>
      <c r="F962" s="4" t="str">
        <f>+VLOOKUP($A962,DATOS_CAPACITACIONES!A:F,6,0)</f>
        <v>Felipe Arias</v>
      </c>
      <c r="G962" s="4" t="str">
        <f>+VLOOKUP($A962,DATOS_CAPACITACIONES!A:G,7,0)</f>
        <v xml:space="preserve">Finca El Pilar </v>
      </c>
      <c r="H962" s="5">
        <f>+VLOOKUP($A962,DATOS_CAPACITACIONES!A:H,8,0)</f>
        <v>44390</v>
      </c>
      <c r="I962" s="4">
        <f>+VLOOKUP($A962,DATOS_CAPACITACIONES!A:I,9,0)</f>
        <v>90</v>
      </c>
      <c r="J962" s="2">
        <v>3274917</v>
      </c>
      <c r="K962" s="4">
        <f>+VLOOKUP($J962,DATOS_PERSONAL!B:C,2,0)</f>
        <v>1027</v>
      </c>
      <c r="L962" s="4" t="str">
        <f>+VLOOKUP($J962,DATOS_PERSONAL!B:D,3,0)</f>
        <v xml:space="preserve"> HERNAN ARIEL</v>
      </c>
      <c r="M962" s="4" t="str">
        <f>+VLOOKUP($J962,DATOS_PERSONAL!B:E,4,0)</f>
        <v>VELASQUEZ ROBAYO</v>
      </c>
      <c r="N962" s="4" t="str">
        <f>+VLOOKUP($J962,DATOS_PERSONAL!B:F,5,0)</f>
        <v>OROBERLÍN S.A.S.</v>
      </c>
      <c r="O962" s="4">
        <f>+VLOOKUP($A962,DATOS_CAPACITACIONES!A:N,11,0)</f>
        <v>28</v>
      </c>
      <c r="P962" s="4">
        <f>+VLOOKUP($A962,DATOS_CAPACITACIONES!A:L,12,0)</f>
        <v>28</v>
      </c>
      <c r="Q962" s="3">
        <f t="shared" ref="Q962:Q1025" si="15">(P962/O962)</f>
        <v>1</v>
      </c>
    </row>
    <row r="963" spans="1:17" ht="34.5" customHeight="1" x14ac:dyDescent="0.25">
      <c r="A963" s="2">
        <v>42</v>
      </c>
      <c r="B963" s="4" t="str">
        <f>+VLOOKUP($A963,DATOS_CAPACITACIONES!A:B,2,0)</f>
        <v>SST</v>
      </c>
      <c r="C963" s="4" t="str">
        <f>+VLOOKUP($A963,DATOS_CAPACITACIONES!A:C,3,0)</f>
        <v>Matriz EPP</v>
      </c>
      <c r="D963" s="4" t="str">
        <f>+VLOOKUP($A963,DATOS_CAPACITACIONES!A:D,4,0)</f>
        <v xml:space="preserve">Compartir la matriz de EPP con el fin de conocer loe elementos que se deben usar en cada labor </v>
      </c>
      <c r="E963" s="4" t="str">
        <f>+VLOOKUP($A963,DATOS_CAPACITACIONES!A:E,5,0)</f>
        <v>Felipe Arias</v>
      </c>
      <c r="F963" s="4" t="str">
        <f>+VLOOKUP($A963,DATOS_CAPACITACIONES!A:F,6,0)</f>
        <v>Felipe Arias</v>
      </c>
      <c r="G963" s="4" t="str">
        <f>+VLOOKUP($A963,DATOS_CAPACITACIONES!A:G,7,0)</f>
        <v xml:space="preserve">Finca El Pilar </v>
      </c>
      <c r="H963" s="5">
        <f>+VLOOKUP($A963,DATOS_CAPACITACIONES!A:H,8,0)</f>
        <v>44390</v>
      </c>
      <c r="I963" s="4">
        <f>+VLOOKUP($A963,DATOS_CAPACITACIONES!A:I,9,0)</f>
        <v>90</v>
      </c>
      <c r="J963" s="2">
        <v>40341942</v>
      </c>
      <c r="K963" s="4">
        <f>+VLOOKUP($J963,DATOS_PERSONAL!B:C,2,0)</f>
        <v>1028</v>
      </c>
      <c r="L963" s="4" t="str">
        <f>+VLOOKUP($J963,DATOS_PERSONAL!B:D,3,0)</f>
        <v xml:space="preserve"> MARIA YORLEY</v>
      </c>
      <c r="M963" s="4" t="str">
        <f>+VLOOKUP($J963,DATOS_PERSONAL!B:E,4,0)</f>
        <v>TORRES GARCIA</v>
      </c>
      <c r="N963" s="4" t="str">
        <f>+VLOOKUP($J963,DATOS_PERSONAL!B:F,5,0)</f>
        <v>OROBERLÍN S.A.S.</v>
      </c>
      <c r="O963" s="4">
        <f>+VLOOKUP($A963,DATOS_CAPACITACIONES!A:N,11,0)</f>
        <v>28</v>
      </c>
      <c r="P963" s="4">
        <f>+VLOOKUP($A963,DATOS_CAPACITACIONES!A:L,12,0)</f>
        <v>28</v>
      </c>
      <c r="Q963" s="3">
        <f t="shared" si="15"/>
        <v>1</v>
      </c>
    </row>
    <row r="964" spans="1:17" ht="34.5" customHeight="1" x14ac:dyDescent="0.25">
      <c r="A964" s="2">
        <v>42</v>
      </c>
      <c r="B964" s="4" t="str">
        <f>+VLOOKUP($A964,DATOS_CAPACITACIONES!A:B,2,0)</f>
        <v>SST</v>
      </c>
      <c r="C964" s="4" t="str">
        <f>+VLOOKUP($A964,DATOS_CAPACITACIONES!A:C,3,0)</f>
        <v>Matriz EPP</v>
      </c>
      <c r="D964" s="4" t="str">
        <f>+VLOOKUP($A964,DATOS_CAPACITACIONES!A:D,4,0)</f>
        <v xml:space="preserve">Compartir la matriz de EPP con el fin de conocer loe elementos que se deben usar en cada labor </v>
      </c>
      <c r="E964" s="4" t="str">
        <f>+VLOOKUP($A964,DATOS_CAPACITACIONES!A:E,5,0)</f>
        <v>Felipe Arias</v>
      </c>
      <c r="F964" s="4" t="str">
        <f>+VLOOKUP($A964,DATOS_CAPACITACIONES!A:F,6,0)</f>
        <v>Felipe Arias</v>
      </c>
      <c r="G964" s="4" t="str">
        <f>+VLOOKUP($A964,DATOS_CAPACITACIONES!A:G,7,0)</f>
        <v xml:space="preserve">Finca El Pilar </v>
      </c>
      <c r="H964" s="5">
        <f>+VLOOKUP($A964,DATOS_CAPACITACIONES!A:H,8,0)</f>
        <v>44390</v>
      </c>
      <c r="I964" s="4">
        <f>+VLOOKUP($A964,DATOS_CAPACITACIONES!A:I,9,0)</f>
        <v>90</v>
      </c>
      <c r="J964" s="2">
        <v>17267214</v>
      </c>
      <c r="K964" s="4">
        <f>+VLOOKUP($J964,DATOS_PERSONAL!B:C,2,0)</f>
        <v>1311</v>
      </c>
      <c r="L964" s="4" t="str">
        <f>+VLOOKUP($J964,DATOS_PERSONAL!B:D,3,0)</f>
        <v>JOSE ALVARO</v>
      </c>
      <c r="M964" s="4" t="str">
        <f>+VLOOKUP($J964,DATOS_PERSONAL!B:E,4,0)</f>
        <v xml:space="preserve">SUAREZ TRIVIÑO </v>
      </c>
      <c r="N964" s="4" t="str">
        <f>+VLOOKUP($J964,DATOS_PERSONAL!B:F,5,0)</f>
        <v>OROBERLÍN S.A.S.</v>
      </c>
      <c r="O964" s="4">
        <f>+VLOOKUP($A964,DATOS_CAPACITACIONES!A:N,11,0)</f>
        <v>28</v>
      </c>
      <c r="P964" s="4">
        <f>+VLOOKUP($A964,DATOS_CAPACITACIONES!A:L,12,0)</f>
        <v>28</v>
      </c>
      <c r="Q964" s="3">
        <f t="shared" si="15"/>
        <v>1</v>
      </c>
    </row>
    <row r="965" spans="1:17" ht="34.5" customHeight="1" x14ac:dyDescent="0.25">
      <c r="A965" s="2">
        <v>42</v>
      </c>
      <c r="B965" s="4" t="str">
        <f>+VLOOKUP($A965,DATOS_CAPACITACIONES!A:B,2,0)</f>
        <v>SST</v>
      </c>
      <c r="C965" s="4" t="str">
        <f>+VLOOKUP($A965,DATOS_CAPACITACIONES!A:C,3,0)</f>
        <v>Matriz EPP</v>
      </c>
      <c r="D965" s="4" t="str">
        <f>+VLOOKUP($A965,DATOS_CAPACITACIONES!A:D,4,0)</f>
        <v xml:space="preserve">Compartir la matriz de EPP con el fin de conocer loe elementos que se deben usar en cada labor </v>
      </c>
      <c r="E965" s="4" t="str">
        <f>+VLOOKUP($A965,DATOS_CAPACITACIONES!A:E,5,0)</f>
        <v>Felipe Arias</v>
      </c>
      <c r="F965" s="4" t="str">
        <f>+VLOOKUP($A965,DATOS_CAPACITACIONES!A:F,6,0)</f>
        <v>Felipe Arias</v>
      </c>
      <c r="G965" s="4" t="str">
        <f>+VLOOKUP($A965,DATOS_CAPACITACIONES!A:G,7,0)</f>
        <v xml:space="preserve">Finca El Pilar </v>
      </c>
      <c r="H965" s="5">
        <f>+VLOOKUP($A965,DATOS_CAPACITACIONES!A:H,8,0)</f>
        <v>44390</v>
      </c>
      <c r="I965" s="4">
        <f>+VLOOKUP($A965,DATOS_CAPACITACIONES!A:I,9,0)</f>
        <v>90</v>
      </c>
      <c r="J965" s="2">
        <v>1006778024</v>
      </c>
      <c r="K965" s="4">
        <f>+VLOOKUP($J965,DATOS_PERSONAL!B:C,2,0)</f>
        <v>1505</v>
      </c>
      <c r="L965" s="4" t="str">
        <f>+VLOOKUP($J965,DATOS_PERSONAL!B:D,3,0)</f>
        <v>JUAN DAVID</v>
      </c>
      <c r="M965" s="4" t="str">
        <f>+VLOOKUP($J965,DATOS_PERSONAL!B:E,4,0)</f>
        <v xml:space="preserve">SOLORZA ROJAS </v>
      </c>
      <c r="N965" s="4" t="str">
        <f>+VLOOKUP($J965,DATOS_PERSONAL!B:F,5,0)</f>
        <v>OROBERLÍN S.A.S.</v>
      </c>
      <c r="O965" s="4">
        <f>+VLOOKUP($A965,DATOS_CAPACITACIONES!A:N,11,0)</f>
        <v>28</v>
      </c>
      <c r="P965" s="4">
        <f>+VLOOKUP($A965,DATOS_CAPACITACIONES!A:L,12,0)</f>
        <v>28</v>
      </c>
      <c r="Q965" s="3">
        <f t="shared" si="15"/>
        <v>1</v>
      </c>
    </row>
    <row r="966" spans="1:17" ht="34.5" customHeight="1" x14ac:dyDescent="0.25">
      <c r="A966" s="2">
        <v>42</v>
      </c>
      <c r="B966" s="4" t="str">
        <f>+VLOOKUP($A966,DATOS_CAPACITACIONES!A:B,2,0)</f>
        <v>SST</v>
      </c>
      <c r="C966" s="4" t="str">
        <f>+VLOOKUP($A966,DATOS_CAPACITACIONES!A:C,3,0)</f>
        <v>Matriz EPP</v>
      </c>
      <c r="D966" s="4" t="str">
        <f>+VLOOKUP($A966,DATOS_CAPACITACIONES!A:D,4,0)</f>
        <v xml:space="preserve">Compartir la matriz de EPP con el fin de conocer loe elementos que se deben usar en cada labor </v>
      </c>
      <c r="E966" s="4" t="str">
        <f>+VLOOKUP($A966,DATOS_CAPACITACIONES!A:E,5,0)</f>
        <v>Felipe Arias</v>
      </c>
      <c r="F966" s="4" t="str">
        <f>+VLOOKUP($A966,DATOS_CAPACITACIONES!A:F,6,0)</f>
        <v>Felipe Arias</v>
      </c>
      <c r="G966" s="4" t="str">
        <f>+VLOOKUP($A966,DATOS_CAPACITACIONES!A:G,7,0)</f>
        <v xml:space="preserve">Finca El Pilar </v>
      </c>
      <c r="H966" s="5">
        <f>+VLOOKUP($A966,DATOS_CAPACITACIONES!A:H,8,0)</f>
        <v>44390</v>
      </c>
      <c r="I966" s="4">
        <f>+VLOOKUP($A966,DATOS_CAPACITACIONES!A:I,9,0)</f>
        <v>90</v>
      </c>
      <c r="J966" s="2">
        <v>25331999</v>
      </c>
      <c r="K966" s="4">
        <f>+VLOOKUP($J966,DATOS_PERSONAL!B:C,2,0)</f>
        <v>1121</v>
      </c>
      <c r="L966" s="4" t="str">
        <f>+VLOOKUP($J966,DATOS_PERSONAL!B:D,3,0)</f>
        <v xml:space="preserve">VICKY JIMENA </v>
      </c>
      <c r="M966" s="4" t="str">
        <f>+VLOOKUP($J966,DATOS_PERSONAL!B:E,4,0)</f>
        <v xml:space="preserve">SANDOVAL GOLU </v>
      </c>
      <c r="N966" s="4" t="str">
        <f>+VLOOKUP($J966,DATOS_PERSONAL!B:F,5,0)</f>
        <v>OROBERLÍN S.A.S.</v>
      </c>
      <c r="O966" s="4">
        <f>+VLOOKUP($A966,DATOS_CAPACITACIONES!A:N,11,0)</f>
        <v>28</v>
      </c>
      <c r="P966" s="4">
        <f>+VLOOKUP($A966,DATOS_CAPACITACIONES!A:L,12,0)</f>
        <v>28</v>
      </c>
      <c r="Q966" s="3">
        <f t="shared" si="15"/>
        <v>1</v>
      </c>
    </row>
    <row r="967" spans="1:17" ht="34.5" customHeight="1" x14ac:dyDescent="0.25">
      <c r="A967" s="2">
        <v>42</v>
      </c>
      <c r="B967" s="4" t="str">
        <f>+VLOOKUP($A967,DATOS_CAPACITACIONES!A:B,2,0)</f>
        <v>SST</v>
      </c>
      <c r="C967" s="4" t="str">
        <f>+VLOOKUP($A967,DATOS_CAPACITACIONES!A:C,3,0)</f>
        <v>Matriz EPP</v>
      </c>
      <c r="D967" s="4" t="str">
        <f>+VLOOKUP($A967,DATOS_CAPACITACIONES!A:D,4,0)</f>
        <v xml:space="preserve">Compartir la matriz de EPP con el fin de conocer loe elementos que se deben usar en cada labor </v>
      </c>
      <c r="E967" s="4" t="str">
        <f>+VLOOKUP($A967,DATOS_CAPACITACIONES!A:E,5,0)</f>
        <v>Felipe Arias</v>
      </c>
      <c r="F967" s="4" t="str">
        <f>+VLOOKUP($A967,DATOS_CAPACITACIONES!A:F,6,0)</f>
        <v>Felipe Arias</v>
      </c>
      <c r="G967" s="4" t="str">
        <f>+VLOOKUP($A967,DATOS_CAPACITACIONES!A:G,7,0)</f>
        <v xml:space="preserve">Finca El Pilar </v>
      </c>
      <c r="H967" s="5">
        <f>+VLOOKUP($A967,DATOS_CAPACITACIONES!A:H,8,0)</f>
        <v>44390</v>
      </c>
      <c r="I967" s="4">
        <f>+VLOOKUP($A967,DATOS_CAPACITACIONES!A:I,9,0)</f>
        <v>90</v>
      </c>
      <c r="J967" s="2">
        <v>40401255</v>
      </c>
      <c r="K967" s="4">
        <f>+VLOOKUP($J967,DATOS_PERSONAL!B:C,2,0)</f>
        <v>1034</v>
      </c>
      <c r="L967" s="4" t="str">
        <f>+VLOOKUP($J967,DATOS_PERSONAL!B:D,3,0)</f>
        <v>YUDY FERLAY</v>
      </c>
      <c r="M967" s="4" t="str">
        <f>+VLOOKUP($J967,DATOS_PERSONAL!B:E,4,0)</f>
        <v xml:space="preserve">ROMERO BERNAL </v>
      </c>
      <c r="N967" s="4" t="str">
        <f>+VLOOKUP($J967,DATOS_PERSONAL!B:F,5,0)</f>
        <v>OROBERLÍN S.A.S.</v>
      </c>
      <c r="O967" s="4">
        <f>+VLOOKUP($A967,DATOS_CAPACITACIONES!A:N,11,0)</f>
        <v>28</v>
      </c>
      <c r="P967" s="4">
        <f>+VLOOKUP($A967,DATOS_CAPACITACIONES!A:L,12,0)</f>
        <v>28</v>
      </c>
      <c r="Q967" s="3">
        <f t="shared" si="15"/>
        <v>1</v>
      </c>
    </row>
    <row r="968" spans="1:17" ht="34.5" customHeight="1" x14ac:dyDescent="0.25">
      <c r="A968" s="2">
        <v>42</v>
      </c>
      <c r="B968" s="4" t="str">
        <f>+VLOOKUP($A968,DATOS_CAPACITACIONES!A:B,2,0)</f>
        <v>SST</v>
      </c>
      <c r="C968" s="4" t="str">
        <f>+VLOOKUP($A968,DATOS_CAPACITACIONES!A:C,3,0)</f>
        <v>Matriz EPP</v>
      </c>
      <c r="D968" s="4" t="str">
        <f>+VLOOKUP($A968,DATOS_CAPACITACIONES!A:D,4,0)</f>
        <v xml:space="preserve">Compartir la matriz de EPP con el fin de conocer loe elementos que se deben usar en cada labor </v>
      </c>
      <c r="E968" s="4" t="str">
        <f>+VLOOKUP($A968,DATOS_CAPACITACIONES!A:E,5,0)</f>
        <v>Felipe Arias</v>
      </c>
      <c r="F968" s="4" t="str">
        <f>+VLOOKUP($A968,DATOS_CAPACITACIONES!A:F,6,0)</f>
        <v>Felipe Arias</v>
      </c>
      <c r="G968" s="4" t="str">
        <f>+VLOOKUP($A968,DATOS_CAPACITACIONES!A:G,7,0)</f>
        <v xml:space="preserve">Finca El Pilar </v>
      </c>
      <c r="H968" s="5">
        <f>+VLOOKUP($A968,DATOS_CAPACITACIONES!A:H,8,0)</f>
        <v>44390</v>
      </c>
      <c r="I968" s="4">
        <f>+VLOOKUP($A968,DATOS_CAPACITACIONES!A:I,9,0)</f>
        <v>90</v>
      </c>
      <c r="J968" s="2">
        <v>1122132486</v>
      </c>
      <c r="K968" s="4">
        <f>+VLOOKUP($J968,DATOS_PERSONAL!B:C,2,0)</f>
        <v>1216</v>
      </c>
      <c r="L968" s="4" t="str">
        <f>+VLOOKUP($J968,DATOS_PERSONAL!B:D,3,0)</f>
        <v xml:space="preserve"> LAURA MARCELA</v>
      </c>
      <c r="M968" s="4" t="str">
        <f>+VLOOKUP($J968,DATOS_PERSONAL!B:E,4,0)</f>
        <v>ROJAS GARCIA</v>
      </c>
      <c r="N968" s="4" t="str">
        <f>+VLOOKUP($J968,DATOS_PERSONAL!B:F,5,0)</f>
        <v>OROBERLÍN S.A.S.</v>
      </c>
      <c r="O968" s="4">
        <f>+VLOOKUP($A968,DATOS_CAPACITACIONES!A:N,11,0)</f>
        <v>28</v>
      </c>
      <c r="P968" s="4">
        <f>+VLOOKUP($A968,DATOS_CAPACITACIONES!A:L,12,0)</f>
        <v>28</v>
      </c>
      <c r="Q968" s="3">
        <f t="shared" si="15"/>
        <v>1</v>
      </c>
    </row>
    <row r="969" spans="1:17" ht="34.5" customHeight="1" x14ac:dyDescent="0.25">
      <c r="A969" s="2">
        <v>42</v>
      </c>
      <c r="B969" s="4" t="str">
        <f>+VLOOKUP($A969,DATOS_CAPACITACIONES!A:B,2,0)</f>
        <v>SST</v>
      </c>
      <c r="C969" s="4" t="str">
        <f>+VLOOKUP($A969,DATOS_CAPACITACIONES!A:C,3,0)</f>
        <v>Matriz EPP</v>
      </c>
      <c r="D969" s="4" t="str">
        <f>+VLOOKUP($A969,DATOS_CAPACITACIONES!A:D,4,0)</f>
        <v xml:space="preserve">Compartir la matriz de EPP con el fin de conocer loe elementos que se deben usar en cada labor </v>
      </c>
      <c r="E969" s="4" t="str">
        <f>+VLOOKUP($A969,DATOS_CAPACITACIONES!A:E,5,0)</f>
        <v>Felipe Arias</v>
      </c>
      <c r="F969" s="4" t="str">
        <f>+VLOOKUP($A969,DATOS_CAPACITACIONES!A:F,6,0)</f>
        <v>Felipe Arias</v>
      </c>
      <c r="G969" s="4" t="str">
        <f>+VLOOKUP($A969,DATOS_CAPACITACIONES!A:G,7,0)</f>
        <v xml:space="preserve">Finca El Pilar </v>
      </c>
      <c r="H969" s="5">
        <f>+VLOOKUP($A969,DATOS_CAPACITACIONES!A:H,8,0)</f>
        <v>44390</v>
      </c>
      <c r="I969" s="4">
        <f>+VLOOKUP($A969,DATOS_CAPACITACIONES!A:I,9,0)</f>
        <v>90</v>
      </c>
      <c r="J969" s="2">
        <v>1123114419</v>
      </c>
      <c r="K969" s="4">
        <f>+VLOOKUP($J969,DATOS_PERSONAL!B:C,2,0)</f>
        <v>1059</v>
      </c>
      <c r="L969" s="4" t="str">
        <f>+VLOOKUP($J969,DATOS_PERSONAL!B:D,3,0)</f>
        <v>ANA MARIA</v>
      </c>
      <c r="M969" s="4" t="str">
        <f>+VLOOKUP($J969,DATOS_PERSONAL!B:E,4,0)</f>
        <v xml:space="preserve">ROBAYO JIMENEZ </v>
      </c>
      <c r="N969" s="4" t="str">
        <f>+VLOOKUP($J969,DATOS_PERSONAL!B:F,5,0)</f>
        <v>OROBERLÍN S.A.S.</v>
      </c>
      <c r="O969" s="4">
        <f>+VLOOKUP($A969,DATOS_CAPACITACIONES!A:N,11,0)</f>
        <v>28</v>
      </c>
      <c r="P969" s="4">
        <f>+VLOOKUP($A969,DATOS_CAPACITACIONES!A:L,12,0)</f>
        <v>28</v>
      </c>
      <c r="Q969" s="3">
        <f t="shared" si="15"/>
        <v>1</v>
      </c>
    </row>
    <row r="970" spans="1:17" ht="34.5" customHeight="1" x14ac:dyDescent="0.25">
      <c r="A970" s="2">
        <v>42</v>
      </c>
      <c r="B970" s="4" t="str">
        <f>+VLOOKUP($A970,DATOS_CAPACITACIONES!A:B,2,0)</f>
        <v>SST</v>
      </c>
      <c r="C970" s="4" t="str">
        <f>+VLOOKUP($A970,DATOS_CAPACITACIONES!A:C,3,0)</f>
        <v>Matriz EPP</v>
      </c>
      <c r="D970" s="4" t="str">
        <f>+VLOOKUP($A970,DATOS_CAPACITACIONES!A:D,4,0)</f>
        <v xml:space="preserve">Compartir la matriz de EPP con el fin de conocer loe elementos que se deben usar en cada labor </v>
      </c>
      <c r="E970" s="4" t="str">
        <f>+VLOOKUP($A970,DATOS_CAPACITACIONES!A:E,5,0)</f>
        <v>Felipe Arias</v>
      </c>
      <c r="F970" s="4" t="str">
        <f>+VLOOKUP($A970,DATOS_CAPACITACIONES!A:F,6,0)</f>
        <v>Felipe Arias</v>
      </c>
      <c r="G970" s="4" t="str">
        <f>+VLOOKUP($A970,DATOS_CAPACITACIONES!A:G,7,0)</f>
        <v xml:space="preserve">Finca El Pilar </v>
      </c>
      <c r="H970" s="5">
        <f>+VLOOKUP($A970,DATOS_CAPACITACIONES!A:H,8,0)</f>
        <v>44390</v>
      </c>
      <c r="I970" s="4">
        <f>+VLOOKUP($A970,DATOS_CAPACITACIONES!A:I,9,0)</f>
        <v>90</v>
      </c>
      <c r="J970" s="2">
        <v>1123116129</v>
      </c>
      <c r="K970" s="4">
        <f>+VLOOKUP($J970,DATOS_PERSONAL!B:C,2,0)</f>
        <v>1090</v>
      </c>
      <c r="L970" s="4" t="str">
        <f>+VLOOKUP($J970,DATOS_PERSONAL!B:D,3,0)</f>
        <v>JUAN ESTEBAN</v>
      </c>
      <c r="M970" s="4" t="str">
        <f>+VLOOKUP($J970,DATOS_PERSONAL!B:E,4,0)</f>
        <v xml:space="preserve">ORTIZ </v>
      </c>
      <c r="N970" s="4" t="str">
        <f>+VLOOKUP($J970,DATOS_PERSONAL!B:F,5,0)</f>
        <v>OROBERLÍN S.A.S.</v>
      </c>
      <c r="O970" s="4">
        <f>+VLOOKUP($A970,DATOS_CAPACITACIONES!A:N,11,0)</f>
        <v>28</v>
      </c>
      <c r="P970" s="4">
        <f>+VLOOKUP($A970,DATOS_CAPACITACIONES!A:L,12,0)</f>
        <v>28</v>
      </c>
      <c r="Q970" s="3">
        <f t="shared" si="15"/>
        <v>1</v>
      </c>
    </row>
    <row r="971" spans="1:17" ht="34.5" customHeight="1" x14ac:dyDescent="0.25">
      <c r="A971" s="2">
        <v>42</v>
      </c>
      <c r="B971" s="4" t="str">
        <f>+VLOOKUP($A971,DATOS_CAPACITACIONES!A:B,2,0)</f>
        <v>SST</v>
      </c>
      <c r="C971" s="4" t="str">
        <f>+VLOOKUP($A971,DATOS_CAPACITACIONES!A:C,3,0)</f>
        <v>Matriz EPP</v>
      </c>
      <c r="D971" s="4" t="str">
        <f>+VLOOKUP($A971,DATOS_CAPACITACIONES!A:D,4,0)</f>
        <v xml:space="preserve">Compartir la matriz de EPP con el fin de conocer loe elementos que se deben usar en cada labor </v>
      </c>
      <c r="E971" s="4" t="str">
        <f>+VLOOKUP($A971,DATOS_CAPACITACIONES!A:E,5,0)</f>
        <v>Felipe Arias</v>
      </c>
      <c r="F971" s="4" t="str">
        <f>+VLOOKUP($A971,DATOS_CAPACITACIONES!A:F,6,0)</f>
        <v>Felipe Arias</v>
      </c>
      <c r="G971" s="4" t="str">
        <f>+VLOOKUP($A971,DATOS_CAPACITACIONES!A:G,7,0)</f>
        <v xml:space="preserve">Finca El Pilar </v>
      </c>
      <c r="H971" s="5">
        <f>+VLOOKUP($A971,DATOS_CAPACITACIONES!A:H,8,0)</f>
        <v>44390</v>
      </c>
      <c r="I971" s="4">
        <f>+VLOOKUP($A971,DATOS_CAPACITACIONES!A:I,9,0)</f>
        <v>90</v>
      </c>
      <c r="J971" s="2">
        <v>31031695</v>
      </c>
      <c r="K971" s="4">
        <f>+VLOOKUP($J971,DATOS_PERSONAL!B:C,2,0)</f>
        <v>1422</v>
      </c>
      <c r="L971" s="4" t="str">
        <f>+VLOOKUP($J971,DATOS_PERSONAL!B:D,3,0)</f>
        <v>ANA ELIZABETH</v>
      </c>
      <c r="M971" s="4" t="str">
        <f>+VLOOKUP($J971,DATOS_PERSONAL!B:E,4,0)</f>
        <v>ORTIZ</v>
      </c>
      <c r="N971" s="4" t="str">
        <f>+VLOOKUP($J971,DATOS_PERSONAL!B:F,5,0)</f>
        <v>OROBERLÍN S.A.S.</v>
      </c>
      <c r="O971" s="4">
        <f>+VLOOKUP($A971,DATOS_CAPACITACIONES!A:N,11,0)</f>
        <v>28</v>
      </c>
      <c r="P971" s="4">
        <f>+VLOOKUP($A971,DATOS_CAPACITACIONES!A:L,12,0)</f>
        <v>28</v>
      </c>
      <c r="Q971" s="3">
        <f t="shared" si="15"/>
        <v>1</v>
      </c>
    </row>
    <row r="972" spans="1:17" ht="34.5" customHeight="1" x14ac:dyDescent="0.25">
      <c r="A972" s="2">
        <v>42</v>
      </c>
      <c r="B972" s="4" t="str">
        <f>+VLOOKUP($A972,DATOS_CAPACITACIONES!A:B,2,0)</f>
        <v>SST</v>
      </c>
      <c r="C972" s="4" t="str">
        <f>+VLOOKUP($A972,DATOS_CAPACITACIONES!A:C,3,0)</f>
        <v>Matriz EPP</v>
      </c>
      <c r="D972" s="4" t="str">
        <f>+VLOOKUP($A972,DATOS_CAPACITACIONES!A:D,4,0)</f>
        <v xml:space="preserve">Compartir la matriz de EPP con el fin de conocer loe elementos que se deben usar en cada labor </v>
      </c>
      <c r="E972" s="4" t="str">
        <f>+VLOOKUP($A972,DATOS_CAPACITACIONES!A:E,5,0)</f>
        <v>Felipe Arias</v>
      </c>
      <c r="F972" s="4" t="str">
        <f>+VLOOKUP($A972,DATOS_CAPACITACIONES!A:F,6,0)</f>
        <v>Felipe Arias</v>
      </c>
      <c r="G972" s="4" t="str">
        <f>+VLOOKUP($A972,DATOS_CAPACITACIONES!A:G,7,0)</f>
        <v xml:space="preserve">Finca El Pilar </v>
      </c>
      <c r="H972" s="5">
        <f>+VLOOKUP($A972,DATOS_CAPACITACIONES!A:H,8,0)</f>
        <v>44390</v>
      </c>
      <c r="I972" s="4">
        <f>+VLOOKUP($A972,DATOS_CAPACITACIONES!A:I,9,0)</f>
        <v>90</v>
      </c>
      <c r="J972" s="2">
        <v>40404467</v>
      </c>
      <c r="K972" s="4">
        <f>+VLOOKUP($J972,DATOS_PERSONAL!B:C,2,0)</f>
        <v>1029</v>
      </c>
      <c r="L972" s="4" t="str">
        <f>+VLOOKUP($J972,DATOS_PERSONAL!B:D,3,0)</f>
        <v>BLANCA MARINELLA</v>
      </c>
      <c r="M972" s="4" t="str">
        <f>+VLOOKUP($J972,DATOS_PERSONAL!B:E,4,0)</f>
        <v xml:space="preserve">MORENO SANCHEZ </v>
      </c>
      <c r="N972" s="4" t="str">
        <f>+VLOOKUP($J972,DATOS_PERSONAL!B:F,5,0)</f>
        <v>OROBERLÍN S.A.S.</v>
      </c>
      <c r="O972" s="4">
        <f>+VLOOKUP($A972,DATOS_CAPACITACIONES!A:N,11,0)</f>
        <v>28</v>
      </c>
      <c r="P972" s="4">
        <f>+VLOOKUP($A972,DATOS_CAPACITACIONES!A:L,12,0)</f>
        <v>28</v>
      </c>
      <c r="Q972" s="3">
        <f t="shared" si="15"/>
        <v>1</v>
      </c>
    </row>
    <row r="973" spans="1:17" ht="34.5" customHeight="1" x14ac:dyDescent="0.25">
      <c r="A973" s="2">
        <v>42</v>
      </c>
      <c r="B973" s="4" t="str">
        <f>+VLOOKUP($A973,DATOS_CAPACITACIONES!A:B,2,0)</f>
        <v>SST</v>
      </c>
      <c r="C973" s="4" t="str">
        <f>+VLOOKUP($A973,DATOS_CAPACITACIONES!A:C,3,0)</f>
        <v>Matriz EPP</v>
      </c>
      <c r="D973" s="4" t="str">
        <f>+VLOOKUP($A973,DATOS_CAPACITACIONES!A:D,4,0)</f>
        <v xml:space="preserve">Compartir la matriz de EPP con el fin de conocer loe elementos que se deben usar en cada labor </v>
      </c>
      <c r="E973" s="4" t="str">
        <f>+VLOOKUP($A973,DATOS_CAPACITACIONES!A:E,5,0)</f>
        <v>Felipe Arias</v>
      </c>
      <c r="F973" s="4" t="str">
        <f>+VLOOKUP($A973,DATOS_CAPACITACIONES!A:F,6,0)</f>
        <v>Felipe Arias</v>
      </c>
      <c r="G973" s="4" t="str">
        <f>+VLOOKUP($A973,DATOS_CAPACITACIONES!A:G,7,0)</f>
        <v xml:space="preserve">Finca El Pilar </v>
      </c>
      <c r="H973" s="5">
        <f>+VLOOKUP($A973,DATOS_CAPACITACIONES!A:H,8,0)</f>
        <v>44390</v>
      </c>
      <c r="I973" s="4">
        <f>+VLOOKUP($A973,DATOS_CAPACITACIONES!A:I,9,0)</f>
        <v>90</v>
      </c>
      <c r="J973" s="2">
        <v>40328103</v>
      </c>
      <c r="K973" s="4">
        <f>+VLOOKUP($J973,DATOS_PERSONAL!B:C,2,0)</f>
        <v>1030</v>
      </c>
      <c r="L973" s="4" t="str">
        <f>+VLOOKUP($J973,DATOS_PERSONAL!B:D,3,0)</f>
        <v>DORYS ADRIANA</v>
      </c>
      <c r="M973" s="4" t="str">
        <f>+VLOOKUP($J973,DATOS_PERSONAL!B:E,4,0)</f>
        <v xml:space="preserve">MORENO SANCHEZ </v>
      </c>
      <c r="N973" s="4" t="str">
        <f>+VLOOKUP($J973,DATOS_PERSONAL!B:F,5,0)</f>
        <v>OROBERLÍN S.A.S.</v>
      </c>
      <c r="O973" s="4">
        <f>+VLOOKUP($A973,DATOS_CAPACITACIONES!A:N,11,0)</f>
        <v>28</v>
      </c>
      <c r="P973" s="4">
        <f>+VLOOKUP($A973,DATOS_CAPACITACIONES!A:L,12,0)</f>
        <v>28</v>
      </c>
      <c r="Q973" s="3">
        <f t="shared" si="15"/>
        <v>1</v>
      </c>
    </row>
    <row r="974" spans="1:17" ht="34.5" customHeight="1" x14ac:dyDescent="0.25">
      <c r="A974" s="2">
        <v>42</v>
      </c>
      <c r="B974" s="4" t="str">
        <f>+VLOOKUP($A974,DATOS_CAPACITACIONES!A:B,2,0)</f>
        <v>SST</v>
      </c>
      <c r="C974" s="4" t="str">
        <f>+VLOOKUP($A974,DATOS_CAPACITACIONES!A:C,3,0)</f>
        <v>Matriz EPP</v>
      </c>
      <c r="D974" s="4" t="str">
        <f>+VLOOKUP($A974,DATOS_CAPACITACIONES!A:D,4,0)</f>
        <v xml:space="preserve">Compartir la matriz de EPP con el fin de conocer loe elementos que se deben usar en cada labor </v>
      </c>
      <c r="E974" s="4" t="str">
        <f>+VLOOKUP($A974,DATOS_CAPACITACIONES!A:E,5,0)</f>
        <v>Felipe Arias</v>
      </c>
      <c r="F974" s="4" t="str">
        <f>+VLOOKUP($A974,DATOS_CAPACITACIONES!A:F,6,0)</f>
        <v>Felipe Arias</v>
      </c>
      <c r="G974" s="4" t="str">
        <f>+VLOOKUP($A974,DATOS_CAPACITACIONES!A:G,7,0)</f>
        <v xml:space="preserve">Finca El Pilar </v>
      </c>
      <c r="H974" s="5">
        <f>+VLOOKUP($A974,DATOS_CAPACITACIONES!A:H,8,0)</f>
        <v>44390</v>
      </c>
      <c r="I974" s="4">
        <f>+VLOOKUP($A974,DATOS_CAPACITACIONES!A:I,9,0)</f>
        <v>90</v>
      </c>
      <c r="J974" s="2">
        <v>1121911429</v>
      </c>
      <c r="K974" s="4">
        <f>+VLOOKUP($J974,DATOS_PERSONAL!B:C,2,0)</f>
        <v>1037</v>
      </c>
      <c r="L974" s="4" t="str">
        <f>+VLOOKUP($J974,DATOS_PERSONAL!B:D,3,0)</f>
        <v>JYMMY ALEXANDER</v>
      </c>
      <c r="M974" s="4" t="str">
        <f>+VLOOKUP($J974,DATOS_PERSONAL!B:E,4,0)</f>
        <v xml:space="preserve">HERNANDEZ MORENO  </v>
      </c>
      <c r="N974" s="4" t="str">
        <f>+VLOOKUP($J974,DATOS_PERSONAL!B:F,5,0)</f>
        <v>OROBERLÍN S.A.S.</v>
      </c>
      <c r="O974" s="4">
        <f>+VLOOKUP($A974,DATOS_CAPACITACIONES!A:N,11,0)</f>
        <v>28</v>
      </c>
      <c r="P974" s="4">
        <f>+VLOOKUP($A974,DATOS_CAPACITACIONES!A:L,12,0)</f>
        <v>28</v>
      </c>
      <c r="Q974" s="3">
        <f t="shared" si="15"/>
        <v>1</v>
      </c>
    </row>
    <row r="975" spans="1:17" ht="34.5" customHeight="1" x14ac:dyDescent="0.25">
      <c r="A975" s="2">
        <v>42</v>
      </c>
      <c r="B975" s="4" t="str">
        <f>+VLOOKUP($A975,DATOS_CAPACITACIONES!A:B,2,0)</f>
        <v>SST</v>
      </c>
      <c r="C975" s="4" t="str">
        <f>+VLOOKUP($A975,DATOS_CAPACITACIONES!A:C,3,0)</f>
        <v>Matriz EPP</v>
      </c>
      <c r="D975" s="4" t="str">
        <f>+VLOOKUP($A975,DATOS_CAPACITACIONES!A:D,4,0)</f>
        <v xml:space="preserve">Compartir la matriz de EPP con el fin de conocer loe elementos que se deben usar en cada labor </v>
      </c>
      <c r="E975" s="4" t="str">
        <f>+VLOOKUP($A975,DATOS_CAPACITACIONES!A:E,5,0)</f>
        <v>Felipe Arias</v>
      </c>
      <c r="F975" s="4" t="str">
        <f>+VLOOKUP($A975,DATOS_CAPACITACIONES!A:F,6,0)</f>
        <v>Felipe Arias</v>
      </c>
      <c r="G975" s="4" t="str">
        <f>+VLOOKUP($A975,DATOS_CAPACITACIONES!A:G,7,0)</f>
        <v xml:space="preserve">Finca El Pilar </v>
      </c>
      <c r="H975" s="5">
        <f>+VLOOKUP($A975,DATOS_CAPACITACIONES!A:H,8,0)</f>
        <v>44390</v>
      </c>
      <c r="I975" s="4">
        <f>+VLOOKUP($A975,DATOS_CAPACITACIONES!A:I,9,0)</f>
        <v>90</v>
      </c>
      <c r="J975" s="2">
        <v>1121934150</v>
      </c>
      <c r="K975" s="4">
        <f>+VLOOKUP($J975,DATOS_PERSONAL!B:C,2,0)</f>
        <v>1058</v>
      </c>
      <c r="L975" s="4" t="str">
        <f>+VLOOKUP($J975,DATOS_PERSONAL!B:D,3,0)</f>
        <v xml:space="preserve"> YULIAN ANDRES</v>
      </c>
      <c r="M975" s="4" t="str">
        <f>+VLOOKUP($J975,DATOS_PERSONAL!B:E,4,0)</f>
        <v>HERNANDEZ MORENO</v>
      </c>
      <c r="N975" s="4" t="str">
        <f>+VLOOKUP($J975,DATOS_PERSONAL!B:F,5,0)</f>
        <v>OROBERLÍN S.A.S.</v>
      </c>
      <c r="O975" s="4">
        <f>+VLOOKUP($A975,DATOS_CAPACITACIONES!A:N,11,0)</f>
        <v>28</v>
      </c>
      <c r="P975" s="4">
        <f>+VLOOKUP($A975,DATOS_CAPACITACIONES!A:L,12,0)</f>
        <v>28</v>
      </c>
      <c r="Q975" s="3">
        <f t="shared" si="15"/>
        <v>1</v>
      </c>
    </row>
    <row r="976" spans="1:17" ht="34.5" customHeight="1" x14ac:dyDescent="0.25">
      <c r="A976" s="2">
        <v>42</v>
      </c>
      <c r="B976" s="4" t="str">
        <f>+VLOOKUP($A976,DATOS_CAPACITACIONES!A:B,2,0)</f>
        <v>SST</v>
      </c>
      <c r="C976" s="4" t="str">
        <f>+VLOOKUP($A976,DATOS_CAPACITACIONES!A:C,3,0)</f>
        <v>Matriz EPP</v>
      </c>
      <c r="D976" s="4" t="str">
        <f>+VLOOKUP($A976,DATOS_CAPACITACIONES!A:D,4,0)</f>
        <v xml:space="preserve">Compartir la matriz de EPP con el fin de conocer loe elementos que se deben usar en cada labor </v>
      </c>
      <c r="E976" s="4" t="str">
        <f>+VLOOKUP($A976,DATOS_CAPACITACIONES!A:E,5,0)</f>
        <v>Felipe Arias</v>
      </c>
      <c r="F976" s="4" t="str">
        <f>+VLOOKUP($A976,DATOS_CAPACITACIONES!A:F,6,0)</f>
        <v>Felipe Arias</v>
      </c>
      <c r="G976" s="4" t="str">
        <f>+VLOOKUP($A976,DATOS_CAPACITACIONES!A:G,7,0)</f>
        <v xml:space="preserve">Finca El Pilar </v>
      </c>
      <c r="H976" s="5">
        <f>+VLOOKUP($A976,DATOS_CAPACITACIONES!A:H,8,0)</f>
        <v>44390</v>
      </c>
      <c r="I976" s="4">
        <f>+VLOOKUP($A976,DATOS_CAPACITACIONES!A:I,9,0)</f>
        <v>90</v>
      </c>
      <c r="J976" s="2">
        <v>1007329990</v>
      </c>
      <c r="K976" s="4">
        <f>+VLOOKUP($J976,DATOS_PERSONAL!B:C,2,0)</f>
        <v>1101</v>
      </c>
      <c r="L976" s="4" t="str">
        <f>+VLOOKUP($J976,DATOS_PERSONAL!B:D,3,0)</f>
        <v>ADRIANA</v>
      </c>
      <c r="M976" s="4" t="str">
        <f>+VLOOKUP($J976,DATOS_PERSONAL!B:E,4,0)</f>
        <v xml:space="preserve">HERNANDEZ LONDOÑO </v>
      </c>
      <c r="N976" s="4" t="str">
        <f>+VLOOKUP($J976,DATOS_PERSONAL!B:F,5,0)</f>
        <v>OROBERLÍN S.A.S.</v>
      </c>
      <c r="O976" s="4">
        <f>+VLOOKUP($A976,DATOS_CAPACITACIONES!A:N,11,0)</f>
        <v>28</v>
      </c>
      <c r="P976" s="4">
        <f>+VLOOKUP($A976,DATOS_CAPACITACIONES!A:L,12,0)</f>
        <v>28</v>
      </c>
      <c r="Q976" s="3">
        <f t="shared" si="15"/>
        <v>1</v>
      </c>
    </row>
    <row r="977" spans="1:17" ht="34.5" customHeight="1" x14ac:dyDescent="0.25">
      <c r="A977" s="2">
        <v>42</v>
      </c>
      <c r="B977" s="4" t="str">
        <f>+VLOOKUP($A977,DATOS_CAPACITACIONES!A:B,2,0)</f>
        <v>SST</v>
      </c>
      <c r="C977" s="4" t="str">
        <f>+VLOOKUP($A977,DATOS_CAPACITACIONES!A:C,3,0)</f>
        <v>Matriz EPP</v>
      </c>
      <c r="D977" s="4" t="str">
        <f>+VLOOKUP($A977,DATOS_CAPACITACIONES!A:D,4,0)</f>
        <v xml:space="preserve">Compartir la matriz de EPP con el fin de conocer loe elementos que se deben usar en cada labor </v>
      </c>
      <c r="E977" s="4" t="str">
        <f>+VLOOKUP($A977,DATOS_CAPACITACIONES!A:E,5,0)</f>
        <v>Felipe Arias</v>
      </c>
      <c r="F977" s="4" t="str">
        <f>+VLOOKUP($A977,DATOS_CAPACITACIONES!A:F,6,0)</f>
        <v>Felipe Arias</v>
      </c>
      <c r="G977" s="4" t="str">
        <f>+VLOOKUP($A977,DATOS_CAPACITACIONES!A:G,7,0)</f>
        <v xml:space="preserve">Finca El Pilar </v>
      </c>
      <c r="H977" s="5">
        <f>+VLOOKUP($A977,DATOS_CAPACITACIONES!A:H,8,0)</f>
        <v>44390</v>
      </c>
      <c r="I977" s="4">
        <f>+VLOOKUP($A977,DATOS_CAPACITACIONES!A:I,9,0)</f>
        <v>90</v>
      </c>
      <c r="J977" s="2">
        <v>1123115110</v>
      </c>
      <c r="K977" s="4">
        <f>+VLOOKUP($J977,DATOS_PERSONAL!B:C,2,0)</f>
        <v>1371</v>
      </c>
      <c r="L977" s="4" t="str">
        <f>+VLOOKUP($J977,DATOS_PERSONAL!B:D,3,0)</f>
        <v>MARINELLY</v>
      </c>
      <c r="M977" s="4" t="str">
        <f>+VLOOKUP($J977,DATOS_PERSONAL!B:E,4,0)</f>
        <v xml:space="preserve">HERNANDEZ JILGUERO </v>
      </c>
      <c r="N977" s="4" t="str">
        <f>+VLOOKUP($J977,DATOS_PERSONAL!B:F,5,0)</f>
        <v>OROBERLÍN S.A.S.</v>
      </c>
      <c r="O977" s="4">
        <f>+VLOOKUP($A977,DATOS_CAPACITACIONES!A:N,11,0)</f>
        <v>28</v>
      </c>
      <c r="P977" s="4">
        <f>+VLOOKUP($A977,DATOS_CAPACITACIONES!A:L,12,0)</f>
        <v>28</v>
      </c>
      <c r="Q977" s="3">
        <f t="shared" si="15"/>
        <v>1</v>
      </c>
    </row>
    <row r="978" spans="1:17" ht="34.5" customHeight="1" x14ac:dyDescent="0.25">
      <c r="A978" s="2">
        <v>42</v>
      </c>
      <c r="B978" s="4" t="str">
        <f>+VLOOKUP($A978,DATOS_CAPACITACIONES!A:B,2,0)</f>
        <v>SST</v>
      </c>
      <c r="C978" s="4" t="str">
        <f>+VLOOKUP($A978,DATOS_CAPACITACIONES!A:C,3,0)</f>
        <v>Matriz EPP</v>
      </c>
      <c r="D978" s="4" t="str">
        <f>+VLOOKUP($A978,DATOS_CAPACITACIONES!A:D,4,0)</f>
        <v xml:space="preserve">Compartir la matriz de EPP con el fin de conocer loe elementos que se deben usar en cada labor </v>
      </c>
      <c r="E978" s="4" t="str">
        <f>+VLOOKUP($A978,DATOS_CAPACITACIONES!A:E,5,0)</f>
        <v>Felipe Arias</v>
      </c>
      <c r="F978" s="4" t="str">
        <f>+VLOOKUP($A978,DATOS_CAPACITACIONES!A:F,6,0)</f>
        <v>Felipe Arias</v>
      </c>
      <c r="G978" s="4" t="str">
        <f>+VLOOKUP($A978,DATOS_CAPACITACIONES!A:G,7,0)</f>
        <v xml:space="preserve">Finca El Pilar </v>
      </c>
      <c r="H978" s="5">
        <f>+VLOOKUP($A978,DATOS_CAPACITACIONES!A:H,8,0)</f>
        <v>44390</v>
      </c>
      <c r="I978" s="4">
        <f>+VLOOKUP($A978,DATOS_CAPACITACIONES!A:I,9,0)</f>
        <v>90</v>
      </c>
      <c r="J978" s="2">
        <v>1123116171</v>
      </c>
      <c r="K978" s="4">
        <f>+VLOOKUP($J978,DATOS_PERSONAL!B:C,2,0)</f>
        <v>1539</v>
      </c>
      <c r="L978" s="4" t="str">
        <f>+VLOOKUP($J978,DATOS_PERSONAL!B:D,3,0)</f>
        <v>YULIZA ANDREA</v>
      </c>
      <c r="M978" s="4" t="str">
        <f>+VLOOKUP($J978,DATOS_PERSONAL!B:E,4,0)</f>
        <v xml:space="preserve">HERNANDEZ HERNANDEZ </v>
      </c>
      <c r="N978" s="4" t="str">
        <f>+VLOOKUP($J978,DATOS_PERSONAL!B:F,5,0)</f>
        <v>OROBERLÍN S.A.S.</v>
      </c>
      <c r="O978" s="4">
        <f>+VLOOKUP($A978,DATOS_CAPACITACIONES!A:N,11,0)</f>
        <v>28</v>
      </c>
      <c r="P978" s="4">
        <f>+VLOOKUP($A978,DATOS_CAPACITACIONES!A:L,12,0)</f>
        <v>28</v>
      </c>
      <c r="Q978" s="3">
        <f t="shared" si="15"/>
        <v>1</v>
      </c>
    </row>
    <row r="979" spans="1:17" ht="34.5" customHeight="1" x14ac:dyDescent="0.25">
      <c r="A979" s="2">
        <v>42</v>
      </c>
      <c r="B979" s="4" t="str">
        <f>+VLOOKUP($A979,DATOS_CAPACITACIONES!A:B,2,0)</f>
        <v>SST</v>
      </c>
      <c r="C979" s="4" t="str">
        <f>+VLOOKUP($A979,DATOS_CAPACITACIONES!A:C,3,0)</f>
        <v>Matriz EPP</v>
      </c>
      <c r="D979" s="4" t="str">
        <f>+VLOOKUP($A979,DATOS_CAPACITACIONES!A:D,4,0)</f>
        <v xml:space="preserve">Compartir la matriz de EPP con el fin de conocer loe elementos que se deben usar en cada labor </v>
      </c>
      <c r="E979" s="4" t="str">
        <f>+VLOOKUP($A979,DATOS_CAPACITACIONES!A:E,5,0)</f>
        <v>Felipe Arias</v>
      </c>
      <c r="F979" s="4" t="str">
        <f>+VLOOKUP($A979,DATOS_CAPACITACIONES!A:F,6,0)</f>
        <v>Felipe Arias</v>
      </c>
      <c r="G979" s="4" t="str">
        <f>+VLOOKUP($A979,DATOS_CAPACITACIONES!A:G,7,0)</f>
        <v xml:space="preserve">Finca El Pilar </v>
      </c>
      <c r="H979" s="5">
        <f>+VLOOKUP($A979,DATOS_CAPACITACIONES!A:H,8,0)</f>
        <v>44390</v>
      </c>
      <c r="I979" s="4">
        <f>+VLOOKUP($A979,DATOS_CAPACITACIONES!A:I,9,0)</f>
        <v>90</v>
      </c>
      <c r="J979" s="2">
        <v>1010143088</v>
      </c>
      <c r="K979" s="4">
        <f>+VLOOKUP($J979,DATOS_PERSONAL!B:C,2,0)</f>
        <v>1536</v>
      </c>
      <c r="L979" s="4" t="str">
        <f>+VLOOKUP($J979,DATOS_PERSONAL!B:D,3,0)</f>
        <v>MONICA ALEJANDRA</v>
      </c>
      <c r="M979" s="4" t="str">
        <f>+VLOOKUP($J979,DATOS_PERSONAL!B:E,4,0)</f>
        <v xml:space="preserve">HERNANDEZ HERNANDEZ </v>
      </c>
      <c r="N979" s="4" t="str">
        <f>+VLOOKUP($J979,DATOS_PERSONAL!B:F,5,0)</f>
        <v>OROBERLÍN S.A.S.</v>
      </c>
      <c r="O979" s="4">
        <f>+VLOOKUP($A979,DATOS_CAPACITACIONES!A:N,11,0)</f>
        <v>28</v>
      </c>
      <c r="P979" s="4">
        <f>+VLOOKUP($A979,DATOS_CAPACITACIONES!A:L,12,0)</f>
        <v>28</v>
      </c>
      <c r="Q979" s="3">
        <f t="shared" si="15"/>
        <v>1</v>
      </c>
    </row>
    <row r="980" spans="1:17" ht="34.5" customHeight="1" x14ac:dyDescent="0.25">
      <c r="A980" s="2">
        <v>42</v>
      </c>
      <c r="B980" s="4" t="str">
        <f>+VLOOKUP($A980,DATOS_CAPACITACIONES!A:B,2,0)</f>
        <v>SST</v>
      </c>
      <c r="C980" s="4" t="str">
        <f>+VLOOKUP($A980,DATOS_CAPACITACIONES!A:C,3,0)</f>
        <v>Matriz EPP</v>
      </c>
      <c r="D980" s="4" t="str">
        <f>+VLOOKUP($A980,DATOS_CAPACITACIONES!A:D,4,0)</f>
        <v xml:space="preserve">Compartir la matriz de EPP con el fin de conocer loe elementos que se deben usar en cada labor </v>
      </c>
      <c r="E980" s="4" t="str">
        <f>+VLOOKUP($A980,DATOS_CAPACITACIONES!A:E,5,0)</f>
        <v>Felipe Arias</v>
      </c>
      <c r="F980" s="4" t="str">
        <f>+VLOOKUP($A980,DATOS_CAPACITACIONES!A:F,6,0)</f>
        <v>Felipe Arias</v>
      </c>
      <c r="G980" s="4" t="str">
        <f>+VLOOKUP($A980,DATOS_CAPACITACIONES!A:G,7,0)</f>
        <v xml:space="preserve">Finca El Pilar </v>
      </c>
      <c r="H980" s="5">
        <f>+VLOOKUP($A980,DATOS_CAPACITACIONES!A:H,8,0)</f>
        <v>44390</v>
      </c>
      <c r="I980" s="4">
        <f>+VLOOKUP($A980,DATOS_CAPACITACIONES!A:I,9,0)</f>
        <v>90</v>
      </c>
      <c r="J980" s="2">
        <v>31536041</v>
      </c>
      <c r="K980" s="4">
        <f>+VLOOKUP($J980,DATOS_PERSONAL!B:C,2,0)</f>
        <v>1101</v>
      </c>
      <c r="L980" s="4" t="str">
        <f>+VLOOKUP($J980,DATOS_PERSONAL!B:D,3,0)</f>
        <v>ZAMIRNA</v>
      </c>
      <c r="M980" s="4" t="str">
        <f>+VLOOKUP($J980,DATOS_PERSONAL!B:E,4,0)</f>
        <v xml:space="preserve">GUERRERO AGUILAR </v>
      </c>
      <c r="N980" s="4" t="str">
        <f>+VLOOKUP($J980,DATOS_PERSONAL!B:F,5,0)</f>
        <v>OROBERLÍN S.A.S.</v>
      </c>
      <c r="O980" s="4">
        <f>+VLOOKUP($A980,DATOS_CAPACITACIONES!A:N,11,0)</f>
        <v>28</v>
      </c>
      <c r="P980" s="4">
        <f>+VLOOKUP($A980,DATOS_CAPACITACIONES!A:L,12,0)</f>
        <v>28</v>
      </c>
      <c r="Q980" s="3">
        <f t="shared" si="15"/>
        <v>1</v>
      </c>
    </row>
    <row r="981" spans="1:17" ht="34.5" customHeight="1" x14ac:dyDescent="0.25">
      <c r="A981" s="2">
        <v>42</v>
      </c>
      <c r="B981" s="4" t="str">
        <f>+VLOOKUP($A981,DATOS_CAPACITACIONES!A:B,2,0)</f>
        <v>SST</v>
      </c>
      <c r="C981" s="4" t="str">
        <f>+VLOOKUP($A981,DATOS_CAPACITACIONES!A:C,3,0)</f>
        <v>Matriz EPP</v>
      </c>
      <c r="D981" s="4" t="str">
        <f>+VLOOKUP($A981,DATOS_CAPACITACIONES!A:D,4,0)</f>
        <v xml:space="preserve">Compartir la matriz de EPP con el fin de conocer loe elementos que se deben usar en cada labor </v>
      </c>
      <c r="E981" s="4" t="str">
        <f>+VLOOKUP($A981,DATOS_CAPACITACIONES!A:E,5,0)</f>
        <v>Felipe Arias</v>
      </c>
      <c r="F981" s="4" t="str">
        <f>+VLOOKUP($A981,DATOS_CAPACITACIONES!A:F,6,0)</f>
        <v>Felipe Arias</v>
      </c>
      <c r="G981" s="4" t="str">
        <f>+VLOOKUP($A981,DATOS_CAPACITACIONES!A:G,7,0)</f>
        <v xml:space="preserve">Finca El Pilar </v>
      </c>
      <c r="H981" s="5">
        <f>+VLOOKUP($A981,DATOS_CAPACITACIONES!A:H,8,0)</f>
        <v>44390</v>
      </c>
      <c r="I981" s="4">
        <f>+VLOOKUP($A981,DATOS_CAPACITACIONES!A:I,9,0)</f>
        <v>90</v>
      </c>
      <c r="J981" s="2">
        <v>1121952333</v>
      </c>
      <c r="K981" s="4">
        <f>+VLOOKUP($J981,DATOS_PERSONAL!B:C,2,0)</f>
        <v>1480</v>
      </c>
      <c r="L981" s="4" t="str">
        <f>+VLOOKUP($J981,DATOS_PERSONAL!B:D,3,0)</f>
        <v>DANNY ALEJANDRA</v>
      </c>
      <c r="M981" s="4" t="str">
        <f>+VLOOKUP($J981,DATOS_PERSONAL!B:E,4,0)</f>
        <v xml:space="preserve">GONZALEZ </v>
      </c>
      <c r="N981" s="4" t="str">
        <f>+VLOOKUP($J981,DATOS_PERSONAL!B:F,5,0)</f>
        <v>OROBERLÍN S.A.S.</v>
      </c>
      <c r="O981" s="4">
        <f>+VLOOKUP($A981,DATOS_CAPACITACIONES!A:N,11,0)</f>
        <v>28</v>
      </c>
      <c r="P981" s="4">
        <f>+VLOOKUP($A981,DATOS_CAPACITACIONES!A:L,12,0)</f>
        <v>28</v>
      </c>
      <c r="Q981" s="3">
        <f t="shared" si="15"/>
        <v>1</v>
      </c>
    </row>
    <row r="982" spans="1:17" ht="34.5" customHeight="1" x14ac:dyDescent="0.25">
      <c r="A982" s="2">
        <v>42</v>
      </c>
      <c r="B982" s="4" t="str">
        <f>+VLOOKUP($A982,DATOS_CAPACITACIONES!A:B,2,0)</f>
        <v>SST</v>
      </c>
      <c r="C982" s="4" t="str">
        <f>+VLOOKUP($A982,DATOS_CAPACITACIONES!A:C,3,0)</f>
        <v>Matriz EPP</v>
      </c>
      <c r="D982" s="4" t="str">
        <f>+VLOOKUP($A982,DATOS_CAPACITACIONES!A:D,4,0)</f>
        <v xml:space="preserve">Compartir la matriz de EPP con el fin de conocer loe elementos que se deben usar en cada labor </v>
      </c>
      <c r="E982" s="4" t="str">
        <f>+VLOOKUP($A982,DATOS_CAPACITACIONES!A:E,5,0)</f>
        <v>Felipe Arias</v>
      </c>
      <c r="F982" s="4" t="str">
        <f>+VLOOKUP($A982,DATOS_CAPACITACIONES!A:F,6,0)</f>
        <v>Felipe Arias</v>
      </c>
      <c r="G982" s="4" t="str">
        <f>+VLOOKUP($A982,DATOS_CAPACITACIONES!A:G,7,0)</f>
        <v xml:space="preserve">Finca El Pilar </v>
      </c>
      <c r="H982" s="5">
        <f>+VLOOKUP($A982,DATOS_CAPACITACIONES!A:H,8,0)</f>
        <v>44390</v>
      </c>
      <c r="I982" s="4">
        <f>+VLOOKUP($A982,DATOS_CAPACITACIONES!A:I,9,0)</f>
        <v>90</v>
      </c>
      <c r="J982" s="2">
        <v>38360656</v>
      </c>
      <c r="K982" s="4">
        <f>+VLOOKUP($J982,DATOS_PERSONAL!B:C,2,0)</f>
        <v>1039</v>
      </c>
      <c r="L982" s="4" t="str">
        <f>+VLOOKUP($J982,DATOS_PERSONAL!B:D,3,0)</f>
        <v>EMILCE</v>
      </c>
      <c r="M982" s="4" t="str">
        <f>+VLOOKUP($J982,DATOS_PERSONAL!B:E,4,0)</f>
        <v xml:space="preserve">CESPEDES CANAS </v>
      </c>
      <c r="N982" s="4" t="str">
        <f>+VLOOKUP($J982,DATOS_PERSONAL!B:F,5,0)</f>
        <v>OROBERLÍN S.A.S.</v>
      </c>
      <c r="O982" s="4">
        <f>+VLOOKUP($A982,DATOS_CAPACITACIONES!A:N,11,0)</f>
        <v>28</v>
      </c>
      <c r="P982" s="4">
        <f>+VLOOKUP($A982,DATOS_CAPACITACIONES!A:L,12,0)</f>
        <v>28</v>
      </c>
      <c r="Q982" s="3">
        <f t="shared" si="15"/>
        <v>1</v>
      </c>
    </row>
    <row r="983" spans="1:17" ht="34.5" customHeight="1" x14ac:dyDescent="0.25">
      <c r="A983" s="2">
        <v>42</v>
      </c>
      <c r="B983" s="4" t="str">
        <f>+VLOOKUP($A983,DATOS_CAPACITACIONES!A:B,2,0)</f>
        <v>SST</v>
      </c>
      <c r="C983" s="4" t="str">
        <f>+VLOOKUP($A983,DATOS_CAPACITACIONES!A:C,3,0)</f>
        <v>Matriz EPP</v>
      </c>
      <c r="D983" s="4" t="str">
        <f>+VLOOKUP($A983,DATOS_CAPACITACIONES!A:D,4,0)</f>
        <v xml:space="preserve">Compartir la matriz de EPP con el fin de conocer loe elementos que se deben usar en cada labor </v>
      </c>
      <c r="E983" s="4" t="str">
        <f>+VLOOKUP($A983,DATOS_CAPACITACIONES!A:E,5,0)</f>
        <v>Felipe Arias</v>
      </c>
      <c r="F983" s="4" t="str">
        <f>+VLOOKUP($A983,DATOS_CAPACITACIONES!A:F,6,0)</f>
        <v>Felipe Arias</v>
      </c>
      <c r="G983" s="4" t="str">
        <f>+VLOOKUP($A983,DATOS_CAPACITACIONES!A:G,7,0)</f>
        <v xml:space="preserve">Finca El Pilar </v>
      </c>
      <c r="H983" s="5">
        <f>+VLOOKUP($A983,DATOS_CAPACITACIONES!A:H,8,0)</f>
        <v>44390</v>
      </c>
      <c r="I983" s="4">
        <f>+VLOOKUP($A983,DATOS_CAPACITACIONES!A:I,9,0)</f>
        <v>90</v>
      </c>
      <c r="J983" s="2">
        <v>1109411143</v>
      </c>
      <c r="K983" s="4">
        <f>+VLOOKUP($J983,DATOS_PERSONAL!B:C,2,0)</f>
        <v>1477</v>
      </c>
      <c r="L983" s="4" t="str">
        <f>+VLOOKUP($J983,DATOS_PERSONAL!B:D,3,0)</f>
        <v>YISSY FERNANDA</v>
      </c>
      <c r="M983" s="4" t="str">
        <f>+VLOOKUP($J983,DATOS_PERSONAL!B:E,4,0)</f>
        <v xml:space="preserve">CASTRO CESPEDES </v>
      </c>
      <c r="N983" s="4" t="str">
        <f>+VLOOKUP($J983,DATOS_PERSONAL!B:F,5,0)</f>
        <v>OROBERLÍN S.A.S.</v>
      </c>
      <c r="O983" s="4">
        <f>+VLOOKUP($A983,DATOS_CAPACITACIONES!A:N,11,0)</f>
        <v>28</v>
      </c>
      <c r="P983" s="4">
        <f>+VLOOKUP($A983,DATOS_CAPACITACIONES!A:L,12,0)</f>
        <v>28</v>
      </c>
      <c r="Q983" s="3">
        <f t="shared" si="15"/>
        <v>1</v>
      </c>
    </row>
    <row r="984" spans="1:17" ht="34.5" customHeight="1" x14ac:dyDescent="0.25">
      <c r="A984" s="2">
        <v>42</v>
      </c>
      <c r="B984" s="4" t="str">
        <f>+VLOOKUP($A984,DATOS_CAPACITACIONES!A:B,2,0)</f>
        <v>SST</v>
      </c>
      <c r="C984" s="4" t="str">
        <f>+VLOOKUP($A984,DATOS_CAPACITACIONES!A:C,3,0)</f>
        <v>Matriz EPP</v>
      </c>
      <c r="D984" s="4" t="str">
        <f>+VLOOKUP($A984,DATOS_CAPACITACIONES!A:D,4,0)</f>
        <v xml:space="preserve">Compartir la matriz de EPP con el fin de conocer loe elementos que se deben usar en cada labor </v>
      </c>
      <c r="E984" s="4" t="str">
        <f>+VLOOKUP($A984,DATOS_CAPACITACIONES!A:E,5,0)</f>
        <v>Felipe Arias</v>
      </c>
      <c r="F984" s="4" t="str">
        <f>+VLOOKUP($A984,DATOS_CAPACITACIONES!A:F,6,0)</f>
        <v>Felipe Arias</v>
      </c>
      <c r="G984" s="4" t="str">
        <f>+VLOOKUP($A984,DATOS_CAPACITACIONES!A:G,7,0)</f>
        <v xml:space="preserve">Finca El Pilar </v>
      </c>
      <c r="H984" s="5">
        <f>+VLOOKUP($A984,DATOS_CAPACITACIONES!A:H,8,0)</f>
        <v>44390</v>
      </c>
      <c r="I984" s="4">
        <f>+VLOOKUP($A984,DATOS_CAPACITACIONES!A:I,9,0)</f>
        <v>90</v>
      </c>
      <c r="J984" s="2">
        <v>1122142973</v>
      </c>
      <c r="K984" s="4">
        <f>+VLOOKUP($J984,DATOS_PERSONAL!B:C,2,0)</f>
        <v>1415</v>
      </c>
      <c r="L984" s="4" t="str">
        <f>+VLOOKUP($J984,DATOS_PERSONAL!B:D,3,0)</f>
        <v xml:space="preserve"> ERIKA DAYANA</v>
      </c>
      <c r="M984" s="4" t="str">
        <f>+VLOOKUP($J984,DATOS_PERSONAL!B:E,4,0)</f>
        <v>CARO MORA</v>
      </c>
      <c r="N984" s="4" t="str">
        <f>+VLOOKUP($J984,DATOS_PERSONAL!B:F,5,0)</f>
        <v>OROBERLÍN S.A.S.</v>
      </c>
      <c r="O984" s="4">
        <f>+VLOOKUP($A984,DATOS_CAPACITACIONES!A:N,11,0)</f>
        <v>28</v>
      </c>
      <c r="P984" s="4">
        <f>+VLOOKUP($A984,DATOS_CAPACITACIONES!A:L,12,0)</f>
        <v>28</v>
      </c>
      <c r="Q984" s="3">
        <f t="shared" si="15"/>
        <v>1</v>
      </c>
    </row>
    <row r="985" spans="1:17" ht="34.5" customHeight="1" x14ac:dyDescent="0.25">
      <c r="A985" s="2">
        <v>42</v>
      </c>
      <c r="B985" s="4" t="str">
        <f>+VLOOKUP($A985,DATOS_CAPACITACIONES!A:B,2,0)</f>
        <v>SST</v>
      </c>
      <c r="C985" s="4" t="str">
        <f>+VLOOKUP($A985,DATOS_CAPACITACIONES!A:C,3,0)</f>
        <v>Matriz EPP</v>
      </c>
      <c r="D985" s="4" t="str">
        <f>+VLOOKUP($A985,DATOS_CAPACITACIONES!A:D,4,0)</f>
        <v xml:space="preserve">Compartir la matriz de EPP con el fin de conocer loe elementos que se deben usar en cada labor </v>
      </c>
      <c r="E985" s="4" t="str">
        <f>+VLOOKUP($A985,DATOS_CAPACITACIONES!A:E,5,0)</f>
        <v>Felipe Arias</v>
      </c>
      <c r="F985" s="4" t="str">
        <f>+VLOOKUP($A985,DATOS_CAPACITACIONES!A:F,6,0)</f>
        <v>Felipe Arias</v>
      </c>
      <c r="G985" s="4" t="str">
        <f>+VLOOKUP($A985,DATOS_CAPACITACIONES!A:G,7,0)</f>
        <v xml:space="preserve">Finca El Pilar </v>
      </c>
      <c r="H985" s="5">
        <f>+VLOOKUP($A985,DATOS_CAPACITACIONES!A:H,8,0)</f>
        <v>44390</v>
      </c>
      <c r="I985" s="4">
        <f>+VLOOKUP($A985,DATOS_CAPACITACIONES!A:I,9,0)</f>
        <v>90</v>
      </c>
      <c r="J985" s="2">
        <v>7278364</v>
      </c>
      <c r="K985" s="4">
        <f>+VLOOKUP($J985,DATOS_PERSONAL!B:C,2,0)</f>
        <v>1001</v>
      </c>
      <c r="L985" s="4" t="str">
        <f>+VLOOKUP($J985,DATOS_PERSONAL!B:D,3,0)</f>
        <v xml:space="preserve"> OROSMAN</v>
      </c>
      <c r="M985" s="4" t="str">
        <f>+VLOOKUP($J985,DATOS_PERSONAL!B:E,4,0)</f>
        <v>BUITRAGO</v>
      </c>
      <c r="N985" s="4" t="str">
        <f>+VLOOKUP($J985,DATOS_PERSONAL!B:F,5,0)</f>
        <v>OROBERLÍN S.A.S.</v>
      </c>
      <c r="O985" s="4">
        <f>+VLOOKUP($A985,DATOS_CAPACITACIONES!A:N,11,0)</f>
        <v>28</v>
      </c>
      <c r="P985" s="4">
        <f>+VLOOKUP($A985,DATOS_CAPACITACIONES!A:L,12,0)</f>
        <v>28</v>
      </c>
      <c r="Q985" s="3">
        <f t="shared" si="15"/>
        <v>1</v>
      </c>
    </row>
    <row r="986" spans="1:17" ht="34.5" customHeight="1" x14ac:dyDescent="0.25">
      <c r="A986" s="2">
        <v>42</v>
      </c>
      <c r="B986" s="4" t="str">
        <f>+VLOOKUP($A986,DATOS_CAPACITACIONES!A:B,2,0)</f>
        <v>SST</v>
      </c>
      <c r="C986" s="4" t="str">
        <f>+VLOOKUP($A986,DATOS_CAPACITACIONES!A:C,3,0)</f>
        <v>Matriz EPP</v>
      </c>
      <c r="D986" s="4" t="str">
        <f>+VLOOKUP($A986,DATOS_CAPACITACIONES!A:D,4,0)</f>
        <v xml:space="preserve">Compartir la matriz de EPP con el fin de conocer loe elementos que se deben usar en cada labor </v>
      </c>
      <c r="E986" s="4" t="str">
        <f>+VLOOKUP($A986,DATOS_CAPACITACIONES!A:E,5,0)</f>
        <v>Felipe Arias</v>
      </c>
      <c r="F986" s="4" t="str">
        <f>+VLOOKUP($A986,DATOS_CAPACITACIONES!A:F,6,0)</f>
        <v>Felipe Arias</v>
      </c>
      <c r="G986" s="4" t="str">
        <f>+VLOOKUP($A986,DATOS_CAPACITACIONES!A:G,7,0)</f>
        <v xml:space="preserve">Finca El Pilar </v>
      </c>
      <c r="H986" s="5">
        <f>+VLOOKUP($A986,DATOS_CAPACITACIONES!A:H,8,0)</f>
        <v>44390</v>
      </c>
      <c r="I986" s="4">
        <f>+VLOOKUP($A986,DATOS_CAPACITACIONES!A:I,9,0)</f>
        <v>90</v>
      </c>
      <c r="J986" s="2">
        <v>1006697383</v>
      </c>
      <c r="K986" s="4">
        <f>+VLOOKUP($J986,DATOS_PERSONAL!B:C,2,0)</f>
        <v>1535</v>
      </c>
      <c r="L986" s="4" t="str">
        <f>+VLOOKUP($J986,DATOS_PERSONAL!B:D,3,0)</f>
        <v>DIANA SOFIA</v>
      </c>
      <c r="M986" s="4" t="str">
        <f>+VLOOKUP($J986,DATOS_PERSONAL!B:E,4,0)</f>
        <v xml:space="preserve">BLANCO ANDRADE </v>
      </c>
      <c r="N986" s="4" t="str">
        <f>+VLOOKUP($J986,DATOS_PERSONAL!B:F,5,0)</f>
        <v>OROBERLÍN S.A.S.</v>
      </c>
      <c r="O986" s="4">
        <f>+VLOOKUP($A986,DATOS_CAPACITACIONES!A:N,11,0)</f>
        <v>28</v>
      </c>
      <c r="P986" s="4">
        <f>+VLOOKUP($A986,DATOS_CAPACITACIONES!A:L,12,0)</f>
        <v>28</v>
      </c>
      <c r="Q986" s="3">
        <f t="shared" si="15"/>
        <v>1</v>
      </c>
    </row>
    <row r="987" spans="1:17" ht="34.5" customHeight="1" x14ac:dyDescent="0.25">
      <c r="A987" s="2">
        <v>42</v>
      </c>
      <c r="B987" s="4" t="str">
        <f>+VLOOKUP($A987,DATOS_CAPACITACIONES!A:B,2,0)</f>
        <v>SST</v>
      </c>
      <c r="C987" s="4" t="str">
        <f>+VLOOKUP($A987,DATOS_CAPACITACIONES!A:C,3,0)</f>
        <v>Matriz EPP</v>
      </c>
      <c r="D987" s="4" t="str">
        <f>+VLOOKUP($A987,DATOS_CAPACITACIONES!A:D,4,0)</f>
        <v xml:space="preserve">Compartir la matriz de EPP con el fin de conocer loe elementos que se deben usar en cada labor </v>
      </c>
      <c r="E987" s="4" t="str">
        <f>+VLOOKUP($A987,DATOS_CAPACITACIONES!A:E,5,0)</f>
        <v>Felipe Arias</v>
      </c>
      <c r="F987" s="4" t="str">
        <f>+VLOOKUP($A987,DATOS_CAPACITACIONES!A:F,6,0)</f>
        <v>Felipe Arias</v>
      </c>
      <c r="G987" s="4" t="str">
        <f>+VLOOKUP($A987,DATOS_CAPACITACIONES!A:G,7,0)</f>
        <v xml:space="preserve">Finca El Pilar </v>
      </c>
      <c r="H987" s="5">
        <f>+VLOOKUP($A987,DATOS_CAPACITACIONES!A:H,8,0)</f>
        <v>44390</v>
      </c>
      <c r="I987" s="4">
        <f>+VLOOKUP($A987,DATOS_CAPACITACIONES!A:I,9,0)</f>
        <v>90</v>
      </c>
      <c r="J987" s="2">
        <v>1193531410</v>
      </c>
      <c r="K987" s="4">
        <f>+VLOOKUP($J987,DATOS_PERSONAL!B:C,2,0)</f>
        <v>1544</v>
      </c>
      <c r="L987" s="4" t="str">
        <f>+VLOOKUP($J987,DATOS_PERSONAL!B:D,3,0)</f>
        <v>SARA DANIELA</v>
      </c>
      <c r="M987" s="4" t="str">
        <f>+VLOOKUP($J987,DATOS_PERSONAL!B:E,4,0)</f>
        <v xml:space="preserve">BELTRAN MORENO </v>
      </c>
      <c r="N987" s="4" t="str">
        <f>+VLOOKUP($J987,DATOS_PERSONAL!B:F,5,0)</f>
        <v>OROBERLÍN S.A.S.</v>
      </c>
      <c r="O987" s="4">
        <f>+VLOOKUP($A987,DATOS_CAPACITACIONES!A:N,11,0)</f>
        <v>28</v>
      </c>
      <c r="P987" s="4">
        <f>+VLOOKUP($A987,DATOS_CAPACITACIONES!A:L,12,0)</f>
        <v>28</v>
      </c>
      <c r="Q987" s="3">
        <f t="shared" si="15"/>
        <v>1</v>
      </c>
    </row>
    <row r="988" spans="1:17" ht="34.5" customHeight="1" x14ac:dyDescent="0.25">
      <c r="A988" s="2">
        <v>42</v>
      </c>
      <c r="B988" s="4" t="str">
        <f>+VLOOKUP($A988,DATOS_CAPACITACIONES!A:B,2,0)</f>
        <v>SST</v>
      </c>
      <c r="C988" s="4" t="str">
        <f>+VLOOKUP($A988,DATOS_CAPACITACIONES!A:C,3,0)</f>
        <v>Matriz EPP</v>
      </c>
      <c r="D988" s="4" t="str">
        <f>+VLOOKUP($A988,DATOS_CAPACITACIONES!A:D,4,0)</f>
        <v xml:space="preserve">Compartir la matriz de EPP con el fin de conocer loe elementos que se deben usar en cada labor </v>
      </c>
      <c r="E988" s="4" t="str">
        <f>+VLOOKUP($A988,DATOS_CAPACITACIONES!A:E,5,0)</f>
        <v>Felipe Arias</v>
      </c>
      <c r="F988" s="4" t="str">
        <f>+VLOOKUP($A988,DATOS_CAPACITACIONES!A:F,6,0)</f>
        <v>Felipe Arias</v>
      </c>
      <c r="G988" s="4" t="str">
        <f>+VLOOKUP($A988,DATOS_CAPACITACIONES!A:G,7,0)</f>
        <v xml:space="preserve">Finca El Pilar </v>
      </c>
      <c r="H988" s="5">
        <f>+VLOOKUP($A988,DATOS_CAPACITACIONES!A:H,8,0)</f>
        <v>44390</v>
      </c>
      <c r="I988" s="4">
        <f>+VLOOKUP($A988,DATOS_CAPACITACIONES!A:I,9,0)</f>
        <v>90</v>
      </c>
      <c r="J988" s="2">
        <v>1121917518</v>
      </c>
      <c r="K988" s="4" t="str">
        <f>+VLOOKUP($J988,DATOS_PERSONAL!B:C,2,0)</f>
        <v>N/A</v>
      </c>
      <c r="L988" s="4" t="str">
        <f>+VLOOKUP($J988,DATOS_PERSONAL!B:D,3,0)</f>
        <v xml:space="preserve"> CARLOS ALBEIRO</v>
      </c>
      <c r="M988" s="4" t="str">
        <f>+VLOOKUP($J988,DATOS_PERSONAL!B:E,4,0)</f>
        <v>BECERRA ZAMORA</v>
      </c>
      <c r="N988" s="4" t="str">
        <f>+VLOOKUP($J988,DATOS_PERSONAL!B:F,5,0)</f>
        <v>PALMERAS CARARABO S.A.</v>
      </c>
      <c r="O988" s="4">
        <f>+VLOOKUP($A988,DATOS_CAPACITACIONES!A:N,11,0)</f>
        <v>28</v>
      </c>
      <c r="P988" s="4">
        <f>+VLOOKUP($A988,DATOS_CAPACITACIONES!A:L,12,0)</f>
        <v>28</v>
      </c>
      <c r="Q988" s="3">
        <f t="shared" si="15"/>
        <v>1</v>
      </c>
    </row>
    <row r="989" spans="1:17" ht="34.5" customHeight="1" x14ac:dyDescent="0.25">
      <c r="A989" s="2">
        <v>42</v>
      </c>
      <c r="B989" s="4" t="str">
        <f>+VLOOKUP($A989,DATOS_CAPACITACIONES!A:B,2,0)</f>
        <v>SST</v>
      </c>
      <c r="C989" s="4" t="str">
        <f>+VLOOKUP($A989,DATOS_CAPACITACIONES!A:C,3,0)</f>
        <v>Matriz EPP</v>
      </c>
      <c r="D989" s="4" t="str">
        <f>+VLOOKUP($A989,DATOS_CAPACITACIONES!A:D,4,0)</f>
        <v xml:space="preserve">Compartir la matriz de EPP con el fin de conocer loe elementos que se deben usar en cada labor </v>
      </c>
      <c r="E989" s="4" t="str">
        <f>+VLOOKUP($A989,DATOS_CAPACITACIONES!A:E,5,0)</f>
        <v>Felipe Arias</v>
      </c>
      <c r="F989" s="4" t="str">
        <f>+VLOOKUP($A989,DATOS_CAPACITACIONES!A:F,6,0)</f>
        <v>Felipe Arias</v>
      </c>
      <c r="G989" s="4" t="str">
        <f>+VLOOKUP($A989,DATOS_CAPACITACIONES!A:G,7,0)</f>
        <v xml:space="preserve">Finca El Pilar </v>
      </c>
      <c r="H989" s="5">
        <f>+VLOOKUP($A989,DATOS_CAPACITACIONES!A:H,8,0)</f>
        <v>44390</v>
      </c>
      <c r="I989" s="4">
        <f>+VLOOKUP($A989,DATOS_CAPACITACIONES!A:I,9,0)</f>
        <v>90</v>
      </c>
      <c r="J989" s="2">
        <v>1120499197</v>
      </c>
      <c r="K989" s="4">
        <f>+VLOOKUP($J989,DATOS_PERSONAL!B:C,2,0)</f>
        <v>1065</v>
      </c>
      <c r="L989" s="4" t="str">
        <f>+VLOOKUP($J989,DATOS_PERSONAL!B:D,3,0)</f>
        <v>LADY JOHANA</v>
      </c>
      <c r="M989" s="4" t="str">
        <f>+VLOOKUP($J989,DATOS_PERSONAL!B:E,4,0)</f>
        <v xml:space="preserve">ANDRADE SANCHEZ </v>
      </c>
      <c r="N989" s="4" t="str">
        <f>+VLOOKUP($J989,DATOS_PERSONAL!B:F,5,0)</f>
        <v>OROBERLÍN S.A.S.</v>
      </c>
      <c r="O989" s="4">
        <f>+VLOOKUP($A989,DATOS_CAPACITACIONES!A:N,11,0)</f>
        <v>28</v>
      </c>
      <c r="P989" s="4">
        <f>+VLOOKUP($A989,DATOS_CAPACITACIONES!A:L,12,0)</f>
        <v>28</v>
      </c>
      <c r="Q989" s="3">
        <f t="shared" si="15"/>
        <v>1</v>
      </c>
    </row>
    <row r="990" spans="1:17" ht="34.5" customHeight="1" x14ac:dyDescent="0.25">
      <c r="A990" s="2">
        <v>43</v>
      </c>
      <c r="B990" s="4" t="str">
        <f>+VLOOKUP($A990,DATOS_CAPACITACIONES!A:B,2,0)</f>
        <v>SST</v>
      </c>
      <c r="C990" s="4" t="str">
        <f>+VLOOKUP($A990,DATOS_CAPACITACIONES!A:C,3,0)</f>
        <v>Riesgo biológico, riesgo físico, riesgo natural</v>
      </c>
      <c r="D990" s="4" t="str">
        <f>+VLOOKUP($A990,DATOS_CAPACITACIONES!A:D,4,0)</f>
        <v>Reconocer, identificar y diferenciar cada uno de estos riesgos presentes en las labores</v>
      </c>
      <c r="E990" s="4" t="str">
        <f>+VLOOKUP($A990,DATOS_CAPACITACIONES!A:E,5,0)</f>
        <v>Felipe Arias</v>
      </c>
      <c r="F990" s="4" t="str">
        <f>+VLOOKUP($A990,DATOS_CAPACITACIONES!A:F,6,0)</f>
        <v>Felipe Arias</v>
      </c>
      <c r="G990" s="4" t="str">
        <f>+VLOOKUP($A990,DATOS_CAPACITACIONES!A:G,7,0)</f>
        <v xml:space="preserve">Finca El Pilar </v>
      </c>
      <c r="H990" s="5">
        <f>+VLOOKUP($A990,DATOS_CAPACITACIONES!A:H,8,0)</f>
        <v>44390</v>
      </c>
      <c r="I990" s="4">
        <f>+VLOOKUP($A990,DATOS_CAPACITACIONES!A:I,9,0)</f>
        <v>90</v>
      </c>
      <c r="J990" s="2">
        <v>3274917</v>
      </c>
      <c r="K990" s="4">
        <f>+VLOOKUP($J990,DATOS_PERSONAL!B:C,2,0)</f>
        <v>1027</v>
      </c>
      <c r="L990" s="4" t="str">
        <f>+VLOOKUP($J990,DATOS_PERSONAL!B:D,3,0)</f>
        <v xml:space="preserve"> HERNAN ARIEL</v>
      </c>
      <c r="M990" s="4" t="str">
        <f>+VLOOKUP($J990,DATOS_PERSONAL!B:E,4,0)</f>
        <v>VELASQUEZ ROBAYO</v>
      </c>
      <c r="N990" s="4" t="str">
        <f>+VLOOKUP($J990,DATOS_PERSONAL!B:F,5,0)</f>
        <v>OROBERLÍN S.A.S.</v>
      </c>
      <c r="O990" s="4">
        <f>+VLOOKUP($A990,DATOS_CAPACITACIONES!A:N,11,0)</f>
        <v>36</v>
      </c>
      <c r="P990" s="4">
        <f>+VLOOKUP($A990,DATOS_CAPACITACIONES!A:L,12,0)</f>
        <v>36</v>
      </c>
      <c r="Q990" s="3">
        <f t="shared" si="15"/>
        <v>1</v>
      </c>
    </row>
    <row r="991" spans="1:17" ht="34.5" customHeight="1" x14ac:dyDescent="0.25">
      <c r="A991" s="2">
        <v>43</v>
      </c>
      <c r="B991" s="4" t="str">
        <f>+VLOOKUP($A991,DATOS_CAPACITACIONES!A:B,2,0)</f>
        <v>SST</v>
      </c>
      <c r="C991" s="4" t="str">
        <f>+VLOOKUP($A991,DATOS_CAPACITACIONES!A:C,3,0)</f>
        <v>Riesgo biológico, riesgo físico, riesgo natural</v>
      </c>
      <c r="D991" s="4" t="str">
        <f>+VLOOKUP($A991,DATOS_CAPACITACIONES!A:D,4,0)</f>
        <v>Reconocer, identificar y diferenciar cada uno de estos riesgos presentes en las labores</v>
      </c>
      <c r="E991" s="4" t="str">
        <f>+VLOOKUP($A991,DATOS_CAPACITACIONES!A:E,5,0)</f>
        <v>Felipe Arias</v>
      </c>
      <c r="F991" s="4" t="str">
        <f>+VLOOKUP($A991,DATOS_CAPACITACIONES!A:F,6,0)</f>
        <v>Felipe Arias</v>
      </c>
      <c r="G991" s="4" t="str">
        <f>+VLOOKUP($A991,DATOS_CAPACITACIONES!A:G,7,0)</f>
        <v xml:space="preserve">Finca El Pilar </v>
      </c>
      <c r="H991" s="5">
        <f>+VLOOKUP($A991,DATOS_CAPACITACIONES!A:H,8,0)</f>
        <v>44390</v>
      </c>
      <c r="I991" s="4">
        <f>+VLOOKUP($A991,DATOS_CAPACITACIONES!A:I,9,0)</f>
        <v>90</v>
      </c>
      <c r="J991" s="2">
        <v>31031744</v>
      </c>
      <c r="K991" s="4">
        <f>+VLOOKUP($J991,DATOS_PERSONAL!B:C,2,0)</f>
        <v>1023</v>
      </c>
      <c r="L991" s="4" t="str">
        <f>+VLOOKUP($J991,DATOS_PERSONAL!B:D,3,0)</f>
        <v xml:space="preserve"> MARIA EUGENIA</v>
      </c>
      <c r="M991" s="4" t="str">
        <f>+VLOOKUP($J991,DATOS_PERSONAL!B:E,4,0)</f>
        <v>VARGAS OVALLE</v>
      </c>
      <c r="N991" s="4" t="str">
        <f>+VLOOKUP($J991,DATOS_PERSONAL!B:F,5,0)</f>
        <v>OROBERLÍN S.A.S.</v>
      </c>
      <c r="O991" s="4">
        <f>+VLOOKUP($A991,DATOS_CAPACITACIONES!A:N,11,0)</f>
        <v>36</v>
      </c>
      <c r="P991" s="4">
        <f>+VLOOKUP($A991,DATOS_CAPACITACIONES!A:L,12,0)</f>
        <v>36</v>
      </c>
      <c r="Q991" s="3">
        <f t="shared" si="15"/>
        <v>1</v>
      </c>
    </row>
    <row r="992" spans="1:17" ht="34.5" customHeight="1" x14ac:dyDescent="0.25">
      <c r="A992" s="2">
        <v>43</v>
      </c>
      <c r="B992" s="4" t="str">
        <f>+VLOOKUP($A992,DATOS_CAPACITACIONES!A:B,2,0)</f>
        <v>SST</v>
      </c>
      <c r="C992" s="4" t="str">
        <f>+VLOOKUP($A992,DATOS_CAPACITACIONES!A:C,3,0)</f>
        <v>Riesgo biológico, riesgo físico, riesgo natural</v>
      </c>
      <c r="D992" s="4" t="str">
        <f>+VLOOKUP($A992,DATOS_CAPACITACIONES!A:D,4,0)</f>
        <v>Reconocer, identificar y diferenciar cada uno de estos riesgos presentes en las labores</v>
      </c>
      <c r="E992" s="4" t="str">
        <f>+VLOOKUP($A992,DATOS_CAPACITACIONES!A:E,5,0)</f>
        <v>Felipe Arias</v>
      </c>
      <c r="F992" s="4" t="str">
        <f>+VLOOKUP($A992,DATOS_CAPACITACIONES!A:F,6,0)</f>
        <v>Felipe Arias</v>
      </c>
      <c r="G992" s="4" t="str">
        <f>+VLOOKUP($A992,DATOS_CAPACITACIONES!A:G,7,0)</f>
        <v xml:space="preserve">Finca El Pilar </v>
      </c>
      <c r="H992" s="5">
        <f>+VLOOKUP($A992,DATOS_CAPACITACIONES!A:H,8,0)</f>
        <v>44390</v>
      </c>
      <c r="I992" s="4">
        <f>+VLOOKUP($A992,DATOS_CAPACITACIONES!A:I,9,0)</f>
        <v>90</v>
      </c>
      <c r="J992" s="2">
        <v>40341942</v>
      </c>
      <c r="K992" s="4">
        <f>+VLOOKUP($J992,DATOS_PERSONAL!B:C,2,0)</f>
        <v>1028</v>
      </c>
      <c r="L992" s="4" t="str">
        <f>+VLOOKUP($J992,DATOS_PERSONAL!B:D,3,0)</f>
        <v xml:space="preserve"> MARIA YORLEY</v>
      </c>
      <c r="M992" s="4" t="str">
        <f>+VLOOKUP($J992,DATOS_PERSONAL!B:E,4,0)</f>
        <v>TORRES GARCIA</v>
      </c>
      <c r="N992" s="4" t="str">
        <f>+VLOOKUP($J992,DATOS_PERSONAL!B:F,5,0)</f>
        <v>OROBERLÍN S.A.S.</v>
      </c>
      <c r="O992" s="4">
        <f>+VLOOKUP($A992,DATOS_CAPACITACIONES!A:N,11,0)</f>
        <v>36</v>
      </c>
      <c r="P992" s="4">
        <f>+VLOOKUP($A992,DATOS_CAPACITACIONES!A:L,12,0)</f>
        <v>36</v>
      </c>
      <c r="Q992" s="3">
        <f t="shared" si="15"/>
        <v>1</v>
      </c>
    </row>
    <row r="993" spans="1:17" ht="34.5" customHeight="1" x14ac:dyDescent="0.25">
      <c r="A993" s="2">
        <v>43</v>
      </c>
      <c r="B993" s="4" t="str">
        <f>+VLOOKUP($A993,DATOS_CAPACITACIONES!A:B,2,0)</f>
        <v>SST</v>
      </c>
      <c r="C993" s="4" t="str">
        <f>+VLOOKUP($A993,DATOS_CAPACITACIONES!A:C,3,0)</f>
        <v>Riesgo biológico, riesgo físico, riesgo natural</v>
      </c>
      <c r="D993" s="4" t="str">
        <f>+VLOOKUP($A993,DATOS_CAPACITACIONES!A:D,4,0)</f>
        <v>Reconocer, identificar y diferenciar cada uno de estos riesgos presentes en las labores</v>
      </c>
      <c r="E993" s="4" t="str">
        <f>+VLOOKUP($A993,DATOS_CAPACITACIONES!A:E,5,0)</f>
        <v>Felipe Arias</v>
      </c>
      <c r="F993" s="4" t="str">
        <f>+VLOOKUP($A993,DATOS_CAPACITACIONES!A:F,6,0)</f>
        <v>Felipe Arias</v>
      </c>
      <c r="G993" s="4" t="str">
        <f>+VLOOKUP($A993,DATOS_CAPACITACIONES!A:G,7,0)</f>
        <v xml:space="preserve">Finca El Pilar </v>
      </c>
      <c r="H993" s="5">
        <f>+VLOOKUP($A993,DATOS_CAPACITACIONES!A:H,8,0)</f>
        <v>44390</v>
      </c>
      <c r="I993" s="4">
        <f>+VLOOKUP($A993,DATOS_CAPACITACIONES!A:I,9,0)</f>
        <v>90</v>
      </c>
      <c r="J993" s="2">
        <v>17267214</v>
      </c>
      <c r="K993" s="4">
        <f>+VLOOKUP($J993,DATOS_PERSONAL!B:C,2,0)</f>
        <v>1311</v>
      </c>
      <c r="L993" s="4" t="str">
        <f>+VLOOKUP($J993,DATOS_PERSONAL!B:D,3,0)</f>
        <v>JOSE ALVARO</v>
      </c>
      <c r="M993" s="4" t="str">
        <f>+VLOOKUP($J993,DATOS_PERSONAL!B:E,4,0)</f>
        <v xml:space="preserve">SUAREZ TRIVIÑO </v>
      </c>
      <c r="N993" s="4" t="str">
        <f>+VLOOKUP($J993,DATOS_PERSONAL!B:F,5,0)</f>
        <v>OROBERLÍN S.A.S.</v>
      </c>
      <c r="O993" s="4">
        <f>+VLOOKUP($A993,DATOS_CAPACITACIONES!A:N,11,0)</f>
        <v>36</v>
      </c>
      <c r="P993" s="4">
        <f>+VLOOKUP($A993,DATOS_CAPACITACIONES!A:L,12,0)</f>
        <v>36</v>
      </c>
      <c r="Q993" s="3">
        <f t="shared" si="15"/>
        <v>1</v>
      </c>
    </row>
    <row r="994" spans="1:17" ht="34.5" customHeight="1" x14ac:dyDescent="0.25">
      <c r="A994" s="2">
        <v>43</v>
      </c>
      <c r="B994" s="4" t="str">
        <f>+VLOOKUP($A994,DATOS_CAPACITACIONES!A:B,2,0)</f>
        <v>SST</v>
      </c>
      <c r="C994" s="4" t="str">
        <f>+VLOOKUP($A994,DATOS_CAPACITACIONES!A:C,3,0)</f>
        <v>Riesgo biológico, riesgo físico, riesgo natural</v>
      </c>
      <c r="D994" s="4" t="str">
        <f>+VLOOKUP($A994,DATOS_CAPACITACIONES!A:D,4,0)</f>
        <v>Reconocer, identificar y diferenciar cada uno de estos riesgos presentes en las labores</v>
      </c>
      <c r="E994" s="4" t="str">
        <f>+VLOOKUP($A994,DATOS_CAPACITACIONES!A:E,5,0)</f>
        <v>Felipe Arias</v>
      </c>
      <c r="F994" s="4" t="str">
        <f>+VLOOKUP($A994,DATOS_CAPACITACIONES!A:F,6,0)</f>
        <v>Felipe Arias</v>
      </c>
      <c r="G994" s="4" t="str">
        <f>+VLOOKUP($A994,DATOS_CAPACITACIONES!A:G,7,0)</f>
        <v xml:space="preserve">Finca El Pilar </v>
      </c>
      <c r="H994" s="5">
        <f>+VLOOKUP($A994,DATOS_CAPACITACIONES!A:H,8,0)</f>
        <v>44390</v>
      </c>
      <c r="I994" s="4">
        <f>+VLOOKUP($A994,DATOS_CAPACITACIONES!A:I,9,0)</f>
        <v>90</v>
      </c>
      <c r="J994" s="2">
        <v>1006778024</v>
      </c>
      <c r="K994" s="4">
        <f>+VLOOKUP($J994,DATOS_PERSONAL!B:C,2,0)</f>
        <v>1505</v>
      </c>
      <c r="L994" s="4" t="str">
        <f>+VLOOKUP($J994,DATOS_PERSONAL!B:D,3,0)</f>
        <v>JUAN DAVID</v>
      </c>
      <c r="M994" s="4" t="str">
        <f>+VLOOKUP($J994,DATOS_PERSONAL!B:E,4,0)</f>
        <v xml:space="preserve">SOLORZA ROJAS </v>
      </c>
      <c r="N994" s="4" t="str">
        <f>+VLOOKUP($J994,DATOS_PERSONAL!B:F,5,0)</f>
        <v>OROBERLÍN S.A.S.</v>
      </c>
      <c r="O994" s="4">
        <f>+VLOOKUP($A994,DATOS_CAPACITACIONES!A:N,11,0)</f>
        <v>36</v>
      </c>
      <c r="P994" s="4">
        <f>+VLOOKUP($A994,DATOS_CAPACITACIONES!A:L,12,0)</f>
        <v>36</v>
      </c>
      <c r="Q994" s="3">
        <f t="shared" si="15"/>
        <v>1</v>
      </c>
    </row>
    <row r="995" spans="1:17" ht="34.5" customHeight="1" x14ac:dyDescent="0.25">
      <c r="A995" s="2">
        <v>43</v>
      </c>
      <c r="B995" s="4" t="str">
        <f>+VLOOKUP($A995,DATOS_CAPACITACIONES!A:B,2,0)</f>
        <v>SST</v>
      </c>
      <c r="C995" s="4" t="str">
        <f>+VLOOKUP($A995,DATOS_CAPACITACIONES!A:C,3,0)</f>
        <v>Riesgo biológico, riesgo físico, riesgo natural</v>
      </c>
      <c r="D995" s="4" t="str">
        <f>+VLOOKUP($A995,DATOS_CAPACITACIONES!A:D,4,0)</f>
        <v>Reconocer, identificar y diferenciar cada uno de estos riesgos presentes en las labores</v>
      </c>
      <c r="E995" s="4" t="str">
        <f>+VLOOKUP($A995,DATOS_CAPACITACIONES!A:E,5,0)</f>
        <v>Felipe Arias</v>
      </c>
      <c r="F995" s="4" t="str">
        <f>+VLOOKUP($A995,DATOS_CAPACITACIONES!A:F,6,0)</f>
        <v>Felipe Arias</v>
      </c>
      <c r="G995" s="4" t="str">
        <f>+VLOOKUP($A995,DATOS_CAPACITACIONES!A:G,7,0)</f>
        <v xml:space="preserve">Finca El Pilar </v>
      </c>
      <c r="H995" s="5">
        <f>+VLOOKUP($A995,DATOS_CAPACITACIONES!A:H,8,0)</f>
        <v>44390</v>
      </c>
      <c r="I995" s="4">
        <f>+VLOOKUP($A995,DATOS_CAPACITACIONES!A:I,9,0)</f>
        <v>90</v>
      </c>
      <c r="J995" s="2">
        <v>25331999</v>
      </c>
      <c r="K995" s="4">
        <f>+VLOOKUP($J995,DATOS_PERSONAL!B:C,2,0)</f>
        <v>1121</v>
      </c>
      <c r="L995" s="4" t="str">
        <f>+VLOOKUP($J995,DATOS_PERSONAL!B:D,3,0)</f>
        <v xml:space="preserve">VICKY JIMENA </v>
      </c>
      <c r="M995" s="4" t="str">
        <f>+VLOOKUP($J995,DATOS_PERSONAL!B:E,4,0)</f>
        <v xml:space="preserve">SANDOVAL GOLU </v>
      </c>
      <c r="N995" s="4" t="str">
        <f>+VLOOKUP($J995,DATOS_PERSONAL!B:F,5,0)</f>
        <v>OROBERLÍN S.A.S.</v>
      </c>
      <c r="O995" s="4">
        <f>+VLOOKUP($A995,DATOS_CAPACITACIONES!A:N,11,0)</f>
        <v>36</v>
      </c>
      <c r="P995" s="4">
        <f>+VLOOKUP($A995,DATOS_CAPACITACIONES!A:L,12,0)</f>
        <v>36</v>
      </c>
      <c r="Q995" s="3">
        <f t="shared" si="15"/>
        <v>1</v>
      </c>
    </row>
    <row r="996" spans="1:17" ht="34.5" customHeight="1" x14ac:dyDescent="0.25">
      <c r="A996" s="2">
        <v>43</v>
      </c>
      <c r="B996" s="4" t="str">
        <f>+VLOOKUP($A996,DATOS_CAPACITACIONES!A:B,2,0)</f>
        <v>SST</v>
      </c>
      <c r="C996" s="4" t="str">
        <f>+VLOOKUP($A996,DATOS_CAPACITACIONES!A:C,3,0)</f>
        <v>Riesgo biológico, riesgo físico, riesgo natural</v>
      </c>
      <c r="D996" s="4" t="str">
        <f>+VLOOKUP($A996,DATOS_CAPACITACIONES!A:D,4,0)</f>
        <v>Reconocer, identificar y diferenciar cada uno de estos riesgos presentes en las labores</v>
      </c>
      <c r="E996" s="4" t="str">
        <f>+VLOOKUP($A996,DATOS_CAPACITACIONES!A:E,5,0)</f>
        <v>Felipe Arias</v>
      </c>
      <c r="F996" s="4" t="str">
        <f>+VLOOKUP($A996,DATOS_CAPACITACIONES!A:F,6,0)</f>
        <v>Felipe Arias</v>
      </c>
      <c r="G996" s="4" t="str">
        <f>+VLOOKUP($A996,DATOS_CAPACITACIONES!A:G,7,0)</f>
        <v xml:space="preserve">Finca El Pilar </v>
      </c>
      <c r="H996" s="5">
        <f>+VLOOKUP($A996,DATOS_CAPACITACIONES!A:H,8,0)</f>
        <v>44390</v>
      </c>
      <c r="I996" s="4">
        <f>+VLOOKUP($A996,DATOS_CAPACITACIONES!A:I,9,0)</f>
        <v>90</v>
      </c>
      <c r="J996" s="2">
        <v>1006777925</v>
      </c>
      <c r="K996" s="4">
        <f>+VLOOKUP($J996,DATOS_PERSONAL!B:C,2,0)</f>
        <v>1449</v>
      </c>
      <c r="L996" s="4" t="str">
        <f>+VLOOKUP($J996,DATOS_PERSONAL!B:D,3,0)</f>
        <v>MICHAEL ESTEBAN</v>
      </c>
      <c r="M996" s="4" t="str">
        <f>+VLOOKUP($J996,DATOS_PERSONAL!B:E,4,0)</f>
        <v xml:space="preserve">SAAVEDRA OCHOA </v>
      </c>
      <c r="N996" s="4" t="str">
        <f>+VLOOKUP($J996,DATOS_PERSONAL!B:F,5,0)</f>
        <v>OROBERLÍN S.A.S.</v>
      </c>
      <c r="O996" s="4">
        <f>+VLOOKUP($A996,DATOS_CAPACITACIONES!A:N,11,0)</f>
        <v>36</v>
      </c>
      <c r="P996" s="4">
        <f>+VLOOKUP($A996,DATOS_CAPACITACIONES!A:L,12,0)</f>
        <v>36</v>
      </c>
      <c r="Q996" s="3">
        <f t="shared" si="15"/>
        <v>1</v>
      </c>
    </row>
    <row r="997" spans="1:17" ht="34.5" customHeight="1" x14ac:dyDescent="0.25">
      <c r="A997" s="2">
        <v>43</v>
      </c>
      <c r="B997" s="4" t="str">
        <f>+VLOOKUP($A997,DATOS_CAPACITACIONES!A:B,2,0)</f>
        <v>SST</v>
      </c>
      <c r="C997" s="4" t="str">
        <f>+VLOOKUP($A997,DATOS_CAPACITACIONES!A:C,3,0)</f>
        <v>Riesgo biológico, riesgo físico, riesgo natural</v>
      </c>
      <c r="D997" s="4" t="str">
        <f>+VLOOKUP($A997,DATOS_CAPACITACIONES!A:D,4,0)</f>
        <v>Reconocer, identificar y diferenciar cada uno de estos riesgos presentes en las labores</v>
      </c>
      <c r="E997" s="4" t="str">
        <f>+VLOOKUP($A997,DATOS_CAPACITACIONES!A:E,5,0)</f>
        <v>Felipe Arias</v>
      </c>
      <c r="F997" s="4" t="str">
        <f>+VLOOKUP($A997,DATOS_CAPACITACIONES!A:F,6,0)</f>
        <v>Felipe Arias</v>
      </c>
      <c r="G997" s="4" t="str">
        <f>+VLOOKUP($A997,DATOS_CAPACITACIONES!A:G,7,0)</f>
        <v xml:space="preserve">Finca El Pilar </v>
      </c>
      <c r="H997" s="5">
        <f>+VLOOKUP($A997,DATOS_CAPACITACIONES!A:H,8,0)</f>
        <v>44390</v>
      </c>
      <c r="I997" s="4">
        <f>+VLOOKUP($A997,DATOS_CAPACITACIONES!A:I,9,0)</f>
        <v>90</v>
      </c>
      <c r="J997" s="2">
        <v>40401255</v>
      </c>
      <c r="K997" s="4">
        <f>+VLOOKUP($J997,DATOS_PERSONAL!B:C,2,0)</f>
        <v>1034</v>
      </c>
      <c r="L997" s="4" t="str">
        <f>+VLOOKUP($J997,DATOS_PERSONAL!B:D,3,0)</f>
        <v>YUDY FERLAY</v>
      </c>
      <c r="M997" s="4" t="str">
        <f>+VLOOKUP($J997,DATOS_PERSONAL!B:E,4,0)</f>
        <v xml:space="preserve">ROMERO BERNAL </v>
      </c>
      <c r="N997" s="4" t="str">
        <f>+VLOOKUP($J997,DATOS_PERSONAL!B:F,5,0)</f>
        <v>OROBERLÍN S.A.S.</v>
      </c>
      <c r="O997" s="4">
        <f>+VLOOKUP($A997,DATOS_CAPACITACIONES!A:N,11,0)</f>
        <v>36</v>
      </c>
      <c r="P997" s="4">
        <f>+VLOOKUP($A997,DATOS_CAPACITACIONES!A:L,12,0)</f>
        <v>36</v>
      </c>
      <c r="Q997" s="3">
        <f t="shared" si="15"/>
        <v>1</v>
      </c>
    </row>
    <row r="998" spans="1:17" ht="34.5" customHeight="1" x14ac:dyDescent="0.25">
      <c r="A998" s="2">
        <v>43</v>
      </c>
      <c r="B998" s="4" t="str">
        <f>+VLOOKUP($A998,DATOS_CAPACITACIONES!A:B,2,0)</f>
        <v>SST</v>
      </c>
      <c r="C998" s="4" t="str">
        <f>+VLOOKUP($A998,DATOS_CAPACITACIONES!A:C,3,0)</f>
        <v>Riesgo biológico, riesgo físico, riesgo natural</v>
      </c>
      <c r="D998" s="4" t="str">
        <f>+VLOOKUP($A998,DATOS_CAPACITACIONES!A:D,4,0)</f>
        <v>Reconocer, identificar y diferenciar cada uno de estos riesgos presentes en las labores</v>
      </c>
      <c r="E998" s="4" t="str">
        <f>+VLOOKUP($A998,DATOS_CAPACITACIONES!A:E,5,0)</f>
        <v>Felipe Arias</v>
      </c>
      <c r="F998" s="4" t="str">
        <f>+VLOOKUP($A998,DATOS_CAPACITACIONES!A:F,6,0)</f>
        <v>Felipe Arias</v>
      </c>
      <c r="G998" s="4" t="str">
        <f>+VLOOKUP($A998,DATOS_CAPACITACIONES!A:G,7,0)</f>
        <v xml:space="preserve">Finca El Pilar </v>
      </c>
      <c r="H998" s="5">
        <f>+VLOOKUP($A998,DATOS_CAPACITACIONES!A:H,8,0)</f>
        <v>44390</v>
      </c>
      <c r="I998" s="4">
        <f>+VLOOKUP($A998,DATOS_CAPACITACIONES!A:I,9,0)</f>
        <v>90</v>
      </c>
      <c r="J998" s="2">
        <v>1122132486</v>
      </c>
      <c r="K998" s="4">
        <f>+VLOOKUP($J998,DATOS_PERSONAL!B:C,2,0)</f>
        <v>1216</v>
      </c>
      <c r="L998" s="4" t="str">
        <f>+VLOOKUP($J998,DATOS_PERSONAL!B:D,3,0)</f>
        <v xml:space="preserve"> LAURA MARCELA</v>
      </c>
      <c r="M998" s="4" t="str">
        <f>+VLOOKUP($J998,DATOS_PERSONAL!B:E,4,0)</f>
        <v>ROJAS GARCIA</v>
      </c>
      <c r="N998" s="4" t="str">
        <f>+VLOOKUP($J998,DATOS_PERSONAL!B:F,5,0)</f>
        <v>OROBERLÍN S.A.S.</v>
      </c>
      <c r="O998" s="4">
        <f>+VLOOKUP($A998,DATOS_CAPACITACIONES!A:N,11,0)</f>
        <v>36</v>
      </c>
      <c r="P998" s="4">
        <f>+VLOOKUP($A998,DATOS_CAPACITACIONES!A:L,12,0)</f>
        <v>36</v>
      </c>
      <c r="Q998" s="3">
        <f t="shared" si="15"/>
        <v>1</v>
      </c>
    </row>
    <row r="999" spans="1:17" ht="34.5" customHeight="1" x14ac:dyDescent="0.25">
      <c r="A999" s="2">
        <v>43</v>
      </c>
      <c r="B999" s="4" t="str">
        <f>+VLOOKUP($A999,DATOS_CAPACITACIONES!A:B,2,0)</f>
        <v>SST</v>
      </c>
      <c r="C999" s="4" t="str">
        <f>+VLOOKUP($A999,DATOS_CAPACITACIONES!A:C,3,0)</f>
        <v>Riesgo biológico, riesgo físico, riesgo natural</v>
      </c>
      <c r="D999" s="4" t="str">
        <f>+VLOOKUP($A999,DATOS_CAPACITACIONES!A:D,4,0)</f>
        <v>Reconocer, identificar y diferenciar cada uno de estos riesgos presentes en las labores</v>
      </c>
      <c r="E999" s="4" t="str">
        <f>+VLOOKUP($A999,DATOS_CAPACITACIONES!A:E,5,0)</f>
        <v>Felipe Arias</v>
      </c>
      <c r="F999" s="4" t="str">
        <f>+VLOOKUP($A999,DATOS_CAPACITACIONES!A:F,6,0)</f>
        <v>Felipe Arias</v>
      </c>
      <c r="G999" s="4" t="str">
        <f>+VLOOKUP($A999,DATOS_CAPACITACIONES!A:G,7,0)</f>
        <v xml:space="preserve">Finca El Pilar </v>
      </c>
      <c r="H999" s="5">
        <f>+VLOOKUP($A999,DATOS_CAPACITACIONES!A:H,8,0)</f>
        <v>44390</v>
      </c>
      <c r="I999" s="4">
        <f>+VLOOKUP($A999,DATOS_CAPACITACIONES!A:I,9,0)</f>
        <v>90</v>
      </c>
      <c r="J999" s="2">
        <v>1123114419</v>
      </c>
      <c r="K999" s="4">
        <f>+VLOOKUP($J999,DATOS_PERSONAL!B:C,2,0)</f>
        <v>1059</v>
      </c>
      <c r="L999" s="4" t="str">
        <f>+VLOOKUP($J999,DATOS_PERSONAL!B:D,3,0)</f>
        <v>ANA MARIA</v>
      </c>
      <c r="M999" s="4" t="str">
        <f>+VLOOKUP($J999,DATOS_PERSONAL!B:E,4,0)</f>
        <v xml:space="preserve">ROBAYO JIMENEZ </v>
      </c>
      <c r="N999" s="4" t="str">
        <f>+VLOOKUP($J999,DATOS_PERSONAL!B:F,5,0)</f>
        <v>OROBERLÍN S.A.S.</v>
      </c>
      <c r="O999" s="4">
        <f>+VLOOKUP($A999,DATOS_CAPACITACIONES!A:N,11,0)</f>
        <v>36</v>
      </c>
      <c r="P999" s="4">
        <f>+VLOOKUP($A999,DATOS_CAPACITACIONES!A:L,12,0)</f>
        <v>36</v>
      </c>
      <c r="Q999" s="3">
        <f t="shared" si="15"/>
        <v>1</v>
      </c>
    </row>
    <row r="1000" spans="1:17" ht="34.5" customHeight="1" x14ac:dyDescent="0.25">
      <c r="A1000" s="2">
        <v>43</v>
      </c>
      <c r="B1000" s="4" t="str">
        <f>+VLOOKUP($A1000,DATOS_CAPACITACIONES!A:B,2,0)</f>
        <v>SST</v>
      </c>
      <c r="C1000" s="4" t="str">
        <f>+VLOOKUP($A1000,DATOS_CAPACITACIONES!A:C,3,0)</f>
        <v>Riesgo biológico, riesgo físico, riesgo natural</v>
      </c>
      <c r="D1000" s="4" t="str">
        <f>+VLOOKUP($A1000,DATOS_CAPACITACIONES!A:D,4,0)</f>
        <v>Reconocer, identificar y diferenciar cada uno de estos riesgos presentes en las labores</v>
      </c>
      <c r="E1000" s="4" t="str">
        <f>+VLOOKUP($A1000,DATOS_CAPACITACIONES!A:E,5,0)</f>
        <v>Felipe Arias</v>
      </c>
      <c r="F1000" s="4" t="str">
        <f>+VLOOKUP($A1000,DATOS_CAPACITACIONES!A:F,6,0)</f>
        <v>Felipe Arias</v>
      </c>
      <c r="G1000" s="4" t="str">
        <f>+VLOOKUP($A1000,DATOS_CAPACITACIONES!A:G,7,0)</f>
        <v xml:space="preserve">Finca El Pilar </v>
      </c>
      <c r="H1000" s="5">
        <f>+VLOOKUP($A1000,DATOS_CAPACITACIONES!A:H,8,0)</f>
        <v>44390</v>
      </c>
      <c r="I1000" s="4">
        <f>+VLOOKUP($A1000,DATOS_CAPACITACIONES!A:I,9,0)</f>
        <v>90</v>
      </c>
      <c r="J1000" s="2">
        <v>17972048</v>
      </c>
      <c r="K1000" s="4">
        <f>+VLOOKUP($J1000,DATOS_PERSONAL!B:C,2,0)</f>
        <v>1450</v>
      </c>
      <c r="L1000" s="4" t="str">
        <f>+VLOOKUP($J1000,DATOS_PERSONAL!B:D,3,0)</f>
        <v>MANUEL FRANCISCO</v>
      </c>
      <c r="M1000" s="4" t="str">
        <f>+VLOOKUP($J1000,DATOS_PERSONAL!B:E,4,0)</f>
        <v xml:space="preserve">PALLARES ANAYA </v>
      </c>
      <c r="N1000" s="4" t="str">
        <f>+VLOOKUP($J1000,DATOS_PERSONAL!B:F,5,0)</f>
        <v>OROBERLÍN S.A.S.</v>
      </c>
      <c r="O1000" s="4">
        <f>+VLOOKUP($A1000,DATOS_CAPACITACIONES!A:N,11,0)</f>
        <v>36</v>
      </c>
      <c r="P1000" s="4">
        <f>+VLOOKUP($A1000,DATOS_CAPACITACIONES!A:L,12,0)</f>
        <v>36</v>
      </c>
      <c r="Q1000" s="3">
        <f t="shared" si="15"/>
        <v>1</v>
      </c>
    </row>
    <row r="1001" spans="1:17" ht="34.5" customHeight="1" x14ac:dyDescent="0.25">
      <c r="A1001" s="2">
        <v>43</v>
      </c>
      <c r="B1001" s="4" t="str">
        <f>+VLOOKUP($A1001,DATOS_CAPACITACIONES!A:B,2,0)</f>
        <v>SST</v>
      </c>
      <c r="C1001" s="4" t="str">
        <f>+VLOOKUP($A1001,DATOS_CAPACITACIONES!A:C,3,0)</f>
        <v>Riesgo biológico, riesgo físico, riesgo natural</v>
      </c>
      <c r="D1001" s="4" t="str">
        <f>+VLOOKUP($A1001,DATOS_CAPACITACIONES!A:D,4,0)</f>
        <v>Reconocer, identificar y diferenciar cada uno de estos riesgos presentes en las labores</v>
      </c>
      <c r="E1001" s="4" t="str">
        <f>+VLOOKUP($A1001,DATOS_CAPACITACIONES!A:E,5,0)</f>
        <v>Felipe Arias</v>
      </c>
      <c r="F1001" s="4" t="str">
        <f>+VLOOKUP($A1001,DATOS_CAPACITACIONES!A:F,6,0)</f>
        <v>Felipe Arias</v>
      </c>
      <c r="G1001" s="4" t="str">
        <f>+VLOOKUP($A1001,DATOS_CAPACITACIONES!A:G,7,0)</f>
        <v xml:space="preserve">Finca El Pilar </v>
      </c>
      <c r="H1001" s="5">
        <f>+VLOOKUP($A1001,DATOS_CAPACITACIONES!A:H,8,0)</f>
        <v>44390</v>
      </c>
      <c r="I1001" s="4">
        <f>+VLOOKUP($A1001,DATOS_CAPACITACIONES!A:I,9,0)</f>
        <v>90</v>
      </c>
      <c r="J1001" s="2">
        <v>1120571325</v>
      </c>
      <c r="K1001" s="4">
        <f>+VLOOKUP($J1001,DATOS_PERSONAL!B:C,2,0)</f>
        <v>1145</v>
      </c>
      <c r="L1001" s="4" t="str">
        <f>+VLOOKUP($J1001,DATOS_PERSONAL!B:D,3,0)</f>
        <v>WILINTON DAVID</v>
      </c>
      <c r="M1001" s="4" t="str">
        <f>+VLOOKUP($J1001,DATOS_PERSONAL!B:E,4,0)</f>
        <v xml:space="preserve">PADILLA MORALES </v>
      </c>
      <c r="N1001" s="4" t="str">
        <f>+VLOOKUP($J1001,DATOS_PERSONAL!B:F,5,0)</f>
        <v>OROBERLÍN S.A.S.</v>
      </c>
      <c r="O1001" s="4">
        <f>+VLOOKUP($A1001,DATOS_CAPACITACIONES!A:N,11,0)</f>
        <v>36</v>
      </c>
      <c r="P1001" s="4">
        <f>+VLOOKUP($A1001,DATOS_CAPACITACIONES!A:L,12,0)</f>
        <v>36</v>
      </c>
      <c r="Q1001" s="3">
        <f t="shared" si="15"/>
        <v>1</v>
      </c>
    </row>
    <row r="1002" spans="1:17" ht="34.5" customHeight="1" x14ac:dyDescent="0.25">
      <c r="A1002" s="2">
        <v>43</v>
      </c>
      <c r="B1002" s="4" t="str">
        <f>+VLOOKUP($A1002,DATOS_CAPACITACIONES!A:B,2,0)</f>
        <v>SST</v>
      </c>
      <c r="C1002" s="4" t="str">
        <f>+VLOOKUP($A1002,DATOS_CAPACITACIONES!A:C,3,0)</f>
        <v>Riesgo biológico, riesgo físico, riesgo natural</v>
      </c>
      <c r="D1002" s="4" t="str">
        <f>+VLOOKUP($A1002,DATOS_CAPACITACIONES!A:D,4,0)</f>
        <v>Reconocer, identificar y diferenciar cada uno de estos riesgos presentes en las labores</v>
      </c>
      <c r="E1002" s="4" t="str">
        <f>+VLOOKUP($A1002,DATOS_CAPACITACIONES!A:E,5,0)</f>
        <v>Felipe Arias</v>
      </c>
      <c r="F1002" s="4" t="str">
        <f>+VLOOKUP($A1002,DATOS_CAPACITACIONES!A:F,6,0)</f>
        <v>Felipe Arias</v>
      </c>
      <c r="G1002" s="4" t="str">
        <f>+VLOOKUP($A1002,DATOS_CAPACITACIONES!A:G,7,0)</f>
        <v xml:space="preserve">Finca El Pilar </v>
      </c>
      <c r="H1002" s="5">
        <f>+VLOOKUP($A1002,DATOS_CAPACITACIONES!A:H,8,0)</f>
        <v>44390</v>
      </c>
      <c r="I1002" s="4">
        <f>+VLOOKUP($A1002,DATOS_CAPACITACIONES!A:I,9,0)</f>
        <v>90</v>
      </c>
      <c r="J1002" s="2">
        <v>1123116129</v>
      </c>
      <c r="K1002" s="4">
        <f>+VLOOKUP($J1002,DATOS_PERSONAL!B:C,2,0)</f>
        <v>1090</v>
      </c>
      <c r="L1002" s="4" t="str">
        <f>+VLOOKUP($J1002,DATOS_PERSONAL!B:D,3,0)</f>
        <v>JUAN ESTEBAN</v>
      </c>
      <c r="M1002" s="4" t="str">
        <f>+VLOOKUP($J1002,DATOS_PERSONAL!B:E,4,0)</f>
        <v xml:space="preserve">ORTIZ </v>
      </c>
      <c r="N1002" s="4" t="str">
        <f>+VLOOKUP($J1002,DATOS_PERSONAL!B:F,5,0)</f>
        <v>OROBERLÍN S.A.S.</v>
      </c>
      <c r="O1002" s="4">
        <f>+VLOOKUP($A1002,DATOS_CAPACITACIONES!A:N,11,0)</f>
        <v>36</v>
      </c>
      <c r="P1002" s="4">
        <f>+VLOOKUP($A1002,DATOS_CAPACITACIONES!A:L,12,0)</f>
        <v>36</v>
      </c>
      <c r="Q1002" s="3">
        <f t="shared" si="15"/>
        <v>1</v>
      </c>
    </row>
    <row r="1003" spans="1:17" ht="34.5" customHeight="1" x14ac:dyDescent="0.25">
      <c r="A1003" s="2">
        <v>43</v>
      </c>
      <c r="B1003" s="4" t="str">
        <f>+VLOOKUP($A1003,DATOS_CAPACITACIONES!A:B,2,0)</f>
        <v>SST</v>
      </c>
      <c r="C1003" s="4" t="str">
        <f>+VLOOKUP($A1003,DATOS_CAPACITACIONES!A:C,3,0)</f>
        <v>Riesgo biológico, riesgo físico, riesgo natural</v>
      </c>
      <c r="D1003" s="4" t="str">
        <f>+VLOOKUP($A1003,DATOS_CAPACITACIONES!A:D,4,0)</f>
        <v>Reconocer, identificar y diferenciar cada uno de estos riesgos presentes en las labores</v>
      </c>
      <c r="E1003" s="4" t="str">
        <f>+VLOOKUP($A1003,DATOS_CAPACITACIONES!A:E,5,0)</f>
        <v>Felipe Arias</v>
      </c>
      <c r="F1003" s="4" t="str">
        <f>+VLOOKUP($A1003,DATOS_CAPACITACIONES!A:F,6,0)</f>
        <v>Felipe Arias</v>
      </c>
      <c r="G1003" s="4" t="str">
        <f>+VLOOKUP($A1003,DATOS_CAPACITACIONES!A:G,7,0)</f>
        <v xml:space="preserve">Finca El Pilar </v>
      </c>
      <c r="H1003" s="5">
        <f>+VLOOKUP($A1003,DATOS_CAPACITACIONES!A:H,8,0)</f>
        <v>44390</v>
      </c>
      <c r="I1003" s="4">
        <f>+VLOOKUP($A1003,DATOS_CAPACITACIONES!A:I,9,0)</f>
        <v>90</v>
      </c>
      <c r="J1003" s="2">
        <v>31031695</v>
      </c>
      <c r="K1003" s="4">
        <f>+VLOOKUP($J1003,DATOS_PERSONAL!B:C,2,0)</f>
        <v>1422</v>
      </c>
      <c r="L1003" s="4" t="str">
        <f>+VLOOKUP($J1003,DATOS_PERSONAL!B:D,3,0)</f>
        <v>ANA ELIZABETH</v>
      </c>
      <c r="M1003" s="4" t="str">
        <f>+VLOOKUP($J1003,DATOS_PERSONAL!B:E,4,0)</f>
        <v>ORTIZ</v>
      </c>
      <c r="N1003" s="4" t="str">
        <f>+VLOOKUP($J1003,DATOS_PERSONAL!B:F,5,0)</f>
        <v>OROBERLÍN S.A.S.</v>
      </c>
      <c r="O1003" s="4">
        <f>+VLOOKUP($A1003,DATOS_CAPACITACIONES!A:N,11,0)</f>
        <v>36</v>
      </c>
      <c r="P1003" s="4">
        <f>+VLOOKUP($A1003,DATOS_CAPACITACIONES!A:L,12,0)</f>
        <v>36</v>
      </c>
      <c r="Q1003" s="3">
        <f t="shared" si="15"/>
        <v>1</v>
      </c>
    </row>
    <row r="1004" spans="1:17" ht="34.5" customHeight="1" x14ac:dyDescent="0.25">
      <c r="A1004" s="2">
        <v>43</v>
      </c>
      <c r="B1004" s="4" t="str">
        <f>+VLOOKUP($A1004,DATOS_CAPACITACIONES!A:B,2,0)</f>
        <v>SST</v>
      </c>
      <c r="C1004" s="4" t="str">
        <f>+VLOOKUP($A1004,DATOS_CAPACITACIONES!A:C,3,0)</f>
        <v>Riesgo biológico, riesgo físico, riesgo natural</v>
      </c>
      <c r="D1004" s="4" t="str">
        <f>+VLOOKUP($A1004,DATOS_CAPACITACIONES!A:D,4,0)</f>
        <v>Reconocer, identificar y diferenciar cada uno de estos riesgos presentes en las labores</v>
      </c>
      <c r="E1004" s="4" t="str">
        <f>+VLOOKUP($A1004,DATOS_CAPACITACIONES!A:E,5,0)</f>
        <v>Felipe Arias</v>
      </c>
      <c r="F1004" s="4" t="str">
        <f>+VLOOKUP($A1004,DATOS_CAPACITACIONES!A:F,6,0)</f>
        <v>Felipe Arias</v>
      </c>
      <c r="G1004" s="4" t="str">
        <f>+VLOOKUP($A1004,DATOS_CAPACITACIONES!A:G,7,0)</f>
        <v xml:space="preserve">Finca El Pilar </v>
      </c>
      <c r="H1004" s="5">
        <f>+VLOOKUP($A1004,DATOS_CAPACITACIONES!A:H,8,0)</f>
        <v>44390</v>
      </c>
      <c r="I1004" s="4">
        <f>+VLOOKUP($A1004,DATOS_CAPACITACIONES!A:I,9,0)</f>
        <v>90</v>
      </c>
      <c r="J1004" s="2">
        <v>17330089</v>
      </c>
      <c r="K1004" s="4">
        <f>+VLOOKUP($J1004,DATOS_PERSONAL!B:C,2,0)</f>
        <v>1093</v>
      </c>
      <c r="L1004" s="4" t="str">
        <f>+VLOOKUP($J1004,DATOS_PERSONAL!B:D,3,0)</f>
        <v xml:space="preserve">JAVIER IGNACIO </v>
      </c>
      <c r="M1004" s="4" t="str">
        <f>+VLOOKUP($J1004,DATOS_PERSONAL!B:E,4,0)</f>
        <v xml:space="preserve">NARVAEZ SOACHE </v>
      </c>
      <c r="N1004" s="4" t="str">
        <f>+VLOOKUP($J1004,DATOS_PERSONAL!B:F,5,0)</f>
        <v>OROBERLÍN S.A.S.</v>
      </c>
      <c r="O1004" s="4">
        <f>+VLOOKUP($A1004,DATOS_CAPACITACIONES!A:N,11,0)</f>
        <v>36</v>
      </c>
      <c r="P1004" s="4">
        <f>+VLOOKUP($A1004,DATOS_CAPACITACIONES!A:L,12,0)</f>
        <v>36</v>
      </c>
      <c r="Q1004" s="3">
        <f t="shared" si="15"/>
        <v>1</v>
      </c>
    </row>
    <row r="1005" spans="1:17" ht="34.5" customHeight="1" x14ac:dyDescent="0.25">
      <c r="A1005" s="2">
        <v>43</v>
      </c>
      <c r="B1005" s="4" t="str">
        <f>+VLOOKUP($A1005,DATOS_CAPACITACIONES!A:B,2,0)</f>
        <v>SST</v>
      </c>
      <c r="C1005" s="4" t="str">
        <f>+VLOOKUP($A1005,DATOS_CAPACITACIONES!A:C,3,0)</f>
        <v>Riesgo biológico, riesgo físico, riesgo natural</v>
      </c>
      <c r="D1005" s="4" t="str">
        <f>+VLOOKUP($A1005,DATOS_CAPACITACIONES!A:D,4,0)</f>
        <v>Reconocer, identificar y diferenciar cada uno de estos riesgos presentes en las labores</v>
      </c>
      <c r="E1005" s="4" t="str">
        <f>+VLOOKUP($A1005,DATOS_CAPACITACIONES!A:E,5,0)</f>
        <v>Felipe Arias</v>
      </c>
      <c r="F1005" s="4" t="str">
        <f>+VLOOKUP($A1005,DATOS_CAPACITACIONES!A:F,6,0)</f>
        <v>Felipe Arias</v>
      </c>
      <c r="G1005" s="4" t="str">
        <f>+VLOOKUP($A1005,DATOS_CAPACITACIONES!A:G,7,0)</f>
        <v xml:space="preserve">Finca El Pilar </v>
      </c>
      <c r="H1005" s="5">
        <f>+VLOOKUP($A1005,DATOS_CAPACITACIONES!A:H,8,0)</f>
        <v>44390</v>
      </c>
      <c r="I1005" s="4">
        <f>+VLOOKUP($A1005,DATOS_CAPACITACIONES!A:I,9,0)</f>
        <v>90</v>
      </c>
      <c r="J1005" s="2">
        <v>40404467</v>
      </c>
      <c r="K1005" s="4">
        <f>+VLOOKUP($J1005,DATOS_PERSONAL!B:C,2,0)</f>
        <v>1029</v>
      </c>
      <c r="L1005" s="4" t="str">
        <f>+VLOOKUP($J1005,DATOS_PERSONAL!B:D,3,0)</f>
        <v>BLANCA MARINELLA</v>
      </c>
      <c r="M1005" s="4" t="str">
        <f>+VLOOKUP($J1005,DATOS_PERSONAL!B:E,4,0)</f>
        <v xml:space="preserve">MORENO SANCHEZ </v>
      </c>
      <c r="N1005" s="4" t="str">
        <f>+VLOOKUP($J1005,DATOS_PERSONAL!B:F,5,0)</f>
        <v>OROBERLÍN S.A.S.</v>
      </c>
      <c r="O1005" s="4">
        <f>+VLOOKUP($A1005,DATOS_CAPACITACIONES!A:N,11,0)</f>
        <v>36</v>
      </c>
      <c r="P1005" s="4">
        <f>+VLOOKUP($A1005,DATOS_CAPACITACIONES!A:L,12,0)</f>
        <v>36</v>
      </c>
      <c r="Q1005" s="3">
        <f t="shared" si="15"/>
        <v>1</v>
      </c>
    </row>
    <row r="1006" spans="1:17" ht="34.5" customHeight="1" x14ac:dyDescent="0.25">
      <c r="A1006" s="2">
        <v>43</v>
      </c>
      <c r="B1006" s="4" t="str">
        <f>+VLOOKUP($A1006,DATOS_CAPACITACIONES!A:B,2,0)</f>
        <v>SST</v>
      </c>
      <c r="C1006" s="4" t="str">
        <f>+VLOOKUP($A1006,DATOS_CAPACITACIONES!A:C,3,0)</f>
        <v>Riesgo biológico, riesgo físico, riesgo natural</v>
      </c>
      <c r="D1006" s="4" t="str">
        <f>+VLOOKUP($A1006,DATOS_CAPACITACIONES!A:D,4,0)</f>
        <v>Reconocer, identificar y diferenciar cada uno de estos riesgos presentes en las labores</v>
      </c>
      <c r="E1006" s="4" t="str">
        <f>+VLOOKUP($A1006,DATOS_CAPACITACIONES!A:E,5,0)</f>
        <v>Felipe Arias</v>
      </c>
      <c r="F1006" s="4" t="str">
        <f>+VLOOKUP($A1006,DATOS_CAPACITACIONES!A:F,6,0)</f>
        <v>Felipe Arias</v>
      </c>
      <c r="G1006" s="4" t="str">
        <f>+VLOOKUP($A1006,DATOS_CAPACITACIONES!A:G,7,0)</f>
        <v xml:space="preserve">Finca El Pilar </v>
      </c>
      <c r="H1006" s="5">
        <f>+VLOOKUP($A1006,DATOS_CAPACITACIONES!A:H,8,0)</f>
        <v>44390</v>
      </c>
      <c r="I1006" s="4">
        <f>+VLOOKUP($A1006,DATOS_CAPACITACIONES!A:I,9,0)</f>
        <v>90</v>
      </c>
      <c r="J1006" s="2">
        <v>40328103</v>
      </c>
      <c r="K1006" s="4">
        <f>+VLOOKUP($J1006,DATOS_PERSONAL!B:C,2,0)</f>
        <v>1030</v>
      </c>
      <c r="L1006" s="4" t="str">
        <f>+VLOOKUP($J1006,DATOS_PERSONAL!B:D,3,0)</f>
        <v>DORYS ADRIANA</v>
      </c>
      <c r="M1006" s="4" t="str">
        <f>+VLOOKUP($J1006,DATOS_PERSONAL!B:E,4,0)</f>
        <v xml:space="preserve">MORENO SANCHEZ </v>
      </c>
      <c r="N1006" s="4" t="str">
        <f>+VLOOKUP($J1006,DATOS_PERSONAL!B:F,5,0)</f>
        <v>OROBERLÍN S.A.S.</v>
      </c>
      <c r="O1006" s="4">
        <f>+VLOOKUP($A1006,DATOS_CAPACITACIONES!A:N,11,0)</f>
        <v>36</v>
      </c>
      <c r="P1006" s="4">
        <f>+VLOOKUP($A1006,DATOS_CAPACITACIONES!A:L,12,0)</f>
        <v>36</v>
      </c>
      <c r="Q1006" s="3">
        <f t="shared" si="15"/>
        <v>1</v>
      </c>
    </row>
    <row r="1007" spans="1:17" ht="34.5" customHeight="1" x14ac:dyDescent="0.25">
      <c r="A1007" s="2">
        <v>43</v>
      </c>
      <c r="B1007" s="4" t="str">
        <f>+VLOOKUP($A1007,DATOS_CAPACITACIONES!A:B,2,0)</f>
        <v>SST</v>
      </c>
      <c r="C1007" s="4" t="str">
        <f>+VLOOKUP($A1007,DATOS_CAPACITACIONES!A:C,3,0)</f>
        <v>Riesgo biológico, riesgo físico, riesgo natural</v>
      </c>
      <c r="D1007" s="4" t="str">
        <f>+VLOOKUP($A1007,DATOS_CAPACITACIONES!A:D,4,0)</f>
        <v>Reconocer, identificar y diferenciar cada uno de estos riesgos presentes en las labores</v>
      </c>
      <c r="E1007" s="4" t="str">
        <f>+VLOOKUP($A1007,DATOS_CAPACITACIONES!A:E,5,0)</f>
        <v>Felipe Arias</v>
      </c>
      <c r="F1007" s="4" t="str">
        <f>+VLOOKUP($A1007,DATOS_CAPACITACIONES!A:F,6,0)</f>
        <v>Felipe Arias</v>
      </c>
      <c r="G1007" s="4" t="str">
        <f>+VLOOKUP($A1007,DATOS_CAPACITACIONES!A:G,7,0)</f>
        <v xml:space="preserve">Finca El Pilar </v>
      </c>
      <c r="H1007" s="5">
        <f>+VLOOKUP($A1007,DATOS_CAPACITACIONES!A:H,8,0)</f>
        <v>44390</v>
      </c>
      <c r="I1007" s="4">
        <f>+VLOOKUP($A1007,DATOS_CAPACITACIONES!A:I,9,0)</f>
        <v>90</v>
      </c>
      <c r="J1007" s="2">
        <v>1121873605</v>
      </c>
      <c r="K1007" s="4">
        <f>+VLOOKUP($J1007,DATOS_PERSONAL!B:C,2,0)</f>
        <v>1376</v>
      </c>
      <c r="L1007" s="4" t="str">
        <f>+VLOOKUP($J1007,DATOS_PERSONAL!B:D,3,0)</f>
        <v>ANDRES</v>
      </c>
      <c r="M1007" s="4" t="str">
        <f>+VLOOKUP($J1007,DATOS_PERSONAL!B:E,4,0)</f>
        <v xml:space="preserve">MONTEJO PLAZAS </v>
      </c>
      <c r="N1007" s="4" t="str">
        <f>+VLOOKUP($J1007,DATOS_PERSONAL!B:F,5,0)</f>
        <v>OROBERLÍN S.A.S.</v>
      </c>
      <c r="O1007" s="4">
        <f>+VLOOKUP($A1007,DATOS_CAPACITACIONES!A:N,11,0)</f>
        <v>36</v>
      </c>
      <c r="P1007" s="4">
        <f>+VLOOKUP($A1007,DATOS_CAPACITACIONES!A:L,12,0)</f>
        <v>36</v>
      </c>
      <c r="Q1007" s="3">
        <f t="shared" si="15"/>
        <v>1</v>
      </c>
    </row>
    <row r="1008" spans="1:17" ht="34.5" customHeight="1" x14ac:dyDescent="0.25">
      <c r="A1008" s="2">
        <v>43</v>
      </c>
      <c r="B1008" s="4" t="str">
        <f>+VLOOKUP($A1008,DATOS_CAPACITACIONES!A:B,2,0)</f>
        <v>SST</v>
      </c>
      <c r="C1008" s="4" t="str">
        <f>+VLOOKUP($A1008,DATOS_CAPACITACIONES!A:C,3,0)</f>
        <v>Riesgo biológico, riesgo físico, riesgo natural</v>
      </c>
      <c r="D1008" s="4" t="str">
        <f>+VLOOKUP($A1008,DATOS_CAPACITACIONES!A:D,4,0)</f>
        <v>Reconocer, identificar y diferenciar cada uno de estos riesgos presentes en las labores</v>
      </c>
      <c r="E1008" s="4" t="str">
        <f>+VLOOKUP($A1008,DATOS_CAPACITACIONES!A:E,5,0)</f>
        <v>Felipe Arias</v>
      </c>
      <c r="F1008" s="4" t="str">
        <f>+VLOOKUP($A1008,DATOS_CAPACITACIONES!A:F,6,0)</f>
        <v>Felipe Arias</v>
      </c>
      <c r="G1008" s="4" t="str">
        <f>+VLOOKUP($A1008,DATOS_CAPACITACIONES!A:G,7,0)</f>
        <v xml:space="preserve">Finca El Pilar </v>
      </c>
      <c r="H1008" s="5">
        <f>+VLOOKUP($A1008,DATOS_CAPACITACIONES!A:H,8,0)</f>
        <v>44390</v>
      </c>
      <c r="I1008" s="4">
        <f>+VLOOKUP($A1008,DATOS_CAPACITACIONES!A:I,9,0)</f>
        <v>90</v>
      </c>
      <c r="J1008" s="2">
        <v>1063724340</v>
      </c>
      <c r="K1008" s="4">
        <f>+VLOOKUP($J1008,DATOS_PERSONAL!B:C,2,0)</f>
        <v>1345</v>
      </c>
      <c r="L1008" s="4" t="str">
        <f>+VLOOKUP($J1008,DATOS_PERSONAL!B:D,3,0)</f>
        <v xml:space="preserve"> LUIS ALBERTO</v>
      </c>
      <c r="M1008" s="4" t="str">
        <f>+VLOOKUP($J1008,DATOS_PERSONAL!B:E,4,0)</f>
        <v>JULIO ANAYA</v>
      </c>
      <c r="N1008" s="4" t="str">
        <f>+VLOOKUP($J1008,DATOS_PERSONAL!B:F,5,0)</f>
        <v>OROBERLÍN S.A.S.</v>
      </c>
      <c r="O1008" s="4">
        <f>+VLOOKUP($A1008,DATOS_CAPACITACIONES!A:N,11,0)</f>
        <v>36</v>
      </c>
      <c r="P1008" s="4">
        <f>+VLOOKUP($A1008,DATOS_CAPACITACIONES!A:L,12,0)</f>
        <v>36</v>
      </c>
      <c r="Q1008" s="3">
        <f t="shared" si="15"/>
        <v>1</v>
      </c>
    </row>
    <row r="1009" spans="1:17" ht="34.5" customHeight="1" x14ac:dyDescent="0.25">
      <c r="A1009" s="2">
        <v>43</v>
      </c>
      <c r="B1009" s="4" t="str">
        <f>+VLOOKUP($A1009,DATOS_CAPACITACIONES!A:B,2,0)</f>
        <v>SST</v>
      </c>
      <c r="C1009" s="4" t="str">
        <f>+VLOOKUP($A1009,DATOS_CAPACITACIONES!A:C,3,0)</f>
        <v>Riesgo biológico, riesgo físico, riesgo natural</v>
      </c>
      <c r="D1009" s="4" t="str">
        <f>+VLOOKUP($A1009,DATOS_CAPACITACIONES!A:D,4,0)</f>
        <v>Reconocer, identificar y diferenciar cada uno de estos riesgos presentes en las labores</v>
      </c>
      <c r="E1009" s="4" t="str">
        <f>+VLOOKUP($A1009,DATOS_CAPACITACIONES!A:E,5,0)</f>
        <v>Felipe Arias</v>
      </c>
      <c r="F1009" s="4" t="str">
        <f>+VLOOKUP($A1009,DATOS_CAPACITACIONES!A:F,6,0)</f>
        <v>Felipe Arias</v>
      </c>
      <c r="G1009" s="4" t="str">
        <f>+VLOOKUP($A1009,DATOS_CAPACITACIONES!A:G,7,0)</f>
        <v xml:space="preserve">Finca El Pilar </v>
      </c>
      <c r="H1009" s="5">
        <f>+VLOOKUP($A1009,DATOS_CAPACITACIONES!A:H,8,0)</f>
        <v>44390</v>
      </c>
      <c r="I1009" s="4">
        <f>+VLOOKUP($A1009,DATOS_CAPACITACIONES!A:I,9,0)</f>
        <v>90</v>
      </c>
      <c r="J1009" s="2">
        <v>1121911429</v>
      </c>
      <c r="K1009" s="4">
        <f>+VLOOKUP($J1009,DATOS_PERSONAL!B:C,2,0)</f>
        <v>1037</v>
      </c>
      <c r="L1009" s="4" t="str">
        <f>+VLOOKUP($J1009,DATOS_PERSONAL!B:D,3,0)</f>
        <v>JYMMY ALEXANDER</v>
      </c>
      <c r="M1009" s="4" t="str">
        <f>+VLOOKUP($J1009,DATOS_PERSONAL!B:E,4,0)</f>
        <v xml:space="preserve">HERNANDEZ MORENO  </v>
      </c>
      <c r="N1009" s="4" t="str">
        <f>+VLOOKUP($J1009,DATOS_PERSONAL!B:F,5,0)</f>
        <v>OROBERLÍN S.A.S.</v>
      </c>
      <c r="O1009" s="4">
        <f>+VLOOKUP($A1009,DATOS_CAPACITACIONES!A:N,11,0)</f>
        <v>36</v>
      </c>
      <c r="P1009" s="4">
        <f>+VLOOKUP($A1009,DATOS_CAPACITACIONES!A:L,12,0)</f>
        <v>36</v>
      </c>
      <c r="Q1009" s="3">
        <f t="shared" si="15"/>
        <v>1</v>
      </c>
    </row>
    <row r="1010" spans="1:17" ht="34.5" customHeight="1" x14ac:dyDescent="0.25">
      <c r="A1010" s="2">
        <v>43</v>
      </c>
      <c r="B1010" s="4" t="str">
        <f>+VLOOKUP($A1010,DATOS_CAPACITACIONES!A:B,2,0)</f>
        <v>SST</v>
      </c>
      <c r="C1010" s="4" t="str">
        <f>+VLOOKUP($A1010,DATOS_CAPACITACIONES!A:C,3,0)</f>
        <v>Riesgo biológico, riesgo físico, riesgo natural</v>
      </c>
      <c r="D1010" s="4" t="str">
        <f>+VLOOKUP($A1010,DATOS_CAPACITACIONES!A:D,4,0)</f>
        <v>Reconocer, identificar y diferenciar cada uno de estos riesgos presentes en las labores</v>
      </c>
      <c r="E1010" s="4" t="str">
        <f>+VLOOKUP($A1010,DATOS_CAPACITACIONES!A:E,5,0)</f>
        <v>Felipe Arias</v>
      </c>
      <c r="F1010" s="4" t="str">
        <f>+VLOOKUP($A1010,DATOS_CAPACITACIONES!A:F,6,0)</f>
        <v>Felipe Arias</v>
      </c>
      <c r="G1010" s="4" t="str">
        <f>+VLOOKUP($A1010,DATOS_CAPACITACIONES!A:G,7,0)</f>
        <v xml:space="preserve">Finca El Pilar </v>
      </c>
      <c r="H1010" s="5">
        <f>+VLOOKUP($A1010,DATOS_CAPACITACIONES!A:H,8,0)</f>
        <v>44390</v>
      </c>
      <c r="I1010" s="4">
        <f>+VLOOKUP($A1010,DATOS_CAPACITACIONES!A:I,9,0)</f>
        <v>90</v>
      </c>
      <c r="J1010" s="2">
        <v>1121934150</v>
      </c>
      <c r="K1010" s="4">
        <f>+VLOOKUP($J1010,DATOS_PERSONAL!B:C,2,0)</f>
        <v>1058</v>
      </c>
      <c r="L1010" s="4" t="str">
        <f>+VLOOKUP($J1010,DATOS_PERSONAL!B:D,3,0)</f>
        <v xml:space="preserve"> YULIAN ANDRES</v>
      </c>
      <c r="M1010" s="4" t="str">
        <f>+VLOOKUP($J1010,DATOS_PERSONAL!B:E,4,0)</f>
        <v>HERNANDEZ MORENO</v>
      </c>
      <c r="N1010" s="4" t="str">
        <f>+VLOOKUP($J1010,DATOS_PERSONAL!B:F,5,0)</f>
        <v>OROBERLÍN S.A.S.</v>
      </c>
      <c r="O1010" s="4">
        <f>+VLOOKUP($A1010,DATOS_CAPACITACIONES!A:N,11,0)</f>
        <v>36</v>
      </c>
      <c r="P1010" s="4">
        <f>+VLOOKUP($A1010,DATOS_CAPACITACIONES!A:L,12,0)</f>
        <v>36</v>
      </c>
      <c r="Q1010" s="3">
        <f t="shared" si="15"/>
        <v>1</v>
      </c>
    </row>
    <row r="1011" spans="1:17" ht="34.5" customHeight="1" x14ac:dyDescent="0.25">
      <c r="A1011" s="2">
        <v>43</v>
      </c>
      <c r="B1011" s="4" t="str">
        <f>+VLOOKUP($A1011,DATOS_CAPACITACIONES!A:B,2,0)</f>
        <v>SST</v>
      </c>
      <c r="C1011" s="4" t="str">
        <f>+VLOOKUP($A1011,DATOS_CAPACITACIONES!A:C,3,0)</f>
        <v>Riesgo biológico, riesgo físico, riesgo natural</v>
      </c>
      <c r="D1011" s="4" t="str">
        <f>+VLOOKUP($A1011,DATOS_CAPACITACIONES!A:D,4,0)</f>
        <v>Reconocer, identificar y diferenciar cada uno de estos riesgos presentes en las labores</v>
      </c>
      <c r="E1011" s="4" t="str">
        <f>+VLOOKUP($A1011,DATOS_CAPACITACIONES!A:E,5,0)</f>
        <v>Felipe Arias</v>
      </c>
      <c r="F1011" s="4" t="str">
        <f>+VLOOKUP($A1011,DATOS_CAPACITACIONES!A:F,6,0)</f>
        <v>Felipe Arias</v>
      </c>
      <c r="G1011" s="4" t="str">
        <f>+VLOOKUP($A1011,DATOS_CAPACITACIONES!A:G,7,0)</f>
        <v xml:space="preserve">Finca El Pilar </v>
      </c>
      <c r="H1011" s="5">
        <f>+VLOOKUP($A1011,DATOS_CAPACITACIONES!A:H,8,0)</f>
        <v>44390</v>
      </c>
      <c r="I1011" s="4">
        <f>+VLOOKUP($A1011,DATOS_CAPACITACIONES!A:I,9,0)</f>
        <v>90</v>
      </c>
      <c r="J1011" s="2">
        <v>1007329990</v>
      </c>
      <c r="K1011" s="4">
        <f>+VLOOKUP($J1011,DATOS_PERSONAL!B:C,2,0)</f>
        <v>1101</v>
      </c>
      <c r="L1011" s="4" t="str">
        <f>+VLOOKUP($J1011,DATOS_PERSONAL!B:D,3,0)</f>
        <v>ADRIANA</v>
      </c>
      <c r="M1011" s="4" t="str">
        <f>+VLOOKUP($J1011,DATOS_PERSONAL!B:E,4,0)</f>
        <v xml:space="preserve">HERNANDEZ LONDOÑO </v>
      </c>
      <c r="N1011" s="4" t="str">
        <f>+VLOOKUP($J1011,DATOS_PERSONAL!B:F,5,0)</f>
        <v>OROBERLÍN S.A.S.</v>
      </c>
      <c r="O1011" s="4">
        <f>+VLOOKUP($A1011,DATOS_CAPACITACIONES!A:N,11,0)</f>
        <v>36</v>
      </c>
      <c r="P1011" s="4">
        <f>+VLOOKUP($A1011,DATOS_CAPACITACIONES!A:L,12,0)</f>
        <v>36</v>
      </c>
      <c r="Q1011" s="3">
        <f t="shared" si="15"/>
        <v>1</v>
      </c>
    </row>
    <row r="1012" spans="1:17" ht="34.5" customHeight="1" x14ac:dyDescent="0.25">
      <c r="A1012" s="2">
        <v>43</v>
      </c>
      <c r="B1012" s="4" t="str">
        <f>+VLOOKUP($A1012,DATOS_CAPACITACIONES!A:B,2,0)</f>
        <v>SST</v>
      </c>
      <c r="C1012" s="4" t="str">
        <f>+VLOOKUP($A1012,DATOS_CAPACITACIONES!A:C,3,0)</f>
        <v>Riesgo biológico, riesgo físico, riesgo natural</v>
      </c>
      <c r="D1012" s="4" t="str">
        <f>+VLOOKUP($A1012,DATOS_CAPACITACIONES!A:D,4,0)</f>
        <v>Reconocer, identificar y diferenciar cada uno de estos riesgos presentes en las labores</v>
      </c>
      <c r="E1012" s="4" t="str">
        <f>+VLOOKUP($A1012,DATOS_CAPACITACIONES!A:E,5,0)</f>
        <v>Felipe Arias</v>
      </c>
      <c r="F1012" s="4" t="str">
        <f>+VLOOKUP($A1012,DATOS_CAPACITACIONES!A:F,6,0)</f>
        <v>Felipe Arias</v>
      </c>
      <c r="G1012" s="4" t="str">
        <f>+VLOOKUP($A1012,DATOS_CAPACITACIONES!A:G,7,0)</f>
        <v xml:space="preserve">Finca El Pilar </v>
      </c>
      <c r="H1012" s="5">
        <f>+VLOOKUP($A1012,DATOS_CAPACITACIONES!A:H,8,0)</f>
        <v>44390</v>
      </c>
      <c r="I1012" s="4">
        <f>+VLOOKUP($A1012,DATOS_CAPACITACIONES!A:I,9,0)</f>
        <v>90</v>
      </c>
      <c r="J1012" s="2">
        <v>1123115110</v>
      </c>
      <c r="K1012" s="4">
        <f>+VLOOKUP($J1012,DATOS_PERSONAL!B:C,2,0)</f>
        <v>1371</v>
      </c>
      <c r="L1012" s="4" t="str">
        <f>+VLOOKUP($J1012,DATOS_PERSONAL!B:D,3,0)</f>
        <v>MARINELLY</v>
      </c>
      <c r="M1012" s="4" t="str">
        <f>+VLOOKUP($J1012,DATOS_PERSONAL!B:E,4,0)</f>
        <v xml:space="preserve">HERNANDEZ JILGUERO </v>
      </c>
      <c r="N1012" s="4" t="str">
        <f>+VLOOKUP($J1012,DATOS_PERSONAL!B:F,5,0)</f>
        <v>OROBERLÍN S.A.S.</v>
      </c>
      <c r="O1012" s="4">
        <f>+VLOOKUP($A1012,DATOS_CAPACITACIONES!A:N,11,0)</f>
        <v>36</v>
      </c>
      <c r="P1012" s="4">
        <f>+VLOOKUP($A1012,DATOS_CAPACITACIONES!A:L,12,0)</f>
        <v>36</v>
      </c>
      <c r="Q1012" s="3">
        <f t="shared" si="15"/>
        <v>1</v>
      </c>
    </row>
    <row r="1013" spans="1:17" ht="34.5" customHeight="1" x14ac:dyDescent="0.25">
      <c r="A1013" s="2">
        <v>43</v>
      </c>
      <c r="B1013" s="4" t="str">
        <f>+VLOOKUP($A1013,DATOS_CAPACITACIONES!A:B,2,0)</f>
        <v>SST</v>
      </c>
      <c r="C1013" s="4" t="str">
        <f>+VLOOKUP($A1013,DATOS_CAPACITACIONES!A:C,3,0)</f>
        <v>Riesgo biológico, riesgo físico, riesgo natural</v>
      </c>
      <c r="D1013" s="4" t="str">
        <f>+VLOOKUP($A1013,DATOS_CAPACITACIONES!A:D,4,0)</f>
        <v>Reconocer, identificar y diferenciar cada uno de estos riesgos presentes en las labores</v>
      </c>
      <c r="E1013" s="4" t="str">
        <f>+VLOOKUP($A1013,DATOS_CAPACITACIONES!A:E,5,0)</f>
        <v>Felipe Arias</v>
      </c>
      <c r="F1013" s="4" t="str">
        <f>+VLOOKUP($A1013,DATOS_CAPACITACIONES!A:F,6,0)</f>
        <v>Felipe Arias</v>
      </c>
      <c r="G1013" s="4" t="str">
        <f>+VLOOKUP($A1013,DATOS_CAPACITACIONES!A:G,7,0)</f>
        <v xml:space="preserve">Finca El Pilar </v>
      </c>
      <c r="H1013" s="5">
        <f>+VLOOKUP($A1013,DATOS_CAPACITACIONES!A:H,8,0)</f>
        <v>44390</v>
      </c>
      <c r="I1013" s="4">
        <f>+VLOOKUP($A1013,DATOS_CAPACITACIONES!A:I,9,0)</f>
        <v>90</v>
      </c>
      <c r="J1013" s="2">
        <v>1123116171</v>
      </c>
      <c r="K1013" s="4">
        <f>+VLOOKUP($J1013,DATOS_PERSONAL!B:C,2,0)</f>
        <v>1539</v>
      </c>
      <c r="L1013" s="4" t="str">
        <f>+VLOOKUP($J1013,DATOS_PERSONAL!B:D,3,0)</f>
        <v>YULIZA ANDREA</v>
      </c>
      <c r="M1013" s="4" t="str">
        <f>+VLOOKUP($J1013,DATOS_PERSONAL!B:E,4,0)</f>
        <v xml:space="preserve">HERNANDEZ HERNANDEZ </v>
      </c>
      <c r="N1013" s="4" t="str">
        <f>+VLOOKUP($J1013,DATOS_PERSONAL!B:F,5,0)</f>
        <v>OROBERLÍN S.A.S.</v>
      </c>
      <c r="O1013" s="4">
        <f>+VLOOKUP($A1013,DATOS_CAPACITACIONES!A:N,11,0)</f>
        <v>36</v>
      </c>
      <c r="P1013" s="4">
        <f>+VLOOKUP($A1013,DATOS_CAPACITACIONES!A:L,12,0)</f>
        <v>36</v>
      </c>
      <c r="Q1013" s="3">
        <f t="shared" si="15"/>
        <v>1</v>
      </c>
    </row>
    <row r="1014" spans="1:17" ht="34.5" customHeight="1" x14ac:dyDescent="0.25">
      <c r="A1014" s="2">
        <v>43</v>
      </c>
      <c r="B1014" s="4" t="str">
        <f>+VLOOKUP($A1014,DATOS_CAPACITACIONES!A:B,2,0)</f>
        <v>SST</v>
      </c>
      <c r="C1014" s="4" t="str">
        <f>+VLOOKUP($A1014,DATOS_CAPACITACIONES!A:C,3,0)</f>
        <v>Riesgo biológico, riesgo físico, riesgo natural</v>
      </c>
      <c r="D1014" s="4" t="str">
        <f>+VLOOKUP($A1014,DATOS_CAPACITACIONES!A:D,4,0)</f>
        <v>Reconocer, identificar y diferenciar cada uno de estos riesgos presentes en las labores</v>
      </c>
      <c r="E1014" s="4" t="str">
        <f>+VLOOKUP($A1014,DATOS_CAPACITACIONES!A:E,5,0)</f>
        <v>Felipe Arias</v>
      </c>
      <c r="F1014" s="4" t="str">
        <f>+VLOOKUP($A1014,DATOS_CAPACITACIONES!A:F,6,0)</f>
        <v>Felipe Arias</v>
      </c>
      <c r="G1014" s="4" t="str">
        <f>+VLOOKUP($A1014,DATOS_CAPACITACIONES!A:G,7,0)</f>
        <v xml:space="preserve">Finca El Pilar </v>
      </c>
      <c r="H1014" s="5">
        <f>+VLOOKUP($A1014,DATOS_CAPACITACIONES!A:H,8,0)</f>
        <v>44390</v>
      </c>
      <c r="I1014" s="4">
        <f>+VLOOKUP($A1014,DATOS_CAPACITACIONES!A:I,9,0)</f>
        <v>90</v>
      </c>
      <c r="J1014" s="2">
        <v>1010143088</v>
      </c>
      <c r="K1014" s="4">
        <f>+VLOOKUP($J1014,DATOS_PERSONAL!B:C,2,0)</f>
        <v>1536</v>
      </c>
      <c r="L1014" s="4" t="str">
        <f>+VLOOKUP($J1014,DATOS_PERSONAL!B:D,3,0)</f>
        <v>MONICA ALEJANDRA</v>
      </c>
      <c r="M1014" s="4" t="str">
        <f>+VLOOKUP($J1014,DATOS_PERSONAL!B:E,4,0)</f>
        <v xml:space="preserve">HERNANDEZ HERNANDEZ </v>
      </c>
      <c r="N1014" s="4" t="str">
        <f>+VLOOKUP($J1014,DATOS_PERSONAL!B:F,5,0)</f>
        <v>OROBERLÍN S.A.S.</v>
      </c>
      <c r="O1014" s="4">
        <f>+VLOOKUP($A1014,DATOS_CAPACITACIONES!A:N,11,0)</f>
        <v>36</v>
      </c>
      <c r="P1014" s="4">
        <f>+VLOOKUP($A1014,DATOS_CAPACITACIONES!A:L,12,0)</f>
        <v>36</v>
      </c>
      <c r="Q1014" s="3">
        <f t="shared" si="15"/>
        <v>1</v>
      </c>
    </row>
    <row r="1015" spans="1:17" ht="34.5" customHeight="1" x14ac:dyDescent="0.25">
      <c r="A1015" s="2">
        <v>43</v>
      </c>
      <c r="B1015" s="4" t="str">
        <f>+VLOOKUP($A1015,DATOS_CAPACITACIONES!A:B,2,0)</f>
        <v>SST</v>
      </c>
      <c r="C1015" s="4" t="str">
        <f>+VLOOKUP($A1015,DATOS_CAPACITACIONES!A:C,3,0)</f>
        <v>Riesgo biológico, riesgo físico, riesgo natural</v>
      </c>
      <c r="D1015" s="4" t="str">
        <f>+VLOOKUP($A1015,DATOS_CAPACITACIONES!A:D,4,0)</f>
        <v>Reconocer, identificar y diferenciar cada uno de estos riesgos presentes en las labores</v>
      </c>
      <c r="E1015" s="4" t="str">
        <f>+VLOOKUP($A1015,DATOS_CAPACITACIONES!A:E,5,0)</f>
        <v>Felipe Arias</v>
      </c>
      <c r="F1015" s="4" t="str">
        <f>+VLOOKUP($A1015,DATOS_CAPACITACIONES!A:F,6,0)</f>
        <v>Felipe Arias</v>
      </c>
      <c r="G1015" s="4" t="str">
        <f>+VLOOKUP($A1015,DATOS_CAPACITACIONES!A:G,7,0)</f>
        <v xml:space="preserve">Finca El Pilar </v>
      </c>
      <c r="H1015" s="5">
        <f>+VLOOKUP($A1015,DATOS_CAPACITACIONES!A:H,8,0)</f>
        <v>44390</v>
      </c>
      <c r="I1015" s="4">
        <f>+VLOOKUP($A1015,DATOS_CAPACITACIONES!A:I,9,0)</f>
        <v>90</v>
      </c>
      <c r="J1015" s="2">
        <v>31536041</v>
      </c>
      <c r="K1015" s="4">
        <f>+VLOOKUP($J1015,DATOS_PERSONAL!B:C,2,0)</f>
        <v>1101</v>
      </c>
      <c r="L1015" s="4" t="str">
        <f>+VLOOKUP($J1015,DATOS_PERSONAL!B:D,3,0)</f>
        <v>ZAMIRNA</v>
      </c>
      <c r="M1015" s="4" t="str">
        <f>+VLOOKUP($J1015,DATOS_PERSONAL!B:E,4,0)</f>
        <v xml:space="preserve">GUERRERO AGUILAR </v>
      </c>
      <c r="N1015" s="4" t="str">
        <f>+VLOOKUP($J1015,DATOS_PERSONAL!B:F,5,0)</f>
        <v>OROBERLÍN S.A.S.</v>
      </c>
      <c r="O1015" s="4">
        <f>+VLOOKUP($A1015,DATOS_CAPACITACIONES!A:N,11,0)</f>
        <v>36</v>
      </c>
      <c r="P1015" s="4">
        <f>+VLOOKUP($A1015,DATOS_CAPACITACIONES!A:L,12,0)</f>
        <v>36</v>
      </c>
      <c r="Q1015" s="3">
        <f t="shared" si="15"/>
        <v>1</v>
      </c>
    </row>
    <row r="1016" spans="1:17" ht="34.5" customHeight="1" x14ac:dyDescent="0.25">
      <c r="A1016" s="2">
        <v>43</v>
      </c>
      <c r="B1016" s="4" t="str">
        <f>+VLOOKUP($A1016,DATOS_CAPACITACIONES!A:B,2,0)</f>
        <v>SST</v>
      </c>
      <c r="C1016" s="4" t="str">
        <f>+VLOOKUP($A1016,DATOS_CAPACITACIONES!A:C,3,0)</f>
        <v>Riesgo biológico, riesgo físico, riesgo natural</v>
      </c>
      <c r="D1016" s="4" t="str">
        <f>+VLOOKUP($A1016,DATOS_CAPACITACIONES!A:D,4,0)</f>
        <v>Reconocer, identificar y diferenciar cada uno de estos riesgos presentes en las labores</v>
      </c>
      <c r="E1016" s="4" t="str">
        <f>+VLOOKUP($A1016,DATOS_CAPACITACIONES!A:E,5,0)</f>
        <v>Felipe Arias</v>
      </c>
      <c r="F1016" s="4" t="str">
        <f>+VLOOKUP($A1016,DATOS_CAPACITACIONES!A:F,6,0)</f>
        <v>Felipe Arias</v>
      </c>
      <c r="G1016" s="4" t="str">
        <f>+VLOOKUP($A1016,DATOS_CAPACITACIONES!A:G,7,0)</f>
        <v xml:space="preserve">Finca El Pilar </v>
      </c>
      <c r="H1016" s="5">
        <f>+VLOOKUP($A1016,DATOS_CAPACITACIONES!A:H,8,0)</f>
        <v>44390</v>
      </c>
      <c r="I1016" s="4">
        <f>+VLOOKUP($A1016,DATOS_CAPACITACIONES!A:I,9,0)</f>
        <v>90</v>
      </c>
      <c r="J1016" s="2">
        <v>1121952333</v>
      </c>
      <c r="K1016" s="4">
        <f>+VLOOKUP($J1016,DATOS_PERSONAL!B:C,2,0)</f>
        <v>1480</v>
      </c>
      <c r="L1016" s="4" t="str">
        <f>+VLOOKUP($J1016,DATOS_PERSONAL!B:D,3,0)</f>
        <v>DANNY ALEJANDRA</v>
      </c>
      <c r="M1016" s="4" t="str">
        <f>+VLOOKUP($J1016,DATOS_PERSONAL!B:E,4,0)</f>
        <v xml:space="preserve">GONZALEZ </v>
      </c>
      <c r="N1016" s="4" t="str">
        <f>+VLOOKUP($J1016,DATOS_PERSONAL!B:F,5,0)</f>
        <v>OROBERLÍN S.A.S.</v>
      </c>
      <c r="O1016" s="4">
        <f>+VLOOKUP($A1016,DATOS_CAPACITACIONES!A:N,11,0)</f>
        <v>36</v>
      </c>
      <c r="P1016" s="4">
        <f>+VLOOKUP($A1016,DATOS_CAPACITACIONES!A:L,12,0)</f>
        <v>36</v>
      </c>
      <c r="Q1016" s="3">
        <f t="shared" si="15"/>
        <v>1</v>
      </c>
    </row>
    <row r="1017" spans="1:17" ht="34.5" customHeight="1" x14ac:dyDescent="0.25">
      <c r="A1017" s="2">
        <v>43</v>
      </c>
      <c r="B1017" s="4" t="str">
        <f>+VLOOKUP($A1017,DATOS_CAPACITACIONES!A:B,2,0)</f>
        <v>SST</v>
      </c>
      <c r="C1017" s="4" t="str">
        <f>+VLOOKUP($A1017,DATOS_CAPACITACIONES!A:C,3,0)</f>
        <v>Riesgo biológico, riesgo físico, riesgo natural</v>
      </c>
      <c r="D1017" s="4" t="str">
        <f>+VLOOKUP($A1017,DATOS_CAPACITACIONES!A:D,4,0)</f>
        <v>Reconocer, identificar y diferenciar cada uno de estos riesgos presentes en las labores</v>
      </c>
      <c r="E1017" s="4" t="str">
        <f>+VLOOKUP($A1017,DATOS_CAPACITACIONES!A:E,5,0)</f>
        <v>Felipe Arias</v>
      </c>
      <c r="F1017" s="4" t="str">
        <f>+VLOOKUP($A1017,DATOS_CAPACITACIONES!A:F,6,0)</f>
        <v>Felipe Arias</v>
      </c>
      <c r="G1017" s="4" t="str">
        <f>+VLOOKUP($A1017,DATOS_CAPACITACIONES!A:G,7,0)</f>
        <v xml:space="preserve">Finca El Pilar </v>
      </c>
      <c r="H1017" s="5">
        <f>+VLOOKUP($A1017,DATOS_CAPACITACIONES!A:H,8,0)</f>
        <v>44390</v>
      </c>
      <c r="I1017" s="4">
        <f>+VLOOKUP($A1017,DATOS_CAPACITACIONES!A:I,9,0)</f>
        <v>90</v>
      </c>
      <c r="J1017" s="2">
        <v>1083556844</v>
      </c>
      <c r="K1017" s="4">
        <f>+VLOOKUP($J1017,DATOS_PERSONAL!B:C,2,0)</f>
        <v>1548</v>
      </c>
      <c r="L1017" s="4" t="str">
        <f>+VLOOKUP($J1017,DATOS_PERSONAL!B:D,3,0)</f>
        <v>GEINER ANTONIO</v>
      </c>
      <c r="M1017" s="4" t="str">
        <f>+VLOOKUP($J1017,DATOS_PERSONAL!B:E,4,0)</f>
        <v xml:space="preserve">GIL LARA </v>
      </c>
      <c r="N1017" s="4" t="str">
        <f>+VLOOKUP($J1017,DATOS_PERSONAL!B:F,5,0)</f>
        <v>OROBERLÍN S.A.S.</v>
      </c>
      <c r="O1017" s="4">
        <f>+VLOOKUP($A1017,DATOS_CAPACITACIONES!A:N,11,0)</f>
        <v>36</v>
      </c>
      <c r="P1017" s="4">
        <f>+VLOOKUP($A1017,DATOS_CAPACITACIONES!A:L,12,0)</f>
        <v>36</v>
      </c>
      <c r="Q1017" s="3">
        <f t="shared" si="15"/>
        <v>1</v>
      </c>
    </row>
    <row r="1018" spans="1:17" ht="34.5" customHeight="1" x14ac:dyDescent="0.25">
      <c r="A1018" s="2">
        <v>43</v>
      </c>
      <c r="B1018" s="4" t="str">
        <f>+VLOOKUP($A1018,DATOS_CAPACITACIONES!A:B,2,0)</f>
        <v>SST</v>
      </c>
      <c r="C1018" s="4" t="str">
        <f>+VLOOKUP($A1018,DATOS_CAPACITACIONES!A:C,3,0)</f>
        <v>Riesgo biológico, riesgo físico, riesgo natural</v>
      </c>
      <c r="D1018" s="4" t="str">
        <f>+VLOOKUP($A1018,DATOS_CAPACITACIONES!A:D,4,0)</f>
        <v>Reconocer, identificar y diferenciar cada uno de estos riesgos presentes en las labores</v>
      </c>
      <c r="E1018" s="4" t="str">
        <f>+VLOOKUP($A1018,DATOS_CAPACITACIONES!A:E,5,0)</f>
        <v>Felipe Arias</v>
      </c>
      <c r="F1018" s="4" t="str">
        <f>+VLOOKUP($A1018,DATOS_CAPACITACIONES!A:F,6,0)</f>
        <v>Felipe Arias</v>
      </c>
      <c r="G1018" s="4" t="str">
        <f>+VLOOKUP($A1018,DATOS_CAPACITACIONES!A:G,7,0)</f>
        <v xml:space="preserve">Finca El Pilar </v>
      </c>
      <c r="H1018" s="5">
        <f>+VLOOKUP($A1018,DATOS_CAPACITACIONES!A:H,8,0)</f>
        <v>44390</v>
      </c>
      <c r="I1018" s="4">
        <f>+VLOOKUP($A1018,DATOS_CAPACITACIONES!A:I,9,0)</f>
        <v>90</v>
      </c>
      <c r="J1018" s="2">
        <v>38360656</v>
      </c>
      <c r="K1018" s="4">
        <f>+VLOOKUP($J1018,DATOS_PERSONAL!B:C,2,0)</f>
        <v>1039</v>
      </c>
      <c r="L1018" s="4" t="str">
        <f>+VLOOKUP($J1018,DATOS_PERSONAL!B:D,3,0)</f>
        <v>EMILCE</v>
      </c>
      <c r="M1018" s="4" t="str">
        <f>+VLOOKUP($J1018,DATOS_PERSONAL!B:E,4,0)</f>
        <v xml:space="preserve">CESPEDES CANAS </v>
      </c>
      <c r="N1018" s="4" t="str">
        <f>+VLOOKUP($J1018,DATOS_PERSONAL!B:F,5,0)</f>
        <v>OROBERLÍN S.A.S.</v>
      </c>
      <c r="O1018" s="4">
        <f>+VLOOKUP($A1018,DATOS_CAPACITACIONES!A:N,11,0)</f>
        <v>36</v>
      </c>
      <c r="P1018" s="4">
        <f>+VLOOKUP($A1018,DATOS_CAPACITACIONES!A:L,12,0)</f>
        <v>36</v>
      </c>
      <c r="Q1018" s="3">
        <f t="shared" si="15"/>
        <v>1</v>
      </c>
    </row>
    <row r="1019" spans="1:17" ht="34.5" customHeight="1" x14ac:dyDescent="0.25">
      <c r="A1019" s="2">
        <v>43</v>
      </c>
      <c r="B1019" s="4" t="str">
        <f>+VLOOKUP($A1019,DATOS_CAPACITACIONES!A:B,2,0)</f>
        <v>SST</v>
      </c>
      <c r="C1019" s="4" t="str">
        <f>+VLOOKUP($A1019,DATOS_CAPACITACIONES!A:C,3,0)</f>
        <v>Riesgo biológico, riesgo físico, riesgo natural</v>
      </c>
      <c r="D1019" s="4" t="str">
        <f>+VLOOKUP($A1019,DATOS_CAPACITACIONES!A:D,4,0)</f>
        <v>Reconocer, identificar y diferenciar cada uno de estos riesgos presentes en las labores</v>
      </c>
      <c r="E1019" s="4" t="str">
        <f>+VLOOKUP($A1019,DATOS_CAPACITACIONES!A:E,5,0)</f>
        <v>Felipe Arias</v>
      </c>
      <c r="F1019" s="4" t="str">
        <f>+VLOOKUP($A1019,DATOS_CAPACITACIONES!A:F,6,0)</f>
        <v>Felipe Arias</v>
      </c>
      <c r="G1019" s="4" t="str">
        <f>+VLOOKUP($A1019,DATOS_CAPACITACIONES!A:G,7,0)</f>
        <v xml:space="preserve">Finca El Pilar </v>
      </c>
      <c r="H1019" s="5">
        <f>+VLOOKUP($A1019,DATOS_CAPACITACIONES!A:H,8,0)</f>
        <v>44390</v>
      </c>
      <c r="I1019" s="4">
        <f>+VLOOKUP($A1019,DATOS_CAPACITACIONES!A:I,9,0)</f>
        <v>90</v>
      </c>
      <c r="J1019" s="2">
        <v>1109411143</v>
      </c>
      <c r="K1019" s="4">
        <f>+VLOOKUP($J1019,DATOS_PERSONAL!B:C,2,0)</f>
        <v>1477</v>
      </c>
      <c r="L1019" s="4" t="str">
        <f>+VLOOKUP($J1019,DATOS_PERSONAL!B:D,3,0)</f>
        <v>YISSY FERNANDA</v>
      </c>
      <c r="M1019" s="4" t="str">
        <f>+VLOOKUP($J1019,DATOS_PERSONAL!B:E,4,0)</f>
        <v xml:space="preserve">CASTRO CESPEDES </v>
      </c>
      <c r="N1019" s="4" t="str">
        <f>+VLOOKUP($J1019,DATOS_PERSONAL!B:F,5,0)</f>
        <v>OROBERLÍN S.A.S.</v>
      </c>
      <c r="O1019" s="4">
        <f>+VLOOKUP($A1019,DATOS_CAPACITACIONES!A:N,11,0)</f>
        <v>36</v>
      </c>
      <c r="P1019" s="4">
        <f>+VLOOKUP($A1019,DATOS_CAPACITACIONES!A:L,12,0)</f>
        <v>36</v>
      </c>
      <c r="Q1019" s="3">
        <f t="shared" si="15"/>
        <v>1</v>
      </c>
    </row>
    <row r="1020" spans="1:17" ht="34.5" customHeight="1" x14ac:dyDescent="0.25">
      <c r="A1020" s="2">
        <v>43</v>
      </c>
      <c r="B1020" s="4" t="str">
        <f>+VLOOKUP($A1020,DATOS_CAPACITACIONES!A:B,2,0)</f>
        <v>SST</v>
      </c>
      <c r="C1020" s="4" t="str">
        <f>+VLOOKUP($A1020,DATOS_CAPACITACIONES!A:C,3,0)</f>
        <v>Riesgo biológico, riesgo físico, riesgo natural</v>
      </c>
      <c r="D1020" s="4" t="str">
        <f>+VLOOKUP($A1020,DATOS_CAPACITACIONES!A:D,4,0)</f>
        <v>Reconocer, identificar y diferenciar cada uno de estos riesgos presentes en las labores</v>
      </c>
      <c r="E1020" s="4" t="str">
        <f>+VLOOKUP($A1020,DATOS_CAPACITACIONES!A:E,5,0)</f>
        <v>Felipe Arias</v>
      </c>
      <c r="F1020" s="4" t="str">
        <f>+VLOOKUP($A1020,DATOS_CAPACITACIONES!A:F,6,0)</f>
        <v>Felipe Arias</v>
      </c>
      <c r="G1020" s="4" t="str">
        <f>+VLOOKUP($A1020,DATOS_CAPACITACIONES!A:G,7,0)</f>
        <v xml:space="preserve">Finca El Pilar </v>
      </c>
      <c r="H1020" s="5">
        <f>+VLOOKUP($A1020,DATOS_CAPACITACIONES!A:H,8,0)</f>
        <v>44390</v>
      </c>
      <c r="I1020" s="4">
        <f>+VLOOKUP($A1020,DATOS_CAPACITACIONES!A:I,9,0)</f>
        <v>90</v>
      </c>
      <c r="J1020" s="2">
        <v>1122142973</v>
      </c>
      <c r="K1020" s="4">
        <f>+VLOOKUP($J1020,DATOS_PERSONAL!B:C,2,0)</f>
        <v>1415</v>
      </c>
      <c r="L1020" s="4" t="str">
        <f>+VLOOKUP($J1020,DATOS_PERSONAL!B:D,3,0)</f>
        <v xml:space="preserve"> ERIKA DAYANA</v>
      </c>
      <c r="M1020" s="4" t="str">
        <f>+VLOOKUP($J1020,DATOS_PERSONAL!B:E,4,0)</f>
        <v>CARO MORA</v>
      </c>
      <c r="N1020" s="4" t="str">
        <f>+VLOOKUP($J1020,DATOS_PERSONAL!B:F,5,0)</f>
        <v>OROBERLÍN S.A.S.</v>
      </c>
      <c r="O1020" s="4">
        <f>+VLOOKUP($A1020,DATOS_CAPACITACIONES!A:N,11,0)</f>
        <v>36</v>
      </c>
      <c r="P1020" s="4">
        <f>+VLOOKUP($A1020,DATOS_CAPACITACIONES!A:L,12,0)</f>
        <v>36</v>
      </c>
      <c r="Q1020" s="3">
        <f t="shared" si="15"/>
        <v>1</v>
      </c>
    </row>
    <row r="1021" spans="1:17" ht="34.5" customHeight="1" x14ac:dyDescent="0.25">
      <c r="A1021" s="2">
        <v>43</v>
      </c>
      <c r="B1021" s="4" t="str">
        <f>+VLOOKUP($A1021,DATOS_CAPACITACIONES!A:B,2,0)</f>
        <v>SST</v>
      </c>
      <c r="C1021" s="4" t="str">
        <f>+VLOOKUP($A1021,DATOS_CAPACITACIONES!A:C,3,0)</f>
        <v>Riesgo biológico, riesgo físico, riesgo natural</v>
      </c>
      <c r="D1021" s="4" t="str">
        <f>+VLOOKUP($A1021,DATOS_CAPACITACIONES!A:D,4,0)</f>
        <v>Reconocer, identificar y diferenciar cada uno de estos riesgos presentes en las labores</v>
      </c>
      <c r="E1021" s="4" t="str">
        <f>+VLOOKUP($A1021,DATOS_CAPACITACIONES!A:E,5,0)</f>
        <v>Felipe Arias</v>
      </c>
      <c r="F1021" s="4" t="str">
        <f>+VLOOKUP($A1021,DATOS_CAPACITACIONES!A:F,6,0)</f>
        <v>Felipe Arias</v>
      </c>
      <c r="G1021" s="4" t="str">
        <f>+VLOOKUP($A1021,DATOS_CAPACITACIONES!A:G,7,0)</f>
        <v xml:space="preserve">Finca El Pilar </v>
      </c>
      <c r="H1021" s="5">
        <f>+VLOOKUP($A1021,DATOS_CAPACITACIONES!A:H,8,0)</f>
        <v>44390</v>
      </c>
      <c r="I1021" s="4">
        <f>+VLOOKUP($A1021,DATOS_CAPACITACIONES!A:I,9,0)</f>
        <v>90</v>
      </c>
      <c r="J1021" s="2">
        <v>7278364</v>
      </c>
      <c r="K1021" s="4">
        <f>+VLOOKUP($J1021,DATOS_PERSONAL!B:C,2,0)</f>
        <v>1001</v>
      </c>
      <c r="L1021" s="4" t="str">
        <f>+VLOOKUP($J1021,DATOS_PERSONAL!B:D,3,0)</f>
        <v xml:space="preserve"> OROSMAN</v>
      </c>
      <c r="M1021" s="4" t="str">
        <f>+VLOOKUP($J1021,DATOS_PERSONAL!B:E,4,0)</f>
        <v>BUITRAGO</v>
      </c>
      <c r="N1021" s="4" t="str">
        <f>+VLOOKUP($J1021,DATOS_PERSONAL!B:F,5,0)</f>
        <v>OROBERLÍN S.A.S.</v>
      </c>
      <c r="O1021" s="4">
        <f>+VLOOKUP($A1021,DATOS_CAPACITACIONES!A:N,11,0)</f>
        <v>36</v>
      </c>
      <c r="P1021" s="4">
        <f>+VLOOKUP($A1021,DATOS_CAPACITACIONES!A:L,12,0)</f>
        <v>36</v>
      </c>
      <c r="Q1021" s="3">
        <f t="shared" si="15"/>
        <v>1</v>
      </c>
    </row>
    <row r="1022" spans="1:17" ht="34.5" customHeight="1" x14ac:dyDescent="0.25">
      <c r="A1022" s="2">
        <v>43</v>
      </c>
      <c r="B1022" s="4" t="str">
        <f>+VLOOKUP($A1022,DATOS_CAPACITACIONES!A:B,2,0)</f>
        <v>SST</v>
      </c>
      <c r="C1022" s="4" t="str">
        <f>+VLOOKUP($A1022,DATOS_CAPACITACIONES!A:C,3,0)</f>
        <v>Riesgo biológico, riesgo físico, riesgo natural</v>
      </c>
      <c r="D1022" s="4" t="str">
        <f>+VLOOKUP($A1022,DATOS_CAPACITACIONES!A:D,4,0)</f>
        <v>Reconocer, identificar y diferenciar cada uno de estos riesgos presentes en las labores</v>
      </c>
      <c r="E1022" s="4" t="str">
        <f>+VLOOKUP($A1022,DATOS_CAPACITACIONES!A:E,5,0)</f>
        <v>Felipe Arias</v>
      </c>
      <c r="F1022" s="4" t="str">
        <f>+VLOOKUP($A1022,DATOS_CAPACITACIONES!A:F,6,0)</f>
        <v>Felipe Arias</v>
      </c>
      <c r="G1022" s="4" t="str">
        <f>+VLOOKUP($A1022,DATOS_CAPACITACIONES!A:G,7,0)</f>
        <v xml:space="preserve">Finca El Pilar </v>
      </c>
      <c r="H1022" s="5">
        <f>+VLOOKUP($A1022,DATOS_CAPACITACIONES!A:H,8,0)</f>
        <v>44390</v>
      </c>
      <c r="I1022" s="4">
        <f>+VLOOKUP($A1022,DATOS_CAPACITACIONES!A:I,9,0)</f>
        <v>90</v>
      </c>
      <c r="J1022" s="2">
        <v>1006697383</v>
      </c>
      <c r="K1022" s="4">
        <f>+VLOOKUP($J1022,DATOS_PERSONAL!B:C,2,0)</f>
        <v>1535</v>
      </c>
      <c r="L1022" s="4" t="str">
        <f>+VLOOKUP($J1022,DATOS_PERSONAL!B:D,3,0)</f>
        <v>DIANA SOFIA</v>
      </c>
      <c r="M1022" s="4" t="str">
        <f>+VLOOKUP($J1022,DATOS_PERSONAL!B:E,4,0)</f>
        <v xml:space="preserve">BLANCO ANDRADE </v>
      </c>
      <c r="N1022" s="4" t="str">
        <f>+VLOOKUP($J1022,DATOS_PERSONAL!B:F,5,0)</f>
        <v>OROBERLÍN S.A.S.</v>
      </c>
      <c r="O1022" s="4">
        <f>+VLOOKUP($A1022,DATOS_CAPACITACIONES!A:N,11,0)</f>
        <v>36</v>
      </c>
      <c r="P1022" s="4">
        <f>+VLOOKUP($A1022,DATOS_CAPACITACIONES!A:L,12,0)</f>
        <v>36</v>
      </c>
      <c r="Q1022" s="3">
        <f t="shared" si="15"/>
        <v>1</v>
      </c>
    </row>
    <row r="1023" spans="1:17" ht="34.5" customHeight="1" x14ac:dyDescent="0.25">
      <c r="A1023" s="2">
        <v>43</v>
      </c>
      <c r="B1023" s="4" t="str">
        <f>+VLOOKUP($A1023,DATOS_CAPACITACIONES!A:B,2,0)</f>
        <v>SST</v>
      </c>
      <c r="C1023" s="4" t="str">
        <f>+VLOOKUP($A1023,DATOS_CAPACITACIONES!A:C,3,0)</f>
        <v>Riesgo biológico, riesgo físico, riesgo natural</v>
      </c>
      <c r="D1023" s="4" t="str">
        <f>+VLOOKUP($A1023,DATOS_CAPACITACIONES!A:D,4,0)</f>
        <v>Reconocer, identificar y diferenciar cada uno de estos riesgos presentes en las labores</v>
      </c>
      <c r="E1023" s="4" t="str">
        <f>+VLOOKUP($A1023,DATOS_CAPACITACIONES!A:E,5,0)</f>
        <v>Felipe Arias</v>
      </c>
      <c r="F1023" s="4" t="str">
        <f>+VLOOKUP($A1023,DATOS_CAPACITACIONES!A:F,6,0)</f>
        <v>Felipe Arias</v>
      </c>
      <c r="G1023" s="4" t="str">
        <f>+VLOOKUP($A1023,DATOS_CAPACITACIONES!A:G,7,0)</f>
        <v xml:space="preserve">Finca El Pilar </v>
      </c>
      <c r="H1023" s="5">
        <f>+VLOOKUP($A1023,DATOS_CAPACITACIONES!A:H,8,0)</f>
        <v>44390</v>
      </c>
      <c r="I1023" s="4">
        <f>+VLOOKUP($A1023,DATOS_CAPACITACIONES!A:I,9,0)</f>
        <v>90</v>
      </c>
      <c r="J1023" s="2">
        <v>1193531410</v>
      </c>
      <c r="K1023" s="4">
        <f>+VLOOKUP($J1023,DATOS_PERSONAL!B:C,2,0)</f>
        <v>1544</v>
      </c>
      <c r="L1023" s="4" t="str">
        <f>+VLOOKUP($J1023,DATOS_PERSONAL!B:D,3,0)</f>
        <v>SARA DANIELA</v>
      </c>
      <c r="M1023" s="4" t="str">
        <f>+VLOOKUP($J1023,DATOS_PERSONAL!B:E,4,0)</f>
        <v xml:space="preserve">BELTRAN MORENO </v>
      </c>
      <c r="N1023" s="4" t="str">
        <f>+VLOOKUP($J1023,DATOS_PERSONAL!B:F,5,0)</f>
        <v>OROBERLÍN S.A.S.</v>
      </c>
      <c r="O1023" s="4">
        <f>+VLOOKUP($A1023,DATOS_CAPACITACIONES!A:N,11,0)</f>
        <v>36</v>
      </c>
      <c r="P1023" s="4">
        <f>+VLOOKUP($A1023,DATOS_CAPACITACIONES!A:L,12,0)</f>
        <v>36</v>
      </c>
      <c r="Q1023" s="3">
        <f t="shared" si="15"/>
        <v>1</v>
      </c>
    </row>
    <row r="1024" spans="1:17" ht="34.5" customHeight="1" x14ac:dyDescent="0.25">
      <c r="A1024" s="2">
        <v>43</v>
      </c>
      <c r="B1024" s="4" t="str">
        <f>+VLOOKUP($A1024,DATOS_CAPACITACIONES!A:B,2,0)</f>
        <v>SST</v>
      </c>
      <c r="C1024" s="4" t="str">
        <f>+VLOOKUP($A1024,DATOS_CAPACITACIONES!A:C,3,0)</f>
        <v>Riesgo biológico, riesgo físico, riesgo natural</v>
      </c>
      <c r="D1024" s="4" t="str">
        <f>+VLOOKUP($A1024,DATOS_CAPACITACIONES!A:D,4,0)</f>
        <v>Reconocer, identificar y diferenciar cada uno de estos riesgos presentes en las labores</v>
      </c>
      <c r="E1024" s="4" t="str">
        <f>+VLOOKUP($A1024,DATOS_CAPACITACIONES!A:E,5,0)</f>
        <v>Felipe Arias</v>
      </c>
      <c r="F1024" s="4" t="str">
        <f>+VLOOKUP($A1024,DATOS_CAPACITACIONES!A:F,6,0)</f>
        <v>Felipe Arias</v>
      </c>
      <c r="G1024" s="4" t="str">
        <f>+VLOOKUP($A1024,DATOS_CAPACITACIONES!A:G,7,0)</f>
        <v xml:space="preserve">Finca El Pilar </v>
      </c>
      <c r="H1024" s="5">
        <f>+VLOOKUP($A1024,DATOS_CAPACITACIONES!A:H,8,0)</f>
        <v>44390</v>
      </c>
      <c r="I1024" s="4">
        <f>+VLOOKUP($A1024,DATOS_CAPACITACIONES!A:I,9,0)</f>
        <v>90</v>
      </c>
      <c r="J1024" s="2">
        <v>1052702515</v>
      </c>
      <c r="K1024" s="4">
        <f>+VLOOKUP($J1024,DATOS_PERSONAL!B:C,2,0)</f>
        <v>1517</v>
      </c>
      <c r="L1024" s="4" t="str">
        <f>+VLOOKUP($J1024,DATOS_PERSONAL!B:D,3,0)</f>
        <v xml:space="preserve"> ALEXANDER</v>
      </c>
      <c r="M1024" s="4" t="str">
        <f>+VLOOKUP($J1024,DATOS_PERSONAL!B:E,4,0)</f>
        <v>ANGULO CANTILLO</v>
      </c>
      <c r="N1024" s="4" t="str">
        <f>+VLOOKUP($J1024,DATOS_PERSONAL!B:F,5,0)</f>
        <v>OROBERLÍN S.A.S.</v>
      </c>
      <c r="O1024" s="4">
        <f>+VLOOKUP($A1024,DATOS_CAPACITACIONES!A:N,11,0)</f>
        <v>36</v>
      </c>
      <c r="P1024" s="4">
        <f>+VLOOKUP($A1024,DATOS_CAPACITACIONES!A:L,12,0)</f>
        <v>36</v>
      </c>
      <c r="Q1024" s="3">
        <f t="shared" si="15"/>
        <v>1</v>
      </c>
    </row>
    <row r="1025" spans="1:17" ht="34.5" customHeight="1" x14ac:dyDescent="0.25">
      <c r="A1025" s="2">
        <v>43</v>
      </c>
      <c r="B1025" s="4" t="str">
        <f>+VLOOKUP($A1025,DATOS_CAPACITACIONES!A:B,2,0)</f>
        <v>SST</v>
      </c>
      <c r="C1025" s="4" t="str">
        <f>+VLOOKUP($A1025,DATOS_CAPACITACIONES!A:C,3,0)</f>
        <v>Riesgo biológico, riesgo físico, riesgo natural</v>
      </c>
      <c r="D1025" s="4" t="str">
        <f>+VLOOKUP($A1025,DATOS_CAPACITACIONES!A:D,4,0)</f>
        <v>Reconocer, identificar y diferenciar cada uno de estos riesgos presentes en las labores</v>
      </c>
      <c r="E1025" s="4" t="str">
        <f>+VLOOKUP($A1025,DATOS_CAPACITACIONES!A:E,5,0)</f>
        <v>Felipe Arias</v>
      </c>
      <c r="F1025" s="4" t="str">
        <f>+VLOOKUP($A1025,DATOS_CAPACITACIONES!A:F,6,0)</f>
        <v>Felipe Arias</v>
      </c>
      <c r="G1025" s="4" t="str">
        <f>+VLOOKUP($A1025,DATOS_CAPACITACIONES!A:G,7,0)</f>
        <v xml:space="preserve">Finca El Pilar </v>
      </c>
      <c r="H1025" s="5">
        <f>+VLOOKUP($A1025,DATOS_CAPACITACIONES!A:H,8,0)</f>
        <v>44390</v>
      </c>
      <c r="I1025" s="4">
        <f>+VLOOKUP($A1025,DATOS_CAPACITACIONES!A:I,9,0)</f>
        <v>90</v>
      </c>
      <c r="J1025" s="2">
        <v>1120499197</v>
      </c>
      <c r="K1025" s="4">
        <f>+VLOOKUP($J1025,DATOS_PERSONAL!B:C,2,0)</f>
        <v>1065</v>
      </c>
      <c r="L1025" s="4" t="str">
        <f>+VLOOKUP($J1025,DATOS_PERSONAL!B:D,3,0)</f>
        <v>LADY JOHANA</v>
      </c>
      <c r="M1025" s="4" t="str">
        <f>+VLOOKUP($J1025,DATOS_PERSONAL!B:E,4,0)</f>
        <v xml:space="preserve">ANDRADE SANCHEZ </v>
      </c>
      <c r="N1025" s="4" t="str">
        <f>+VLOOKUP($J1025,DATOS_PERSONAL!B:F,5,0)</f>
        <v>OROBERLÍN S.A.S.</v>
      </c>
      <c r="O1025" s="4">
        <f>+VLOOKUP($A1025,DATOS_CAPACITACIONES!A:N,11,0)</f>
        <v>36</v>
      </c>
      <c r="P1025" s="4">
        <f>+VLOOKUP($A1025,DATOS_CAPACITACIONES!A:L,12,0)</f>
        <v>36</v>
      </c>
      <c r="Q1025" s="3">
        <f t="shared" si="15"/>
        <v>1</v>
      </c>
    </row>
    <row r="1026" spans="1:17" ht="34.5" customHeight="1" x14ac:dyDescent="0.25">
      <c r="A1026" s="2">
        <v>44</v>
      </c>
      <c r="B1026" s="4" t="str">
        <f>+VLOOKUP($A1026,DATOS_CAPACITACIONES!A:B,2,0)</f>
        <v>SST</v>
      </c>
      <c r="C1026" s="4" t="str">
        <f>+VLOOKUP($A1026,DATOS_CAPACITACIONES!A:C,3,0)</f>
        <v>Socialización de reglamento interno (Oro Berlin)</v>
      </c>
      <c r="D1026" s="4" t="str">
        <f>+VLOOKUP($A1026,DATOS_CAPACITACIONES!A:D,4,0)</f>
        <v xml:space="preserve">Dar a conocer el reglamento interno de oro berlin. </v>
      </c>
      <c r="E1026" s="4" t="str">
        <f>+VLOOKUP($A1026,DATOS_CAPACITACIONES!A:E,5,0)</f>
        <v>Felipe Arias</v>
      </c>
      <c r="F1026" s="4" t="str">
        <f>+VLOOKUP($A1026,DATOS_CAPACITACIONES!A:F,6,0)</f>
        <v>Felipe Arias</v>
      </c>
      <c r="G1026" s="4" t="str">
        <f>+VLOOKUP($A1026,DATOS_CAPACITACIONES!A:G,7,0)</f>
        <v xml:space="preserve">Finca El Pilar </v>
      </c>
      <c r="H1026" s="5">
        <f>+VLOOKUP($A1026,DATOS_CAPACITACIONES!A:H,8,0)</f>
        <v>44390</v>
      </c>
      <c r="I1026" s="4">
        <f>+VLOOKUP($A1026,DATOS_CAPACITACIONES!A:I,9,0)</f>
        <v>60</v>
      </c>
      <c r="J1026" s="2">
        <v>3274917</v>
      </c>
      <c r="K1026" s="4">
        <f>+VLOOKUP($J1026,DATOS_PERSONAL!B:C,2,0)</f>
        <v>1027</v>
      </c>
      <c r="L1026" s="4" t="str">
        <f>+VLOOKUP($J1026,DATOS_PERSONAL!B:D,3,0)</f>
        <v xml:space="preserve"> HERNAN ARIEL</v>
      </c>
      <c r="M1026" s="4" t="str">
        <f>+VLOOKUP($J1026,DATOS_PERSONAL!B:E,4,0)</f>
        <v>VELASQUEZ ROBAYO</v>
      </c>
      <c r="N1026" s="4" t="str">
        <f>+VLOOKUP($J1026,DATOS_PERSONAL!B:F,5,0)</f>
        <v>OROBERLÍN S.A.S.</v>
      </c>
      <c r="O1026" s="4">
        <f>+VLOOKUP($A1026,DATOS_CAPACITACIONES!A:N,11,0)</f>
        <v>33</v>
      </c>
      <c r="P1026" s="4">
        <f>+VLOOKUP($A1026,DATOS_CAPACITACIONES!A:L,12,0)</f>
        <v>33</v>
      </c>
      <c r="Q1026" s="3">
        <f t="shared" ref="Q1026:Q1089" si="16">(P1026/O1026)</f>
        <v>1</v>
      </c>
    </row>
    <row r="1027" spans="1:17" ht="34.5" customHeight="1" x14ac:dyDescent="0.25">
      <c r="A1027" s="2">
        <v>44</v>
      </c>
      <c r="B1027" s="4" t="str">
        <f>+VLOOKUP($A1027,DATOS_CAPACITACIONES!A:B,2,0)</f>
        <v>SST</v>
      </c>
      <c r="C1027" s="4" t="str">
        <f>+VLOOKUP($A1027,DATOS_CAPACITACIONES!A:C,3,0)</f>
        <v>Socialización de reglamento interno (Oro Berlin)</v>
      </c>
      <c r="D1027" s="4" t="str">
        <f>+VLOOKUP($A1027,DATOS_CAPACITACIONES!A:D,4,0)</f>
        <v xml:space="preserve">Dar a conocer el reglamento interno de oro berlin. </v>
      </c>
      <c r="E1027" s="4" t="str">
        <f>+VLOOKUP($A1027,DATOS_CAPACITACIONES!A:E,5,0)</f>
        <v>Felipe Arias</v>
      </c>
      <c r="F1027" s="4" t="str">
        <f>+VLOOKUP($A1027,DATOS_CAPACITACIONES!A:F,6,0)</f>
        <v>Felipe Arias</v>
      </c>
      <c r="G1027" s="4" t="str">
        <f>+VLOOKUP($A1027,DATOS_CAPACITACIONES!A:G,7,0)</f>
        <v xml:space="preserve">Finca El Pilar </v>
      </c>
      <c r="H1027" s="5">
        <f>+VLOOKUP($A1027,DATOS_CAPACITACIONES!A:H,8,0)</f>
        <v>44390</v>
      </c>
      <c r="I1027" s="4">
        <f>+VLOOKUP($A1027,DATOS_CAPACITACIONES!A:I,9,0)</f>
        <v>60</v>
      </c>
      <c r="J1027" s="2">
        <v>31031744</v>
      </c>
      <c r="K1027" s="4">
        <f>+VLOOKUP($J1027,DATOS_PERSONAL!B:C,2,0)</f>
        <v>1023</v>
      </c>
      <c r="L1027" s="4" t="str">
        <f>+VLOOKUP($J1027,DATOS_PERSONAL!B:D,3,0)</f>
        <v xml:space="preserve"> MARIA EUGENIA</v>
      </c>
      <c r="M1027" s="4" t="str">
        <f>+VLOOKUP($J1027,DATOS_PERSONAL!B:E,4,0)</f>
        <v>VARGAS OVALLE</v>
      </c>
      <c r="N1027" s="4" t="str">
        <f>+VLOOKUP($J1027,DATOS_PERSONAL!B:F,5,0)</f>
        <v>OROBERLÍN S.A.S.</v>
      </c>
      <c r="O1027" s="4">
        <f>+VLOOKUP($A1027,DATOS_CAPACITACIONES!A:N,11,0)</f>
        <v>33</v>
      </c>
      <c r="P1027" s="4">
        <f>+VLOOKUP($A1027,DATOS_CAPACITACIONES!A:L,12,0)</f>
        <v>33</v>
      </c>
      <c r="Q1027" s="3">
        <f t="shared" si="16"/>
        <v>1</v>
      </c>
    </row>
    <row r="1028" spans="1:17" ht="34.5" customHeight="1" x14ac:dyDescent="0.25">
      <c r="A1028" s="2">
        <v>44</v>
      </c>
      <c r="B1028" s="4" t="str">
        <f>+VLOOKUP($A1028,DATOS_CAPACITACIONES!A:B,2,0)</f>
        <v>SST</v>
      </c>
      <c r="C1028" s="4" t="str">
        <f>+VLOOKUP($A1028,DATOS_CAPACITACIONES!A:C,3,0)</f>
        <v>Socialización de reglamento interno (Oro Berlin)</v>
      </c>
      <c r="D1028" s="4" t="str">
        <f>+VLOOKUP($A1028,DATOS_CAPACITACIONES!A:D,4,0)</f>
        <v xml:space="preserve">Dar a conocer el reglamento interno de oro berlin. </v>
      </c>
      <c r="E1028" s="4" t="str">
        <f>+VLOOKUP($A1028,DATOS_CAPACITACIONES!A:E,5,0)</f>
        <v>Felipe Arias</v>
      </c>
      <c r="F1028" s="4" t="str">
        <f>+VLOOKUP($A1028,DATOS_CAPACITACIONES!A:F,6,0)</f>
        <v>Felipe Arias</v>
      </c>
      <c r="G1028" s="4" t="str">
        <f>+VLOOKUP($A1028,DATOS_CAPACITACIONES!A:G,7,0)</f>
        <v xml:space="preserve">Finca El Pilar </v>
      </c>
      <c r="H1028" s="5">
        <f>+VLOOKUP($A1028,DATOS_CAPACITACIONES!A:H,8,0)</f>
        <v>44390</v>
      </c>
      <c r="I1028" s="4">
        <f>+VLOOKUP($A1028,DATOS_CAPACITACIONES!A:I,9,0)</f>
        <v>60</v>
      </c>
      <c r="J1028" s="2">
        <v>40341942</v>
      </c>
      <c r="K1028" s="4">
        <f>+VLOOKUP($J1028,DATOS_PERSONAL!B:C,2,0)</f>
        <v>1028</v>
      </c>
      <c r="L1028" s="4" t="str">
        <f>+VLOOKUP($J1028,DATOS_PERSONAL!B:D,3,0)</f>
        <v xml:space="preserve"> MARIA YORLEY</v>
      </c>
      <c r="M1028" s="4" t="str">
        <f>+VLOOKUP($J1028,DATOS_PERSONAL!B:E,4,0)</f>
        <v>TORRES GARCIA</v>
      </c>
      <c r="N1028" s="4" t="str">
        <f>+VLOOKUP($J1028,DATOS_PERSONAL!B:F,5,0)</f>
        <v>OROBERLÍN S.A.S.</v>
      </c>
      <c r="O1028" s="4">
        <f>+VLOOKUP($A1028,DATOS_CAPACITACIONES!A:N,11,0)</f>
        <v>33</v>
      </c>
      <c r="P1028" s="4">
        <f>+VLOOKUP($A1028,DATOS_CAPACITACIONES!A:L,12,0)</f>
        <v>33</v>
      </c>
      <c r="Q1028" s="3">
        <f t="shared" si="16"/>
        <v>1</v>
      </c>
    </row>
    <row r="1029" spans="1:17" ht="34.5" customHeight="1" x14ac:dyDescent="0.25">
      <c r="A1029" s="2">
        <v>44</v>
      </c>
      <c r="B1029" s="4" t="str">
        <f>+VLOOKUP($A1029,DATOS_CAPACITACIONES!A:B,2,0)</f>
        <v>SST</v>
      </c>
      <c r="C1029" s="4" t="str">
        <f>+VLOOKUP($A1029,DATOS_CAPACITACIONES!A:C,3,0)</f>
        <v>Socialización de reglamento interno (Oro Berlin)</v>
      </c>
      <c r="D1029" s="4" t="str">
        <f>+VLOOKUP($A1029,DATOS_CAPACITACIONES!A:D,4,0)</f>
        <v xml:space="preserve">Dar a conocer el reglamento interno de oro berlin. </v>
      </c>
      <c r="E1029" s="4" t="str">
        <f>+VLOOKUP($A1029,DATOS_CAPACITACIONES!A:E,5,0)</f>
        <v>Felipe Arias</v>
      </c>
      <c r="F1029" s="4" t="str">
        <f>+VLOOKUP($A1029,DATOS_CAPACITACIONES!A:F,6,0)</f>
        <v>Felipe Arias</v>
      </c>
      <c r="G1029" s="4" t="str">
        <f>+VLOOKUP($A1029,DATOS_CAPACITACIONES!A:G,7,0)</f>
        <v xml:space="preserve">Finca El Pilar </v>
      </c>
      <c r="H1029" s="5">
        <f>+VLOOKUP($A1029,DATOS_CAPACITACIONES!A:H,8,0)</f>
        <v>44390</v>
      </c>
      <c r="I1029" s="4">
        <f>+VLOOKUP($A1029,DATOS_CAPACITACIONES!A:I,9,0)</f>
        <v>60</v>
      </c>
      <c r="J1029" s="2">
        <v>17267214</v>
      </c>
      <c r="K1029" s="4">
        <f>+VLOOKUP($J1029,DATOS_PERSONAL!B:C,2,0)</f>
        <v>1311</v>
      </c>
      <c r="L1029" s="4" t="str">
        <f>+VLOOKUP($J1029,DATOS_PERSONAL!B:D,3,0)</f>
        <v>JOSE ALVARO</v>
      </c>
      <c r="M1029" s="4" t="str">
        <f>+VLOOKUP($J1029,DATOS_PERSONAL!B:E,4,0)</f>
        <v xml:space="preserve">SUAREZ TRIVIÑO </v>
      </c>
      <c r="N1029" s="4" t="str">
        <f>+VLOOKUP($J1029,DATOS_PERSONAL!B:F,5,0)</f>
        <v>OROBERLÍN S.A.S.</v>
      </c>
      <c r="O1029" s="4">
        <f>+VLOOKUP($A1029,DATOS_CAPACITACIONES!A:N,11,0)</f>
        <v>33</v>
      </c>
      <c r="P1029" s="4">
        <f>+VLOOKUP($A1029,DATOS_CAPACITACIONES!A:L,12,0)</f>
        <v>33</v>
      </c>
      <c r="Q1029" s="3">
        <f t="shared" si="16"/>
        <v>1</v>
      </c>
    </row>
    <row r="1030" spans="1:17" ht="34.5" customHeight="1" x14ac:dyDescent="0.25">
      <c r="A1030" s="2">
        <v>44</v>
      </c>
      <c r="B1030" s="4" t="str">
        <f>+VLOOKUP($A1030,DATOS_CAPACITACIONES!A:B,2,0)</f>
        <v>SST</v>
      </c>
      <c r="C1030" s="4" t="str">
        <f>+VLOOKUP($A1030,DATOS_CAPACITACIONES!A:C,3,0)</f>
        <v>Socialización de reglamento interno (Oro Berlin)</v>
      </c>
      <c r="D1030" s="4" t="str">
        <f>+VLOOKUP($A1030,DATOS_CAPACITACIONES!A:D,4,0)</f>
        <v xml:space="preserve">Dar a conocer el reglamento interno de oro berlin. </v>
      </c>
      <c r="E1030" s="4" t="str">
        <f>+VLOOKUP($A1030,DATOS_CAPACITACIONES!A:E,5,0)</f>
        <v>Felipe Arias</v>
      </c>
      <c r="F1030" s="4" t="str">
        <f>+VLOOKUP($A1030,DATOS_CAPACITACIONES!A:F,6,0)</f>
        <v>Felipe Arias</v>
      </c>
      <c r="G1030" s="4" t="str">
        <f>+VLOOKUP($A1030,DATOS_CAPACITACIONES!A:G,7,0)</f>
        <v xml:space="preserve">Finca El Pilar </v>
      </c>
      <c r="H1030" s="5">
        <f>+VLOOKUP($A1030,DATOS_CAPACITACIONES!A:H,8,0)</f>
        <v>44390</v>
      </c>
      <c r="I1030" s="4">
        <f>+VLOOKUP($A1030,DATOS_CAPACITACIONES!A:I,9,0)</f>
        <v>60</v>
      </c>
      <c r="J1030" s="2">
        <v>1006778024</v>
      </c>
      <c r="K1030" s="4">
        <f>+VLOOKUP($J1030,DATOS_PERSONAL!B:C,2,0)</f>
        <v>1505</v>
      </c>
      <c r="L1030" s="4" t="str">
        <f>+VLOOKUP($J1030,DATOS_PERSONAL!B:D,3,0)</f>
        <v>JUAN DAVID</v>
      </c>
      <c r="M1030" s="4" t="str">
        <f>+VLOOKUP($J1030,DATOS_PERSONAL!B:E,4,0)</f>
        <v xml:space="preserve">SOLORZA ROJAS </v>
      </c>
      <c r="N1030" s="4" t="str">
        <f>+VLOOKUP($J1030,DATOS_PERSONAL!B:F,5,0)</f>
        <v>OROBERLÍN S.A.S.</v>
      </c>
      <c r="O1030" s="4">
        <f>+VLOOKUP($A1030,DATOS_CAPACITACIONES!A:N,11,0)</f>
        <v>33</v>
      </c>
      <c r="P1030" s="4">
        <f>+VLOOKUP($A1030,DATOS_CAPACITACIONES!A:L,12,0)</f>
        <v>33</v>
      </c>
      <c r="Q1030" s="3">
        <f t="shared" si="16"/>
        <v>1</v>
      </c>
    </row>
    <row r="1031" spans="1:17" ht="34.5" customHeight="1" x14ac:dyDescent="0.25">
      <c r="A1031" s="2">
        <v>44</v>
      </c>
      <c r="B1031" s="4" t="str">
        <f>+VLOOKUP($A1031,DATOS_CAPACITACIONES!A:B,2,0)</f>
        <v>SST</v>
      </c>
      <c r="C1031" s="4" t="str">
        <f>+VLOOKUP($A1031,DATOS_CAPACITACIONES!A:C,3,0)</f>
        <v>Socialización de reglamento interno (Oro Berlin)</v>
      </c>
      <c r="D1031" s="4" t="str">
        <f>+VLOOKUP($A1031,DATOS_CAPACITACIONES!A:D,4,0)</f>
        <v xml:space="preserve">Dar a conocer el reglamento interno de oro berlin. </v>
      </c>
      <c r="E1031" s="4" t="str">
        <f>+VLOOKUP($A1031,DATOS_CAPACITACIONES!A:E,5,0)</f>
        <v>Felipe Arias</v>
      </c>
      <c r="F1031" s="4" t="str">
        <f>+VLOOKUP($A1031,DATOS_CAPACITACIONES!A:F,6,0)</f>
        <v>Felipe Arias</v>
      </c>
      <c r="G1031" s="4" t="str">
        <f>+VLOOKUP($A1031,DATOS_CAPACITACIONES!A:G,7,0)</f>
        <v xml:space="preserve">Finca El Pilar </v>
      </c>
      <c r="H1031" s="5">
        <f>+VLOOKUP($A1031,DATOS_CAPACITACIONES!A:H,8,0)</f>
        <v>44390</v>
      </c>
      <c r="I1031" s="4">
        <f>+VLOOKUP($A1031,DATOS_CAPACITACIONES!A:I,9,0)</f>
        <v>60</v>
      </c>
      <c r="J1031" s="2">
        <v>25331999</v>
      </c>
      <c r="K1031" s="4">
        <f>+VLOOKUP($J1031,DATOS_PERSONAL!B:C,2,0)</f>
        <v>1121</v>
      </c>
      <c r="L1031" s="4" t="str">
        <f>+VLOOKUP($J1031,DATOS_PERSONAL!B:D,3,0)</f>
        <v xml:space="preserve">VICKY JIMENA </v>
      </c>
      <c r="M1031" s="4" t="str">
        <f>+VLOOKUP($J1031,DATOS_PERSONAL!B:E,4,0)</f>
        <v xml:space="preserve">SANDOVAL GOLU </v>
      </c>
      <c r="N1031" s="4" t="str">
        <f>+VLOOKUP($J1031,DATOS_PERSONAL!B:F,5,0)</f>
        <v>OROBERLÍN S.A.S.</v>
      </c>
      <c r="O1031" s="4">
        <f>+VLOOKUP($A1031,DATOS_CAPACITACIONES!A:N,11,0)</f>
        <v>33</v>
      </c>
      <c r="P1031" s="4">
        <f>+VLOOKUP($A1031,DATOS_CAPACITACIONES!A:L,12,0)</f>
        <v>33</v>
      </c>
      <c r="Q1031" s="3">
        <f t="shared" si="16"/>
        <v>1</v>
      </c>
    </row>
    <row r="1032" spans="1:17" ht="34.5" customHeight="1" x14ac:dyDescent="0.25">
      <c r="A1032" s="2">
        <v>44</v>
      </c>
      <c r="B1032" s="4" t="str">
        <f>+VLOOKUP($A1032,DATOS_CAPACITACIONES!A:B,2,0)</f>
        <v>SST</v>
      </c>
      <c r="C1032" s="4" t="str">
        <f>+VLOOKUP($A1032,DATOS_CAPACITACIONES!A:C,3,0)</f>
        <v>Socialización de reglamento interno (Oro Berlin)</v>
      </c>
      <c r="D1032" s="4" t="str">
        <f>+VLOOKUP($A1032,DATOS_CAPACITACIONES!A:D,4,0)</f>
        <v xml:space="preserve">Dar a conocer el reglamento interno de oro berlin. </v>
      </c>
      <c r="E1032" s="4" t="str">
        <f>+VLOOKUP($A1032,DATOS_CAPACITACIONES!A:E,5,0)</f>
        <v>Felipe Arias</v>
      </c>
      <c r="F1032" s="4" t="str">
        <f>+VLOOKUP($A1032,DATOS_CAPACITACIONES!A:F,6,0)</f>
        <v>Felipe Arias</v>
      </c>
      <c r="G1032" s="4" t="str">
        <f>+VLOOKUP($A1032,DATOS_CAPACITACIONES!A:G,7,0)</f>
        <v xml:space="preserve">Finca El Pilar </v>
      </c>
      <c r="H1032" s="5">
        <f>+VLOOKUP($A1032,DATOS_CAPACITACIONES!A:H,8,0)</f>
        <v>44390</v>
      </c>
      <c r="I1032" s="4">
        <f>+VLOOKUP($A1032,DATOS_CAPACITACIONES!A:I,9,0)</f>
        <v>60</v>
      </c>
      <c r="J1032" s="2">
        <v>40401255</v>
      </c>
      <c r="K1032" s="4">
        <f>+VLOOKUP($J1032,DATOS_PERSONAL!B:C,2,0)</f>
        <v>1034</v>
      </c>
      <c r="L1032" s="4" t="str">
        <f>+VLOOKUP($J1032,DATOS_PERSONAL!B:D,3,0)</f>
        <v>YUDY FERLAY</v>
      </c>
      <c r="M1032" s="4" t="str">
        <f>+VLOOKUP($J1032,DATOS_PERSONAL!B:E,4,0)</f>
        <v xml:space="preserve">ROMERO BERNAL </v>
      </c>
      <c r="N1032" s="4" t="str">
        <f>+VLOOKUP($J1032,DATOS_PERSONAL!B:F,5,0)</f>
        <v>OROBERLÍN S.A.S.</v>
      </c>
      <c r="O1032" s="4">
        <f>+VLOOKUP($A1032,DATOS_CAPACITACIONES!A:N,11,0)</f>
        <v>33</v>
      </c>
      <c r="P1032" s="4">
        <f>+VLOOKUP($A1032,DATOS_CAPACITACIONES!A:L,12,0)</f>
        <v>33</v>
      </c>
      <c r="Q1032" s="3">
        <f t="shared" si="16"/>
        <v>1</v>
      </c>
    </row>
    <row r="1033" spans="1:17" ht="34.5" customHeight="1" x14ac:dyDescent="0.25">
      <c r="A1033" s="2">
        <v>44</v>
      </c>
      <c r="B1033" s="4" t="str">
        <f>+VLOOKUP($A1033,DATOS_CAPACITACIONES!A:B,2,0)</f>
        <v>SST</v>
      </c>
      <c r="C1033" s="4" t="str">
        <f>+VLOOKUP($A1033,DATOS_CAPACITACIONES!A:C,3,0)</f>
        <v>Socialización de reglamento interno (Oro Berlin)</v>
      </c>
      <c r="D1033" s="4" t="str">
        <f>+VLOOKUP($A1033,DATOS_CAPACITACIONES!A:D,4,0)</f>
        <v xml:space="preserve">Dar a conocer el reglamento interno de oro berlin. </v>
      </c>
      <c r="E1033" s="4" t="str">
        <f>+VLOOKUP($A1033,DATOS_CAPACITACIONES!A:E,5,0)</f>
        <v>Felipe Arias</v>
      </c>
      <c r="F1033" s="4" t="str">
        <f>+VLOOKUP($A1033,DATOS_CAPACITACIONES!A:F,6,0)</f>
        <v>Felipe Arias</v>
      </c>
      <c r="G1033" s="4" t="str">
        <f>+VLOOKUP($A1033,DATOS_CAPACITACIONES!A:G,7,0)</f>
        <v xml:space="preserve">Finca El Pilar </v>
      </c>
      <c r="H1033" s="5">
        <f>+VLOOKUP($A1033,DATOS_CAPACITACIONES!A:H,8,0)</f>
        <v>44390</v>
      </c>
      <c r="I1033" s="4">
        <f>+VLOOKUP($A1033,DATOS_CAPACITACIONES!A:I,9,0)</f>
        <v>60</v>
      </c>
      <c r="J1033" s="2">
        <v>1122132486</v>
      </c>
      <c r="K1033" s="4">
        <f>+VLOOKUP($J1033,DATOS_PERSONAL!B:C,2,0)</f>
        <v>1216</v>
      </c>
      <c r="L1033" s="4" t="str">
        <f>+VLOOKUP($J1033,DATOS_PERSONAL!B:D,3,0)</f>
        <v xml:space="preserve"> LAURA MARCELA</v>
      </c>
      <c r="M1033" s="4" t="str">
        <f>+VLOOKUP($J1033,DATOS_PERSONAL!B:E,4,0)</f>
        <v>ROJAS GARCIA</v>
      </c>
      <c r="N1033" s="4" t="str">
        <f>+VLOOKUP($J1033,DATOS_PERSONAL!B:F,5,0)</f>
        <v>OROBERLÍN S.A.S.</v>
      </c>
      <c r="O1033" s="4">
        <f>+VLOOKUP($A1033,DATOS_CAPACITACIONES!A:N,11,0)</f>
        <v>33</v>
      </c>
      <c r="P1033" s="4">
        <f>+VLOOKUP($A1033,DATOS_CAPACITACIONES!A:L,12,0)</f>
        <v>33</v>
      </c>
      <c r="Q1033" s="3">
        <f t="shared" si="16"/>
        <v>1</v>
      </c>
    </row>
    <row r="1034" spans="1:17" ht="34.5" customHeight="1" x14ac:dyDescent="0.25">
      <c r="A1034" s="2">
        <v>44</v>
      </c>
      <c r="B1034" s="4" t="str">
        <f>+VLOOKUP($A1034,DATOS_CAPACITACIONES!A:B,2,0)</f>
        <v>SST</v>
      </c>
      <c r="C1034" s="4" t="str">
        <f>+VLOOKUP($A1034,DATOS_CAPACITACIONES!A:C,3,0)</f>
        <v>Socialización de reglamento interno (Oro Berlin)</v>
      </c>
      <c r="D1034" s="4" t="str">
        <f>+VLOOKUP($A1034,DATOS_CAPACITACIONES!A:D,4,0)</f>
        <v xml:space="preserve">Dar a conocer el reglamento interno de oro berlin. </v>
      </c>
      <c r="E1034" s="4" t="str">
        <f>+VLOOKUP($A1034,DATOS_CAPACITACIONES!A:E,5,0)</f>
        <v>Felipe Arias</v>
      </c>
      <c r="F1034" s="4" t="str">
        <f>+VLOOKUP($A1034,DATOS_CAPACITACIONES!A:F,6,0)</f>
        <v>Felipe Arias</v>
      </c>
      <c r="G1034" s="4" t="str">
        <f>+VLOOKUP($A1034,DATOS_CAPACITACIONES!A:G,7,0)</f>
        <v xml:space="preserve">Finca El Pilar </v>
      </c>
      <c r="H1034" s="5">
        <f>+VLOOKUP($A1034,DATOS_CAPACITACIONES!A:H,8,0)</f>
        <v>44390</v>
      </c>
      <c r="I1034" s="4">
        <f>+VLOOKUP($A1034,DATOS_CAPACITACIONES!A:I,9,0)</f>
        <v>60</v>
      </c>
      <c r="J1034" s="2">
        <v>1123114419</v>
      </c>
      <c r="K1034" s="4">
        <f>+VLOOKUP($J1034,DATOS_PERSONAL!B:C,2,0)</f>
        <v>1059</v>
      </c>
      <c r="L1034" s="4" t="str">
        <f>+VLOOKUP($J1034,DATOS_PERSONAL!B:D,3,0)</f>
        <v>ANA MARIA</v>
      </c>
      <c r="M1034" s="4" t="str">
        <f>+VLOOKUP($J1034,DATOS_PERSONAL!B:E,4,0)</f>
        <v xml:space="preserve">ROBAYO JIMENEZ </v>
      </c>
      <c r="N1034" s="4" t="str">
        <f>+VLOOKUP($J1034,DATOS_PERSONAL!B:F,5,0)</f>
        <v>OROBERLÍN S.A.S.</v>
      </c>
      <c r="O1034" s="4">
        <f>+VLOOKUP($A1034,DATOS_CAPACITACIONES!A:N,11,0)</f>
        <v>33</v>
      </c>
      <c r="P1034" s="4">
        <f>+VLOOKUP($A1034,DATOS_CAPACITACIONES!A:L,12,0)</f>
        <v>33</v>
      </c>
      <c r="Q1034" s="3">
        <f t="shared" si="16"/>
        <v>1</v>
      </c>
    </row>
    <row r="1035" spans="1:17" ht="34.5" customHeight="1" x14ac:dyDescent="0.25">
      <c r="A1035" s="2">
        <v>44</v>
      </c>
      <c r="B1035" s="4" t="str">
        <f>+VLOOKUP($A1035,DATOS_CAPACITACIONES!A:B,2,0)</f>
        <v>SST</v>
      </c>
      <c r="C1035" s="4" t="str">
        <f>+VLOOKUP($A1035,DATOS_CAPACITACIONES!A:C,3,0)</f>
        <v>Socialización de reglamento interno (Oro Berlin)</v>
      </c>
      <c r="D1035" s="4" t="str">
        <f>+VLOOKUP($A1035,DATOS_CAPACITACIONES!A:D,4,0)</f>
        <v xml:space="preserve">Dar a conocer el reglamento interno de oro berlin. </v>
      </c>
      <c r="E1035" s="4" t="str">
        <f>+VLOOKUP($A1035,DATOS_CAPACITACIONES!A:E,5,0)</f>
        <v>Felipe Arias</v>
      </c>
      <c r="F1035" s="4" t="str">
        <f>+VLOOKUP($A1035,DATOS_CAPACITACIONES!A:F,6,0)</f>
        <v>Felipe Arias</v>
      </c>
      <c r="G1035" s="4" t="str">
        <f>+VLOOKUP($A1035,DATOS_CAPACITACIONES!A:G,7,0)</f>
        <v xml:space="preserve">Finca El Pilar </v>
      </c>
      <c r="H1035" s="5">
        <f>+VLOOKUP($A1035,DATOS_CAPACITACIONES!A:H,8,0)</f>
        <v>44390</v>
      </c>
      <c r="I1035" s="4">
        <f>+VLOOKUP($A1035,DATOS_CAPACITACIONES!A:I,9,0)</f>
        <v>60</v>
      </c>
      <c r="J1035" s="2">
        <v>17972048</v>
      </c>
      <c r="K1035" s="4">
        <f>+VLOOKUP($J1035,DATOS_PERSONAL!B:C,2,0)</f>
        <v>1450</v>
      </c>
      <c r="L1035" s="4" t="str">
        <f>+VLOOKUP($J1035,DATOS_PERSONAL!B:D,3,0)</f>
        <v>MANUEL FRANCISCO</v>
      </c>
      <c r="M1035" s="4" t="str">
        <f>+VLOOKUP($J1035,DATOS_PERSONAL!B:E,4,0)</f>
        <v xml:space="preserve">PALLARES ANAYA </v>
      </c>
      <c r="N1035" s="4" t="str">
        <f>+VLOOKUP($J1035,DATOS_PERSONAL!B:F,5,0)</f>
        <v>OROBERLÍN S.A.S.</v>
      </c>
      <c r="O1035" s="4">
        <f>+VLOOKUP($A1035,DATOS_CAPACITACIONES!A:N,11,0)</f>
        <v>33</v>
      </c>
      <c r="P1035" s="4">
        <f>+VLOOKUP($A1035,DATOS_CAPACITACIONES!A:L,12,0)</f>
        <v>33</v>
      </c>
      <c r="Q1035" s="3">
        <f t="shared" si="16"/>
        <v>1</v>
      </c>
    </row>
    <row r="1036" spans="1:17" ht="34.5" customHeight="1" x14ac:dyDescent="0.25">
      <c r="A1036" s="2">
        <v>44</v>
      </c>
      <c r="B1036" s="4" t="str">
        <f>+VLOOKUP($A1036,DATOS_CAPACITACIONES!A:B,2,0)</f>
        <v>SST</v>
      </c>
      <c r="C1036" s="4" t="str">
        <f>+VLOOKUP($A1036,DATOS_CAPACITACIONES!A:C,3,0)</f>
        <v>Socialización de reglamento interno (Oro Berlin)</v>
      </c>
      <c r="D1036" s="4" t="str">
        <f>+VLOOKUP($A1036,DATOS_CAPACITACIONES!A:D,4,0)</f>
        <v xml:space="preserve">Dar a conocer el reglamento interno de oro berlin. </v>
      </c>
      <c r="E1036" s="4" t="str">
        <f>+VLOOKUP($A1036,DATOS_CAPACITACIONES!A:E,5,0)</f>
        <v>Felipe Arias</v>
      </c>
      <c r="F1036" s="4" t="str">
        <f>+VLOOKUP($A1036,DATOS_CAPACITACIONES!A:F,6,0)</f>
        <v>Felipe Arias</v>
      </c>
      <c r="G1036" s="4" t="str">
        <f>+VLOOKUP($A1036,DATOS_CAPACITACIONES!A:G,7,0)</f>
        <v xml:space="preserve">Finca El Pilar </v>
      </c>
      <c r="H1036" s="5">
        <f>+VLOOKUP($A1036,DATOS_CAPACITACIONES!A:H,8,0)</f>
        <v>44390</v>
      </c>
      <c r="I1036" s="4">
        <f>+VLOOKUP($A1036,DATOS_CAPACITACIONES!A:I,9,0)</f>
        <v>60</v>
      </c>
      <c r="J1036" s="2">
        <v>1120571325</v>
      </c>
      <c r="K1036" s="4">
        <f>+VLOOKUP($J1036,DATOS_PERSONAL!B:C,2,0)</f>
        <v>1145</v>
      </c>
      <c r="L1036" s="4" t="str">
        <f>+VLOOKUP($J1036,DATOS_PERSONAL!B:D,3,0)</f>
        <v>WILINTON DAVID</v>
      </c>
      <c r="M1036" s="4" t="str">
        <f>+VLOOKUP($J1036,DATOS_PERSONAL!B:E,4,0)</f>
        <v xml:space="preserve">PADILLA MORALES </v>
      </c>
      <c r="N1036" s="4" t="str">
        <f>+VLOOKUP($J1036,DATOS_PERSONAL!B:F,5,0)</f>
        <v>OROBERLÍN S.A.S.</v>
      </c>
      <c r="O1036" s="4">
        <f>+VLOOKUP($A1036,DATOS_CAPACITACIONES!A:N,11,0)</f>
        <v>33</v>
      </c>
      <c r="P1036" s="4">
        <f>+VLOOKUP($A1036,DATOS_CAPACITACIONES!A:L,12,0)</f>
        <v>33</v>
      </c>
      <c r="Q1036" s="3">
        <f t="shared" si="16"/>
        <v>1</v>
      </c>
    </row>
    <row r="1037" spans="1:17" ht="34.5" customHeight="1" x14ac:dyDescent="0.25">
      <c r="A1037" s="2">
        <v>44</v>
      </c>
      <c r="B1037" s="4" t="str">
        <f>+VLOOKUP($A1037,DATOS_CAPACITACIONES!A:B,2,0)</f>
        <v>SST</v>
      </c>
      <c r="C1037" s="4" t="str">
        <f>+VLOOKUP($A1037,DATOS_CAPACITACIONES!A:C,3,0)</f>
        <v>Socialización de reglamento interno (Oro Berlin)</v>
      </c>
      <c r="D1037" s="4" t="str">
        <f>+VLOOKUP($A1037,DATOS_CAPACITACIONES!A:D,4,0)</f>
        <v xml:space="preserve">Dar a conocer el reglamento interno de oro berlin. </v>
      </c>
      <c r="E1037" s="4" t="str">
        <f>+VLOOKUP($A1037,DATOS_CAPACITACIONES!A:E,5,0)</f>
        <v>Felipe Arias</v>
      </c>
      <c r="F1037" s="4" t="str">
        <f>+VLOOKUP($A1037,DATOS_CAPACITACIONES!A:F,6,0)</f>
        <v>Felipe Arias</v>
      </c>
      <c r="G1037" s="4" t="str">
        <f>+VLOOKUP($A1037,DATOS_CAPACITACIONES!A:G,7,0)</f>
        <v xml:space="preserve">Finca El Pilar </v>
      </c>
      <c r="H1037" s="5">
        <f>+VLOOKUP($A1037,DATOS_CAPACITACIONES!A:H,8,0)</f>
        <v>44390</v>
      </c>
      <c r="I1037" s="4">
        <f>+VLOOKUP($A1037,DATOS_CAPACITACIONES!A:I,9,0)</f>
        <v>60</v>
      </c>
      <c r="J1037" s="2">
        <v>1123116129</v>
      </c>
      <c r="K1037" s="4">
        <f>+VLOOKUP($J1037,DATOS_PERSONAL!B:C,2,0)</f>
        <v>1090</v>
      </c>
      <c r="L1037" s="4" t="str">
        <f>+VLOOKUP($J1037,DATOS_PERSONAL!B:D,3,0)</f>
        <v>JUAN ESTEBAN</v>
      </c>
      <c r="M1037" s="4" t="str">
        <f>+VLOOKUP($J1037,DATOS_PERSONAL!B:E,4,0)</f>
        <v xml:space="preserve">ORTIZ </v>
      </c>
      <c r="N1037" s="4" t="str">
        <f>+VLOOKUP($J1037,DATOS_PERSONAL!B:F,5,0)</f>
        <v>OROBERLÍN S.A.S.</v>
      </c>
      <c r="O1037" s="4">
        <f>+VLOOKUP($A1037,DATOS_CAPACITACIONES!A:N,11,0)</f>
        <v>33</v>
      </c>
      <c r="P1037" s="4">
        <f>+VLOOKUP($A1037,DATOS_CAPACITACIONES!A:L,12,0)</f>
        <v>33</v>
      </c>
      <c r="Q1037" s="3">
        <f t="shared" si="16"/>
        <v>1</v>
      </c>
    </row>
    <row r="1038" spans="1:17" ht="34.5" customHeight="1" x14ac:dyDescent="0.25">
      <c r="A1038" s="2">
        <v>44</v>
      </c>
      <c r="B1038" s="4" t="str">
        <f>+VLOOKUP($A1038,DATOS_CAPACITACIONES!A:B,2,0)</f>
        <v>SST</v>
      </c>
      <c r="C1038" s="4" t="str">
        <f>+VLOOKUP($A1038,DATOS_CAPACITACIONES!A:C,3,0)</f>
        <v>Socialización de reglamento interno (Oro Berlin)</v>
      </c>
      <c r="D1038" s="4" t="str">
        <f>+VLOOKUP($A1038,DATOS_CAPACITACIONES!A:D,4,0)</f>
        <v xml:space="preserve">Dar a conocer el reglamento interno de oro berlin. </v>
      </c>
      <c r="E1038" s="4" t="str">
        <f>+VLOOKUP($A1038,DATOS_CAPACITACIONES!A:E,5,0)</f>
        <v>Felipe Arias</v>
      </c>
      <c r="F1038" s="4" t="str">
        <f>+VLOOKUP($A1038,DATOS_CAPACITACIONES!A:F,6,0)</f>
        <v>Felipe Arias</v>
      </c>
      <c r="G1038" s="4" t="str">
        <f>+VLOOKUP($A1038,DATOS_CAPACITACIONES!A:G,7,0)</f>
        <v xml:space="preserve">Finca El Pilar </v>
      </c>
      <c r="H1038" s="5">
        <f>+VLOOKUP($A1038,DATOS_CAPACITACIONES!A:H,8,0)</f>
        <v>44390</v>
      </c>
      <c r="I1038" s="4">
        <f>+VLOOKUP($A1038,DATOS_CAPACITACIONES!A:I,9,0)</f>
        <v>60</v>
      </c>
      <c r="J1038" s="2">
        <v>31031695</v>
      </c>
      <c r="K1038" s="4">
        <f>+VLOOKUP($J1038,DATOS_PERSONAL!B:C,2,0)</f>
        <v>1422</v>
      </c>
      <c r="L1038" s="4" t="str">
        <f>+VLOOKUP($J1038,DATOS_PERSONAL!B:D,3,0)</f>
        <v>ANA ELIZABETH</v>
      </c>
      <c r="M1038" s="4" t="str">
        <f>+VLOOKUP($J1038,DATOS_PERSONAL!B:E,4,0)</f>
        <v>ORTIZ</v>
      </c>
      <c r="N1038" s="4" t="str">
        <f>+VLOOKUP($J1038,DATOS_PERSONAL!B:F,5,0)</f>
        <v>OROBERLÍN S.A.S.</v>
      </c>
      <c r="O1038" s="4">
        <f>+VLOOKUP($A1038,DATOS_CAPACITACIONES!A:N,11,0)</f>
        <v>33</v>
      </c>
      <c r="P1038" s="4">
        <f>+VLOOKUP($A1038,DATOS_CAPACITACIONES!A:L,12,0)</f>
        <v>33</v>
      </c>
      <c r="Q1038" s="3">
        <f t="shared" si="16"/>
        <v>1</v>
      </c>
    </row>
    <row r="1039" spans="1:17" ht="34.5" customHeight="1" x14ac:dyDescent="0.25">
      <c r="A1039" s="2">
        <v>44</v>
      </c>
      <c r="B1039" s="4" t="str">
        <f>+VLOOKUP($A1039,DATOS_CAPACITACIONES!A:B,2,0)</f>
        <v>SST</v>
      </c>
      <c r="C1039" s="4" t="str">
        <f>+VLOOKUP($A1039,DATOS_CAPACITACIONES!A:C,3,0)</f>
        <v>Socialización de reglamento interno (Oro Berlin)</v>
      </c>
      <c r="D1039" s="4" t="str">
        <f>+VLOOKUP($A1039,DATOS_CAPACITACIONES!A:D,4,0)</f>
        <v xml:space="preserve">Dar a conocer el reglamento interno de oro berlin. </v>
      </c>
      <c r="E1039" s="4" t="str">
        <f>+VLOOKUP($A1039,DATOS_CAPACITACIONES!A:E,5,0)</f>
        <v>Felipe Arias</v>
      </c>
      <c r="F1039" s="4" t="str">
        <f>+VLOOKUP($A1039,DATOS_CAPACITACIONES!A:F,6,0)</f>
        <v>Felipe Arias</v>
      </c>
      <c r="G1039" s="4" t="str">
        <f>+VLOOKUP($A1039,DATOS_CAPACITACIONES!A:G,7,0)</f>
        <v xml:space="preserve">Finca El Pilar </v>
      </c>
      <c r="H1039" s="5">
        <f>+VLOOKUP($A1039,DATOS_CAPACITACIONES!A:H,8,0)</f>
        <v>44390</v>
      </c>
      <c r="I1039" s="4">
        <f>+VLOOKUP($A1039,DATOS_CAPACITACIONES!A:I,9,0)</f>
        <v>60</v>
      </c>
      <c r="J1039" s="2">
        <v>40404467</v>
      </c>
      <c r="K1039" s="4">
        <f>+VLOOKUP($J1039,DATOS_PERSONAL!B:C,2,0)</f>
        <v>1029</v>
      </c>
      <c r="L1039" s="4" t="str">
        <f>+VLOOKUP($J1039,DATOS_PERSONAL!B:D,3,0)</f>
        <v>BLANCA MARINELLA</v>
      </c>
      <c r="M1039" s="4" t="str">
        <f>+VLOOKUP($J1039,DATOS_PERSONAL!B:E,4,0)</f>
        <v xml:space="preserve">MORENO SANCHEZ </v>
      </c>
      <c r="N1039" s="4" t="str">
        <f>+VLOOKUP($J1039,DATOS_PERSONAL!B:F,5,0)</f>
        <v>OROBERLÍN S.A.S.</v>
      </c>
      <c r="O1039" s="4">
        <f>+VLOOKUP($A1039,DATOS_CAPACITACIONES!A:N,11,0)</f>
        <v>33</v>
      </c>
      <c r="P1039" s="4">
        <f>+VLOOKUP($A1039,DATOS_CAPACITACIONES!A:L,12,0)</f>
        <v>33</v>
      </c>
      <c r="Q1039" s="3">
        <f t="shared" si="16"/>
        <v>1</v>
      </c>
    </row>
    <row r="1040" spans="1:17" ht="34.5" customHeight="1" x14ac:dyDescent="0.25">
      <c r="A1040" s="2">
        <v>44</v>
      </c>
      <c r="B1040" s="4" t="str">
        <f>+VLOOKUP($A1040,DATOS_CAPACITACIONES!A:B,2,0)</f>
        <v>SST</v>
      </c>
      <c r="C1040" s="4" t="str">
        <f>+VLOOKUP($A1040,DATOS_CAPACITACIONES!A:C,3,0)</f>
        <v>Socialización de reglamento interno (Oro Berlin)</v>
      </c>
      <c r="D1040" s="4" t="str">
        <f>+VLOOKUP($A1040,DATOS_CAPACITACIONES!A:D,4,0)</f>
        <v xml:space="preserve">Dar a conocer el reglamento interno de oro berlin. </v>
      </c>
      <c r="E1040" s="4" t="str">
        <f>+VLOOKUP($A1040,DATOS_CAPACITACIONES!A:E,5,0)</f>
        <v>Felipe Arias</v>
      </c>
      <c r="F1040" s="4" t="str">
        <f>+VLOOKUP($A1040,DATOS_CAPACITACIONES!A:F,6,0)</f>
        <v>Felipe Arias</v>
      </c>
      <c r="G1040" s="4" t="str">
        <f>+VLOOKUP($A1040,DATOS_CAPACITACIONES!A:G,7,0)</f>
        <v xml:space="preserve">Finca El Pilar </v>
      </c>
      <c r="H1040" s="5">
        <f>+VLOOKUP($A1040,DATOS_CAPACITACIONES!A:H,8,0)</f>
        <v>44390</v>
      </c>
      <c r="I1040" s="4">
        <f>+VLOOKUP($A1040,DATOS_CAPACITACIONES!A:I,9,0)</f>
        <v>60</v>
      </c>
      <c r="J1040" s="2">
        <v>40328103</v>
      </c>
      <c r="K1040" s="4">
        <f>+VLOOKUP($J1040,DATOS_PERSONAL!B:C,2,0)</f>
        <v>1030</v>
      </c>
      <c r="L1040" s="4" t="str">
        <f>+VLOOKUP($J1040,DATOS_PERSONAL!B:D,3,0)</f>
        <v>DORYS ADRIANA</v>
      </c>
      <c r="M1040" s="4" t="str">
        <f>+VLOOKUP($J1040,DATOS_PERSONAL!B:E,4,0)</f>
        <v xml:space="preserve">MORENO SANCHEZ </v>
      </c>
      <c r="N1040" s="4" t="str">
        <f>+VLOOKUP($J1040,DATOS_PERSONAL!B:F,5,0)</f>
        <v>OROBERLÍN S.A.S.</v>
      </c>
      <c r="O1040" s="4">
        <f>+VLOOKUP($A1040,DATOS_CAPACITACIONES!A:N,11,0)</f>
        <v>33</v>
      </c>
      <c r="P1040" s="4">
        <f>+VLOOKUP($A1040,DATOS_CAPACITACIONES!A:L,12,0)</f>
        <v>33</v>
      </c>
      <c r="Q1040" s="3">
        <f t="shared" si="16"/>
        <v>1</v>
      </c>
    </row>
    <row r="1041" spans="1:17" ht="34.5" customHeight="1" x14ac:dyDescent="0.25">
      <c r="A1041" s="2">
        <v>44</v>
      </c>
      <c r="B1041" s="4" t="str">
        <f>+VLOOKUP($A1041,DATOS_CAPACITACIONES!A:B,2,0)</f>
        <v>SST</v>
      </c>
      <c r="C1041" s="4" t="str">
        <f>+VLOOKUP($A1041,DATOS_CAPACITACIONES!A:C,3,0)</f>
        <v>Socialización de reglamento interno (Oro Berlin)</v>
      </c>
      <c r="D1041" s="4" t="str">
        <f>+VLOOKUP($A1041,DATOS_CAPACITACIONES!A:D,4,0)</f>
        <v xml:space="preserve">Dar a conocer el reglamento interno de oro berlin. </v>
      </c>
      <c r="E1041" s="4" t="str">
        <f>+VLOOKUP($A1041,DATOS_CAPACITACIONES!A:E,5,0)</f>
        <v>Felipe Arias</v>
      </c>
      <c r="F1041" s="4" t="str">
        <f>+VLOOKUP($A1041,DATOS_CAPACITACIONES!A:F,6,0)</f>
        <v>Felipe Arias</v>
      </c>
      <c r="G1041" s="4" t="str">
        <f>+VLOOKUP($A1041,DATOS_CAPACITACIONES!A:G,7,0)</f>
        <v xml:space="preserve">Finca El Pilar </v>
      </c>
      <c r="H1041" s="5">
        <f>+VLOOKUP($A1041,DATOS_CAPACITACIONES!A:H,8,0)</f>
        <v>44390</v>
      </c>
      <c r="I1041" s="4">
        <f>+VLOOKUP($A1041,DATOS_CAPACITACIONES!A:I,9,0)</f>
        <v>60</v>
      </c>
      <c r="J1041" s="2">
        <v>1063724340</v>
      </c>
      <c r="K1041" s="4">
        <f>+VLOOKUP($J1041,DATOS_PERSONAL!B:C,2,0)</f>
        <v>1345</v>
      </c>
      <c r="L1041" s="4" t="str">
        <f>+VLOOKUP($J1041,DATOS_PERSONAL!B:D,3,0)</f>
        <v xml:space="preserve"> LUIS ALBERTO</v>
      </c>
      <c r="M1041" s="4" t="str">
        <f>+VLOOKUP($J1041,DATOS_PERSONAL!B:E,4,0)</f>
        <v>JULIO ANAYA</v>
      </c>
      <c r="N1041" s="4" t="str">
        <f>+VLOOKUP($J1041,DATOS_PERSONAL!B:F,5,0)</f>
        <v>OROBERLÍN S.A.S.</v>
      </c>
      <c r="O1041" s="4">
        <f>+VLOOKUP($A1041,DATOS_CAPACITACIONES!A:N,11,0)</f>
        <v>33</v>
      </c>
      <c r="P1041" s="4">
        <f>+VLOOKUP($A1041,DATOS_CAPACITACIONES!A:L,12,0)</f>
        <v>33</v>
      </c>
      <c r="Q1041" s="3">
        <f t="shared" si="16"/>
        <v>1</v>
      </c>
    </row>
    <row r="1042" spans="1:17" ht="34.5" customHeight="1" x14ac:dyDescent="0.25">
      <c r="A1042" s="2">
        <v>44</v>
      </c>
      <c r="B1042" s="4" t="str">
        <f>+VLOOKUP($A1042,DATOS_CAPACITACIONES!A:B,2,0)</f>
        <v>SST</v>
      </c>
      <c r="C1042" s="4" t="str">
        <f>+VLOOKUP($A1042,DATOS_CAPACITACIONES!A:C,3,0)</f>
        <v>Socialización de reglamento interno (Oro Berlin)</v>
      </c>
      <c r="D1042" s="4" t="str">
        <f>+VLOOKUP($A1042,DATOS_CAPACITACIONES!A:D,4,0)</f>
        <v xml:space="preserve">Dar a conocer el reglamento interno de oro berlin. </v>
      </c>
      <c r="E1042" s="4" t="str">
        <f>+VLOOKUP($A1042,DATOS_CAPACITACIONES!A:E,5,0)</f>
        <v>Felipe Arias</v>
      </c>
      <c r="F1042" s="4" t="str">
        <f>+VLOOKUP($A1042,DATOS_CAPACITACIONES!A:F,6,0)</f>
        <v>Felipe Arias</v>
      </c>
      <c r="G1042" s="4" t="str">
        <f>+VLOOKUP($A1042,DATOS_CAPACITACIONES!A:G,7,0)</f>
        <v xml:space="preserve">Finca El Pilar </v>
      </c>
      <c r="H1042" s="5">
        <f>+VLOOKUP($A1042,DATOS_CAPACITACIONES!A:H,8,0)</f>
        <v>44390</v>
      </c>
      <c r="I1042" s="4">
        <f>+VLOOKUP($A1042,DATOS_CAPACITACIONES!A:I,9,0)</f>
        <v>60</v>
      </c>
      <c r="J1042" s="2">
        <v>1121911429</v>
      </c>
      <c r="K1042" s="4">
        <f>+VLOOKUP($J1042,DATOS_PERSONAL!B:C,2,0)</f>
        <v>1037</v>
      </c>
      <c r="L1042" s="4" t="str">
        <f>+VLOOKUP($J1042,DATOS_PERSONAL!B:D,3,0)</f>
        <v>JYMMY ALEXANDER</v>
      </c>
      <c r="M1042" s="4" t="str">
        <f>+VLOOKUP($J1042,DATOS_PERSONAL!B:E,4,0)</f>
        <v xml:space="preserve">HERNANDEZ MORENO  </v>
      </c>
      <c r="N1042" s="4" t="str">
        <f>+VLOOKUP($J1042,DATOS_PERSONAL!B:F,5,0)</f>
        <v>OROBERLÍN S.A.S.</v>
      </c>
      <c r="O1042" s="4">
        <f>+VLOOKUP($A1042,DATOS_CAPACITACIONES!A:N,11,0)</f>
        <v>33</v>
      </c>
      <c r="P1042" s="4">
        <f>+VLOOKUP($A1042,DATOS_CAPACITACIONES!A:L,12,0)</f>
        <v>33</v>
      </c>
      <c r="Q1042" s="3">
        <f t="shared" si="16"/>
        <v>1</v>
      </c>
    </row>
    <row r="1043" spans="1:17" ht="34.5" customHeight="1" x14ac:dyDescent="0.25">
      <c r="A1043" s="2">
        <v>44</v>
      </c>
      <c r="B1043" s="4" t="str">
        <f>+VLOOKUP($A1043,DATOS_CAPACITACIONES!A:B,2,0)</f>
        <v>SST</v>
      </c>
      <c r="C1043" s="4" t="str">
        <f>+VLOOKUP($A1043,DATOS_CAPACITACIONES!A:C,3,0)</f>
        <v>Socialización de reglamento interno (Oro Berlin)</v>
      </c>
      <c r="D1043" s="4" t="str">
        <f>+VLOOKUP($A1043,DATOS_CAPACITACIONES!A:D,4,0)</f>
        <v xml:space="preserve">Dar a conocer el reglamento interno de oro berlin. </v>
      </c>
      <c r="E1043" s="4" t="str">
        <f>+VLOOKUP($A1043,DATOS_CAPACITACIONES!A:E,5,0)</f>
        <v>Felipe Arias</v>
      </c>
      <c r="F1043" s="4" t="str">
        <f>+VLOOKUP($A1043,DATOS_CAPACITACIONES!A:F,6,0)</f>
        <v>Felipe Arias</v>
      </c>
      <c r="G1043" s="4" t="str">
        <f>+VLOOKUP($A1043,DATOS_CAPACITACIONES!A:G,7,0)</f>
        <v xml:space="preserve">Finca El Pilar </v>
      </c>
      <c r="H1043" s="5">
        <f>+VLOOKUP($A1043,DATOS_CAPACITACIONES!A:H,8,0)</f>
        <v>44390</v>
      </c>
      <c r="I1043" s="4">
        <f>+VLOOKUP($A1043,DATOS_CAPACITACIONES!A:I,9,0)</f>
        <v>60</v>
      </c>
      <c r="J1043" s="2">
        <v>1121934150</v>
      </c>
      <c r="K1043" s="4">
        <f>+VLOOKUP($J1043,DATOS_PERSONAL!B:C,2,0)</f>
        <v>1058</v>
      </c>
      <c r="L1043" s="4" t="str">
        <f>+VLOOKUP($J1043,DATOS_PERSONAL!B:D,3,0)</f>
        <v xml:space="preserve"> YULIAN ANDRES</v>
      </c>
      <c r="M1043" s="4" t="str">
        <f>+VLOOKUP($J1043,DATOS_PERSONAL!B:E,4,0)</f>
        <v>HERNANDEZ MORENO</v>
      </c>
      <c r="N1043" s="4" t="str">
        <f>+VLOOKUP($J1043,DATOS_PERSONAL!B:F,5,0)</f>
        <v>OROBERLÍN S.A.S.</v>
      </c>
      <c r="O1043" s="4">
        <f>+VLOOKUP($A1043,DATOS_CAPACITACIONES!A:N,11,0)</f>
        <v>33</v>
      </c>
      <c r="P1043" s="4">
        <f>+VLOOKUP($A1043,DATOS_CAPACITACIONES!A:L,12,0)</f>
        <v>33</v>
      </c>
      <c r="Q1043" s="3">
        <f t="shared" si="16"/>
        <v>1</v>
      </c>
    </row>
    <row r="1044" spans="1:17" ht="34.5" customHeight="1" x14ac:dyDescent="0.25">
      <c r="A1044" s="2">
        <v>44</v>
      </c>
      <c r="B1044" s="4" t="str">
        <f>+VLOOKUP($A1044,DATOS_CAPACITACIONES!A:B,2,0)</f>
        <v>SST</v>
      </c>
      <c r="C1044" s="4" t="str">
        <f>+VLOOKUP($A1044,DATOS_CAPACITACIONES!A:C,3,0)</f>
        <v>Socialización de reglamento interno (Oro Berlin)</v>
      </c>
      <c r="D1044" s="4" t="str">
        <f>+VLOOKUP($A1044,DATOS_CAPACITACIONES!A:D,4,0)</f>
        <v xml:space="preserve">Dar a conocer el reglamento interno de oro berlin. </v>
      </c>
      <c r="E1044" s="4" t="str">
        <f>+VLOOKUP($A1044,DATOS_CAPACITACIONES!A:E,5,0)</f>
        <v>Felipe Arias</v>
      </c>
      <c r="F1044" s="4" t="str">
        <f>+VLOOKUP($A1044,DATOS_CAPACITACIONES!A:F,6,0)</f>
        <v>Felipe Arias</v>
      </c>
      <c r="G1044" s="4" t="str">
        <f>+VLOOKUP($A1044,DATOS_CAPACITACIONES!A:G,7,0)</f>
        <v xml:space="preserve">Finca El Pilar </v>
      </c>
      <c r="H1044" s="5">
        <f>+VLOOKUP($A1044,DATOS_CAPACITACIONES!A:H,8,0)</f>
        <v>44390</v>
      </c>
      <c r="I1044" s="4">
        <f>+VLOOKUP($A1044,DATOS_CAPACITACIONES!A:I,9,0)</f>
        <v>60</v>
      </c>
      <c r="J1044" s="2">
        <v>1007329990</v>
      </c>
      <c r="K1044" s="4">
        <f>+VLOOKUP($J1044,DATOS_PERSONAL!B:C,2,0)</f>
        <v>1101</v>
      </c>
      <c r="L1044" s="4" t="str">
        <f>+VLOOKUP($J1044,DATOS_PERSONAL!B:D,3,0)</f>
        <v>ADRIANA</v>
      </c>
      <c r="M1044" s="4" t="str">
        <f>+VLOOKUP($J1044,DATOS_PERSONAL!B:E,4,0)</f>
        <v xml:space="preserve">HERNANDEZ LONDOÑO </v>
      </c>
      <c r="N1044" s="4" t="str">
        <f>+VLOOKUP($J1044,DATOS_PERSONAL!B:F,5,0)</f>
        <v>OROBERLÍN S.A.S.</v>
      </c>
      <c r="O1044" s="4">
        <f>+VLOOKUP($A1044,DATOS_CAPACITACIONES!A:N,11,0)</f>
        <v>33</v>
      </c>
      <c r="P1044" s="4">
        <f>+VLOOKUP($A1044,DATOS_CAPACITACIONES!A:L,12,0)</f>
        <v>33</v>
      </c>
      <c r="Q1044" s="3">
        <f t="shared" si="16"/>
        <v>1</v>
      </c>
    </row>
    <row r="1045" spans="1:17" ht="34.5" customHeight="1" x14ac:dyDescent="0.25">
      <c r="A1045" s="2">
        <v>44</v>
      </c>
      <c r="B1045" s="4" t="str">
        <f>+VLOOKUP($A1045,DATOS_CAPACITACIONES!A:B,2,0)</f>
        <v>SST</v>
      </c>
      <c r="C1045" s="4" t="str">
        <f>+VLOOKUP($A1045,DATOS_CAPACITACIONES!A:C,3,0)</f>
        <v>Socialización de reglamento interno (Oro Berlin)</v>
      </c>
      <c r="D1045" s="4" t="str">
        <f>+VLOOKUP($A1045,DATOS_CAPACITACIONES!A:D,4,0)</f>
        <v xml:space="preserve">Dar a conocer el reglamento interno de oro berlin. </v>
      </c>
      <c r="E1045" s="4" t="str">
        <f>+VLOOKUP($A1045,DATOS_CAPACITACIONES!A:E,5,0)</f>
        <v>Felipe Arias</v>
      </c>
      <c r="F1045" s="4" t="str">
        <f>+VLOOKUP($A1045,DATOS_CAPACITACIONES!A:F,6,0)</f>
        <v>Felipe Arias</v>
      </c>
      <c r="G1045" s="4" t="str">
        <f>+VLOOKUP($A1045,DATOS_CAPACITACIONES!A:G,7,0)</f>
        <v xml:space="preserve">Finca El Pilar </v>
      </c>
      <c r="H1045" s="5">
        <f>+VLOOKUP($A1045,DATOS_CAPACITACIONES!A:H,8,0)</f>
        <v>44390</v>
      </c>
      <c r="I1045" s="4">
        <f>+VLOOKUP($A1045,DATOS_CAPACITACIONES!A:I,9,0)</f>
        <v>60</v>
      </c>
      <c r="J1045" s="2">
        <v>1123115110</v>
      </c>
      <c r="K1045" s="4">
        <f>+VLOOKUP($J1045,DATOS_PERSONAL!B:C,2,0)</f>
        <v>1371</v>
      </c>
      <c r="L1045" s="4" t="str">
        <f>+VLOOKUP($J1045,DATOS_PERSONAL!B:D,3,0)</f>
        <v>MARINELLY</v>
      </c>
      <c r="M1045" s="4" t="str">
        <f>+VLOOKUP($J1045,DATOS_PERSONAL!B:E,4,0)</f>
        <v xml:space="preserve">HERNANDEZ JILGUERO </v>
      </c>
      <c r="N1045" s="4" t="str">
        <f>+VLOOKUP($J1045,DATOS_PERSONAL!B:F,5,0)</f>
        <v>OROBERLÍN S.A.S.</v>
      </c>
      <c r="O1045" s="4">
        <f>+VLOOKUP($A1045,DATOS_CAPACITACIONES!A:N,11,0)</f>
        <v>33</v>
      </c>
      <c r="P1045" s="4">
        <f>+VLOOKUP($A1045,DATOS_CAPACITACIONES!A:L,12,0)</f>
        <v>33</v>
      </c>
      <c r="Q1045" s="3">
        <f t="shared" si="16"/>
        <v>1</v>
      </c>
    </row>
    <row r="1046" spans="1:17" ht="34.5" customHeight="1" x14ac:dyDescent="0.25">
      <c r="A1046" s="2">
        <v>44</v>
      </c>
      <c r="B1046" s="4" t="str">
        <f>+VLOOKUP($A1046,DATOS_CAPACITACIONES!A:B,2,0)</f>
        <v>SST</v>
      </c>
      <c r="C1046" s="4" t="str">
        <f>+VLOOKUP($A1046,DATOS_CAPACITACIONES!A:C,3,0)</f>
        <v>Socialización de reglamento interno (Oro Berlin)</v>
      </c>
      <c r="D1046" s="4" t="str">
        <f>+VLOOKUP($A1046,DATOS_CAPACITACIONES!A:D,4,0)</f>
        <v xml:space="preserve">Dar a conocer el reglamento interno de oro berlin. </v>
      </c>
      <c r="E1046" s="4" t="str">
        <f>+VLOOKUP($A1046,DATOS_CAPACITACIONES!A:E,5,0)</f>
        <v>Felipe Arias</v>
      </c>
      <c r="F1046" s="4" t="str">
        <f>+VLOOKUP($A1046,DATOS_CAPACITACIONES!A:F,6,0)</f>
        <v>Felipe Arias</v>
      </c>
      <c r="G1046" s="4" t="str">
        <f>+VLOOKUP($A1046,DATOS_CAPACITACIONES!A:G,7,0)</f>
        <v xml:space="preserve">Finca El Pilar </v>
      </c>
      <c r="H1046" s="5">
        <f>+VLOOKUP($A1046,DATOS_CAPACITACIONES!A:H,8,0)</f>
        <v>44390</v>
      </c>
      <c r="I1046" s="4">
        <f>+VLOOKUP($A1046,DATOS_CAPACITACIONES!A:I,9,0)</f>
        <v>60</v>
      </c>
      <c r="J1046" s="2">
        <v>1123116171</v>
      </c>
      <c r="K1046" s="4">
        <f>+VLOOKUP($J1046,DATOS_PERSONAL!B:C,2,0)</f>
        <v>1539</v>
      </c>
      <c r="L1046" s="4" t="str">
        <f>+VLOOKUP($J1046,DATOS_PERSONAL!B:D,3,0)</f>
        <v>YULIZA ANDREA</v>
      </c>
      <c r="M1046" s="4" t="str">
        <f>+VLOOKUP($J1046,DATOS_PERSONAL!B:E,4,0)</f>
        <v xml:space="preserve">HERNANDEZ HERNANDEZ </v>
      </c>
      <c r="N1046" s="4" t="str">
        <f>+VLOOKUP($J1046,DATOS_PERSONAL!B:F,5,0)</f>
        <v>OROBERLÍN S.A.S.</v>
      </c>
      <c r="O1046" s="4">
        <f>+VLOOKUP($A1046,DATOS_CAPACITACIONES!A:N,11,0)</f>
        <v>33</v>
      </c>
      <c r="P1046" s="4">
        <f>+VLOOKUP($A1046,DATOS_CAPACITACIONES!A:L,12,0)</f>
        <v>33</v>
      </c>
      <c r="Q1046" s="3">
        <f t="shared" si="16"/>
        <v>1</v>
      </c>
    </row>
    <row r="1047" spans="1:17" ht="34.5" customHeight="1" x14ac:dyDescent="0.25">
      <c r="A1047" s="2">
        <v>44</v>
      </c>
      <c r="B1047" s="4" t="str">
        <f>+VLOOKUP($A1047,DATOS_CAPACITACIONES!A:B,2,0)</f>
        <v>SST</v>
      </c>
      <c r="C1047" s="4" t="str">
        <f>+VLOOKUP($A1047,DATOS_CAPACITACIONES!A:C,3,0)</f>
        <v>Socialización de reglamento interno (Oro Berlin)</v>
      </c>
      <c r="D1047" s="4" t="str">
        <f>+VLOOKUP($A1047,DATOS_CAPACITACIONES!A:D,4,0)</f>
        <v xml:space="preserve">Dar a conocer el reglamento interno de oro berlin. </v>
      </c>
      <c r="E1047" s="4" t="str">
        <f>+VLOOKUP($A1047,DATOS_CAPACITACIONES!A:E,5,0)</f>
        <v>Felipe Arias</v>
      </c>
      <c r="F1047" s="4" t="str">
        <f>+VLOOKUP($A1047,DATOS_CAPACITACIONES!A:F,6,0)</f>
        <v>Felipe Arias</v>
      </c>
      <c r="G1047" s="4" t="str">
        <f>+VLOOKUP($A1047,DATOS_CAPACITACIONES!A:G,7,0)</f>
        <v xml:space="preserve">Finca El Pilar </v>
      </c>
      <c r="H1047" s="5">
        <f>+VLOOKUP($A1047,DATOS_CAPACITACIONES!A:H,8,0)</f>
        <v>44390</v>
      </c>
      <c r="I1047" s="4">
        <f>+VLOOKUP($A1047,DATOS_CAPACITACIONES!A:I,9,0)</f>
        <v>60</v>
      </c>
      <c r="J1047" s="2">
        <v>1010143088</v>
      </c>
      <c r="K1047" s="4">
        <f>+VLOOKUP($J1047,DATOS_PERSONAL!B:C,2,0)</f>
        <v>1536</v>
      </c>
      <c r="L1047" s="4" t="str">
        <f>+VLOOKUP($J1047,DATOS_PERSONAL!B:D,3,0)</f>
        <v>MONICA ALEJANDRA</v>
      </c>
      <c r="M1047" s="4" t="str">
        <f>+VLOOKUP($J1047,DATOS_PERSONAL!B:E,4,0)</f>
        <v xml:space="preserve">HERNANDEZ HERNANDEZ </v>
      </c>
      <c r="N1047" s="4" t="str">
        <f>+VLOOKUP($J1047,DATOS_PERSONAL!B:F,5,0)</f>
        <v>OROBERLÍN S.A.S.</v>
      </c>
      <c r="O1047" s="4">
        <f>+VLOOKUP($A1047,DATOS_CAPACITACIONES!A:N,11,0)</f>
        <v>33</v>
      </c>
      <c r="P1047" s="4">
        <f>+VLOOKUP($A1047,DATOS_CAPACITACIONES!A:L,12,0)</f>
        <v>33</v>
      </c>
      <c r="Q1047" s="3">
        <f t="shared" si="16"/>
        <v>1</v>
      </c>
    </row>
    <row r="1048" spans="1:17" ht="34.5" customHeight="1" x14ac:dyDescent="0.25">
      <c r="A1048" s="2">
        <v>44</v>
      </c>
      <c r="B1048" s="4" t="str">
        <f>+VLOOKUP($A1048,DATOS_CAPACITACIONES!A:B,2,0)</f>
        <v>SST</v>
      </c>
      <c r="C1048" s="4" t="str">
        <f>+VLOOKUP($A1048,DATOS_CAPACITACIONES!A:C,3,0)</f>
        <v>Socialización de reglamento interno (Oro Berlin)</v>
      </c>
      <c r="D1048" s="4" t="str">
        <f>+VLOOKUP($A1048,DATOS_CAPACITACIONES!A:D,4,0)</f>
        <v xml:space="preserve">Dar a conocer el reglamento interno de oro berlin. </v>
      </c>
      <c r="E1048" s="4" t="str">
        <f>+VLOOKUP($A1048,DATOS_CAPACITACIONES!A:E,5,0)</f>
        <v>Felipe Arias</v>
      </c>
      <c r="F1048" s="4" t="str">
        <f>+VLOOKUP($A1048,DATOS_CAPACITACIONES!A:F,6,0)</f>
        <v>Felipe Arias</v>
      </c>
      <c r="G1048" s="4" t="str">
        <f>+VLOOKUP($A1048,DATOS_CAPACITACIONES!A:G,7,0)</f>
        <v xml:space="preserve">Finca El Pilar </v>
      </c>
      <c r="H1048" s="5">
        <f>+VLOOKUP($A1048,DATOS_CAPACITACIONES!A:H,8,0)</f>
        <v>44390</v>
      </c>
      <c r="I1048" s="4">
        <f>+VLOOKUP($A1048,DATOS_CAPACITACIONES!A:I,9,0)</f>
        <v>60</v>
      </c>
      <c r="J1048" s="2">
        <v>31536041</v>
      </c>
      <c r="K1048" s="4">
        <f>+VLOOKUP($J1048,DATOS_PERSONAL!B:C,2,0)</f>
        <v>1101</v>
      </c>
      <c r="L1048" s="4" t="str">
        <f>+VLOOKUP($J1048,DATOS_PERSONAL!B:D,3,0)</f>
        <v>ZAMIRNA</v>
      </c>
      <c r="M1048" s="4" t="str">
        <f>+VLOOKUP($J1048,DATOS_PERSONAL!B:E,4,0)</f>
        <v xml:space="preserve">GUERRERO AGUILAR </v>
      </c>
      <c r="N1048" s="4" t="str">
        <f>+VLOOKUP($J1048,DATOS_PERSONAL!B:F,5,0)</f>
        <v>OROBERLÍN S.A.S.</v>
      </c>
      <c r="O1048" s="4">
        <f>+VLOOKUP($A1048,DATOS_CAPACITACIONES!A:N,11,0)</f>
        <v>33</v>
      </c>
      <c r="P1048" s="4">
        <f>+VLOOKUP($A1048,DATOS_CAPACITACIONES!A:L,12,0)</f>
        <v>33</v>
      </c>
      <c r="Q1048" s="3">
        <f t="shared" si="16"/>
        <v>1</v>
      </c>
    </row>
    <row r="1049" spans="1:17" ht="34.5" customHeight="1" x14ac:dyDescent="0.25">
      <c r="A1049" s="2">
        <v>44</v>
      </c>
      <c r="B1049" s="4" t="str">
        <f>+VLOOKUP($A1049,DATOS_CAPACITACIONES!A:B,2,0)</f>
        <v>SST</v>
      </c>
      <c r="C1049" s="4" t="str">
        <f>+VLOOKUP($A1049,DATOS_CAPACITACIONES!A:C,3,0)</f>
        <v>Socialización de reglamento interno (Oro Berlin)</v>
      </c>
      <c r="D1049" s="4" t="str">
        <f>+VLOOKUP($A1049,DATOS_CAPACITACIONES!A:D,4,0)</f>
        <v xml:space="preserve">Dar a conocer el reglamento interno de oro berlin. </v>
      </c>
      <c r="E1049" s="4" t="str">
        <f>+VLOOKUP($A1049,DATOS_CAPACITACIONES!A:E,5,0)</f>
        <v>Felipe Arias</v>
      </c>
      <c r="F1049" s="4" t="str">
        <f>+VLOOKUP($A1049,DATOS_CAPACITACIONES!A:F,6,0)</f>
        <v>Felipe Arias</v>
      </c>
      <c r="G1049" s="4" t="str">
        <f>+VLOOKUP($A1049,DATOS_CAPACITACIONES!A:G,7,0)</f>
        <v xml:space="preserve">Finca El Pilar </v>
      </c>
      <c r="H1049" s="5">
        <f>+VLOOKUP($A1049,DATOS_CAPACITACIONES!A:H,8,0)</f>
        <v>44390</v>
      </c>
      <c r="I1049" s="4">
        <f>+VLOOKUP($A1049,DATOS_CAPACITACIONES!A:I,9,0)</f>
        <v>60</v>
      </c>
      <c r="J1049" s="2">
        <v>1121952333</v>
      </c>
      <c r="K1049" s="4">
        <f>+VLOOKUP($J1049,DATOS_PERSONAL!B:C,2,0)</f>
        <v>1480</v>
      </c>
      <c r="L1049" s="4" t="str">
        <f>+VLOOKUP($J1049,DATOS_PERSONAL!B:D,3,0)</f>
        <v>DANNY ALEJANDRA</v>
      </c>
      <c r="M1049" s="4" t="str">
        <f>+VLOOKUP($J1049,DATOS_PERSONAL!B:E,4,0)</f>
        <v xml:space="preserve">GONZALEZ </v>
      </c>
      <c r="N1049" s="4" t="str">
        <f>+VLOOKUP($J1049,DATOS_PERSONAL!B:F,5,0)</f>
        <v>OROBERLÍN S.A.S.</v>
      </c>
      <c r="O1049" s="4">
        <f>+VLOOKUP($A1049,DATOS_CAPACITACIONES!A:N,11,0)</f>
        <v>33</v>
      </c>
      <c r="P1049" s="4">
        <f>+VLOOKUP($A1049,DATOS_CAPACITACIONES!A:L,12,0)</f>
        <v>33</v>
      </c>
      <c r="Q1049" s="3">
        <f t="shared" si="16"/>
        <v>1</v>
      </c>
    </row>
    <row r="1050" spans="1:17" ht="34.5" customHeight="1" x14ac:dyDescent="0.25">
      <c r="A1050" s="2">
        <v>44</v>
      </c>
      <c r="B1050" s="4" t="str">
        <f>+VLOOKUP($A1050,DATOS_CAPACITACIONES!A:B,2,0)</f>
        <v>SST</v>
      </c>
      <c r="C1050" s="4" t="str">
        <f>+VLOOKUP($A1050,DATOS_CAPACITACIONES!A:C,3,0)</f>
        <v>Socialización de reglamento interno (Oro Berlin)</v>
      </c>
      <c r="D1050" s="4" t="str">
        <f>+VLOOKUP($A1050,DATOS_CAPACITACIONES!A:D,4,0)</f>
        <v xml:space="preserve">Dar a conocer el reglamento interno de oro berlin. </v>
      </c>
      <c r="E1050" s="4" t="str">
        <f>+VLOOKUP($A1050,DATOS_CAPACITACIONES!A:E,5,0)</f>
        <v>Felipe Arias</v>
      </c>
      <c r="F1050" s="4" t="str">
        <f>+VLOOKUP($A1050,DATOS_CAPACITACIONES!A:F,6,0)</f>
        <v>Felipe Arias</v>
      </c>
      <c r="G1050" s="4" t="str">
        <f>+VLOOKUP($A1050,DATOS_CAPACITACIONES!A:G,7,0)</f>
        <v xml:space="preserve">Finca El Pilar </v>
      </c>
      <c r="H1050" s="5">
        <f>+VLOOKUP($A1050,DATOS_CAPACITACIONES!A:H,8,0)</f>
        <v>44390</v>
      </c>
      <c r="I1050" s="4">
        <f>+VLOOKUP($A1050,DATOS_CAPACITACIONES!A:I,9,0)</f>
        <v>60</v>
      </c>
      <c r="J1050" s="2">
        <v>1083556844</v>
      </c>
      <c r="K1050" s="4">
        <f>+VLOOKUP($J1050,DATOS_PERSONAL!B:C,2,0)</f>
        <v>1548</v>
      </c>
      <c r="L1050" s="4" t="str">
        <f>+VLOOKUP($J1050,DATOS_PERSONAL!B:D,3,0)</f>
        <v>GEINER ANTONIO</v>
      </c>
      <c r="M1050" s="4" t="str">
        <f>+VLOOKUP($J1050,DATOS_PERSONAL!B:E,4,0)</f>
        <v xml:space="preserve">GIL LARA </v>
      </c>
      <c r="N1050" s="4" t="str">
        <f>+VLOOKUP($J1050,DATOS_PERSONAL!B:F,5,0)</f>
        <v>OROBERLÍN S.A.S.</v>
      </c>
      <c r="O1050" s="4">
        <f>+VLOOKUP($A1050,DATOS_CAPACITACIONES!A:N,11,0)</f>
        <v>33</v>
      </c>
      <c r="P1050" s="4">
        <f>+VLOOKUP($A1050,DATOS_CAPACITACIONES!A:L,12,0)</f>
        <v>33</v>
      </c>
      <c r="Q1050" s="3">
        <f t="shared" si="16"/>
        <v>1</v>
      </c>
    </row>
    <row r="1051" spans="1:17" ht="34.5" customHeight="1" x14ac:dyDescent="0.25">
      <c r="A1051" s="2">
        <v>44</v>
      </c>
      <c r="B1051" s="4" t="str">
        <f>+VLOOKUP($A1051,DATOS_CAPACITACIONES!A:B,2,0)</f>
        <v>SST</v>
      </c>
      <c r="C1051" s="4" t="str">
        <f>+VLOOKUP($A1051,DATOS_CAPACITACIONES!A:C,3,0)</f>
        <v>Socialización de reglamento interno (Oro Berlin)</v>
      </c>
      <c r="D1051" s="4" t="str">
        <f>+VLOOKUP($A1051,DATOS_CAPACITACIONES!A:D,4,0)</f>
        <v xml:space="preserve">Dar a conocer el reglamento interno de oro berlin. </v>
      </c>
      <c r="E1051" s="4" t="str">
        <f>+VLOOKUP($A1051,DATOS_CAPACITACIONES!A:E,5,0)</f>
        <v>Felipe Arias</v>
      </c>
      <c r="F1051" s="4" t="str">
        <f>+VLOOKUP($A1051,DATOS_CAPACITACIONES!A:F,6,0)</f>
        <v>Felipe Arias</v>
      </c>
      <c r="G1051" s="4" t="str">
        <f>+VLOOKUP($A1051,DATOS_CAPACITACIONES!A:G,7,0)</f>
        <v xml:space="preserve">Finca El Pilar </v>
      </c>
      <c r="H1051" s="5">
        <f>+VLOOKUP($A1051,DATOS_CAPACITACIONES!A:H,8,0)</f>
        <v>44390</v>
      </c>
      <c r="I1051" s="4">
        <f>+VLOOKUP($A1051,DATOS_CAPACITACIONES!A:I,9,0)</f>
        <v>60</v>
      </c>
      <c r="J1051" s="2">
        <v>38360656</v>
      </c>
      <c r="K1051" s="4">
        <f>+VLOOKUP($J1051,DATOS_PERSONAL!B:C,2,0)</f>
        <v>1039</v>
      </c>
      <c r="L1051" s="4" t="str">
        <f>+VLOOKUP($J1051,DATOS_PERSONAL!B:D,3,0)</f>
        <v>EMILCE</v>
      </c>
      <c r="M1051" s="4" t="str">
        <f>+VLOOKUP($J1051,DATOS_PERSONAL!B:E,4,0)</f>
        <v xml:space="preserve">CESPEDES CANAS </v>
      </c>
      <c r="N1051" s="4" t="str">
        <f>+VLOOKUP($J1051,DATOS_PERSONAL!B:F,5,0)</f>
        <v>OROBERLÍN S.A.S.</v>
      </c>
      <c r="O1051" s="4">
        <f>+VLOOKUP($A1051,DATOS_CAPACITACIONES!A:N,11,0)</f>
        <v>33</v>
      </c>
      <c r="P1051" s="4">
        <f>+VLOOKUP($A1051,DATOS_CAPACITACIONES!A:L,12,0)</f>
        <v>33</v>
      </c>
      <c r="Q1051" s="3">
        <f t="shared" si="16"/>
        <v>1</v>
      </c>
    </row>
    <row r="1052" spans="1:17" ht="34.5" customHeight="1" x14ac:dyDescent="0.25">
      <c r="A1052" s="2">
        <v>44</v>
      </c>
      <c r="B1052" s="4" t="str">
        <f>+VLOOKUP($A1052,DATOS_CAPACITACIONES!A:B,2,0)</f>
        <v>SST</v>
      </c>
      <c r="C1052" s="4" t="str">
        <f>+VLOOKUP($A1052,DATOS_CAPACITACIONES!A:C,3,0)</f>
        <v>Socialización de reglamento interno (Oro Berlin)</v>
      </c>
      <c r="D1052" s="4" t="str">
        <f>+VLOOKUP($A1052,DATOS_CAPACITACIONES!A:D,4,0)</f>
        <v xml:space="preserve">Dar a conocer el reglamento interno de oro berlin. </v>
      </c>
      <c r="E1052" s="4" t="str">
        <f>+VLOOKUP($A1052,DATOS_CAPACITACIONES!A:E,5,0)</f>
        <v>Felipe Arias</v>
      </c>
      <c r="F1052" s="4" t="str">
        <f>+VLOOKUP($A1052,DATOS_CAPACITACIONES!A:F,6,0)</f>
        <v>Felipe Arias</v>
      </c>
      <c r="G1052" s="4" t="str">
        <f>+VLOOKUP($A1052,DATOS_CAPACITACIONES!A:G,7,0)</f>
        <v xml:space="preserve">Finca El Pilar </v>
      </c>
      <c r="H1052" s="5">
        <f>+VLOOKUP($A1052,DATOS_CAPACITACIONES!A:H,8,0)</f>
        <v>44390</v>
      </c>
      <c r="I1052" s="4">
        <f>+VLOOKUP($A1052,DATOS_CAPACITACIONES!A:I,9,0)</f>
        <v>60</v>
      </c>
      <c r="J1052" s="2">
        <v>1109411143</v>
      </c>
      <c r="K1052" s="4">
        <f>+VLOOKUP($J1052,DATOS_PERSONAL!B:C,2,0)</f>
        <v>1477</v>
      </c>
      <c r="L1052" s="4" t="str">
        <f>+VLOOKUP($J1052,DATOS_PERSONAL!B:D,3,0)</f>
        <v>YISSY FERNANDA</v>
      </c>
      <c r="M1052" s="4" t="str">
        <f>+VLOOKUP($J1052,DATOS_PERSONAL!B:E,4,0)</f>
        <v xml:space="preserve">CASTRO CESPEDES </v>
      </c>
      <c r="N1052" s="4" t="str">
        <f>+VLOOKUP($J1052,DATOS_PERSONAL!B:F,5,0)</f>
        <v>OROBERLÍN S.A.S.</v>
      </c>
      <c r="O1052" s="4">
        <f>+VLOOKUP($A1052,DATOS_CAPACITACIONES!A:N,11,0)</f>
        <v>33</v>
      </c>
      <c r="P1052" s="4">
        <f>+VLOOKUP($A1052,DATOS_CAPACITACIONES!A:L,12,0)</f>
        <v>33</v>
      </c>
      <c r="Q1052" s="3">
        <f t="shared" si="16"/>
        <v>1</v>
      </c>
    </row>
    <row r="1053" spans="1:17" ht="34.5" customHeight="1" x14ac:dyDescent="0.25">
      <c r="A1053" s="2">
        <v>44</v>
      </c>
      <c r="B1053" s="4" t="str">
        <f>+VLOOKUP($A1053,DATOS_CAPACITACIONES!A:B,2,0)</f>
        <v>SST</v>
      </c>
      <c r="C1053" s="4" t="str">
        <f>+VLOOKUP($A1053,DATOS_CAPACITACIONES!A:C,3,0)</f>
        <v>Socialización de reglamento interno (Oro Berlin)</v>
      </c>
      <c r="D1053" s="4" t="str">
        <f>+VLOOKUP($A1053,DATOS_CAPACITACIONES!A:D,4,0)</f>
        <v xml:space="preserve">Dar a conocer el reglamento interno de oro berlin. </v>
      </c>
      <c r="E1053" s="4" t="str">
        <f>+VLOOKUP($A1053,DATOS_CAPACITACIONES!A:E,5,0)</f>
        <v>Felipe Arias</v>
      </c>
      <c r="F1053" s="4" t="str">
        <f>+VLOOKUP($A1053,DATOS_CAPACITACIONES!A:F,6,0)</f>
        <v>Felipe Arias</v>
      </c>
      <c r="G1053" s="4" t="str">
        <f>+VLOOKUP($A1053,DATOS_CAPACITACIONES!A:G,7,0)</f>
        <v xml:space="preserve">Finca El Pilar </v>
      </c>
      <c r="H1053" s="5">
        <f>+VLOOKUP($A1053,DATOS_CAPACITACIONES!A:H,8,0)</f>
        <v>44390</v>
      </c>
      <c r="I1053" s="4">
        <f>+VLOOKUP($A1053,DATOS_CAPACITACIONES!A:I,9,0)</f>
        <v>60</v>
      </c>
      <c r="J1053" s="2">
        <v>1122142973</v>
      </c>
      <c r="K1053" s="4">
        <f>+VLOOKUP($J1053,DATOS_PERSONAL!B:C,2,0)</f>
        <v>1415</v>
      </c>
      <c r="L1053" s="4" t="str">
        <f>+VLOOKUP($J1053,DATOS_PERSONAL!B:D,3,0)</f>
        <v xml:space="preserve"> ERIKA DAYANA</v>
      </c>
      <c r="M1053" s="4" t="str">
        <f>+VLOOKUP($J1053,DATOS_PERSONAL!B:E,4,0)</f>
        <v>CARO MORA</v>
      </c>
      <c r="N1053" s="4" t="str">
        <f>+VLOOKUP($J1053,DATOS_PERSONAL!B:F,5,0)</f>
        <v>OROBERLÍN S.A.S.</v>
      </c>
      <c r="O1053" s="4">
        <f>+VLOOKUP($A1053,DATOS_CAPACITACIONES!A:N,11,0)</f>
        <v>33</v>
      </c>
      <c r="P1053" s="4">
        <f>+VLOOKUP($A1053,DATOS_CAPACITACIONES!A:L,12,0)</f>
        <v>33</v>
      </c>
      <c r="Q1053" s="3">
        <f t="shared" si="16"/>
        <v>1</v>
      </c>
    </row>
    <row r="1054" spans="1:17" ht="34.5" customHeight="1" x14ac:dyDescent="0.25">
      <c r="A1054" s="2">
        <v>44</v>
      </c>
      <c r="B1054" s="4" t="str">
        <f>+VLOOKUP($A1054,DATOS_CAPACITACIONES!A:B,2,0)</f>
        <v>SST</v>
      </c>
      <c r="C1054" s="4" t="str">
        <f>+VLOOKUP($A1054,DATOS_CAPACITACIONES!A:C,3,0)</f>
        <v>Socialización de reglamento interno (Oro Berlin)</v>
      </c>
      <c r="D1054" s="4" t="str">
        <f>+VLOOKUP($A1054,DATOS_CAPACITACIONES!A:D,4,0)</f>
        <v xml:space="preserve">Dar a conocer el reglamento interno de oro berlin. </v>
      </c>
      <c r="E1054" s="4" t="str">
        <f>+VLOOKUP($A1054,DATOS_CAPACITACIONES!A:E,5,0)</f>
        <v>Felipe Arias</v>
      </c>
      <c r="F1054" s="4" t="str">
        <f>+VLOOKUP($A1054,DATOS_CAPACITACIONES!A:F,6,0)</f>
        <v>Felipe Arias</v>
      </c>
      <c r="G1054" s="4" t="str">
        <f>+VLOOKUP($A1054,DATOS_CAPACITACIONES!A:G,7,0)</f>
        <v xml:space="preserve">Finca El Pilar </v>
      </c>
      <c r="H1054" s="5">
        <f>+VLOOKUP($A1054,DATOS_CAPACITACIONES!A:H,8,0)</f>
        <v>44390</v>
      </c>
      <c r="I1054" s="4">
        <f>+VLOOKUP($A1054,DATOS_CAPACITACIONES!A:I,9,0)</f>
        <v>60</v>
      </c>
      <c r="J1054" s="2">
        <v>1006697383</v>
      </c>
      <c r="K1054" s="4">
        <f>+VLOOKUP($J1054,DATOS_PERSONAL!B:C,2,0)</f>
        <v>1535</v>
      </c>
      <c r="L1054" s="4" t="str">
        <f>+VLOOKUP($J1054,DATOS_PERSONAL!B:D,3,0)</f>
        <v>DIANA SOFIA</v>
      </c>
      <c r="M1054" s="4" t="str">
        <f>+VLOOKUP($J1054,DATOS_PERSONAL!B:E,4,0)</f>
        <v xml:space="preserve">BLANCO ANDRADE </v>
      </c>
      <c r="N1054" s="4" t="str">
        <f>+VLOOKUP($J1054,DATOS_PERSONAL!B:F,5,0)</f>
        <v>OROBERLÍN S.A.S.</v>
      </c>
      <c r="O1054" s="4">
        <f>+VLOOKUP($A1054,DATOS_CAPACITACIONES!A:N,11,0)</f>
        <v>33</v>
      </c>
      <c r="P1054" s="4">
        <f>+VLOOKUP($A1054,DATOS_CAPACITACIONES!A:L,12,0)</f>
        <v>33</v>
      </c>
      <c r="Q1054" s="3">
        <f t="shared" si="16"/>
        <v>1</v>
      </c>
    </row>
    <row r="1055" spans="1:17" ht="34.5" customHeight="1" x14ac:dyDescent="0.25">
      <c r="A1055" s="2">
        <v>44</v>
      </c>
      <c r="B1055" s="4" t="str">
        <f>+VLOOKUP($A1055,DATOS_CAPACITACIONES!A:B,2,0)</f>
        <v>SST</v>
      </c>
      <c r="C1055" s="4" t="str">
        <f>+VLOOKUP($A1055,DATOS_CAPACITACIONES!A:C,3,0)</f>
        <v>Socialización de reglamento interno (Oro Berlin)</v>
      </c>
      <c r="D1055" s="4" t="str">
        <f>+VLOOKUP($A1055,DATOS_CAPACITACIONES!A:D,4,0)</f>
        <v xml:space="preserve">Dar a conocer el reglamento interno de oro berlin. </v>
      </c>
      <c r="E1055" s="4" t="str">
        <f>+VLOOKUP($A1055,DATOS_CAPACITACIONES!A:E,5,0)</f>
        <v>Felipe Arias</v>
      </c>
      <c r="F1055" s="4" t="str">
        <f>+VLOOKUP($A1055,DATOS_CAPACITACIONES!A:F,6,0)</f>
        <v>Felipe Arias</v>
      </c>
      <c r="G1055" s="4" t="str">
        <f>+VLOOKUP($A1055,DATOS_CAPACITACIONES!A:G,7,0)</f>
        <v xml:space="preserve">Finca El Pilar </v>
      </c>
      <c r="H1055" s="5">
        <f>+VLOOKUP($A1055,DATOS_CAPACITACIONES!A:H,8,0)</f>
        <v>44390</v>
      </c>
      <c r="I1055" s="4">
        <f>+VLOOKUP($A1055,DATOS_CAPACITACIONES!A:I,9,0)</f>
        <v>60</v>
      </c>
      <c r="J1055" s="2">
        <v>1193531410</v>
      </c>
      <c r="K1055" s="4">
        <f>+VLOOKUP($J1055,DATOS_PERSONAL!B:C,2,0)</f>
        <v>1544</v>
      </c>
      <c r="L1055" s="4" t="str">
        <f>+VLOOKUP($J1055,DATOS_PERSONAL!B:D,3,0)</f>
        <v>SARA DANIELA</v>
      </c>
      <c r="M1055" s="4" t="str">
        <f>+VLOOKUP($J1055,DATOS_PERSONAL!B:E,4,0)</f>
        <v xml:space="preserve">BELTRAN MORENO </v>
      </c>
      <c r="N1055" s="4" t="str">
        <f>+VLOOKUP($J1055,DATOS_PERSONAL!B:F,5,0)</f>
        <v>OROBERLÍN S.A.S.</v>
      </c>
      <c r="O1055" s="4">
        <f>+VLOOKUP($A1055,DATOS_CAPACITACIONES!A:N,11,0)</f>
        <v>33</v>
      </c>
      <c r="P1055" s="4">
        <f>+VLOOKUP($A1055,DATOS_CAPACITACIONES!A:L,12,0)</f>
        <v>33</v>
      </c>
      <c r="Q1055" s="3">
        <f t="shared" si="16"/>
        <v>1</v>
      </c>
    </row>
    <row r="1056" spans="1:17" ht="34.5" customHeight="1" x14ac:dyDescent="0.25">
      <c r="A1056" s="2">
        <v>44</v>
      </c>
      <c r="B1056" s="4" t="str">
        <f>+VLOOKUP($A1056,DATOS_CAPACITACIONES!A:B,2,0)</f>
        <v>SST</v>
      </c>
      <c r="C1056" s="4" t="str">
        <f>+VLOOKUP($A1056,DATOS_CAPACITACIONES!A:C,3,0)</f>
        <v>Socialización de reglamento interno (Oro Berlin)</v>
      </c>
      <c r="D1056" s="4" t="str">
        <f>+VLOOKUP($A1056,DATOS_CAPACITACIONES!A:D,4,0)</f>
        <v xml:space="preserve">Dar a conocer el reglamento interno de oro berlin. </v>
      </c>
      <c r="E1056" s="4" t="str">
        <f>+VLOOKUP($A1056,DATOS_CAPACITACIONES!A:E,5,0)</f>
        <v>Felipe Arias</v>
      </c>
      <c r="F1056" s="4" t="str">
        <f>+VLOOKUP($A1056,DATOS_CAPACITACIONES!A:F,6,0)</f>
        <v>Felipe Arias</v>
      </c>
      <c r="G1056" s="4" t="str">
        <f>+VLOOKUP($A1056,DATOS_CAPACITACIONES!A:G,7,0)</f>
        <v xml:space="preserve">Finca El Pilar </v>
      </c>
      <c r="H1056" s="5">
        <f>+VLOOKUP($A1056,DATOS_CAPACITACIONES!A:H,8,0)</f>
        <v>44390</v>
      </c>
      <c r="I1056" s="4">
        <f>+VLOOKUP($A1056,DATOS_CAPACITACIONES!A:I,9,0)</f>
        <v>60</v>
      </c>
      <c r="J1056" s="2">
        <v>1121917518</v>
      </c>
      <c r="K1056" s="4" t="str">
        <f>+VLOOKUP($J1056,DATOS_PERSONAL!B:C,2,0)</f>
        <v>N/A</v>
      </c>
      <c r="L1056" s="4" t="str">
        <f>+VLOOKUP($J1056,DATOS_PERSONAL!B:D,3,0)</f>
        <v xml:space="preserve"> CARLOS ALBEIRO</v>
      </c>
      <c r="M1056" s="4" t="str">
        <f>+VLOOKUP($J1056,DATOS_PERSONAL!B:E,4,0)</f>
        <v>BECERRA ZAMORA</v>
      </c>
      <c r="N1056" s="4" t="str">
        <f>+VLOOKUP($J1056,DATOS_PERSONAL!B:F,5,0)</f>
        <v>PALMERAS CARARABO S.A.</v>
      </c>
      <c r="O1056" s="4">
        <f>+VLOOKUP($A1056,DATOS_CAPACITACIONES!A:N,11,0)</f>
        <v>33</v>
      </c>
      <c r="P1056" s="4">
        <f>+VLOOKUP($A1056,DATOS_CAPACITACIONES!A:L,12,0)</f>
        <v>33</v>
      </c>
      <c r="Q1056" s="3">
        <f t="shared" si="16"/>
        <v>1</v>
      </c>
    </row>
    <row r="1057" spans="1:17" ht="34.5" customHeight="1" x14ac:dyDescent="0.25">
      <c r="A1057" s="2">
        <v>44</v>
      </c>
      <c r="B1057" s="4" t="str">
        <f>+VLOOKUP($A1057,DATOS_CAPACITACIONES!A:B,2,0)</f>
        <v>SST</v>
      </c>
      <c r="C1057" s="4" t="str">
        <f>+VLOOKUP($A1057,DATOS_CAPACITACIONES!A:C,3,0)</f>
        <v>Socialización de reglamento interno (Oro Berlin)</v>
      </c>
      <c r="D1057" s="4" t="str">
        <f>+VLOOKUP($A1057,DATOS_CAPACITACIONES!A:D,4,0)</f>
        <v xml:space="preserve">Dar a conocer el reglamento interno de oro berlin. </v>
      </c>
      <c r="E1057" s="4" t="str">
        <f>+VLOOKUP($A1057,DATOS_CAPACITACIONES!A:E,5,0)</f>
        <v>Felipe Arias</v>
      </c>
      <c r="F1057" s="4" t="str">
        <f>+VLOOKUP($A1057,DATOS_CAPACITACIONES!A:F,6,0)</f>
        <v>Felipe Arias</v>
      </c>
      <c r="G1057" s="4" t="str">
        <f>+VLOOKUP($A1057,DATOS_CAPACITACIONES!A:G,7,0)</f>
        <v xml:space="preserve">Finca El Pilar </v>
      </c>
      <c r="H1057" s="5">
        <f>+VLOOKUP($A1057,DATOS_CAPACITACIONES!A:H,8,0)</f>
        <v>44390</v>
      </c>
      <c r="I1057" s="4">
        <f>+VLOOKUP($A1057,DATOS_CAPACITACIONES!A:I,9,0)</f>
        <v>60</v>
      </c>
      <c r="J1057" s="2">
        <v>1052702515</v>
      </c>
      <c r="K1057" s="4">
        <f>+VLOOKUP($J1057,DATOS_PERSONAL!B:C,2,0)</f>
        <v>1517</v>
      </c>
      <c r="L1057" s="4" t="str">
        <f>+VLOOKUP($J1057,DATOS_PERSONAL!B:D,3,0)</f>
        <v xml:space="preserve"> ALEXANDER</v>
      </c>
      <c r="M1057" s="4" t="str">
        <f>+VLOOKUP($J1057,DATOS_PERSONAL!B:E,4,0)</f>
        <v>ANGULO CANTILLO</v>
      </c>
      <c r="N1057" s="4" t="str">
        <f>+VLOOKUP($J1057,DATOS_PERSONAL!B:F,5,0)</f>
        <v>OROBERLÍN S.A.S.</v>
      </c>
      <c r="O1057" s="4">
        <f>+VLOOKUP($A1057,DATOS_CAPACITACIONES!A:N,11,0)</f>
        <v>33</v>
      </c>
      <c r="P1057" s="4">
        <f>+VLOOKUP($A1057,DATOS_CAPACITACIONES!A:L,12,0)</f>
        <v>33</v>
      </c>
      <c r="Q1057" s="3">
        <f t="shared" si="16"/>
        <v>1</v>
      </c>
    </row>
    <row r="1058" spans="1:17" ht="34.5" customHeight="1" x14ac:dyDescent="0.25">
      <c r="A1058" s="2">
        <v>44</v>
      </c>
      <c r="B1058" s="4" t="str">
        <f>+VLOOKUP($A1058,DATOS_CAPACITACIONES!A:B,2,0)</f>
        <v>SST</v>
      </c>
      <c r="C1058" s="4" t="str">
        <f>+VLOOKUP($A1058,DATOS_CAPACITACIONES!A:C,3,0)</f>
        <v>Socialización de reglamento interno (Oro Berlin)</v>
      </c>
      <c r="D1058" s="4" t="str">
        <f>+VLOOKUP($A1058,DATOS_CAPACITACIONES!A:D,4,0)</f>
        <v xml:space="preserve">Dar a conocer el reglamento interno de oro berlin. </v>
      </c>
      <c r="E1058" s="4" t="str">
        <f>+VLOOKUP($A1058,DATOS_CAPACITACIONES!A:E,5,0)</f>
        <v>Felipe Arias</v>
      </c>
      <c r="F1058" s="4" t="str">
        <f>+VLOOKUP($A1058,DATOS_CAPACITACIONES!A:F,6,0)</f>
        <v>Felipe Arias</v>
      </c>
      <c r="G1058" s="4" t="str">
        <f>+VLOOKUP($A1058,DATOS_CAPACITACIONES!A:G,7,0)</f>
        <v xml:space="preserve">Finca El Pilar </v>
      </c>
      <c r="H1058" s="5">
        <f>+VLOOKUP($A1058,DATOS_CAPACITACIONES!A:H,8,0)</f>
        <v>44390</v>
      </c>
      <c r="I1058" s="4">
        <f>+VLOOKUP($A1058,DATOS_CAPACITACIONES!A:I,9,0)</f>
        <v>60</v>
      </c>
      <c r="J1058" s="2">
        <v>1120499197</v>
      </c>
      <c r="K1058" s="4">
        <f>+VLOOKUP($J1058,DATOS_PERSONAL!B:C,2,0)</f>
        <v>1065</v>
      </c>
      <c r="L1058" s="4" t="str">
        <f>+VLOOKUP($J1058,DATOS_PERSONAL!B:D,3,0)</f>
        <v>LADY JOHANA</v>
      </c>
      <c r="M1058" s="4" t="str">
        <f>+VLOOKUP($J1058,DATOS_PERSONAL!B:E,4,0)</f>
        <v xml:space="preserve">ANDRADE SANCHEZ </v>
      </c>
      <c r="N1058" s="4" t="str">
        <f>+VLOOKUP($J1058,DATOS_PERSONAL!B:F,5,0)</f>
        <v>OROBERLÍN S.A.S.</v>
      </c>
      <c r="O1058" s="4">
        <f>+VLOOKUP($A1058,DATOS_CAPACITACIONES!A:N,11,0)</f>
        <v>33</v>
      </c>
      <c r="P1058" s="4">
        <f>+VLOOKUP($A1058,DATOS_CAPACITACIONES!A:L,12,0)</f>
        <v>33</v>
      </c>
      <c r="Q1058" s="3">
        <f t="shared" si="16"/>
        <v>1</v>
      </c>
    </row>
    <row r="1059" spans="1:17" ht="34.5" customHeight="1" x14ac:dyDescent="0.25">
      <c r="A1059" s="2">
        <v>45</v>
      </c>
      <c r="B1059" s="4" t="str">
        <f>+VLOOKUP($A1059,DATOS_CAPACITACIONES!A:B,2,0)</f>
        <v>SST</v>
      </c>
      <c r="C1059" s="4" t="str">
        <f>+VLOOKUP($A1059,DATOS_CAPACITACIONES!A:C,3,0)</f>
        <v>Gimnasia laboral</v>
      </c>
      <c r="D1059" s="4" t="str">
        <f>+VLOOKUP($A1059,DATOS_CAPACITACIONES!A:D,4,0)</f>
        <v>promover hábitos y estilos de vida saludables.</v>
      </c>
      <c r="E1059" s="4" t="str">
        <f>+VLOOKUP($A1059,DATOS_CAPACITACIONES!A:E,5,0)</f>
        <v>Felipe Arias</v>
      </c>
      <c r="F1059" s="4" t="str">
        <f>+VLOOKUP($A1059,DATOS_CAPACITACIONES!A:F,6,0)</f>
        <v>Felipe Arias</v>
      </c>
      <c r="G1059" s="4" t="str">
        <f>+VLOOKUP($A1059,DATOS_CAPACITACIONES!A:G,7,0)</f>
        <v xml:space="preserve">Finca El Pilar </v>
      </c>
      <c r="H1059" s="5">
        <f>+VLOOKUP($A1059,DATOS_CAPACITACIONES!A:H,8,0)</f>
        <v>44391</v>
      </c>
      <c r="I1059" s="4">
        <f>+VLOOKUP($A1059,DATOS_CAPACITACIONES!A:I,9,0)</f>
        <v>60</v>
      </c>
      <c r="J1059" s="2">
        <v>1006658683</v>
      </c>
      <c r="K1059" s="4">
        <f>+VLOOKUP($J1059,DATOS_PERSONAL!B:C,2,0)</f>
        <v>1509</v>
      </c>
      <c r="L1059" s="4" t="str">
        <f>+VLOOKUP($J1059,DATOS_PERSONAL!B:D,3,0)</f>
        <v>BRAYAN DAVID</v>
      </c>
      <c r="M1059" s="4" t="str">
        <f>+VLOOKUP($J1059,DATOS_PERSONAL!B:E,4,0)</f>
        <v xml:space="preserve">ROA OCHOA </v>
      </c>
      <c r="N1059" s="4" t="str">
        <f>+VLOOKUP($J1059,DATOS_PERSONAL!B:F,5,0)</f>
        <v>OROBERLÍN S.A.S.</v>
      </c>
      <c r="O1059" s="4">
        <f>+VLOOKUP($A1059,DATOS_CAPACITACIONES!A:N,11,0)</f>
        <v>40</v>
      </c>
      <c r="P1059" s="4">
        <f>+VLOOKUP($A1059,DATOS_CAPACITACIONES!A:L,12,0)</f>
        <v>40</v>
      </c>
      <c r="Q1059" s="3">
        <f t="shared" si="16"/>
        <v>1</v>
      </c>
    </row>
    <row r="1060" spans="1:17" ht="34.5" customHeight="1" x14ac:dyDescent="0.25">
      <c r="A1060" s="2">
        <v>45</v>
      </c>
      <c r="B1060" s="4" t="str">
        <f>+VLOOKUP($A1060,DATOS_CAPACITACIONES!A:B,2,0)</f>
        <v>SST</v>
      </c>
      <c r="C1060" s="4" t="str">
        <f>+VLOOKUP($A1060,DATOS_CAPACITACIONES!A:C,3,0)</f>
        <v>Gimnasia laboral</v>
      </c>
      <c r="D1060" s="4" t="str">
        <f>+VLOOKUP($A1060,DATOS_CAPACITACIONES!A:D,4,0)</f>
        <v>promover hábitos y estilos de vida saludables.</v>
      </c>
      <c r="E1060" s="4" t="str">
        <f>+VLOOKUP($A1060,DATOS_CAPACITACIONES!A:E,5,0)</f>
        <v>Felipe Arias</v>
      </c>
      <c r="F1060" s="4" t="str">
        <f>+VLOOKUP($A1060,DATOS_CAPACITACIONES!A:F,6,0)</f>
        <v>Felipe Arias</v>
      </c>
      <c r="G1060" s="4" t="str">
        <f>+VLOOKUP($A1060,DATOS_CAPACITACIONES!A:G,7,0)</f>
        <v xml:space="preserve">Finca El Pilar </v>
      </c>
      <c r="H1060" s="5">
        <f>+VLOOKUP($A1060,DATOS_CAPACITACIONES!A:H,8,0)</f>
        <v>44391</v>
      </c>
      <c r="I1060" s="4">
        <f>+VLOOKUP($A1060,DATOS_CAPACITACIONES!A:I,9,0)</f>
        <v>60</v>
      </c>
      <c r="J1060" s="2">
        <v>1123114519</v>
      </c>
      <c r="K1060" s="4">
        <f>+VLOOKUP($J1060,DATOS_PERSONAL!B:C,2,0)</f>
        <v>1016</v>
      </c>
      <c r="L1060" s="4" t="str">
        <f>+VLOOKUP($J1060,DATOS_PERSONAL!B:D,3,0)</f>
        <v xml:space="preserve"> JUAN CARLOS</v>
      </c>
      <c r="M1060" s="4" t="str">
        <f>+VLOOKUP($J1060,DATOS_PERSONAL!B:E,4,0)</f>
        <v>ROA CASTILLO</v>
      </c>
      <c r="N1060" s="4" t="str">
        <f>+VLOOKUP($J1060,DATOS_PERSONAL!B:F,5,0)</f>
        <v>OROBERLÍN S.A.S.</v>
      </c>
      <c r="O1060" s="4">
        <f>+VLOOKUP($A1060,DATOS_CAPACITACIONES!A:N,11,0)</f>
        <v>40</v>
      </c>
      <c r="P1060" s="4">
        <f>+VLOOKUP($A1060,DATOS_CAPACITACIONES!A:L,12,0)</f>
        <v>40</v>
      </c>
      <c r="Q1060" s="3">
        <f t="shared" si="16"/>
        <v>1</v>
      </c>
    </row>
    <row r="1061" spans="1:17" ht="34.5" customHeight="1" x14ac:dyDescent="0.25">
      <c r="A1061" s="2">
        <v>45</v>
      </c>
      <c r="B1061" s="4" t="str">
        <f>+VLOOKUP($A1061,DATOS_CAPACITACIONES!A:B,2,0)</f>
        <v>SST</v>
      </c>
      <c r="C1061" s="4" t="str">
        <f>+VLOOKUP($A1061,DATOS_CAPACITACIONES!A:C,3,0)</f>
        <v>Gimnasia laboral</v>
      </c>
      <c r="D1061" s="4" t="str">
        <f>+VLOOKUP($A1061,DATOS_CAPACITACIONES!A:D,4,0)</f>
        <v>promover hábitos y estilos de vida saludables.</v>
      </c>
      <c r="E1061" s="4" t="str">
        <f>+VLOOKUP($A1061,DATOS_CAPACITACIONES!A:E,5,0)</f>
        <v>Felipe Arias</v>
      </c>
      <c r="F1061" s="4" t="str">
        <f>+VLOOKUP($A1061,DATOS_CAPACITACIONES!A:F,6,0)</f>
        <v>Felipe Arias</v>
      </c>
      <c r="G1061" s="4" t="str">
        <f>+VLOOKUP($A1061,DATOS_CAPACITACIONES!A:G,7,0)</f>
        <v xml:space="preserve">Finca El Pilar </v>
      </c>
      <c r="H1061" s="5">
        <f>+VLOOKUP($A1061,DATOS_CAPACITACIONES!A:H,8,0)</f>
        <v>44391</v>
      </c>
      <c r="I1061" s="4">
        <f>+VLOOKUP($A1061,DATOS_CAPACITACIONES!A:I,9,0)</f>
        <v>60</v>
      </c>
      <c r="J1061" s="2">
        <v>1123114283</v>
      </c>
      <c r="K1061" s="4">
        <f>+VLOOKUP($J1061,DATOS_PERSONAL!B:C,2,0)</f>
        <v>1017</v>
      </c>
      <c r="L1061" s="4" t="str">
        <f>+VLOOKUP($J1061,DATOS_PERSONAL!B:D,3,0)</f>
        <v xml:space="preserve"> RODRIGO JOSE</v>
      </c>
      <c r="M1061" s="4" t="str">
        <f>+VLOOKUP($J1061,DATOS_PERSONAL!B:E,4,0)</f>
        <v>ROA CASTILLO</v>
      </c>
      <c r="N1061" s="4" t="str">
        <f>+VLOOKUP($J1061,DATOS_PERSONAL!B:F,5,0)</f>
        <v>OROBERLÍN S.A.S.</v>
      </c>
      <c r="O1061" s="4">
        <f>+VLOOKUP($A1061,DATOS_CAPACITACIONES!A:N,11,0)</f>
        <v>40</v>
      </c>
      <c r="P1061" s="4">
        <f>+VLOOKUP($A1061,DATOS_CAPACITACIONES!A:L,12,0)</f>
        <v>40</v>
      </c>
      <c r="Q1061" s="3">
        <f t="shared" si="16"/>
        <v>1</v>
      </c>
    </row>
    <row r="1062" spans="1:17" ht="34.5" customHeight="1" x14ac:dyDescent="0.25">
      <c r="A1062" s="2">
        <v>45</v>
      </c>
      <c r="B1062" s="4" t="str">
        <f>+VLOOKUP($A1062,DATOS_CAPACITACIONES!A:B,2,0)</f>
        <v>SST</v>
      </c>
      <c r="C1062" s="4" t="str">
        <f>+VLOOKUP($A1062,DATOS_CAPACITACIONES!A:C,3,0)</f>
        <v>Gimnasia laboral</v>
      </c>
      <c r="D1062" s="4" t="str">
        <f>+VLOOKUP($A1062,DATOS_CAPACITACIONES!A:D,4,0)</f>
        <v>promover hábitos y estilos de vida saludables.</v>
      </c>
      <c r="E1062" s="4" t="str">
        <f>+VLOOKUP($A1062,DATOS_CAPACITACIONES!A:E,5,0)</f>
        <v>Felipe Arias</v>
      </c>
      <c r="F1062" s="4" t="str">
        <f>+VLOOKUP($A1062,DATOS_CAPACITACIONES!A:F,6,0)</f>
        <v>Felipe Arias</v>
      </c>
      <c r="G1062" s="4" t="str">
        <f>+VLOOKUP($A1062,DATOS_CAPACITACIONES!A:G,7,0)</f>
        <v xml:space="preserve">Finca El Pilar </v>
      </c>
      <c r="H1062" s="5">
        <f>+VLOOKUP($A1062,DATOS_CAPACITACIONES!A:H,8,0)</f>
        <v>44391</v>
      </c>
      <c r="I1062" s="4">
        <f>+VLOOKUP($A1062,DATOS_CAPACITACIONES!A:I,9,0)</f>
        <v>60</v>
      </c>
      <c r="J1062" s="2">
        <v>87946959</v>
      </c>
      <c r="K1062" s="4">
        <f>+VLOOKUP($J1062,DATOS_PERSONAL!B:C,2,0)</f>
        <v>1542</v>
      </c>
      <c r="L1062" s="4" t="str">
        <f>+VLOOKUP($J1062,DATOS_PERSONAL!B:D,3,0)</f>
        <v>DANNY JAMER</v>
      </c>
      <c r="M1062" s="4" t="str">
        <f>+VLOOKUP($J1062,DATOS_PERSONAL!B:E,4,0)</f>
        <v xml:space="preserve">PORTILLA PALACIOS </v>
      </c>
      <c r="N1062" s="4" t="str">
        <f>+VLOOKUP($J1062,DATOS_PERSONAL!B:F,5,0)</f>
        <v>OROBERLÍN S.A.S.</v>
      </c>
      <c r="O1062" s="4">
        <f>+VLOOKUP($A1062,DATOS_CAPACITACIONES!A:N,11,0)</f>
        <v>40</v>
      </c>
      <c r="P1062" s="4">
        <f>+VLOOKUP($A1062,DATOS_CAPACITACIONES!A:L,12,0)</f>
        <v>40</v>
      </c>
      <c r="Q1062" s="3">
        <f t="shared" si="16"/>
        <v>1</v>
      </c>
    </row>
    <row r="1063" spans="1:17" ht="34.5" customHeight="1" x14ac:dyDescent="0.25">
      <c r="A1063" s="2">
        <v>45</v>
      </c>
      <c r="B1063" s="4" t="str">
        <f>+VLOOKUP($A1063,DATOS_CAPACITACIONES!A:B,2,0)</f>
        <v>SST</v>
      </c>
      <c r="C1063" s="4" t="str">
        <f>+VLOOKUP($A1063,DATOS_CAPACITACIONES!A:C,3,0)</f>
        <v>Gimnasia laboral</v>
      </c>
      <c r="D1063" s="4" t="str">
        <f>+VLOOKUP($A1063,DATOS_CAPACITACIONES!A:D,4,0)</f>
        <v>promover hábitos y estilos de vida saludables.</v>
      </c>
      <c r="E1063" s="4" t="str">
        <f>+VLOOKUP($A1063,DATOS_CAPACITACIONES!A:E,5,0)</f>
        <v>Felipe Arias</v>
      </c>
      <c r="F1063" s="4" t="str">
        <f>+VLOOKUP($A1063,DATOS_CAPACITACIONES!A:F,6,0)</f>
        <v>Felipe Arias</v>
      </c>
      <c r="G1063" s="4" t="str">
        <f>+VLOOKUP($A1063,DATOS_CAPACITACIONES!A:G,7,0)</f>
        <v xml:space="preserve">Finca El Pilar </v>
      </c>
      <c r="H1063" s="5">
        <f>+VLOOKUP($A1063,DATOS_CAPACITACIONES!A:H,8,0)</f>
        <v>44391</v>
      </c>
      <c r="I1063" s="4">
        <f>+VLOOKUP($A1063,DATOS_CAPACITACIONES!A:I,9,0)</f>
        <v>60</v>
      </c>
      <c r="J1063" s="2">
        <v>17972048</v>
      </c>
      <c r="K1063" s="4">
        <f>+VLOOKUP($J1063,DATOS_PERSONAL!B:C,2,0)</f>
        <v>1450</v>
      </c>
      <c r="L1063" s="4" t="str">
        <f>+VLOOKUP($J1063,DATOS_PERSONAL!B:D,3,0)</f>
        <v>MANUEL FRANCISCO</v>
      </c>
      <c r="M1063" s="4" t="str">
        <f>+VLOOKUP($J1063,DATOS_PERSONAL!B:E,4,0)</f>
        <v xml:space="preserve">PALLARES ANAYA </v>
      </c>
      <c r="N1063" s="4" t="str">
        <f>+VLOOKUP($J1063,DATOS_PERSONAL!B:F,5,0)</f>
        <v>OROBERLÍN S.A.S.</v>
      </c>
      <c r="O1063" s="4">
        <f>+VLOOKUP($A1063,DATOS_CAPACITACIONES!A:N,11,0)</f>
        <v>40</v>
      </c>
      <c r="P1063" s="4">
        <f>+VLOOKUP($A1063,DATOS_CAPACITACIONES!A:L,12,0)</f>
        <v>40</v>
      </c>
      <c r="Q1063" s="3">
        <f t="shared" si="16"/>
        <v>1</v>
      </c>
    </row>
    <row r="1064" spans="1:17" ht="34.5" customHeight="1" x14ac:dyDescent="0.25">
      <c r="A1064" s="2">
        <v>45</v>
      </c>
      <c r="B1064" s="4" t="str">
        <f>+VLOOKUP($A1064,DATOS_CAPACITACIONES!A:B,2,0)</f>
        <v>SST</v>
      </c>
      <c r="C1064" s="4" t="str">
        <f>+VLOOKUP($A1064,DATOS_CAPACITACIONES!A:C,3,0)</f>
        <v>Gimnasia laboral</v>
      </c>
      <c r="D1064" s="4" t="str">
        <f>+VLOOKUP($A1064,DATOS_CAPACITACIONES!A:D,4,0)</f>
        <v>promover hábitos y estilos de vida saludables.</v>
      </c>
      <c r="E1064" s="4" t="str">
        <f>+VLOOKUP($A1064,DATOS_CAPACITACIONES!A:E,5,0)</f>
        <v>Felipe Arias</v>
      </c>
      <c r="F1064" s="4" t="str">
        <f>+VLOOKUP($A1064,DATOS_CAPACITACIONES!A:F,6,0)</f>
        <v>Felipe Arias</v>
      </c>
      <c r="G1064" s="4" t="str">
        <f>+VLOOKUP($A1064,DATOS_CAPACITACIONES!A:G,7,0)</f>
        <v xml:space="preserve">Finca El Pilar </v>
      </c>
      <c r="H1064" s="5">
        <f>+VLOOKUP($A1064,DATOS_CAPACITACIONES!A:H,8,0)</f>
        <v>44391</v>
      </c>
      <c r="I1064" s="4">
        <f>+VLOOKUP($A1064,DATOS_CAPACITACIONES!A:I,9,0)</f>
        <v>60</v>
      </c>
      <c r="J1064" s="2">
        <v>1120571325</v>
      </c>
      <c r="K1064" s="4">
        <f>+VLOOKUP($J1064,DATOS_PERSONAL!B:C,2,0)</f>
        <v>1145</v>
      </c>
      <c r="L1064" s="4" t="str">
        <f>+VLOOKUP($J1064,DATOS_PERSONAL!B:D,3,0)</f>
        <v>WILINTON DAVID</v>
      </c>
      <c r="M1064" s="4" t="str">
        <f>+VLOOKUP($J1064,DATOS_PERSONAL!B:E,4,0)</f>
        <v xml:space="preserve">PADILLA MORALES </v>
      </c>
      <c r="N1064" s="4" t="str">
        <f>+VLOOKUP($J1064,DATOS_PERSONAL!B:F,5,0)</f>
        <v>OROBERLÍN S.A.S.</v>
      </c>
      <c r="O1064" s="4">
        <f>+VLOOKUP($A1064,DATOS_CAPACITACIONES!A:N,11,0)</f>
        <v>40</v>
      </c>
      <c r="P1064" s="4">
        <f>+VLOOKUP($A1064,DATOS_CAPACITACIONES!A:L,12,0)</f>
        <v>40</v>
      </c>
      <c r="Q1064" s="3">
        <f t="shared" si="16"/>
        <v>1</v>
      </c>
    </row>
    <row r="1065" spans="1:17" ht="34.5" customHeight="1" x14ac:dyDescent="0.25">
      <c r="A1065" s="2">
        <v>45</v>
      </c>
      <c r="B1065" s="4" t="str">
        <f>+VLOOKUP($A1065,DATOS_CAPACITACIONES!A:B,2,0)</f>
        <v>SST</v>
      </c>
      <c r="C1065" s="4" t="str">
        <f>+VLOOKUP($A1065,DATOS_CAPACITACIONES!A:C,3,0)</f>
        <v>Gimnasia laboral</v>
      </c>
      <c r="D1065" s="4" t="str">
        <f>+VLOOKUP($A1065,DATOS_CAPACITACIONES!A:D,4,0)</f>
        <v>promover hábitos y estilos de vida saludables.</v>
      </c>
      <c r="E1065" s="4" t="str">
        <f>+VLOOKUP($A1065,DATOS_CAPACITACIONES!A:E,5,0)</f>
        <v>Felipe Arias</v>
      </c>
      <c r="F1065" s="4" t="str">
        <f>+VLOOKUP($A1065,DATOS_CAPACITACIONES!A:F,6,0)</f>
        <v>Felipe Arias</v>
      </c>
      <c r="G1065" s="4" t="str">
        <f>+VLOOKUP($A1065,DATOS_CAPACITACIONES!A:G,7,0)</f>
        <v xml:space="preserve">Finca El Pilar </v>
      </c>
      <c r="H1065" s="5">
        <f>+VLOOKUP($A1065,DATOS_CAPACITACIONES!A:H,8,0)</f>
        <v>44391</v>
      </c>
      <c r="I1065" s="4">
        <f>+VLOOKUP($A1065,DATOS_CAPACITACIONES!A:I,9,0)</f>
        <v>60</v>
      </c>
      <c r="J1065" s="2">
        <v>31031695</v>
      </c>
      <c r="K1065" s="4">
        <f>+VLOOKUP($J1065,DATOS_PERSONAL!B:C,2,0)</f>
        <v>1422</v>
      </c>
      <c r="L1065" s="4" t="str">
        <f>+VLOOKUP($J1065,DATOS_PERSONAL!B:D,3,0)</f>
        <v>ANA ELIZABETH</v>
      </c>
      <c r="M1065" s="4" t="str">
        <f>+VLOOKUP($J1065,DATOS_PERSONAL!B:E,4,0)</f>
        <v>ORTIZ</v>
      </c>
      <c r="N1065" s="4" t="str">
        <f>+VLOOKUP($J1065,DATOS_PERSONAL!B:F,5,0)</f>
        <v>OROBERLÍN S.A.S.</v>
      </c>
      <c r="O1065" s="4">
        <f>+VLOOKUP($A1065,DATOS_CAPACITACIONES!A:N,11,0)</f>
        <v>40</v>
      </c>
      <c r="P1065" s="4">
        <f>+VLOOKUP($A1065,DATOS_CAPACITACIONES!A:L,12,0)</f>
        <v>40</v>
      </c>
      <c r="Q1065" s="3">
        <f t="shared" si="16"/>
        <v>1</v>
      </c>
    </row>
    <row r="1066" spans="1:17" ht="34.5" customHeight="1" x14ac:dyDescent="0.25">
      <c r="A1066" s="2">
        <v>45</v>
      </c>
      <c r="B1066" s="4" t="str">
        <f>+VLOOKUP($A1066,DATOS_CAPACITACIONES!A:B,2,0)</f>
        <v>SST</v>
      </c>
      <c r="C1066" s="4" t="str">
        <f>+VLOOKUP($A1066,DATOS_CAPACITACIONES!A:C,3,0)</f>
        <v>Gimnasia laboral</v>
      </c>
      <c r="D1066" s="4" t="str">
        <f>+VLOOKUP($A1066,DATOS_CAPACITACIONES!A:D,4,0)</f>
        <v>promover hábitos y estilos de vida saludables.</v>
      </c>
      <c r="E1066" s="4" t="str">
        <f>+VLOOKUP($A1066,DATOS_CAPACITACIONES!A:E,5,0)</f>
        <v>Felipe Arias</v>
      </c>
      <c r="F1066" s="4" t="str">
        <f>+VLOOKUP($A1066,DATOS_CAPACITACIONES!A:F,6,0)</f>
        <v>Felipe Arias</v>
      </c>
      <c r="G1066" s="4" t="str">
        <f>+VLOOKUP($A1066,DATOS_CAPACITACIONES!A:G,7,0)</f>
        <v xml:space="preserve">Finca El Pilar </v>
      </c>
      <c r="H1066" s="5">
        <f>+VLOOKUP($A1066,DATOS_CAPACITACIONES!A:H,8,0)</f>
        <v>44391</v>
      </c>
      <c r="I1066" s="4">
        <f>+VLOOKUP($A1066,DATOS_CAPACITACIONES!A:I,9,0)</f>
        <v>60</v>
      </c>
      <c r="J1066" s="2">
        <v>17330089</v>
      </c>
      <c r="K1066" s="4">
        <f>+VLOOKUP($J1066,DATOS_PERSONAL!B:C,2,0)</f>
        <v>1093</v>
      </c>
      <c r="L1066" s="4" t="str">
        <f>+VLOOKUP($J1066,DATOS_PERSONAL!B:D,3,0)</f>
        <v xml:space="preserve">JAVIER IGNACIO </v>
      </c>
      <c r="M1066" s="4" t="str">
        <f>+VLOOKUP($J1066,DATOS_PERSONAL!B:E,4,0)</f>
        <v xml:space="preserve">NARVAEZ SOACHE </v>
      </c>
      <c r="N1066" s="4" t="str">
        <f>+VLOOKUP($J1066,DATOS_PERSONAL!B:F,5,0)</f>
        <v>OROBERLÍN S.A.S.</v>
      </c>
      <c r="O1066" s="4">
        <f>+VLOOKUP($A1066,DATOS_CAPACITACIONES!A:N,11,0)</f>
        <v>40</v>
      </c>
      <c r="P1066" s="4">
        <f>+VLOOKUP($A1066,DATOS_CAPACITACIONES!A:L,12,0)</f>
        <v>40</v>
      </c>
      <c r="Q1066" s="3">
        <f t="shared" si="16"/>
        <v>1</v>
      </c>
    </row>
    <row r="1067" spans="1:17" ht="34.5" customHeight="1" x14ac:dyDescent="0.25">
      <c r="A1067" s="2">
        <v>45</v>
      </c>
      <c r="B1067" s="4" t="str">
        <f>+VLOOKUP($A1067,DATOS_CAPACITACIONES!A:B,2,0)</f>
        <v>SST</v>
      </c>
      <c r="C1067" s="4" t="str">
        <f>+VLOOKUP($A1067,DATOS_CAPACITACIONES!A:C,3,0)</f>
        <v>Gimnasia laboral</v>
      </c>
      <c r="D1067" s="4" t="str">
        <f>+VLOOKUP($A1067,DATOS_CAPACITACIONES!A:D,4,0)</f>
        <v>promover hábitos y estilos de vida saludables.</v>
      </c>
      <c r="E1067" s="4" t="str">
        <f>+VLOOKUP($A1067,DATOS_CAPACITACIONES!A:E,5,0)</f>
        <v>Felipe Arias</v>
      </c>
      <c r="F1067" s="4" t="str">
        <f>+VLOOKUP($A1067,DATOS_CAPACITACIONES!A:F,6,0)</f>
        <v>Felipe Arias</v>
      </c>
      <c r="G1067" s="4" t="str">
        <f>+VLOOKUP($A1067,DATOS_CAPACITACIONES!A:G,7,0)</f>
        <v xml:space="preserve">Finca El Pilar </v>
      </c>
      <c r="H1067" s="5">
        <f>+VLOOKUP($A1067,DATOS_CAPACITACIONES!A:H,8,0)</f>
        <v>44391</v>
      </c>
      <c r="I1067" s="4">
        <f>+VLOOKUP($A1067,DATOS_CAPACITACIONES!A:I,9,0)</f>
        <v>60</v>
      </c>
      <c r="J1067" s="2">
        <v>1003274956</v>
      </c>
      <c r="K1067" s="4">
        <f>+VLOOKUP($J1067,DATOS_PERSONAL!B:C,2,0)</f>
        <v>1463</v>
      </c>
      <c r="L1067" s="4" t="str">
        <f>+VLOOKUP($J1067,DATOS_PERSONAL!B:D,3,0)</f>
        <v>WILSON ENRRIQUE</v>
      </c>
      <c r="M1067" s="4" t="str">
        <f>+VLOOKUP($J1067,DATOS_PERSONAL!B:E,4,0)</f>
        <v>MURILLO JIMENEZ</v>
      </c>
      <c r="N1067" s="4" t="str">
        <f>+VLOOKUP($J1067,DATOS_PERSONAL!B:F,5,0)</f>
        <v>OROBERLÍN S.A.S.</v>
      </c>
      <c r="O1067" s="4">
        <f>+VLOOKUP($A1067,DATOS_CAPACITACIONES!A:N,11,0)</f>
        <v>40</v>
      </c>
      <c r="P1067" s="4">
        <f>+VLOOKUP($A1067,DATOS_CAPACITACIONES!A:L,12,0)</f>
        <v>40</v>
      </c>
      <c r="Q1067" s="3">
        <f t="shared" si="16"/>
        <v>1</v>
      </c>
    </row>
    <row r="1068" spans="1:17" ht="34.5" customHeight="1" x14ac:dyDescent="0.25">
      <c r="A1068" s="2">
        <v>45</v>
      </c>
      <c r="B1068" s="4" t="str">
        <f>+VLOOKUP($A1068,DATOS_CAPACITACIONES!A:B,2,0)</f>
        <v>SST</v>
      </c>
      <c r="C1068" s="4" t="str">
        <f>+VLOOKUP($A1068,DATOS_CAPACITACIONES!A:C,3,0)</f>
        <v>Gimnasia laboral</v>
      </c>
      <c r="D1068" s="4" t="str">
        <f>+VLOOKUP($A1068,DATOS_CAPACITACIONES!A:D,4,0)</f>
        <v>promover hábitos y estilos de vida saludables.</v>
      </c>
      <c r="E1068" s="4" t="str">
        <f>+VLOOKUP($A1068,DATOS_CAPACITACIONES!A:E,5,0)</f>
        <v>Felipe Arias</v>
      </c>
      <c r="F1068" s="4" t="str">
        <f>+VLOOKUP($A1068,DATOS_CAPACITACIONES!A:F,6,0)</f>
        <v>Felipe Arias</v>
      </c>
      <c r="G1068" s="4" t="str">
        <f>+VLOOKUP($A1068,DATOS_CAPACITACIONES!A:G,7,0)</f>
        <v xml:space="preserve">Finca El Pilar </v>
      </c>
      <c r="H1068" s="5">
        <f>+VLOOKUP($A1068,DATOS_CAPACITACIONES!A:H,8,0)</f>
        <v>44391</v>
      </c>
      <c r="I1068" s="4">
        <f>+VLOOKUP($A1068,DATOS_CAPACITACIONES!A:I,9,0)</f>
        <v>60</v>
      </c>
      <c r="J1068" s="2">
        <v>1123115732</v>
      </c>
      <c r="K1068" s="4">
        <f>+VLOOKUP($J1068,DATOS_PERSONAL!B:C,2,0)</f>
        <v>1520</v>
      </c>
      <c r="L1068" s="4" t="str">
        <f>+VLOOKUP($J1068,DATOS_PERSONAL!B:D,3,0)</f>
        <v xml:space="preserve"> OVIDIO</v>
      </c>
      <c r="M1068" s="4" t="str">
        <f>+VLOOKUP($J1068,DATOS_PERSONAL!B:E,4,0)</f>
        <v>MURCIA JOJOA</v>
      </c>
      <c r="N1068" s="4" t="str">
        <f>+VLOOKUP($J1068,DATOS_PERSONAL!B:F,5,0)</f>
        <v>OROBERLÍN S.A.S.</v>
      </c>
      <c r="O1068" s="4">
        <f>+VLOOKUP($A1068,DATOS_CAPACITACIONES!A:N,11,0)</f>
        <v>40</v>
      </c>
      <c r="P1068" s="4">
        <f>+VLOOKUP($A1068,DATOS_CAPACITACIONES!A:L,12,0)</f>
        <v>40</v>
      </c>
      <c r="Q1068" s="3">
        <f t="shared" si="16"/>
        <v>1</v>
      </c>
    </row>
    <row r="1069" spans="1:17" ht="34.5" customHeight="1" x14ac:dyDescent="0.25">
      <c r="A1069" s="2">
        <v>45</v>
      </c>
      <c r="B1069" s="4" t="str">
        <f>+VLOOKUP($A1069,DATOS_CAPACITACIONES!A:B,2,0)</f>
        <v>SST</v>
      </c>
      <c r="C1069" s="4" t="str">
        <f>+VLOOKUP($A1069,DATOS_CAPACITACIONES!A:C,3,0)</f>
        <v>Gimnasia laboral</v>
      </c>
      <c r="D1069" s="4" t="str">
        <f>+VLOOKUP($A1069,DATOS_CAPACITACIONES!A:D,4,0)</f>
        <v>promover hábitos y estilos de vida saludables.</v>
      </c>
      <c r="E1069" s="4" t="str">
        <f>+VLOOKUP($A1069,DATOS_CAPACITACIONES!A:E,5,0)</f>
        <v>Felipe Arias</v>
      </c>
      <c r="F1069" s="4" t="str">
        <f>+VLOOKUP($A1069,DATOS_CAPACITACIONES!A:F,6,0)</f>
        <v>Felipe Arias</v>
      </c>
      <c r="G1069" s="4" t="str">
        <f>+VLOOKUP($A1069,DATOS_CAPACITACIONES!A:G,7,0)</f>
        <v xml:space="preserve">Finca El Pilar </v>
      </c>
      <c r="H1069" s="5">
        <f>+VLOOKUP($A1069,DATOS_CAPACITACIONES!A:H,8,0)</f>
        <v>44391</v>
      </c>
      <c r="I1069" s="4">
        <f>+VLOOKUP($A1069,DATOS_CAPACITACIONES!A:I,9,0)</f>
        <v>60</v>
      </c>
      <c r="J1069" s="2">
        <v>40404467</v>
      </c>
      <c r="K1069" s="4">
        <f>+VLOOKUP($J1069,DATOS_PERSONAL!B:C,2,0)</f>
        <v>1029</v>
      </c>
      <c r="L1069" s="4" t="str">
        <f>+VLOOKUP($J1069,DATOS_PERSONAL!B:D,3,0)</f>
        <v>BLANCA MARINELLA</v>
      </c>
      <c r="M1069" s="4" t="str">
        <f>+VLOOKUP($J1069,DATOS_PERSONAL!B:E,4,0)</f>
        <v xml:space="preserve">MORENO SANCHEZ </v>
      </c>
      <c r="N1069" s="4" t="str">
        <f>+VLOOKUP($J1069,DATOS_PERSONAL!B:F,5,0)</f>
        <v>OROBERLÍN S.A.S.</v>
      </c>
      <c r="O1069" s="4">
        <f>+VLOOKUP($A1069,DATOS_CAPACITACIONES!A:N,11,0)</f>
        <v>40</v>
      </c>
      <c r="P1069" s="4">
        <f>+VLOOKUP($A1069,DATOS_CAPACITACIONES!A:L,12,0)</f>
        <v>40</v>
      </c>
      <c r="Q1069" s="3">
        <f t="shared" si="16"/>
        <v>1</v>
      </c>
    </row>
    <row r="1070" spans="1:17" ht="34.5" customHeight="1" x14ac:dyDescent="0.25">
      <c r="A1070" s="2">
        <v>45</v>
      </c>
      <c r="B1070" s="4" t="str">
        <f>+VLOOKUP($A1070,DATOS_CAPACITACIONES!A:B,2,0)</f>
        <v>SST</v>
      </c>
      <c r="C1070" s="4" t="str">
        <f>+VLOOKUP($A1070,DATOS_CAPACITACIONES!A:C,3,0)</f>
        <v>Gimnasia laboral</v>
      </c>
      <c r="D1070" s="4" t="str">
        <f>+VLOOKUP($A1070,DATOS_CAPACITACIONES!A:D,4,0)</f>
        <v>promover hábitos y estilos de vida saludables.</v>
      </c>
      <c r="E1070" s="4" t="str">
        <f>+VLOOKUP($A1070,DATOS_CAPACITACIONES!A:E,5,0)</f>
        <v>Felipe Arias</v>
      </c>
      <c r="F1070" s="4" t="str">
        <f>+VLOOKUP($A1070,DATOS_CAPACITACIONES!A:F,6,0)</f>
        <v>Felipe Arias</v>
      </c>
      <c r="G1070" s="4" t="str">
        <f>+VLOOKUP($A1070,DATOS_CAPACITACIONES!A:G,7,0)</f>
        <v xml:space="preserve">Finca El Pilar </v>
      </c>
      <c r="H1070" s="5">
        <f>+VLOOKUP($A1070,DATOS_CAPACITACIONES!A:H,8,0)</f>
        <v>44391</v>
      </c>
      <c r="I1070" s="4">
        <f>+VLOOKUP($A1070,DATOS_CAPACITACIONES!A:I,9,0)</f>
        <v>60</v>
      </c>
      <c r="J1070" s="2">
        <v>40328103</v>
      </c>
      <c r="K1070" s="4">
        <f>+VLOOKUP($J1070,DATOS_PERSONAL!B:C,2,0)</f>
        <v>1030</v>
      </c>
      <c r="L1070" s="4" t="str">
        <f>+VLOOKUP($J1070,DATOS_PERSONAL!B:D,3,0)</f>
        <v>DORYS ADRIANA</v>
      </c>
      <c r="M1070" s="4" t="str">
        <f>+VLOOKUP($J1070,DATOS_PERSONAL!B:E,4,0)</f>
        <v xml:space="preserve">MORENO SANCHEZ </v>
      </c>
      <c r="N1070" s="4" t="str">
        <f>+VLOOKUP($J1070,DATOS_PERSONAL!B:F,5,0)</f>
        <v>OROBERLÍN S.A.S.</v>
      </c>
      <c r="O1070" s="4">
        <f>+VLOOKUP($A1070,DATOS_CAPACITACIONES!A:N,11,0)</f>
        <v>40</v>
      </c>
      <c r="P1070" s="4">
        <f>+VLOOKUP($A1070,DATOS_CAPACITACIONES!A:L,12,0)</f>
        <v>40</v>
      </c>
      <c r="Q1070" s="3">
        <f t="shared" si="16"/>
        <v>1</v>
      </c>
    </row>
    <row r="1071" spans="1:17" ht="34.5" customHeight="1" x14ac:dyDescent="0.25">
      <c r="A1071" s="2">
        <v>45</v>
      </c>
      <c r="B1071" s="4" t="str">
        <f>+VLOOKUP($A1071,DATOS_CAPACITACIONES!A:B,2,0)</f>
        <v>SST</v>
      </c>
      <c r="C1071" s="4" t="str">
        <f>+VLOOKUP($A1071,DATOS_CAPACITACIONES!A:C,3,0)</f>
        <v>Gimnasia laboral</v>
      </c>
      <c r="D1071" s="4" t="str">
        <f>+VLOOKUP($A1071,DATOS_CAPACITACIONES!A:D,4,0)</f>
        <v>promover hábitos y estilos de vida saludables.</v>
      </c>
      <c r="E1071" s="4" t="str">
        <f>+VLOOKUP($A1071,DATOS_CAPACITACIONES!A:E,5,0)</f>
        <v>Felipe Arias</v>
      </c>
      <c r="F1071" s="4" t="str">
        <f>+VLOOKUP($A1071,DATOS_CAPACITACIONES!A:F,6,0)</f>
        <v>Felipe Arias</v>
      </c>
      <c r="G1071" s="4" t="str">
        <f>+VLOOKUP($A1071,DATOS_CAPACITACIONES!A:G,7,0)</f>
        <v xml:space="preserve">Finca El Pilar </v>
      </c>
      <c r="H1071" s="5">
        <f>+VLOOKUP($A1071,DATOS_CAPACITACIONES!A:H,8,0)</f>
        <v>44391</v>
      </c>
      <c r="I1071" s="4">
        <f>+VLOOKUP($A1071,DATOS_CAPACITACIONES!A:I,9,0)</f>
        <v>60</v>
      </c>
      <c r="J1071" s="2">
        <v>1121873605</v>
      </c>
      <c r="K1071" s="4">
        <f>+VLOOKUP($J1071,DATOS_PERSONAL!B:C,2,0)</f>
        <v>1376</v>
      </c>
      <c r="L1071" s="4" t="str">
        <f>+VLOOKUP($J1071,DATOS_PERSONAL!B:D,3,0)</f>
        <v>ANDRES</v>
      </c>
      <c r="M1071" s="4" t="str">
        <f>+VLOOKUP($J1071,DATOS_PERSONAL!B:E,4,0)</f>
        <v xml:space="preserve">MONTEJO PLAZAS </v>
      </c>
      <c r="N1071" s="4" t="str">
        <f>+VLOOKUP($J1071,DATOS_PERSONAL!B:F,5,0)</f>
        <v>OROBERLÍN S.A.S.</v>
      </c>
      <c r="O1071" s="4">
        <f>+VLOOKUP($A1071,DATOS_CAPACITACIONES!A:N,11,0)</f>
        <v>40</v>
      </c>
      <c r="P1071" s="4">
        <f>+VLOOKUP($A1071,DATOS_CAPACITACIONES!A:L,12,0)</f>
        <v>40</v>
      </c>
      <c r="Q1071" s="3">
        <f t="shared" si="16"/>
        <v>1</v>
      </c>
    </row>
    <row r="1072" spans="1:17" ht="34.5" customHeight="1" x14ac:dyDescent="0.25">
      <c r="A1072" s="2">
        <v>45</v>
      </c>
      <c r="B1072" s="4" t="str">
        <f>+VLOOKUP($A1072,DATOS_CAPACITACIONES!A:B,2,0)</f>
        <v>SST</v>
      </c>
      <c r="C1072" s="4" t="str">
        <f>+VLOOKUP($A1072,DATOS_CAPACITACIONES!A:C,3,0)</f>
        <v>Gimnasia laboral</v>
      </c>
      <c r="D1072" s="4" t="str">
        <f>+VLOOKUP($A1072,DATOS_CAPACITACIONES!A:D,4,0)</f>
        <v>promover hábitos y estilos de vida saludables.</v>
      </c>
      <c r="E1072" s="4" t="str">
        <f>+VLOOKUP($A1072,DATOS_CAPACITACIONES!A:E,5,0)</f>
        <v>Felipe Arias</v>
      </c>
      <c r="F1072" s="4" t="str">
        <f>+VLOOKUP($A1072,DATOS_CAPACITACIONES!A:F,6,0)</f>
        <v>Felipe Arias</v>
      </c>
      <c r="G1072" s="4" t="str">
        <f>+VLOOKUP($A1072,DATOS_CAPACITACIONES!A:G,7,0)</f>
        <v xml:space="preserve">Finca El Pilar </v>
      </c>
      <c r="H1072" s="5">
        <f>+VLOOKUP($A1072,DATOS_CAPACITACIONES!A:H,8,0)</f>
        <v>44391</v>
      </c>
      <c r="I1072" s="4">
        <f>+VLOOKUP($A1072,DATOS_CAPACITACIONES!A:I,9,0)</f>
        <v>60</v>
      </c>
      <c r="J1072" s="2">
        <v>85380891</v>
      </c>
      <c r="K1072" s="4">
        <f>+VLOOKUP($J1072,DATOS_PERSONAL!B:C,2,0)</f>
        <v>1532</v>
      </c>
      <c r="L1072" s="4" t="str">
        <f>+VLOOKUP($J1072,DATOS_PERSONAL!B:D,3,0)</f>
        <v>JOSE FERNANDO</v>
      </c>
      <c r="M1072" s="4" t="str">
        <f>+VLOOKUP($J1072,DATOS_PERSONAL!B:E,4,0)</f>
        <v xml:space="preserve">MANGA GUZMAN </v>
      </c>
      <c r="N1072" s="4" t="str">
        <f>+VLOOKUP($J1072,DATOS_PERSONAL!B:F,5,0)</f>
        <v>OROBERLÍN S.A.S.</v>
      </c>
      <c r="O1072" s="4">
        <f>+VLOOKUP($A1072,DATOS_CAPACITACIONES!A:N,11,0)</f>
        <v>40</v>
      </c>
      <c r="P1072" s="4">
        <f>+VLOOKUP($A1072,DATOS_CAPACITACIONES!A:L,12,0)</f>
        <v>40</v>
      </c>
      <c r="Q1072" s="3">
        <f t="shared" si="16"/>
        <v>1</v>
      </c>
    </row>
    <row r="1073" spans="1:17" ht="34.5" customHeight="1" x14ac:dyDescent="0.25">
      <c r="A1073" s="2">
        <v>45</v>
      </c>
      <c r="B1073" s="4" t="str">
        <f>+VLOOKUP($A1073,DATOS_CAPACITACIONES!A:B,2,0)</f>
        <v>SST</v>
      </c>
      <c r="C1073" s="4" t="str">
        <f>+VLOOKUP($A1073,DATOS_CAPACITACIONES!A:C,3,0)</f>
        <v>Gimnasia laboral</v>
      </c>
      <c r="D1073" s="4" t="str">
        <f>+VLOOKUP($A1073,DATOS_CAPACITACIONES!A:D,4,0)</f>
        <v>promover hábitos y estilos de vida saludables.</v>
      </c>
      <c r="E1073" s="4" t="str">
        <f>+VLOOKUP($A1073,DATOS_CAPACITACIONES!A:E,5,0)</f>
        <v>Felipe Arias</v>
      </c>
      <c r="F1073" s="4" t="str">
        <f>+VLOOKUP($A1073,DATOS_CAPACITACIONES!A:F,6,0)</f>
        <v>Felipe Arias</v>
      </c>
      <c r="G1073" s="4" t="str">
        <f>+VLOOKUP($A1073,DATOS_CAPACITACIONES!A:G,7,0)</f>
        <v xml:space="preserve">Finca El Pilar </v>
      </c>
      <c r="H1073" s="5">
        <f>+VLOOKUP($A1073,DATOS_CAPACITACIONES!A:H,8,0)</f>
        <v>44391</v>
      </c>
      <c r="I1073" s="4">
        <f>+VLOOKUP($A1073,DATOS_CAPACITACIONES!A:I,9,0)</f>
        <v>60</v>
      </c>
      <c r="J1073" s="2">
        <v>7837936</v>
      </c>
      <c r="K1073" s="4">
        <f>+VLOOKUP($J1073,DATOS_PERSONAL!B:C,2,0)</f>
        <v>1011</v>
      </c>
      <c r="L1073" s="4" t="str">
        <f>+VLOOKUP($J1073,DATOS_PERSONAL!B:D,3,0)</f>
        <v xml:space="preserve"> WILSON</v>
      </c>
      <c r="M1073" s="4" t="str">
        <f>+VLOOKUP($J1073,DATOS_PERSONAL!B:E,4,0)</f>
        <v>LOPEZ RINCON</v>
      </c>
      <c r="N1073" s="4" t="str">
        <f>+VLOOKUP($J1073,DATOS_PERSONAL!B:F,5,0)</f>
        <v>OROBERLÍN S.A.S.</v>
      </c>
      <c r="O1073" s="4">
        <f>+VLOOKUP($A1073,DATOS_CAPACITACIONES!A:N,11,0)</f>
        <v>40</v>
      </c>
      <c r="P1073" s="4">
        <f>+VLOOKUP($A1073,DATOS_CAPACITACIONES!A:L,12,0)</f>
        <v>40</v>
      </c>
      <c r="Q1073" s="3">
        <f t="shared" si="16"/>
        <v>1</v>
      </c>
    </row>
    <row r="1074" spans="1:17" ht="34.5" customHeight="1" x14ac:dyDescent="0.25">
      <c r="A1074" s="2">
        <v>45</v>
      </c>
      <c r="B1074" s="4" t="str">
        <f>+VLOOKUP($A1074,DATOS_CAPACITACIONES!A:B,2,0)</f>
        <v>SST</v>
      </c>
      <c r="C1074" s="4" t="str">
        <f>+VLOOKUP($A1074,DATOS_CAPACITACIONES!A:C,3,0)</f>
        <v>Gimnasia laboral</v>
      </c>
      <c r="D1074" s="4" t="str">
        <f>+VLOOKUP($A1074,DATOS_CAPACITACIONES!A:D,4,0)</f>
        <v>promover hábitos y estilos de vida saludables.</v>
      </c>
      <c r="E1074" s="4" t="str">
        <f>+VLOOKUP($A1074,DATOS_CAPACITACIONES!A:E,5,0)</f>
        <v>Felipe Arias</v>
      </c>
      <c r="F1074" s="4" t="str">
        <f>+VLOOKUP($A1074,DATOS_CAPACITACIONES!A:F,6,0)</f>
        <v>Felipe Arias</v>
      </c>
      <c r="G1074" s="4" t="str">
        <f>+VLOOKUP($A1074,DATOS_CAPACITACIONES!A:G,7,0)</f>
        <v xml:space="preserve">Finca El Pilar </v>
      </c>
      <c r="H1074" s="5">
        <f>+VLOOKUP($A1074,DATOS_CAPACITACIONES!A:H,8,0)</f>
        <v>44391</v>
      </c>
      <c r="I1074" s="4">
        <f>+VLOOKUP($A1074,DATOS_CAPACITACIONES!A:I,9,0)</f>
        <v>60</v>
      </c>
      <c r="J1074" s="2">
        <v>7837811</v>
      </c>
      <c r="K1074" s="4" t="str">
        <f>+VLOOKUP($J1074,DATOS_PERSONAL!B:C,2,0)</f>
        <v>N/A</v>
      </c>
      <c r="L1074" s="4" t="str">
        <f>+VLOOKUP($J1074,DATOS_PERSONAL!B:D,3,0)</f>
        <v xml:space="preserve">ESTEBAN </v>
      </c>
      <c r="M1074" s="4" t="str">
        <f>+VLOOKUP($J1074,DATOS_PERSONAL!B:E,4,0)</f>
        <v>LOPEZ</v>
      </c>
      <c r="N1074" s="4" t="str">
        <f>+VLOOKUP($J1074,DATOS_PERSONAL!B:F,5,0)</f>
        <v>OROBERLÍN S.A.S.</v>
      </c>
      <c r="O1074" s="4">
        <f>+VLOOKUP($A1074,DATOS_CAPACITACIONES!A:N,11,0)</f>
        <v>40</v>
      </c>
      <c r="P1074" s="4">
        <f>+VLOOKUP($A1074,DATOS_CAPACITACIONES!A:L,12,0)</f>
        <v>40</v>
      </c>
      <c r="Q1074" s="3">
        <f t="shared" si="16"/>
        <v>1</v>
      </c>
    </row>
    <row r="1075" spans="1:17" ht="34.5" customHeight="1" x14ac:dyDescent="0.25">
      <c r="A1075" s="2">
        <v>45</v>
      </c>
      <c r="B1075" s="4" t="str">
        <f>+VLOOKUP($A1075,DATOS_CAPACITACIONES!A:B,2,0)</f>
        <v>SST</v>
      </c>
      <c r="C1075" s="4" t="str">
        <f>+VLOOKUP($A1075,DATOS_CAPACITACIONES!A:C,3,0)</f>
        <v>Gimnasia laboral</v>
      </c>
      <c r="D1075" s="4" t="str">
        <f>+VLOOKUP($A1075,DATOS_CAPACITACIONES!A:D,4,0)</f>
        <v>promover hábitos y estilos de vida saludables.</v>
      </c>
      <c r="E1075" s="4" t="str">
        <f>+VLOOKUP($A1075,DATOS_CAPACITACIONES!A:E,5,0)</f>
        <v>Felipe Arias</v>
      </c>
      <c r="F1075" s="4" t="str">
        <f>+VLOOKUP($A1075,DATOS_CAPACITACIONES!A:F,6,0)</f>
        <v>Felipe Arias</v>
      </c>
      <c r="G1075" s="4" t="str">
        <f>+VLOOKUP($A1075,DATOS_CAPACITACIONES!A:G,7,0)</f>
        <v xml:space="preserve">Finca El Pilar </v>
      </c>
      <c r="H1075" s="5">
        <f>+VLOOKUP($A1075,DATOS_CAPACITACIONES!A:H,8,0)</f>
        <v>44391</v>
      </c>
      <c r="I1075" s="4">
        <f>+VLOOKUP($A1075,DATOS_CAPACITACIONES!A:I,9,0)</f>
        <v>60</v>
      </c>
      <c r="J1075" s="2">
        <v>1063724340</v>
      </c>
      <c r="K1075" s="4">
        <f>+VLOOKUP($J1075,DATOS_PERSONAL!B:C,2,0)</f>
        <v>1345</v>
      </c>
      <c r="L1075" s="4" t="str">
        <f>+VLOOKUP($J1075,DATOS_PERSONAL!B:D,3,0)</f>
        <v xml:space="preserve"> LUIS ALBERTO</v>
      </c>
      <c r="M1075" s="4" t="str">
        <f>+VLOOKUP($J1075,DATOS_PERSONAL!B:E,4,0)</f>
        <v>JULIO ANAYA</v>
      </c>
      <c r="N1075" s="4" t="str">
        <f>+VLOOKUP($J1075,DATOS_PERSONAL!B:F,5,0)</f>
        <v>OROBERLÍN S.A.S.</v>
      </c>
      <c r="O1075" s="4">
        <f>+VLOOKUP($A1075,DATOS_CAPACITACIONES!A:N,11,0)</f>
        <v>40</v>
      </c>
      <c r="P1075" s="4">
        <f>+VLOOKUP($A1075,DATOS_CAPACITACIONES!A:L,12,0)</f>
        <v>40</v>
      </c>
      <c r="Q1075" s="3">
        <f t="shared" si="16"/>
        <v>1</v>
      </c>
    </row>
    <row r="1076" spans="1:17" ht="34.5" customHeight="1" x14ac:dyDescent="0.25">
      <c r="A1076" s="2">
        <v>45</v>
      </c>
      <c r="B1076" s="4" t="str">
        <f>+VLOOKUP($A1076,DATOS_CAPACITACIONES!A:B,2,0)</f>
        <v>SST</v>
      </c>
      <c r="C1076" s="4" t="str">
        <f>+VLOOKUP($A1076,DATOS_CAPACITACIONES!A:C,3,0)</f>
        <v>Gimnasia laboral</v>
      </c>
      <c r="D1076" s="4" t="str">
        <f>+VLOOKUP($A1076,DATOS_CAPACITACIONES!A:D,4,0)</f>
        <v>promover hábitos y estilos de vida saludables.</v>
      </c>
      <c r="E1076" s="4" t="str">
        <f>+VLOOKUP($A1076,DATOS_CAPACITACIONES!A:E,5,0)</f>
        <v>Felipe Arias</v>
      </c>
      <c r="F1076" s="4" t="str">
        <f>+VLOOKUP($A1076,DATOS_CAPACITACIONES!A:F,6,0)</f>
        <v>Felipe Arias</v>
      </c>
      <c r="G1076" s="4" t="str">
        <f>+VLOOKUP($A1076,DATOS_CAPACITACIONES!A:G,7,0)</f>
        <v xml:space="preserve">Finca El Pilar </v>
      </c>
      <c r="H1076" s="5">
        <f>+VLOOKUP($A1076,DATOS_CAPACITACIONES!A:H,8,0)</f>
        <v>44391</v>
      </c>
      <c r="I1076" s="4">
        <f>+VLOOKUP($A1076,DATOS_CAPACITACIONES!A:I,9,0)</f>
        <v>60</v>
      </c>
      <c r="J1076" s="2">
        <v>1006656554</v>
      </c>
      <c r="K1076" s="4">
        <f>+VLOOKUP($J1076,DATOS_PERSONAL!B:C,2,0)</f>
        <v>1009</v>
      </c>
      <c r="L1076" s="4" t="str">
        <f>+VLOOKUP($J1076,DATOS_PERSONAL!B:D,3,0)</f>
        <v>OLGA</v>
      </c>
      <c r="M1076" s="4" t="str">
        <f>+VLOOKUP($J1076,DATOS_PERSONAL!B:E,4,0)</f>
        <v xml:space="preserve">JARAMILLO RODRIGUEZ </v>
      </c>
      <c r="N1076" s="4" t="str">
        <f>+VLOOKUP($J1076,DATOS_PERSONAL!B:F,5,0)</f>
        <v>OROBERLÍN S.A.S.</v>
      </c>
      <c r="O1076" s="4">
        <f>+VLOOKUP($A1076,DATOS_CAPACITACIONES!A:N,11,0)</f>
        <v>40</v>
      </c>
      <c r="P1076" s="4">
        <f>+VLOOKUP($A1076,DATOS_CAPACITACIONES!A:L,12,0)</f>
        <v>40</v>
      </c>
      <c r="Q1076" s="3">
        <f t="shared" si="16"/>
        <v>1</v>
      </c>
    </row>
    <row r="1077" spans="1:17" ht="34.5" customHeight="1" x14ac:dyDescent="0.25">
      <c r="A1077" s="2">
        <v>45</v>
      </c>
      <c r="B1077" s="4" t="str">
        <f>+VLOOKUP($A1077,DATOS_CAPACITACIONES!A:B,2,0)</f>
        <v>SST</v>
      </c>
      <c r="C1077" s="4" t="str">
        <f>+VLOOKUP($A1077,DATOS_CAPACITACIONES!A:C,3,0)</f>
        <v>Gimnasia laboral</v>
      </c>
      <c r="D1077" s="4" t="str">
        <f>+VLOOKUP($A1077,DATOS_CAPACITACIONES!A:D,4,0)</f>
        <v>promover hábitos y estilos de vida saludables.</v>
      </c>
      <c r="E1077" s="4" t="str">
        <f>+VLOOKUP($A1077,DATOS_CAPACITACIONES!A:E,5,0)</f>
        <v>Felipe Arias</v>
      </c>
      <c r="F1077" s="4" t="str">
        <f>+VLOOKUP($A1077,DATOS_CAPACITACIONES!A:F,6,0)</f>
        <v>Felipe Arias</v>
      </c>
      <c r="G1077" s="4" t="str">
        <f>+VLOOKUP($A1077,DATOS_CAPACITACIONES!A:G,7,0)</f>
        <v xml:space="preserve">Finca El Pilar </v>
      </c>
      <c r="H1077" s="5">
        <f>+VLOOKUP($A1077,DATOS_CAPACITACIONES!A:H,8,0)</f>
        <v>44391</v>
      </c>
      <c r="I1077" s="4">
        <f>+VLOOKUP($A1077,DATOS_CAPACITACIONES!A:I,9,0)</f>
        <v>60</v>
      </c>
      <c r="J1077" s="2">
        <v>1120506666</v>
      </c>
      <c r="K1077" s="4">
        <f>+VLOOKUP($J1077,DATOS_PERSONAL!B:C,2,0)</f>
        <v>1523</v>
      </c>
      <c r="L1077" s="4" t="str">
        <f>+VLOOKUP($J1077,DATOS_PERSONAL!B:D,3,0)</f>
        <v>WAGNER STEVEN</v>
      </c>
      <c r="M1077" s="4" t="str">
        <f>+VLOOKUP($J1077,DATOS_PERSONAL!B:E,4,0)</f>
        <v xml:space="preserve">HERNANDEZ SUPELANO </v>
      </c>
      <c r="N1077" s="4" t="str">
        <f>+VLOOKUP($J1077,DATOS_PERSONAL!B:F,5,0)</f>
        <v>OROBERLÍN S.A.S.</v>
      </c>
      <c r="O1077" s="4">
        <f>+VLOOKUP($A1077,DATOS_CAPACITACIONES!A:N,11,0)</f>
        <v>40</v>
      </c>
      <c r="P1077" s="4">
        <f>+VLOOKUP($A1077,DATOS_CAPACITACIONES!A:L,12,0)</f>
        <v>40</v>
      </c>
      <c r="Q1077" s="3">
        <f t="shared" si="16"/>
        <v>1</v>
      </c>
    </row>
    <row r="1078" spans="1:17" ht="34.5" customHeight="1" x14ac:dyDescent="0.25">
      <c r="A1078" s="2">
        <v>45</v>
      </c>
      <c r="B1078" s="4" t="str">
        <f>+VLOOKUP($A1078,DATOS_CAPACITACIONES!A:B,2,0)</f>
        <v>SST</v>
      </c>
      <c r="C1078" s="4" t="str">
        <f>+VLOOKUP($A1078,DATOS_CAPACITACIONES!A:C,3,0)</f>
        <v>Gimnasia laboral</v>
      </c>
      <c r="D1078" s="4" t="str">
        <f>+VLOOKUP($A1078,DATOS_CAPACITACIONES!A:D,4,0)</f>
        <v>promover hábitos y estilos de vida saludables.</v>
      </c>
      <c r="E1078" s="4" t="str">
        <f>+VLOOKUP($A1078,DATOS_CAPACITACIONES!A:E,5,0)</f>
        <v>Felipe Arias</v>
      </c>
      <c r="F1078" s="4" t="str">
        <f>+VLOOKUP($A1078,DATOS_CAPACITACIONES!A:F,6,0)</f>
        <v>Felipe Arias</v>
      </c>
      <c r="G1078" s="4" t="str">
        <f>+VLOOKUP($A1078,DATOS_CAPACITACIONES!A:G,7,0)</f>
        <v xml:space="preserve">Finca El Pilar </v>
      </c>
      <c r="H1078" s="5">
        <f>+VLOOKUP($A1078,DATOS_CAPACITACIONES!A:H,8,0)</f>
        <v>44391</v>
      </c>
      <c r="I1078" s="4">
        <f>+VLOOKUP($A1078,DATOS_CAPACITACIONES!A:I,9,0)</f>
        <v>60</v>
      </c>
      <c r="J1078" s="2">
        <v>1121819496</v>
      </c>
      <c r="K1078" s="4">
        <f>+VLOOKUP($J1078,DATOS_PERSONAL!B:C,2,0)</f>
        <v>1008</v>
      </c>
      <c r="L1078" s="4" t="str">
        <f>+VLOOKUP($J1078,DATOS_PERSONAL!B:D,3,0)</f>
        <v xml:space="preserve"> OMAR JOSE</v>
      </c>
      <c r="M1078" s="4" t="str">
        <f>+VLOOKUP($J1078,DATOS_PERSONAL!B:E,4,0)</f>
        <v>HERNANDEZ RUIZ</v>
      </c>
      <c r="N1078" s="4" t="str">
        <f>+VLOOKUP($J1078,DATOS_PERSONAL!B:F,5,0)</f>
        <v>OROBERLÍN S.A.S.</v>
      </c>
      <c r="O1078" s="4">
        <f>+VLOOKUP($A1078,DATOS_CAPACITACIONES!A:N,11,0)</f>
        <v>40</v>
      </c>
      <c r="P1078" s="4">
        <f>+VLOOKUP($A1078,DATOS_CAPACITACIONES!A:L,12,0)</f>
        <v>40</v>
      </c>
      <c r="Q1078" s="3">
        <f t="shared" si="16"/>
        <v>1</v>
      </c>
    </row>
    <row r="1079" spans="1:17" ht="34.5" customHeight="1" x14ac:dyDescent="0.25">
      <c r="A1079" s="2">
        <v>45</v>
      </c>
      <c r="B1079" s="4" t="str">
        <f>+VLOOKUP($A1079,DATOS_CAPACITACIONES!A:B,2,0)</f>
        <v>SST</v>
      </c>
      <c r="C1079" s="4" t="str">
        <f>+VLOOKUP($A1079,DATOS_CAPACITACIONES!A:C,3,0)</f>
        <v>Gimnasia laboral</v>
      </c>
      <c r="D1079" s="4" t="str">
        <f>+VLOOKUP($A1079,DATOS_CAPACITACIONES!A:D,4,0)</f>
        <v>promover hábitos y estilos de vida saludables.</v>
      </c>
      <c r="E1079" s="4" t="str">
        <f>+VLOOKUP($A1079,DATOS_CAPACITACIONES!A:E,5,0)</f>
        <v>Felipe Arias</v>
      </c>
      <c r="F1079" s="4" t="str">
        <f>+VLOOKUP($A1079,DATOS_CAPACITACIONES!A:F,6,0)</f>
        <v>Felipe Arias</v>
      </c>
      <c r="G1079" s="4" t="str">
        <f>+VLOOKUP($A1079,DATOS_CAPACITACIONES!A:G,7,0)</f>
        <v xml:space="preserve">Finca El Pilar </v>
      </c>
      <c r="H1079" s="5">
        <f>+VLOOKUP($A1079,DATOS_CAPACITACIONES!A:H,8,0)</f>
        <v>44391</v>
      </c>
      <c r="I1079" s="4">
        <f>+VLOOKUP($A1079,DATOS_CAPACITACIONES!A:I,9,0)</f>
        <v>60</v>
      </c>
      <c r="J1079" s="2">
        <v>1121911429</v>
      </c>
      <c r="K1079" s="4">
        <f>+VLOOKUP($J1079,DATOS_PERSONAL!B:C,2,0)</f>
        <v>1037</v>
      </c>
      <c r="L1079" s="4" t="str">
        <f>+VLOOKUP($J1079,DATOS_PERSONAL!B:D,3,0)</f>
        <v>JYMMY ALEXANDER</v>
      </c>
      <c r="M1079" s="4" t="str">
        <f>+VLOOKUP($J1079,DATOS_PERSONAL!B:E,4,0)</f>
        <v xml:space="preserve">HERNANDEZ MORENO  </v>
      </c>
      <c r="N1079" s="4" t="str">
        <f>+VLOOKUP($J1079,DATOS_PERSONAL!B:F,5,0)</f>
        <v>OROBERLÍN S.A.S.</v>
      </c>
      <c r="O1079" s="4">
        <f>+VLOOKUP($A1079,DATOS_CAPACITACIONES!A:N,11,0)</f>
        <v>40</v>
      </c>
      <c r="P1079" s="4">
        <f>+VLOOKUP($A1079,DATOS_CAPACITACIONES!A:L,12,0)</f>
        <v>40</v>
      </c>
      <c r="Q1079" s="3">
        <f t="shared" si="16"/>
        <v>1</v>
      </c>
    </row>
    <row r="1080" spans="1:17" ht="34.5" customHeight="1" x14ac:dyDescent="0.25">
      <c r="A1080" s="2">
        <v>45</v>
      </c>
      <c r="B1080" s="4" t="str">
        <f>+VLOOKUP($A1080,DATOS_CAPACITACIONES!A:B,2,0)</f>
        <v>SST</v>
      </c>
      <c r="C1080" s="4" t="str">
        <f>+VLOOKUP($A1080,DATOS_CAPACITACIONES!A:C,3,0)</f>
        <v>Gimnasia laboral</v>
      </c>
      <c r="D1080" s="4" t="str">
        <f>+VLOOKUP($A1080,DATOS_CAPACITACIONES!A:D,4,0)</f>
        <v>promover hábitos y estilos de vida saludables.</v>
      </c>
      <c r="E1080" s="4" t="str">
        <f>+VLOOKUP($A1080,DATOS_CAPACITACIONES!A:E,5,0)</f>
        <v>Felipe Arias</v>
      </c>
      <c r="F1080" s="4" t="str">
        <f>+VLOOKUP($A1080,DATOS_CAPACITACIONES!A:F,6,0)</f>
        <v>Felipe Arias</v>
      </c>
      <c r="G1080" s="4" t="str">
        <f>+VLOOKUP($A1080,DATOS_CAPACITACIONES!A:G,7,0)</f>
        <v xml:space="preserve">Finca El Pilar </v>
      </c>
      <c r="H1080" s="5">
        <f>+VLOOKUP($A1080,DATOS_CAPACITACIONES!A:H,8,0)</f>
        <v>44391</v>
      </c>
      <c r="I1080" s="4">
        <f>+VLOOKUP($A1080,DATOS_CAPACITACIONES!A:I,9,0)</f>
        <v>60</v>
      </c>
      <c r="J1080" s="2">
        <v>1121934150</v>
      </c>
      <c r="K1080" s="4">
        <f>+VLOOKUP($J1080,DATOS_PERSONAL!B:C,2,0)</f>
        <v>1058</v>
      </c>
      <c r="L1080" s="4" t="str">
        <f>+VLOOKUP($J1080,DATOS_PERSONAL!B:D,3,0)</f>
        <v xml:space="preserve"> YULIAN ANDRES</v>
      </c>
      <c r="M1080" s="4" t="str">
        <f>+VLOOKUP($J1080,DATOS_PERSONAL!B:E,4,0)</f>
        <v>HERNANDEZ MORENO</v>
      </c>
      <c r="N1080" s="4" t="str">
        <f>+VLOOKUP($J1080,DATOS_PERSONAL!B:F,5,0)</f>
        <v>OROBERLÍN S.A.S.</v>
      </c>
      <c r="O1080" s="4">
        <f>+VLOOKUP($A1080,DATOS_CAPACITACIONES!A:N,11,0)</f>
        <v>40</v>
      </c>
      <c r="P1080" s="4">
        <f>+VLOOKUP($A1080,DATOS_CAPACITACIONES!A:L,12,0)</f>
        <v>40</v>
      </c>
      <c r="Q1080" s="3">
        <f t="shared" si="16"/>
        <v>1</v>
      </c>
    </row>
    <row r="1081" spans="1:17" ht="34.5" customHeight="1" x14ac:dyDescent="0.25">
      <c r="A1081" s="2">
        <v>45</v>
      </c>
      <c r="B1081" s="4" t="str">
        <f>+VLOOKUP($A1081,DATOS_CAPACITACIONES!A:B,2,0)</f>
        <v>SST</v>
      </c>
      <c r="C1081" s="4" t="str">
        <f>+VLOOKUP($A1081,DATOS_CAPACITACIONES!A:C,3,0)</f>
        <v>Gimnasia laboral</v>
      </c>
      <c r="D1081" s="4" t="str">
        <f>+VLOOKUP($A1081,DATOS_CAPACITACIONES!A:D,4,0)</f>
        <v>promover hábitos y estilos de vida saludables.</v>
      </c>
      <c r="E1081" s="4" t="str">
        <f>+VLOOKUP($A1081,DATOS_CAPACITACIONES!A:E,5,0)</f>
        <v>Felipe Arias</v>
      </c>
      <c r="F1081" s="4" t="str">
        <f>+VLOOKUP($A1081,DATOS_CAPACITACIONES!A:F,6,0)</f>
        <v>Felipe Arias</v>
      </c>
      <c r="G1081" s="4" t="str">
        <f>+VLOOKUP($A1081,DATOS_CAPACITACIONES!A:G,7,0)</f>
        <v xml:space="preserve">Finca El Pilar </v>
      </c>
      <c r="H1081" s="5">
        <f>+VLOOKUP($A1081,DATOS_CAPACITACIONES!A:H,8,0)</f>
        <v>44391</v>
      </c>
      <c r="I1081" s="4">
        <f>+VLOOKUP($A1081,DATOS_CAPACITACIONES!A:I,9,0)</f>
        <v>60</v>
      </c>
      <c r="J1081" s="2">
        <v>1007329990</v>
      </c>
      <c r="K1081" s="4">
        <f>+VLOOKUP($J1081,DATOS_PERSONAL!B:C,2,0)</f>
        <v>1101</v>
      </c>
      <c r="L1081" s="4" t="str">
        <f>+VLOOKUP($J1081,DATOS_PERSONAL!B:D,3,0)</f>
        <v>ADRIANA</v>
      </c>
      <c r="M1081" s="4" t="str">
        <f>+VLOOKUP($J1081,DATOS_PERSONAL!B:E,4,0)</f>
        <v xml:space="preserve">HERNANDEZ LONDOÑO </v>
      </c>
      <c r="N1081" s="4" t="str">
        <f>+VLOOKUP($J1081,DATOS_PERSONAL!B:F,5,0)</f>
        <v>OROBERLÍN S.A.S.</v>
      </c>
      <c r="O1081" s="4">
        <f>+VLOOKUP($A1081,DATOS_CAPACITACIONES!A:N,11,0)</f>
        <v>40</v>
      </c>
      <c r="P1081" s="4">
        <f>+VLOOKUP($A1081,DATOS_CAPACITACIONES!A:L,12,0)</f>
        <v>40</v>
      </c>
      <c r="Q1081" s="3">
        <f t="shared" si="16"/>
        <v>1</v>
      </c>
    </row>
    <row r="1082" spans="1:17" ht="34.5" customHeight="1" x14ac:dyDescent="0.25">
      <c r="A1082" s="2">
        <v>45</v>
      </c>
      <c r="B1082" s="4" t="str">
        <f>+VLOOKUP($A1082,DATOS_CAPACITACIONES!A:B,2,0)</f>
        <v>SST</v>
      </c>
      <c r="C1082" s="4" t="str">
        <f>+VLOOKUP($A1082,DATOS_CAPACITACIONES!A:C,3,0)</f>
        <v>Gimnasia laboral</v>
      </c>
      <c r="D1082" s="4" t="str">
        <f>+VLOOKUP($A1082,DATOS_CAPACITACIONES!A:D,4,0)</f>
        <v>promover hábitos y estilos de vida saludables.</v>
      </c>
      <c r="E1082" s="4" t="str">
        <f>+VLOOKUP($A1082,DATOS_CAPACITACIONES!A:E,5,0)</f>
        <v>Felipe Arias</v>
      </c>
      <c r="F1082" s="4" t="str">
        <f>+VLOOKUP($A1082,DATOS_CAPACITACIONES!A:F,6,0)</f>
        <v>Felipe Arias</v>
      </c>
      <c r="G1082" s="4" t="str">
        <f>+VLOOKUP($A1082,DATOS_CAPACITACIONES!A:G,7,0)</f>
        <v xml:space="preserve">Finca El Pilar </v>
      </c>
      <c r="H1082" s="5">
        <f>+VLOOKUP($A1082,DATOS_CAPACITACIONES!A:H,8,0)</f>
        <v>44391</v>
      </c>
      <c r="I1082" s="4">
        <f>+VLOOKUP($A1082,DATOS_CAPACITACIONES!A:I,9,0)</f>
        <v>60</v>
      </c>
      <c r="J1082" s="2">
        <v>1123115110</v>
      </c>
      <c r="K1082" s="4">
        <f>+VLOOKUP($J1082,DATOS_PERSONAL!B:C,2,0)</f>
        <v>1371</v>
      </c>
      <c r="L1082" s="4" t="str">
        <f>+VLOOKUP($J1082,DATOS_PERSONAL!B:D,3,0)</f>
        <v>MARINELLY</v>
      </c>
      <c r="M1082" s="4" t="str">
        <f>+VLOOKUP($J1082,DATOS_PERSONAL!B:E,4,0)</f>
        <v xml:space="preserve">HERNANDEZ JILGUERO </v>
      </c>
      <c r="N1082" s="4" t="str">
        <f>+VLOOKUP($J1082,DATOS_PERSONAL!B:F,5,0)</f>
        <v>OROBERLÍN S.A.S.</v>
      </c>
      <c r="O1082" s="4">
        <f>+VLOOKUP($A1082,DATOS_CAPACITACIONES!A:N,11,0)</f>
        <v>40</v>
      </c>
      <c r="P1082" s="4">
        <f>+VLOOKUP($A1082,DATOS_CAPACITACIONES!A:L,12,0)</f>
        <v>40</v>
      </c>
      <c r="Q1082" s="3">
        <f t="shared" si="16"/>
        <v>1</v>
      </c>
    </row>
    <row r="1083" spans="1:17" ht="34.5" customHeight="1" x14ac:dyDescent="0.25">
      <c r="A1083" s="2">
        <v>45</v>
      </c>
      <c r="B1083" s="4" t="str">
        <f>+VLOOKUP($A1083,DATOS_CAPACITACIONES!A:B,2,0)</f>
        <v>SST</v>
      </c>
      <c r="C1083" s="4" t="str">
        <f>+VLOOKUP($A1083,DATOS_CAPACITACIONES!A:C,3,0)</f>
        <v>Gimnasia laboral</v>
      </c>
      <c r="D1083" s="4" t="str">
        <f>+VLOOKUP($A1083,DATOS_CAPACITACIONES!A:D,4,0)</f>
        <v>promover hábitos y estilos de vida saludables.</v>
      </c>
      <c r="E1083" s="4" t="str">
        <f>+VLOOKUP($A1083,DATOS_CAPACITACIONES!A:E,5,0)</f>
        <v>Felipe Arias</v>
      </c>
      <c r="F1083" s="4" t="str">
        <f>+VLOOKUP($A1083,DATOS_CAPACITACIONES!A:F,6,0)</f>
        <v>Felipe Arias</v>
      </c>
      <c r="G1083" s="4" t="str">
        <f>+VLOOKUP($A1083,DATOS_CAPACITACIONES!A:G,7,0)</f>
        <v xml:space="preserve">Finca El Pilar </v>
      </c>
      <c r="H1083" s="5">
        <f>+VLOOKUP($A1083,DATOS_CAPACITACIONES!A:H,8,0)</f>
        <v>44391</v>
      </c>
      <c r="I1083" s="4">
        <f>+VLOOKUP($A1083,DATOS_CAPACITACIONES!A:I,9,0)</f>
        <v>60</v>
      </c>
      <c r="J1083" s="2">
        <v>1010143088</v>
      </c>
      <c r="K1083" s="4">
        <f>+VLOOKUP($J1083,DATOS_PERSONAL!B:C,2,0)</f>
        <v>1536</v>
      </c>
      <c r="L1083" s="4" t="str">
        <f>+VLOOKUP($J1083,DATOS_PERSONAL!B:D,3,0)</f>
        <v>MONICA ALEJANDRA</v>
      </c>
      <c r="M1083" s="4" t="str">
        <f>+VLOOKUP($J1083,DATOS_PERSONAL!B:E,4,0)</f>
        <v xml:space="preserve">HERNANDEZ HERNANDEZ </v>
      </c>
      <c r="N1083" s="4" t="str">
        <f>+VLOOKUP($J1083,DATOS_PERSONAL!B:F,5,0)</f>
        <v>OROBERLÍN S.A.S.</v>
      </c>
      <c r="O1083" s="4">
        <f>+VLOOKUP($A1083,DATOS_CAPACITACIONES!A:N,11,0)</f>
        <v>40</v>
      </c>
      <c r="P1083" s="4">
        <f>+VLOOKUP($A1083,DATOS_CAPACITACIONES!A:L,12,0)</f>
        <v>40</v>
      </c>
      <c r="Q1083" s="3">
        <f t="shared" si="16"/>
        <v>1</v>
      </c>
    </row>
    <row r="1084" spans="1:17" ht="34.5" customHeight="1" x14ac:dyDescent="0.25">
      <c r="A1084" s="2">
        <v>45</v>
      </c>
      <c r="B1084" s="4" t="str">
        <f>+VLOOKUP($A1084,DATOS_CAPACITACIONES!A:B,2,0)</f>
        <v>SST</v>
      </c>
      <c r="C1084" s="4" t="str">
        <f>+VLOOKUP($A1084,DATOS_CAPACITACIONES!A:C,3,0)</f>
        <v>Gimnasia laboral</v>
      </c>
      <c r="D1084" s="4" t="str">
        <f>+VLOOKUP($A1084,DATOS_CAPACITACIONES!A:D,4,0)</f>
        <v>promover hábitos y estilos de vida saludables.</v>
      </c>
      <c r="E1084" s="4" t="str">
        <f>+VLOOKUP($A1084,DATOS_CAPACITACIONES!A:E,5,0)</f>
        <v>Felipe Arias</v>
      </c>
      <c r="F1084" s="4" t="str">
        <f>+VLOOKUP($A1084,DATOS_CAPACITACIONES!A:F,6,0)</f>
        <v>Felipe Arias</v>
      </c>
      <c r="G1084" s="4" t="str">
        <f>+VLOOKUP($A1084,DATOS_CAPACITACIONES!A:G,7,0)</f>
        <v xml:space="preserve">Finca El Pilar </v>
      </c>
      <c r="H1084" s="5">
        <f>+VLOOKUP($A1084,DATOS_CAPACITACIONES!A:H,8,0)</f>
        <v>44391</v>
      </c>
      <c r="I1084" s="4">
        <f>+VLOOKUP($A1084,DATOS_CAPACITACIONES!A:I,9,0)</f>
        <v>60</v>
      </c>
      <c r="J1084" s="2">
        <v>1123116171</v>
      </c>
      <c r="K1084" s="4">
        <f>+VLOOKUP($J1084,DATOS_PERSONAL!B:C,2,0)</f>
        <v>1539</v>
      </c>
      <c r="L1084" s="4" t="str">
        <f>+VLOOKUP($J1084,DATOS_PERSONAL!B:D,3,0)</f>
        <v>YULIZA ANDREA</v>
      </c>
      <c r="M1084" s="4" t="str">
        <f>+VLOOKUP($J1084,DATOS_PERSONAL!B:E,4,0)</f>
        <v xml:space="preserve">HERNANDEZ HERNANDEZ </v>
      </c>
      <c r="N1084" s="4" t="str">
        <f>+VLOOKUP($J1084,DATOS_PERSONAL!B:F,5,0)</f>
        <v>OROBERLÍN S.A.S.</v>
      </c>
      <c r="O1084" s="4">
        <f>+VLOOKUP($A1084,DATOS_CAPACITACIONES!A:N,11,0)</f>
        <v>40</v>
      </c>
      <c r="P1084" s="4">
        <f>+VLOOKUP($A1084,DATOS_CAPACITACIONES!A:L,12,0)</f>
        <v>40</v>
      </c>
      <c r="Q1084" s="3">
        <f t="shared" si="16"/>
        <v>1</v>
      </c>
    </row>
    <row r="1085" spans="1:17" ht="34.5" customHeight="1" x14ac:dyDescent="0.25">
      <c r="A1085" s="2">
        <v>45</v>
      </c>
      <c r="B1085" s="4" t="str">
        <f>+VLOOKUP($A1085,DATOS_CAPACITACIONES!A:B,2,0)</f>
        <v>SST</v>
      </c>
      <c r="C1085" s="4" t="str">
        <f>+VLOOKUP($A1085,DATOS_CAPACITACIONES!A:C,3,0)</f>
        <v>Gimnasia laboral</v>
      </c>
      <c r="D1085" s="4" t="str">
        <f>+VLOOKUP($A1085,DATOS_CAPACITACIONES!A:D,4,0)</f>
        <v>promover hábitos y estilos de vida saludables.</v>
      </c>
      <c r="E1085" s="4" t="str">
        <f>+VLOOKUP($A1085,DATOS_CAPACITACIONES!A:E,5,0)</f>
        <v>Felipe Arias</v>
      </c>
      <c r="F1085" s="4" t="str">
        <f>+VLOOKUP($A1085,DATOS_CAPACITACIONES!A:F,6,0)</f>
        <v>Felipe Arias</v>
      </c>
      <c r="G1085" s="4" t="str">
        <f>+VLOOKUP($A1085,DATOS_CAPACITACIONES!A:G,7,0)</f>
        <v xml:space="preserve">Finca El Pilar </v>
      </c>
      <c r="H1085" s="5">
        <f>+VLOOKUP($A1085,DATOS_CAPACITACIONES!A:H,8,0)</f>
        <v>44391</v>
      </c>
      <c r="I1085" s="4">
        <f>+VLOOKUP($A1085,DATOS_CAPACITACIONES!A:I,9,0)</f>
        <v>60</v>
      </c>
      <c r="J1085" s="2">
        <v>31536041</v>
      </c>
      <c r="K1085" s="4">
        <f>+VLOOKUP($J1085,DATOS_PERSONAL!B:C,2,0)</f>
        <v>1101</v>
      </c>
      <c r="L1085" s="4" t="str">
        <f>+VLOOKUP($J1085,DATOS_PERSONAL!B:D,3,0)</f>
        <v>ZAMIRNA</v>
      </c>
      <c r="M1085" s="4" t="str">
        <f>+VLOOKUP($J1085,DATOS_PERSONAL!B:E,4,0)</f>
        <v xml:space="preserve">GUERRERO AGUILAR </v>
      </c>
      <c r="N1085" s="4" t="str">
        <f>+VLOOKUP($J1085,DATOS_PERSONAL!B:F,5,0)</f>
        <v>OROBERLÍN S.A.S.</v>
      </c>
      <c r="O1085" s="4">
        <f>+VLOOKUP($A1085,DATOS_CAPACITACIONES!A:N,11,0)</f>
        <v>40</v>
      </c>
      <c r="P1085" s="4">
        <f>+VLOOKUP($A1085,DATOS_CAPACITACIONES!A:L,12,0)</f>
        <v>40</v>
      </c>
      <c r="Q1085" s="3">
        <f t="shared" si="16"/>
        <v>1</v>
      </c>
    </row>
    <row r="1086" spans="1:17" ht="34.5" customHeight="1" x14ac:dyDescent="0.25">
      <c r="A1086" s="2">
        <v>45</v>
      </c>
      <c r="B1086" s="4" t="str">
        <f>+VLOOKUP($A1086,DATOS_CAPACITACIONES!A:B,2,0)</f>
        <v>SST</v>
      </c>
      <c r="C1086" s="4" t="str">
        <f>+VLOOKUP($A1086,DATOS_CAPACITACIONES!A:C,3,0)</f>
        <v>Gimnasia laboral</v>
      </c>
      <c r="D1086" s="4" t="str">
        <f>+VLOOKUP($A1086,DATOS_CAPACITACIONES!A:D,4,0)</f>
        <v>promover hábitos y estilos de vida saludables.</v>
      </c>
      <c r="E1086" s="4" t="str">
        <f>+VLOOKUP($A1086,DATOS_CAPACITACIONES!A:E,5,0)</f>
        <v>Felipe Arias</v>
      </c>
      <c r="F1086" s="4" t="str">
        <f>+VLOOKUP($A1086,DATOS_CAPACITACIONES!A:F,6,0)</f>
        <v>Felipe Arias</v>
      </c>
      <c r="G1086" s="4" t="str">
        <f>+VLOOKUP($A1086,DATOS_CAPACITACIONES!A:G,7,0)</f>
        <v xml:space="preserve">Finca El Pilar </v>
      </c>
      <c r="H1086" s="5">
        <f>+VLOOKUP($A1086,DATOS_CAPACITACIONES!A:H,8,0)</f>
        <v>44391</v>
      </c>
      <c r="I1086" s="4">
        <f>+VLOOKUP($A1086,DATOS_CAPACITACIONES!A:I,9,0)</f>
        <v>60</v>
      </c>
      <c r="J1086" s="2">
        <v>1121952333</v>
      </c>
      <c r="K1086" s="4">
        <f>+VLOOKUP($J1086,DATOS_PERSONAL!B:C,2,0)</f>
        <v>1480</v>
      </c>
      <c r="L1086" s="4" t="str">
        <f>+VLOOKUP($J1086,DATOS_PERSONAL!B:D,3,0)</f>
        <v>DANNY ALEJANDRA</v>
      </c>
      <c r="M1086" s="4" t="str">
        <f>+VLOOKUP($J1086,DATOS_PERSONAL!B:E,4,0)</f>
        <v xml:space="preserve">GONZALEZ </v>
      </c>
      <c r="N1086" s="4" t="str">
        <f>+VLOOKUP($J1086,DATOS_PERSONAL!B:F,5,0)</f>
        <v>OROBERLÍN S.A.S.</v>
      </c>
      <c r="O1086" s="4">
        <f>+VLOOKUP($A1086,DATOS_CAPACITACIONES!A:N,11,0)</f>
        <v>40</v>
      </c>
      <c r="P1086" s="4">
        <f>+VLOOKUP($A1086,DATOS_CAPACITACIONES!A:L,12,0)</f>
        <v>40</v>
      </c>
      <c r="Q1086" s="3">
        <f t="shared" si="16"/>
        <v>1</v>
      </c>
    </row>
    <row r="1087" spans="1:17" ht="34.5" customHeight="1" x14ac:dyDescent="0.25">
      <c r="A1087" s="2">
        <v>45</v>
      </c>
      <c r="B1087" s="4" t="str">
        <f>+VLOOKUP($A1087,DATOS_CAPACITACIONES!A:B,2,0)</f>
        <v>SST</v>
      </c>
      <c r="C1087" s="4" t="str">
        <f>+VLOOKUP($A1087,DATOS_CAPACITACIONES!A:C,3,0)</f>
        <v>Gimnasia laboral</v>
      </c>
      <c r="D1087" s="4" t="str">
        <f>+VLOOKUP($A1087,DATOS_CAPACITACIONES!A:D,4,0)</f>
        <v>promover hábitos y estilos de vida saludables.</v>
      </c>
      <c r="E1087" s="4" t="str">
        <f>+VLOOKUP($A1087,DATOS_CAPACITACIONES!A:E,5,0)</f>
        <v>Felipe Arias</v>
      </c>
      <c r="F1087" s="4" t="str">
        <f>+VLOOKUP($A1087,DATOS_CAPACITACIONES!A:F,6,0)</f>
        <v>Felipe Arias</v>
      </c>
      <c r="G1087" s="4" t="str">
        <f>+VLOOKUP($A1087,DATOS_CAPACITACIONES!A:G,7,0)</f>
        <v xml:space="preserve">Finca El Pilar </v>
      </c>
      <c r="H1087" s="5">
        <f>+VLOOKUP($A1087,DATOS_CAPACITACIONES!A:H,8,0)</f>
        <v>44391</v>
      </c>
      <c r="I1087" s="4">
        <f>+VLOOKUP($A1087,DATOS_CAPACITACIONES!A:I,9,0)</f>
        <v>60</v>
      </c>
      <c r="J1087" s="2">
        <v>1006838553</v>
      </c>
      <c r="K1087" s="4">
        <f>+VLOOKUP($J1087,DATOS_PERSONAL!B:C,2,0)</f>
        <v>1547</v>
      </c>
      <c r="L1087" s="4" t="str">
        <f>+VLOOKUP($J1087,DATOS_PERSONAL!B:D,3,0)</f>
        <v>MIGUEL ANGEL</v>
      </c>
      <c r="M1087" s="4" t="str">
        <f>+VLOOKUP($J1087,DATOS_PERSONAL!B:E,4,0)</f>
        <v xml:space="preserve">GARCIA MORENO </v>
      </c>
      <c r="N1087" s="4" t="str">
        <f>+VLOOKUP($J1087,DATOS_PERSONAL!B:F,5,0)</f>
        <v>OROBERLÍN S.A.S.</v>
      </c>
      <c r="O1087" s="4">
        <f>+VLOOKUP($A1087,DATOS_CAPACITACIONES!A:N,11,0)</f>
        <v>40</v>
      </c>
      <c r="P1087" s="4">
        <f>+VLOOKUP($A1087,DATOS_CAPACITACIONES!A:L,12,0)</f>
        <v>40</v>
      </c>
      <c r="Q1087" s="3">
        <f t="shared" si="16"/>
        <v>1</v>
      </c>
    </row>
    <row r="1088" spans="1:17" ht="34.5" customHeight="1" x14ac:dyDescent="0.25">
      <c r="A1088" s="2">
        <v>45</v>
      </c>
      <c r="B1088" s="4" t="str">
        <f>+VLOOKUP($A1088,DATOS_CAPACITACIONES!A:B,2,0)</f>
        <v>SST</v>
      </c>
      <c r="C1088" s="4" t="str">
        <f>+VLOOKUP($A1088,DATOS_CAPACITACIONES!A:C,3,0)</f>
        <v>Gimnasia laboral</v>
      </c>
      <c r="D1088" s="4" t="str">
        <f>+VLOOKUP($A1088,DATOS_CAPACITACIONES!A:D,4,0)</f>
        <v>promover hábitos y estilos de vida saludables.</v>
      </c>
      <c r="E1088" s="4" t="str">
        <f>+VLOOKUP($A1088,DATOS_CAPACITACIONES!A:E,5,0)</f>
        <v>Felipe Arias</v>
      </c>
      <c r="F1088" s="4" t="str">
        <f>+VLOOKUP($A1088,DATOS_CAPACITACIONES!A:F,6,0)</f>
        <v>Felipe Arias</v>
      </c>
      <c r="G1088" s="4" t="str">
        <f>+VLOOKUP($A1088,DATOS_CAPACITACIONES!A:G,7,0)</f>
        <v xml:space="preserve">Finca El Pilar </v>
      </c>
      <c r="H1088" s="5">
        <f>+VLOOKUP($A1088,DATOS_CAPACITACIONES!A:H,8,0)</f>
        <v>44391</v>
      </c>
      <c r="I1088" s="4">
        <f>+VLOOKUP($A1088,DATOS_CAPACITACIONES!A:I,9,0)</f>
        <v>60</v>
      </c>
      <c r="J1088" s="2">
        <v>38360656</v>
      </c>
      <c r="K1088" s="4">
        <f>+VLOOKUP($J1088,DATOS_PERSONAL!B:C,2,0)</f>
        <v>1039</v>
      </c>
      <c r="L1088" s="4" t="str">
        <f>+VLOOKUP($J1088,DATOS_PERSONAL!B:D,3,0)</f>
        <v>EMILCE</v>
      </c>
      <c r="M1088" s="4" t="str">
        <f>+VLOOKUP($J1088,DATOS_PERSONAL!B:E,4,0)</f>
        <v xml:space="preserve">CESPEDES CANAS </v>
      </c>
      <c r="N1088" s="4" t="str">
        <f>+VLOOKUP($J1088,DATOS_PERSONAL!B:F,5,0)</f>
        <v>OROBERLÍN S.A.S.</v>
      </c>
      <c r="O1088" s="4">
        <f>+VLOOKUP($A1088,DATOS_CAPACITACIONES!A:N,11,0)</f>
        <v>40</v>
      </c>
      <c r="P1088" s="4">
        <f>+VLOOKUP($A1088,DATOS_CAPACITACIONES!A:L,12,0)</f>
        <v>40</v>
      </c>
      <c r="Q1088" s="3">
        <f t="shared" si="16"/>
        <v>1</v>
      </c>
    </row>
    <row r="1089" spans="1:17" ht="34.5" customHeight="1" x14ac:dyDescent="0.25">
      <c r="A1089" s="2">
        <v>45</v>
      </c>
      <c r="B1089" s="4" t="str">
        <f>+VLOOKUP($A1089,DATOS_CAPACITACIONES!A:B,2,0)</f>
        <v>SST</v>
      </c>
      <c r="C1089" s="4" t="str">
        <f>+VLOOKUP($A1089,DATOS_CAPACITACIONES!A:C,3,0)</f>
        <v>Gimnasia laboral</v>
      </c>
      <c r="D1089" s="4" t="str">
        <f>+VLOOKUP($A1089,DATOS_CAPACITACIONES!A:D,4,0)</f>
        <v>promover hábitos y estilos de vida saludables.</v>
      </c>
      <c r="E1089" s="4" t="str">
        <f>+VLOOKUP($A1089,DATOS_CAPACITACIONES!A:E,5,0)</f>
        <v>Felipe Arias</v>
      </c>
      <c r="F1089" s="4" t="str">
        <f>+VLOOKUP($A1089,DATOS_CAPACITACIONES!A:F,6,0)</f>
        <v>Felipe Arias</v>
      </c>
      <c r="G1089" s="4" t="str">
        <f>+VLOOKUP($A1089,DATOS_CAPACITACIONES!A:G,7,0)</f>
        <v xml:space="preserve">Finca El Pilar </v>
      </c>
      <c r="H1089" s="5">
        <f>+VLOOKUP($A1089,DATOS_CAPACITACIONES!A:H,8,0)</f>
        <v>44391</v>
      </c>
      <c r="I1089" s="4">
        <f>+VLOOKUP($A1089,DATOS_CAPACITACIONES!A:I,9,0)</f>
        <v>60</v>
      </c>
      <c r="J1089" s="2">
        <v>1006795353</v>
      </c>
      <c r="K1089" s="4">
        <f>+VLOOKUP($J1089,DATOS_PERSONAL!B:C,2,0)</f>
        <v>1533</v>
      </c>
      <c r="L1089" s="4" t="str">
        <f>+VLOOKUP($J1089,DATOS_PERSONAL!B:D,3,0)</f>
        <v xml:space="preserve"> LUIS JEFREY</v>
      </c>
      <c r="M1089" s="4" t="str">
        <f>+VLOOKUP($J1089,DATOS_PERSONAL!B:E,4,0)</f>
        <v>CASTRO NARVAEZ</v>
      </c>
      <c r="N1089" s="4" t="str">
        <f>+VLOOKUP($J1089,DATOS_PERSONAL!B:F,5,0)</f>
        <v>OROBERLÍN S.A.S.</v>
      </c>
      <c r="O1089" s="4">
        <f>+VLOOKUP($A1089,DATOS_CAPACITACIONES!A:N,11,0)</f>
        <v>40</v>
      </c>
      <c r="P1089" s="4">
        <f>+VLOOKUP($A1089,DATOS_CAPACITACIONES!A:L,12,0)</f>
        <v>40</v>
      </c>
      <c r="Q1089" s="3">
        <f t="shared" si="16"/>
        <v>1</v>
      </c>
    </row>
    <row r="1090" spans="1:17" ht="34.5" customHeight="1" x14ac:dyDescent="0.25">
      <c r="A1090" s="2">
        <v>45</v>
      </c>
      <c r="B1090" s="4" t="str">
        <f>+VLOOKUP($A1090,DATOS_CAPACITACIONES!A:B,2,0)</f>
        <v>SST</v>
      </c>
      <c r="C1090" s="4" t="str">
        <f>+VLOOKUP($A1090,DATOS_CAPACITACIONES!A:C,3,0)</f>
        <v>Gimnasia laboral</v>
      </c>
      <c r="D1090" s="4" t="str">
        <f>+VLOOKUP($A1090,DATOS_CAPACITACIONES!A:D,4,0)</f>
        <v>promover hábitos y estilos de vida saludables.</v>
      </c>
      <c r="E1090" s="4" t="str">
        <f>+VLOOKUP($A1090,DATOS_CAPACITACIONES!A:E,5,0)</f>
        <v>Felipe Arias</v>
      </c>
      <c r="F1090" s="4" t="str">
        <f>+VLOOKUP($A1090,DATOS_CAPACITACIONES!A:F,6,0)</f>
        <v>Felipe Arias</v>
      </c>
      <c r="G1090" s="4" t="str">
        <f>+VLOOKUP($A1090,DATOS_CAPACITACIONES!A:G,7,0)</f>
        <v xml:space="preserve">Finca El Pilar </v>
      </c>
      <c r="H1090" s="5">
        <f>+VLOOKUP($A1090,DATOS_CAPACITACIONES!A:H,8,0)</f>
        <v>44391</v>
      </c>
      <c r="I1090" s="4">
        <f>+VLOOKUP($A1090,DATOS_CAPACITACIONES!A:I,9,0)</f>
        <v>60</v>
      </c>
      <c r="J1090" s="2">
        <v>1109411143</v>
      </c>
      <c r="K1090" s="4">
        <f>+VLOOKUP($J1090,DATOS_PERSONAL!B:C,2,0)</f>
        <v>1477</v>
      </c>
      <c r="L1090" s="4" t="str">
        <f>+VLOOKUP($J1090,DATOS_PERSONAL!B:D,3,0)</f>
        <v>YISSY FERNANDA</v>
      </c>
      <c r="M1090" s="4" t="str">
        <f>+VLOOKUP($J1090,DATOS_PERSONAL!B:E,4,0)</f>
        <v xml:space="preserve">CASTRO CESPEDES </v>
      </c>
      <c r="N1090" s="4" t="str">
        <f>+VLOOKUP($J1090,DATOS_PERSONAL!B:F,5,0)</f>
        <v>OROBERLÍN S.A.S.</v>
      </c>
      <c r="O1090" s="4">
        <f>+VLOOKUP($A1090,DATOS_CAPACITACIONES!A:N,11,0)</f>
        <v>40</v>
      </c>
      <c r="P1090" s="4">
        <f>+VLOOKUP($A1090,DATOS_CAPACITACIONES!A:L,12,0)</f>
        <v>40</v>
      </c>
      <c r="Q1090" s="3">
        <f t="shared" ref="Q1090:Q1153" si="17">(P1090/O1090)</f>
        <v>1</v>
      </c>
    </row>
    <row r="1091" spans="1:17" ht="34.5" customHeight="1" x14ac:dyDescent="0.25">
      <c r="A1091" s="2">
        <v>45</v>
      </c>
      <c r="B1091" s="4" t="str">
        <f>+VLOOKUP($A1091,DATOS_CAPACITACIONES!A:B,2,0)</f>
        <v>SST</v>
      </c>
      <c r="C1091" s="4" t="str">
        <f>+VLOOKUP($A1091,DATOS_CAPACITACIONES!A:C,3,0)</f>
        <v>Gimnasia laboral</v>
      </c>
      <c r="D1091" s="4" t="str">
        <f>+VLOOKUP($A1091,DATOS_CAPACITACIONES!A:D,4,0)</f>
        <v>promover hábitos y estilos de vida saludables.</v>
      </c>
      <c r="E1091" s="4" t="str">
        <f>+VLOOKUP($A1091,DATOS_CAPACITACIONES!A:E,5,0)</f>
        <v>Felipe Arias</v>
      </c>
      <c r="F1091" s="4" t="str">
        <f>+VLOOKUP($A1091,DATOS_CAPACITACIONES!A:F,6,0)</f>
        <v>Felipe Arias</v>
      </c>
      <c r="G1091" s="4" t="str">
        <f>+VLOOKUP($A1091,DATOS_CAPACITACIONES!A:G,7,0)</f>
        <v xml:space="preserve">Finca El Pilar </v>
      </c>
      <c r="H1091" s="5">
        <f>+VLOOKUP($A1091,DATOS_CAPACITACIONES!A:H,8,0)</f>
        <v>44391</v>
      </c>
      <c r="I1091" s="4">
        <f>+VLOOKUP($A1091,DATOS_CAPACITACIONES!A:I,9,0)</f>
        <v>60</v>
      </c>
      <c r="J1091" s="2">
        <v>1065667090</v>
      </c>
      <c r="K1091" s="4">
        <f>+VLOOKUP($J1091,DATOS_PERSONAL!B:C,2,0)</f>
        <v>1513</v>
      </c>
      <c r="L1091" s="4" t="str">
        <f>+VLOOKUP($J1091,DATOS_PERSONAL!B:D,3,0)</f>
        <v>CESAR ANTONIO</v>
      </c>
      <c r="M1091" s="4" t="str">
        <f>+VLOOKUP($J1091,DATOS_PERSONAL!B:E,4,0)</f>
        <v xml:space="preserve">CALDERON TRENS </v>
      </c>
      <c r="N1091" s="4" t="str">
        <f>+VLOOKUP($J1091,DATOS_PERSONAL!B:F,5,0)</f>
        <v>OROBERLÍN S.A.S.</v>
      </c>
      <c r="O1091" s="4">
        <f>+VLOOKUP($A1091,DATOS_CAPACITACIONES!A:N,11,0)</f>
        <v>40</v>
      </c>
      <c r="P1091" s="4">
        <f>+VLOOKUP($A1091,DATOS_CAPACITACIONES!A:L,12,0)</f>
        <v>40</v>
      </c>
      <c r="Q1091" s="3">
        <f t="shared" si="17"/>
        <v>1</v>
      </c>
    </row>
    <row r="1092" spans="1:17" ht="34.5" customHeight="1" x14ac:dyDescent="0.25">
      <c r="A1092" s="2">
        <v>45</v>
      </c>
      <c r="B1092" s="4" t="str">
        <f>+VLOOKUP($A1092,DATOS_CAPACITACIONES!A:B,2,0)</f>
        <v>SST</v>
      </c>
      <c r="C1092" s="4" t="str">
        <f>+VLOOKUP($A1092,DATOS_CAPACITACIONES!A:C,3,0)</f>
        <v>Gimnasia laboral</v>
      </c>
      <c r="D1092" s="4" t="str">
        <f>+VLOOKUP($A1092,DATOS_CAPACITACIONES!A:D,4,0)</f>
        <v>promover hábitos y estilos de vida saludables.</v>
      </c>
      <c r="E1092" s="4" t="str">
        <f>+VLOOKUP($A1092,DATOS_CAPACITACIONES!A:E,5,0)</f>
        <v>Felipe Arias</v>
      </c>
      <c r="F1092" s="4" t="str">
        <f>+VLOOKUP($A1092,DATOS_CAPACITACIONES!A:F,6,0)</f>
        <v>Felipe Arias</v>
      </c>
      <c r="G1092" s="4" t="str">
        <f>+VLOOKUP($A1092,DATOS_CAPACITACIONES!A:G,7,0)</f>
        <v xml:space="preserve">Finca El Pilar </v>
      </c>
      <c r="H1092" s="5">
        <f>+VLOOKUP($A1092,DATOS_CAPACITACIONES!A:H,8,0)</f>
        <v>44391</v>
      </c>
      <c r="I1092" s="4">
        <f>+VLOOKUP($A1092,DATOS_CAPACITACIONES!A:I,9,0)</f>
        <v>60</v>
      </c>
      <c r="J1092" s="2">
        <v>17345837</v>
      </c>
      <c r="K1092" s="4">
        <f>+VLOOKUP($J1092,DATOS_PERSONAL!B:C,2,0)</f>
        <v>1240</v>
      </c>
      <c r="L1092" s="4" t="str">
        <f>+VLOOKUP($J1092,DATOS_PERSONAL!B:D,3,0)</f>
        <v>GUILLERMO ANTONIO</v>
      </c>
      <c r="M1092" s="4" t="str">
        <f>+VLOOKUP($J1092,DATOS_PERSONAL!B:E,4,0)</f>
        <v xml:space="preserve">BRAVO </v>
      </c>
      <c r="N1092" s="4" t="str">
        <f>+VLOOKUP($J1092,DATOS_PERSONAL!B:F,5,0)</f>
        <v>OROBERLÍN S.A.S.</v>
      </c>
      <c r="O1092" s="4">
        <f>+VLOOKUP($A1092,DATOS_CAPACITACIONES!A:N,11,0)</f>
        <v>40</v>
      </c>
      <c r="P1092" s="4">
        <f>+VLOOKUP($A1092,DATOS_CAPACITACIONES!A:L,12,0)</f>
        <v>40</v>
      </c>
      <c r="Q1092" s="3">
        <f t="shared" si="17"/>
        <v>1</v>
      </c>
    </row>
    <row r="1093" spans="1:17" ht="34.5" customHeight="1" x14ac:dyDescent="0.25">
      <c r="A1093" s="2">
        <v>45</v>
      </c>
      <c r="B1093" s="4" t="str">
        <f>+VLOOKUP($A1093,DATOS_CAPACITACIONES!A:B,2,0)</f>
        <v>SST</v>
      </c>
      <c r="C1093" s="4" t="str">
        <f>+VLOOKUP($A1093,DATOS_CAPACITACIONES!A:C,3,0)</f>
        <v>Gimnasia laboral</v>
      </c>
      <c r="D1093" s="4" t="str">
        <f>+VLOOKUP($A1093,DATOS_CAPACITACIONES!A:D,4,0)</f>
        <v>promover hábitos y estilos de vida saludables.</v>
      </c>
      <c r="E1093" s="4" t="str">
        <f>+VLOOKUP($A1093,DATOS_CAPACITACIONES!A:E,5,0)</f>
        <v>Felipe Arias</v>
      </c>
      <c r="F1093" s="4" t="str">
        <f>+VLOOKUP($A1093,DATOS_CAPACITACIONES!A:F,6,0)</f>
        <v>Felipe Arias</v>
      </c>
      <c r="G1093" s="4" t="str">
        <f>+VLOOKUP($A1093,DATOS_CAPACITACIONES!A:G,7,0)</f>
        <v xml:space="preserve">Finca El Pilar </v>
      </c>
      <c r="H1093" s="5">
        <f>+VLOOKUP($A1093,DATOS_CAPACITACIONES!A:H,8,0)</f>
        <v>44391</v>
      </c>
      <c r="I1093" s="4">
        <f>+VLOOKUP($A1093,DATOS_CAPACITACIONES!A:I,9,0)</f>
        <v>60</v>
      </c>
      <c r="J1093" s="2">
        <v>1006697383</v>
      </c>
      <c r="K1093" s="4">
        <f>+VLOOKUP($J1093,DATOS_PERSONAL!B:C,2,0)</f>
        <v>1535</v>
      </c>
      <c r="L1093" s="4" t="str">
        <f>+VLOOKUP($J1093,DATOS_PERSONAL!B:D,3,0)</f>
        <v>DIANA SOFIA</v>
      </c>
      <c r="M1093" s="4" t="str">
        <f>+VLOOKUP($J1093,DATOS_PERSONAL!B:E,4,0)</f>
        <v xml:space="preserve">BLANCO ANDRADE </v>
      </c>
      <c r="N1093" s="4" t="str">
        <f>+VLOOKUP($J1093,DATOS_PERSONAL!B:F,5,0)</f>
        <v>OROBERLÍN S.A.S.</v>
      </c>
      <c r="O1093" s="4">
        <f>+VLOOKUP($A1093,DATOS_CAPACITACIONES!A:N,11,0)</f>
        <v>40</v>
      </c>
      <c r="P1093" s="4">
        <f>+VLOOKUP($A1093,DATOS_CAPACITACIONES!A:L,12,0)</f>
        <v>40</v>
      </c>
      <c r="Q1093" s="3">
        <f t="shared" si="17"/>
        <v>1</v>
      </c>
    </row>
    <row r="1094" spans="1:17" ht="34.5" customHeight="1" x14ac:dyDescent="0.25">
      <c r="A1094" s="2">
        <v>45</v>
      </c>
      <c r="B1094" s="4" t="str">
        <f>+VLOOKUP($A1094,DATOS_CAPACITACIONES!A:B,2,0)</f>
        <v>SST</v>
      </c>
      <c r="C1094" s="4" t="str">
        <f>+VLOOKUP($A1094,DATOS_CAPACITACIONES!A:C,3,0)</f>
        <v>Gimnasia laboral</v>
      </c>
      <c r="D1094" s="4" t="str">
        <f>+VLOOKUP($A1094,DATOS_CAPACITACIONES!A:D,4,0)</f>
        <v>promover hábitos y estilos de vida saludables.</v>
      </c>
      <c r="E1094" s="4" t="str">
        <f>+VLOOKUP($A1094,DATOS_CAPACITACIONES!A:E,5,0)</f>
        <v>Felipe Arias</v>
      </c>
      <c r="F1094" s="4" t="str">
        <f>+VLOOKUP($A1094,DATOS_CAPACITACIONES!A:F,6,0)</f>
        <v>Felipe Arias</v>
      </c>
      <c r="G1094" s="4" t="str">
        <f>+VLOOKUP($A1094,DATOS_CAPACITACIONES!A:G,7,0)</f>
        <v xml:space="preserve">Finca El Pilar </v>
      </c>
      <c r="H1094" s="5">
        <f>+VLOOKUP($A1094,DATOS_CAPACITACIONES!A:H,8,0)</f>
        <v>44391</v>
      </c>
      <c r="I1094" s="4">
        <f>+VLOOKUP($A1094,DATOS_CAPACITACIONES!A:I,9,0)</f>
        <v>60</v>
      </c>
      <c r="J1094" s="2">
        <v>1193531410</v>
      </c>
      <c r="K1094" s="4">
        <f>+VLOOKUP($J1094,DATOS_PERSONAL!B:C,2,0)</f>
        <v>1544</v>
      </c>
      <c r="L1094" s="4" t="str">
        <f>+VLOOKUP($J1094,DATOS_PERSONAL!B:D,3,0)</f>
        <v>SARA DANIELA</v>
      </c>
      <c r="M1094" s="4" t="str">
        <f>+VLOOKUP($J1094,DATOS_PERSONAL!B:E,4,0)</f>
        <v xml:space="preserve">BELTRAN MORENO </v>
      </c>
      <c r="N1094" s="4" t="str">
        <f>+VLOOKUP($J1094,DATOS_PERSONAL!B:F,5,0)</f>
        <v>OROBERLÍN S.A.S.</v>
      </c>
      <c r="O1094" s="4">
        <f>+VLOOKUP($A1094,DATOS_CAPACITACIONES!A:N,11,0)</f>
        <v>40</v>
      </c>
      <c r="P1094" s="4">
        <f>+VLOOKUP($A1094,DATOS_CAPACITACIONES!A:L,12,0)</f>
        <v>40</v>
      </c>
      <c r="Q1094" s="3">
        <f t="shared" si="17"/>
        <v>1</v>
      </c>
    </row>
    <row r="1095" spans="1:17" ht="34.5" customHeight="1" x14ac:dyDescent="0.25">
      <c r="A1095" s="2">
        <v>45</v>
      </c>
      <c r="B1095" s="4" t="str">
        <f>+VLOOKUP($A1095,DATOS_CAPACITACIONES!A:B,2,0)</f>
        <v>SST</v>
      </c>
      <c r="C1095" s="4" t="str">
        <f>+VLOOKUP($A1095,DATOS_CAPACITACIONES!A:C,3,0)</f>
        <v>Gimnasia laboral</v>
      </c>
      <c r="D1095" s="4" t="str">
        <f>+VLOOKUP($A1095,DATOS_CAPACITACIONES!A:D,4,0)</f>
        <v>promover hábitos y estilos de vida saludables.</v>
      </c>
      <c r="E1095" s="4" t="str">
        <f>+VLOOKUP($A1095,DATOS_CAPACITACIONES!A:E,5,0)</f>
        <v>Felipe Arias</v>
      </c>
      <c r="F1095" s="4" t="str">
        <f>+VLOOKUP($A1095,DATOS_CAPACITACIONES!A:F,6,0)</f>
        <v>Felipe Arias</v>
      </c>
      <c r="G1095" s="4" t="str">
        <f>+VLOOKUP($A1095,DATOS_CAPACITACIONES!A:G,7,0)</f>
        <v xml:space="preserve">Finca El Pilar </v>
      </c>
      <c r="H1095" s="5">
        <f>+VLOOKUP($A1095,DATOS_CAPACITACIONES!A:H,8,0)</f>
        <v>44391</v>
      </c>
      <c r="I1095" s="4">
        <f>+VLOOKUP($A1095,DATOS_CAPACITACIONES!A:I,9,0)</f>
        <v>60</v>
      </c>
      <c r="J1095" s="2">
        <v>1052702515</v>
      </c>
      <c r="K1095" s="4">
        <f>+VLOOKUP($J1095,DATOS_PERSONAL!B:C,2,0)</f>
        <v>1517</v>
      </c>
      <c r="L1095" s="4" t="str">
        <f>+VLOOKUP($J1095,DATOS_PERSONAL!B:D,3,0)</f>
        <v xml:space="preserve"> ALEXANDER</v>
      </c>
      <c r="M1095" s="4" t="str">
        <f>+VLOOKUP($J1095,DATOS_PERSONAL!B:E,4,0)</f>
        <v>ANGULO CANTILLO</v>
      </c>
      <c r="N1095" s="4" t="str">
        <f>+VLOOKUP($J1095,DATOS_PERSONAL!B:F,5,0)</f>
        <v>OROBERLÍN S.A.S.</v>
      </c>
      <c r="O1095" s="4">
        <f>+VLOOKUP($A1095,DATOS_CAPACITACIONES!A:N,11,0)</f>
        <v>40</v>
      </c>
      <c r="P1095" s="4">
        <f>+VLOOKUP($A1095,DATOS_CAPACITACIONES!A:L,12,0)</f>
        <v>40</v>
      </c>
      <c r="Q1095" s="3">
        <f t="shared" si="17"/>
        <v>1</v>
      </c>
    </row>
    <row r="1096" spans="1:17" ht="34.5" customHeight="1" x14ac:dyDescent="0.25">
      <c r="A1096" s="2">
        <v>45</v>
      </c>
      <c r="B1096" s="4" t="str">
        <f>+VLOOKUP($A1096,DATOS_CAPACITACIONES!A:B,2,0)</f>
        <v>SST</v>
      </c>
      <c r="C1096" s="4" t="str">
        <f>+VLOOKUP($A1096,DATOS_CAPACITACIONES!A:C,3,0)</f>
        <v>Gimnasia laboral</v>
      </c>
      <c r="D1096" s="4" t="str">
        <f>+VLOOKUP($A1096,DATOS_CAPACITACIONES!A:D,4,0)</f>
        <v>promover hábitos y estilos de vida saludables.</v>
      </c>
      <c r="E1096" s="4" t="str">
        <f>+VLOOKUP($A1096,DATOS_CAPACITACIONES!A:E,5,0)</f>
        <v>Felipe Arias</v>
      </c>
      <c r="F1096" s="4" t="str">
        <f>+VLOOKUP($A1096,DATOS_CAPACITACIONES!A:F,6,0)</f>
        <v>Felipe Arias</v>
      </c>
      <c r="G1096" s="4" t="str">
        <f>+VLOOKUP($A1096,DATOS_CAPACITACIONES!A:G,7,0)</f>
        <v xml:space="preserve">Finca El Pilar </v>
      </c>
      <c r="H1096" s="5">
        <f>+VLOOKUP($A1096,DATOS_CAPACITACIONES!A:H,8,0)</f>
        <v>44391</v>
      </c>
      <c r="I1096" s="4">
        <f>+VLOOKUP($A1096,DATOS_CAPACITACIONES!A:I,9,0)</f>
        <v>60</v>
      </c>
      <c r="J1096" s="2">
        <v>1120499197</v>
      </c>
      <c r="K1096" s="4">
        <f>+VLOOKUP($J1096,DATOS_PERSONAL!B:C,2,0)</f>
        <v>1065</v>
      </c>
      <c r="L1096" s="4" t="str">
        <f>+VLOOKUP($J1096,DATOS_PERSONAL!B:D,3,0)</f>
        <v>LADY JOHANA</v>
      </c>
      <c r="M1096" s="4" t="str">
        <f>+VLOOKUP($J1096,DATOS_PERSONAL!B:E,4,0)</f>
        <v xml:space="preserve">ANDRADE SANCHEZ </v>
      </c>
      <c r="N1096" s="4" t="str">
        <f>+VLOOKUP($J1096,DATOS_PERSONAL!B:F,5,0)</f>
        <v>OROBERLÍN S.A.S.</v>
      </c>
      <c r="O1096" s="4">
        <f>+VLOOKUP($A1096,DATOS_CAPACITACIONES!A:N,11,0)</f>
        <v>40</v>
      </c>
      <c r="P1096" s="4">
        <f>+VLOOKUP($A1096,DATOS_CAPACITACIONES!A:L,12,0)</f>
        <v>40</v>
      </c>
      <c r="Q1096" s="3">
        <f t="shared" si="17"/>
        <v>1</v>
      </c>
    </row>
    <row r="1097" spans="1:17" ht="34.5" customHeight="1" x14ac:dyDescent="0.25">
      <c r="A1097" s="2">
        <v>45</v>
      </c>
      <c r="B1097" s="4" t="str">
        <f>+VLOOKUP($A1097,DATOS_CAPACITACIONES!A:B,2,0)</f>
        <v>SST</v>
      </c>
      <c r="C1097" s="4" t="str">
        <f>+VLOOKUP($A1097,DATOS_CAPACITACIONES!A:C,3,0)</f>
        <v>Gimnasia laboral</v>
      </c>
      <c r="D1097" s="4" t="str">
        <f>+VLOOKUP($A1097,DATOS_CAPACITACIONES!A:D,4,0)</f>
        <v>promover hábitos y estilos de vida saludables.</v>
      </c>
      <c r="E1097" s="4" t="str">
        <f>+VLOOKUP($A1097,DATOS_CAPACITACIONES!A:E,5,0)</f>
        <v>Felipe Arias</v>
      </c>
      <c r="F1097" s="4" t="str">
        <f>+VLOOKUP($A1097,DATOS_CAPACITACIONES!A:F,6,0)</f>
        <v>Felipe Arias</v>
      </c>
      <c r="G1097" s="4" t="str">
        <f>+VLOOKUP($A1097,DATOS_CAPACITACIONES!A:G,7,0)</f>
        <v xml:space="preserve">Finca El Pilar </v>
      </c>
      <c r="H1097" s="5">
        <f>+VLOOKUP($A1097,DATOS_CAPACITACIONES!A:H,8,0)</f>
        <v>44391</v>
      </c>
      <c r="I1097" s="4">
        <f>+VLOOKUP($A1097,DATOS_CAPACITACIONES!A:I,9,0)</f>
        <v>60</v>
      </c>
      <c r="J1097" s="2">
        <v>1121844449</v>
      </c>
      <c r="K1097" s="4">
        <f>+VLOOKUP($J1097,DATOS_PERSONAL!B:C,2,0)</f>
        <v>1097</v>
      </c>
      <c r="L1097" s="4" t="str">
        <f>+VLOOKUP($J1097,DATOS_PERSONAL!B:D,3,0)</f>
        <v>JOSE MANUEL</v>
      </c>
      <c r="M1097" s="4" t="str">
        <f>+VLOOKUP($J1097,DATOS_PERSONAL!B:E,4,0)</f>
        <v xml:space="preserve">AMAYA GONZALEZ </v>
      </c>
      <c r="N1097" s="4" t="str">
        <f>+VLOOKUP($J1097,DATOS_PERSONAL!B:F,5,0)</f>
        <v>OROBERLÍN S.A.S.</v>
      </c>
      <c r="O1097" s="4">
        <f>+VLOOKUP($A1097,DATOS_CAPACITACIONES!A:N,11,0)</f>
        <v>40</v>
      </c>
      <c r="P1097" s="4">
        <f>+VLOOKUP($A1097,DATOS_CAPACITACIONES!A:L,12,0)</f>
        <v>40</v>
      </c>
      <c r="Q1097" s="3">
        <f t="shared" si="17"/>
        <v>1</v>
      </c>
    </row>
    <row r="1098" spans="1:17" ht="34.5" customHeight="1" x14ac:dyDescent="0.25">
      <c r="A1098" s="2">
        <v>45</v>
      </c>
      <c r="B1098" s="4" t="str">
        <f>+VLOOKUP($A1098,DATOS_CAPACITACIONES!A:B,2,0)</f>
        <v>SST</v>
      </c>
      <c r="C1098" s="4" t="str">
        <f>+VLOOKUP($A1098,DATOS_CAPACITACIONES!A:C,3,0)</f>
        <v>Gimnasia laboral</v>
      </c>
      <c r="D1098" s="4" t="str">
        <f>+VLOOKUP($A1098,DATOS_CAPACITACIONES!A:D,4,0)</f>
        <v>promover hábitos y estilos de vida saludables.</v>
      </c>
      <c r="E1098" s="4" t="str">
        <f>+VLOOKUP($A1098,DATOS_CAPACITACIONES!A:E,5,0)</f>
        <v>Felipe Arias</v>
      </c>
      <c r="F1098" s="4" t="str">
        <f>+VLOOKUP($A1098,DATOS_CAPACITACIONES!A:F,6,0)</f>
        <v>Felipe Arias</v>
      </c>
      <c r="G1098" s="4" t="str">
        <f>+VLOOKUP($A1098,DATOS_CAPACITACIONES!A:G,7,0)</f>
        <v xml:space="preserve">Finca El Pilar </v>
      </c>
      <c r="H1098" s="5">
        <f>+VLOOKUP($A1098,DATOS_CAPACITACIONES!A:H,8,0)</f>
        <v>44391</v>
      </c>
      <c r="I1098" s="4">
        <f>+VLOOKUP($A1098,DATOS_CAPACITACIONES!A:I,9,0)</f>
        <v>60</v>
      </c>
      <c r="J1098" s="2">
        <v>1122126571</v>
      </c>
      <c r="K1098" s="4">
        <f>+VLOOKUP($J1098,DATOS_PERSONAL!B:C,2,0)</f>
        <v>1485</v>
      </c>
      <c r="L1098" s="4" t="str">
        <f>+VLOOKUP($J1098,DATOS_PERSONAL!B:D,3,0)</f>
        <v xml:space="preserve"> FREDY ALEXANDER</v>
      </c>
      <c r="M1098" s="4" t="str">
        <f>+VLOOKUP($J1098,DATOS_PERSONAL!B:E,4,0)</f>
        <v>ALVAREZ GALINDO</v>
      </c>
      <c r="N1098" s="4" t="str">
        <f>+VLOOKUP($J1098,DATOS_PERSONAL!B:F,5,0)</f>
        <v>OROBERLÍN S.A.S.</v>
      </c>
      <c r="O1098" s="4">
        <f>+VLOOKUP($A1098,DATOS_CAPACITACIONES!A:N,11,0)</f>
        <v>40</v>
      </c>
      <c r="P1098" s="4">
        <f>+VLOOKUP($A1098,DATOS_CAPACITACIONES!A:L,12,0)</f>
        <v>40</v>
      </c>
      <c r="Q1098" s="3">
        <f t="shared" si="17"/>
        <v>1</v>
      </c>
    </row>
    <row r="1099" spans="1:17" ht="34.5" customHeight="1" x14ac:dyDescent="0.25">
      <c r="A1099" s="2">
        <v>46</v>
      </c>
      <c r="B1099" s="4" t="str">
        <f>+VLOOKUP($A1099,DATOS_CAPACITACIONES!A:B,2,0)</f>
        <v>Ambiental</v>
      </c>
      <c r="C1099" s="4" t="str">
        <f>+VLOOKUP($A1099,DATOS_CAPACITACIONES!A:C,3,0)</f>
        <v xml:space="preserve">Plan de saneamiento básico - Manual de convivencia </v>
      </c>
      <c r="D1099" s="4" t="str">
        <f>+VLOOKUP($A1099,DATOS_CAPACITACIONES!A:D,4,0)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099" s="4" t="str">
        <f>+VLOOKUP($A1099,DATOS_CAPACITACIONES!A:E,5,0)</f>
        <v>Lorena Pulido</v>
      </c>
      <c r="F1099" s="4" t="str">
        <f>+VLOOKUP($A1099,DATOS_CAPACITACIONES!A:F,6,0)</f>
        <v xml:space="preserve">William Fierro </v>
      </c>
      <c r="G1099" s="4" t="str">
        <f>+VLOOKUP($A1099,DATOS_CAPACITACIONES!A:G,7,0)</f>
        <v>Casino Pajure</v>
      </c>
      <c r="H1099" s="5">
        <f>+VLOOKUP($A1099,DATOS_CAPACITACIONES!A:H,8,0)</f>
        <v>44393</v>
      </c>
      <c r="I1099" s="4">
        <f>+VLOOKUP($A1099,DATOS_CAPACITACIONES!A:I,9,0)</f>
        <v>60</v>
      </c>
      <c r="J1099" s="2">
        <v>1116786787</v>
      </c>
      <c r="K1099" s="4" t="str">
        <f>+VLOOKUP($J1099,DATOS_PERSONAL!B:C,2,0)</f>
        <v>N/A</v>
      </c>
      <c r="L1099" s="4" t="str">
        <f>+VLOOKUP($J1099,DATOS_PERSONAL!B:D,3,0)</f>
        <v xml:space="preserve"> ANDRES DAVID </v>
      </c>
      <c r="M1099" s="4" t="str">
        <f>+VLOOKUP($J1099,DATOS_PERSONAL!B:E,4,0)</f>
        <v>VALLEJO CASTAÑEDA</v>
      </c>
      <c r="N1099" s="4" t="str">
        <f>+VLOOKUP($J1099,DATOS_PERSONAL!B:F,5,0)</f>
        <v>PALMERAS CARARABO S.A.</v>
      </c>
      <c r="O1099" s="4">
        <f>+VLOOKUP($A1099,DATOS_CAPACITACIONES!A:N,11,0)</f>
        <v>9</v>
      </c>
      <c r="P1099" s="4">
        <f>+VLOOKUP($A1099,DATOS_CAPACITACIONES!A:L,12,0)</f>
        <v>9</v>
      </c>
      <c r="Q1099" s="3">
        <f t="shared" si="17"/>
        <v>1</v>
      </c>
    </row>
    <row r="1100" spans="1:17" ht="34.5" customHeight="1" x14ac:dyDescent="0.25">
      <c r="A1100" s="2">
        <v>46</v>
      </c>
      <c r="B1100" s="4" t="str">
        <f>+VLOOKUP($A1100,DATOS_CAPACITACIONES!A:B,2,0)</f>
        <v>Ambiental</v>
      </c>
      <c r="C1100" s="4" t="str">
        <f>+VLOOKUP($A1100,DATOS_CAPACITACIONES!A:C,3,0)</f>
        <v xml:space="preserve">Plan de saneamiento básico - Manual de convivencia </v>
      </c>
      <c r="D1100" s="4" t="str">
        <f>+VLOOKUP($A1100,DATOS_CAPACITACIONES!A:D,4,0)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100" s="4" t="str">
        <f>+VLOOKUP($A1100,DATOS_CAPACITACIONES!A:E,5,0)</f>
        <v>Lorena Pulido</v>
      </c>
      <c r="F1100" s="4" t="str">
        <f>+VLOOKUP($A1100,DATOS_CAPACITACIONES!A:F,6,0)</f>
        <v xml:space="preserve">William Fierro </v>
      </c>
      <c r="G1100" s="4" t="str">
        <f>+VLOOKUP($A1100,DATOS_CAPACITACIONES!A:G,7,0)</f>
        <v>Casino Pajure</v>
      </c>
      <c r="H1100" s="5">
        <f>+VLOOKUP($A1100,DATOS_CAPACITACIONES!A:H,8,0)</f>
        <v>44393</v>
      </c>
      <c r="I1100" s="4">
        <f>+VLOOKUP($A1100,DATOS_CAPACITACIONES!A:I,9,0)</f>
        <v>60</v>
      </c>
      <c r="J1100" s="2">
        <v>1069755169</v>
      </c>
      <c r="K1100" s="4" t="str">
        <f>+VLOOKUP($J1100,DATOS_PERSONAL!B:C,2,0)</f>
        <v>N/A</v>
      </c>
      <c r="L1100" s="4" t="str">
        <f>+VLOOKUP($J1100,DATOS_PERSONAL!B:D,3,0)</f>
        <v xml:space="preserve"> EDUAR MANUEL</v>
      </c>
      <c r="M1100" s="4" t="str">
        <f>+VLOOKUP($J1100,DATOS_PERSONAL!B:E,4,0)</f>
        <v>PERDOMO SON</v>
      </c>
      <c r="N1100" s="4" t="str">
        <f>+VLOOKUP($J1100,DATOS_PERSONAL!B:F,5,0)</f>
        <v>PALMERAS CARARABO S.A.</v>
      </c>
      <c r="O1100" s="4">
        <f>+VLOOKUP($A1100,DATOS_CAPACITACIONES!A:N,11,0)</f>
        <v>9</v>
      </c>
      <c r="P1100" s="4">
        <f>+VLOOKUP($A1100,DATOS_CAPACITACIONES!A:L,12,0)</f>
        <v>9</v>
      </c>
      <c r="Q1100" s="3">
        <f t="shared" si="17"/>
        <v>1</v>
      </c>
    </row>
    <row r="1101" spans="1:17" ht="34.5" customHeight="1" x14ac:dyDescent="0.25">
      <c r="A1101" s="2">
        <v>46</v>
      </c>
      <c r="B1101" s="4" t="str">
        <f>+VLOOKUP($A1101,DATOS_CAPACITACIONES!A:B,2,0)</f>
        <v>Ambiental</v>
      </c>
      <c r="C1101" s="4" t="str">
        <f>+VLOOKUP($A1101,DATOS_CAPACITACIONES!A:C,3,0)</f>
        <v xml:space="preserve">Plan de saneamiento básico - Manual de convivencia </v>
      </c>
      <c r="D1101" s="4" t="str">
        <f>+VLOOKUP($A1101,DATOS_CAPACITACIONES!A:D,4,0)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101" s="4" t="str">
        <f>+VLOOKUP($A1101,DATOS_CAPACITACIONES!A:E,5,0)</f>
        <v>Lorena Pulido</v>
      </c>
      <c r="F1101" s="4" t="str">
        <f>+VLOOKUP($A1101,DATOS_CAPACITACIONES!A:F,6,0)</f>
        <v xml:space="preserve">William Fierro </v>
      </c>
      <c r="G1101" s="4" t="str">
        <f>+VLOOKUP($A1101,DATOS_CAPACITACIONES!A:G,7,0)</f>
        <v>Casino Pajure</v>
      </c>
      <c r="H1101" s="5">
        <f>+VLOOKUP($A1101,DATOS_CAPACITACIONES!A:H,8,0)</f>
        <v>44393</v>
      </c>
      <c r="I1101" s="4">
        <f>+VLOOKUP($A1101,DATOS_CAPACITACIONES!A:I,9,0)</f>
        <v>60</v>
      </c>
      <c r="J1101" s="2">
        <v>16882469</v>
      </c>
      <c r="K1101" s="4" t="str">
        <f>+VLOOKUP($J1101,DATOS_PERSONAL!B:C,2,0)</f>
        <v>N/A</v>
      </c>
      <c r="L1101" s="4" t="str">
        <f>+VLOOKUP($J1101,DATOS_PERSONAL!B:D,3,0)</f>
        <v xml:space="preserve"> WEIMAR</v>
      </c>
      <c r="M1101" s="4" t="str">
        <f>+VLOOKUP($J1101,DATOS_PERSONAL!B:E,4,0)</f>
        <v>PEÑA MOSQUERA</v>
      </c>
      <c r="N1101" s="4" t="str">
        <f>+VLOOKUP($J1101,DATOS_PERSONAL!B:F,5,0)</f>
        <v>PALMERAS CARARABO S.A.</v>
      </c>
      <c r="O1101" s="4">
        <f>+VLOOKUP($A1101,DATOS_CAPACITACIONES!A:N,11,0)</f>
        <v>9</v>
      </c>
      <c r="P1101" s="4">
        <f>+VLOOKUP($A1101,DATOS_CAPACITACIONES!A:L,12,0)</f>
        <v>9</v>
      </c>
      <c r="Q1101" s="3">
        <f t="shared" si="17"/>
        <v>1</v>
      </c>
    </row>
    <row r="1102" spans="1:17" ht="34.5" customHeight="1" x14ac:dyDescent="0.25">
      <c r="A1102" s="2">
        <v>46</v>
      </c>
      <c r="B1102" s="4" t="str">
        <f>+VLOOKUP($A1102,DATOS_CAPACITACIONES!A:B,2,0)</f>
        <v>Ambiental</v>
      </c>
      <c r="C1102" s="4" t="str">
        <f>+VLOOKUP($A1102,DATOS_CAPACITACIONES!A:C,3,0)</f>
        <v xml:space="preserve">Plan de saneamiento básico - Manual de convivencia </v>
      </c>
      <c r="D1102" s="4" t="str">
        <f>+VLOOKUP($A1102,DATOS_CAPACITACIONES!A:D,4,0)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102" s="4" t="str">
        <f>+VLOOKUP($A1102,DATOS_CAPACITACIONES!A:E,5,0)</f>
        <v>Lorena Pulido</v>
      </c>
      <c r="F1102" s="4" t="str">
        <f>+VLOOKUP($A1102,DATOS_CAPACITACIONES!A:F,6,0)</f>
        <v xml:space="preserve">William Fierro </v>
      </c>
      <c r="G1102" s="4" t="str">
        <f>+VLOOKUP($A1102,DATOS_CAPACITACIONES!A:G,7,0)</f>
        <v>Casino Pajure</v>
      </c>
      <c r="H1102" s="5">
        <f>+VLOOKUP($A1102,DATOS_CAPACITACIONES!A:H,8,0)</f>
        <v>44393</v>
      </c>
      <c r="I1102" s="4">
        <f>+VLOOKUP($A1102,DATOS_CAPACITACIONES!A:I,9,0)</f>
        <v>60</v>
      </c>
      <c r="J1102" s="2">
        <v>17972048</v>
      </c>
      <c r="K1102" s="4">
        <f>+VLOOKUP($J1102,DATOS_PERSONAL!B:C,2,0)</f>
        <v>1450</v>
      </c>
      <c r="L1102" s="4" t="str">
        <f>+VLOOKUP($J1102,DATOS_PERSONAL!B:D,3,0)</f>
        <v>MANUEL FRANCISCO</v>
      </c>
      <c r="M1102" s="4" t="str">
        <f>+VLOOKUP($J1102,DATOS_PERSONAL!B:E,4,0)</f>
        <v xml:space="preserve">PALLARES ANAYA </v>
      </c>
      <c r="N1102" s="4" t="str">
        <f>+VLOOKUP($J1102,DATOS_PERSONAL!B:F,5,0)</f>
        <v>OROBERLÍN S.A.S.</v>
      </c>
      <c r="O1102" s="4">
        <f>+VLOOKUP($A1102,DATOS_CAPACITACIONES!A:N,11,0)</f>
        <v>9</v>
      </c>
      <c r="P1102" s="4">
        <f>+VLOOKUP($A1102,DATOS_CAPACITACIONES!A:L,12,0)</f>
        <v>9</v>
      </c>
      <c r="Q1102" s="3">
        <f t="shared" si="17"/>
        <v>1</v>
      </c>
    </row>
    <row r="1103" spans="1:17" ht="34.5" customHeight="1" x14ac:dyDescent="0.25">
      <c r="A1103" s="2">
        <v>46</v>
      </c>
      <c r="B1103" s="4" t="str">
        <f>+VLOOKUP($A1103,DATOS_CAPACITACIONES!A:B,2,0)</f>
        <v>Ambiental</v>
      </c>
      <c r="C1103" s="4" t="str">
        <f>+VLOOKUP($A1103,DATOS_CAPACITACIONES!A:C,3,0)</f>
        <v xml:space="preserve">Plan de saneamiento básico - Manual de convivencia </v>
      </c>
      <c r="D1103" s="4" t="str">
        <f>+VLOOKUP($A1103,DATOS_CAPACITACIONES!A:D,4,0)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103" s="4" t="str">
        <f>+VLOOKUP($A1103,DATOS_CAPACITACIONES!A:E,5,0)</f>
        <v>Lorena Pulido</v>
      </c>
      <c r="F1103" s="4" t="str">
        <f>+VLOOKUP($A1103,DATOS_CAPACITACIONES!A:F,6,0)</f>
        <v xml:space="preserve">William Fierro </v>
      </c>
      <c r="G1103" s="4" t="str">
        <f>+VLOOKUP($A1103,DATOS_CAPACITACIONES!A:G,7,0)</f>
        <v>Casino Pajure</v>
      </c>
      <c r="H1103" s="5">
        <f>+VLOOKUP($A1103,DATOS_CAPACITACIONES!A:H,8,0)</f>
        <v>44393</v>
      </c>
      <c r="I1103" s="4">
        <f>+VLOOKUP($A1103,DATOS_CAPACITACIONES!A:I,9,0)</f>
        <v>60</v>
      </c>
      <c r="J1103" s="2">
        <v>93470745</v>
      </c>
      <c r="K1103" s="4" t="str">
        <f>+VLOOKUP($J1103,DATOS_PERSONAL!B:C,2,0)</f>
        <v>N/A</v>
      </c>
      <c r="L1103" s="4" t="str">
        <f>+VLOOKUP($J1103,DATOS_PERSONAL!B:D,3,0)</f>
        <v>FERNANDO</v>
      </c>
      <c r="M1103" s="4" t="str">
        <f>+VLOOKUP($J1103,DATOS_PERSONAL!B:E,4,0)</f>
        <v>GONZALEZ POVEDA</v>
      </c>
      <c r="N1103" s="4" t="str">
        <f>+VLOOKUP($J1103,DATOS_PERSONAL!B:F,5,0)</f>
        <v>PALMERAS CARARABO S.A.</v>
      </c>
      <c r="O1103" s="4">
        <f>+VLOOKUP($A1103,DATOS_CAPACITACIONES!A:N,11,0)</f>
        <v>9</v>
      </c>
      <c r="P1103" s="4">
        <f>+VLOOKUP($A1103,DATOS_CAPACITACIONES!A:L,12,0)</f>
        <v>9</v>
      </c>
      <c r="Q1103" s="3">
        <f t="shared" si="17"/>
        <v>1</v>
      </c>
    </row>
    <row r="1104" spans="1:17" ht="34.5" customHeight="1" x14ac:dyDescent="0.25">
      <c r="A1104" s="2">
        <v>46</v>
      </c>
      <c r="B1104" s="4" t="str">
        <f>+VLOOKUP($A1104,DATOS_CAPACITACIONES!A:B,2,0)</f>
        <v>Ambiental</v>
      </c>
      <c r="C1104" s="4" t="str">
        <f>+VLOOKUP($A1104,DATOS_CAPACITACIONES!A:C,3,0)</f>
        <v xml:space="preserve">Plan de saneamiento básico - Manual de convivencia </v>
      </c>
      <c r="D1104" s="4" t="str">
        <f>+VLOOKUP($A1104,DATOS_CAPACITACIONES!A:D,4,0)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104" s="4" t="str">
        <f>+VLOOKUP($A1104,DATOS_CAPACITACIONES!A:E,5,0)</f>
        <v>Lorena Pulido</v>
      </c>
      <c r="F1104" s="4" t="str">
        <f>+VLOOKUP($A1104,DATOS_CAPACITACIONES!A:F,6,0)</f>
        <v xml:space="preserve">William Fierro </v>
      </c>
      <c r="G1104" s="4" t="str">
        <f>+VLOOKUP($A1104,DATOS_CAPACITACIONES!A:G,7,0)</f>
        <v>Casino Pajure</v>
      </c>
      <c r="H1104" s="5">
        <f>+VLOOKUP($A1104,DATOS_CAPACITACIONES!A:H,8,0)</f>
        <v>44393</v>
      </c>
      <c r="I1104" s="4">
        <f>+VLOOKUP($A1104,DATOS_CAPACITACIONES!A:I,9,0)</f>
        <v>60</v>
      </c>
      <c r="J1104" s="2">
        <v>1083556844</v>
      </c>
      <c r="K1104" s="4">
        <f>+VLOOKUP($J1104,DATOS_PERSONAL!B:C,2,0)</f>
        <v>1548</v>
      </c>
      <c r="L1104" s="4" t="str">
        <f>+VLOOKUP($J1104,DATOS_PERSONAL!B:D,3,0)</f>
        <v>GEINER ANTONIO</v>
      </c>
      <c r="M1104" s="4" t="str">
        <f>+VLOOKUP($J1104,DATOS_PERSONAL!B:E,4,0)</f>
        <v xml:space="preserve">GIL LARA </v>
      </c>
      <c r="N1104" s="4" t="str">
        <f>+VLOOKUP($J1104,DATOS_PERSONAL!B:F,5,0)</f>
        <v>OROBERLÍN S.A.S.</v>
      </c>
      <c r="O1104" s="4">
        <f>+VLOOKUP($A1104,DATOS_CAPACITACIONES!A:N,11,0)</f>
        <v>9</v>
      </c>
      <c r="P1104" s="4">
        <f>+VLOOKUP($A1104,DATOS_CAPACITACIONES!A:L,12,0)</f>
        <v>9</v>
      </c>
      <c r="Q1104" s="3">
        <f t="shared" si="17"/>
        <v>1</v>
      </c>
    </row>
    <row r="1105" spans="1:17" ht="34.5" customHeight="1" x14ac:dyDescent="0.25">
      <c r="A1105" s="2">
        <v>46</v>
      </c>
      <c r="B1105" s="4" t="str">
        <f>+VLOOKUP($A1105,DATOS_CAPACITACIONES!A:B,2,0)</f>
        <v>Ambiental</v>
      </c>
      <c r="C1105" s="4" t="str">
        <f>+VLOOKUP($A1105,DATOS_CAPACITACIONES!A:C,3,0)</f>
        <v xml:space="preserve">Plan de saneamiento básico - Manual de convivencia </v>
      </c>
      <c r="D1105" s="4" t="str">
        <f>+VLOOKUP($A1105,DATOS_CAPACITACIONES!A:D,4,0)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105" s="4" t="str">
        <f>+VLOOKUP($A1105,DATOS_CAPACITACIONES!A:E,5,0)</f>
        <v>Lorena Pulido</v>
      </c>
      <c r="F1105" s="4" t="str">
        <f>+VLOOKUP($A1105,DATOS_CAPACITACIONES!A:F,6,0)</f>
        <v xml:space="preserve">William Fierro </v>
      </c>
      <c r="G1105" s="4" t="str">
        <f>+VLOOKUP($A1105,DATOS_CAPACITACIONES!A:G,7,0)</f>
        <v>Casino Pajure</v>
      </c>
      <c r="H1105" s="5">
        <f>+VLOOKUP($A1105,DATOS_CAPACITACIONES!A:H,8,0)</f>
        <v>44393</v>
      </c>
      <c r="I1105" s="4">
        <f>+VLOOKUP($A1105,DATOS_CAPACITACIONES!A:I,9,0)</f>
        <v>60</v>
      </c>
      <c r="J1105" s="2">
        <v>1052702515</v>
      </c>
      <c r="K1105" s="4">
        <f>+VLOOKUP($J1105,DATOS_PERSONAL!B:C,2,0)</f>
        <v>1517</v>
      </c>
      <c r="L1105" s="4" t="str">
        <f>+VLOOKUP($J1105,DATOS_PERSONAL!B:D,3,0)</f>
        <v xml:space="preserve"> ALEXANDER</v>
      </c>
      <c r="M1105" s="4" t="str">
        <f>+VLOOKUP($J1105,DATOS_PERSONAL!B:E,4,0)</f>
        <v>ANGULO CANTILLO</v>
      </c>
      <c r="N1105" s="4" t="str">
        <f>+VLOOKUP($J1105,DATOS_PERSONAL!B:F,5,0)</f>
        <v>OROBERLÍN S.A.S.</v>
      </c>
      <c r="O1105" s="4">
        <f>+VLOOKUP($A1105,DATOS_CAPACITACIONES!A:N,11,0)</f>
        <v>9</v>
      </c>
      <c r="P1105" s="4">
        <f>+VLOOKUP($A1105,DATOS_CAPACITACIONES!A:L,12,0)</f>
        <v>9</v>
      </c>
      <c r="Q1105" s="3">
        <f t="shared" si="17"/>
        <v>1</v>
      </c>
    </row>
    <row r="1106" spans="1:17" ht="34.5" customHeight="1" x14ac:dyDescent="0.25">
      <c r="A1106" s="2">
        <v>46</v>
      </c>
      <c r="B1106" s="4" t="str">
        <f>+VLOOKUP($A1106,DATOS_CAPACITACIONES!A:B,2,0)</f>
        <v>Ambiental</v>
      </c>
      <c r="C1106" s="4" t="str">
        <f>+VLOOKUP($A1106,DATOS_CAPACITACIONES!A:C,3,0)</f>
        <v xml:space="preserve">Plan de saneamiento básico - Manual de convivencia </v>
      </c>
      <c r="D1106" s="4" t="str">
        <f>+VLOOKUP($A1106,DATOS_CAPACITACIONES!A:D,4,0)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106" s="4" t="str">
        <f>+VLOOKUP($A1106,DATOS_CAPACITACIONES!A:E,5,0)</f>
        <v>Lorena Pulido</v>
      </c>
      <c r="F1106" s="4" t="str">
        <f>+VLOOKUP($A1106,DATOS_CAPACITACIONES!A:F,6,0)</f>
        <v xml:space="preserve">William Fierro </v>
      </c>
      <c r="G1106" s="4" t="str">
        <f>+VLOOKUP($A1106,DATOS_CAPACITACIONES!A:G,7,0)</f>
        <v>Casino Pajure</v>
      </c>
      <c r="H1106" s="5">
        <f>+VLOOKUP($A1106,DATOS_CAPACITACIONES!A:H,8,0)</f>
        <v>44393</v>
      </c>
      <c r="I1106" s="4">
        <f>+VLOOKUP($A1106,DATOS_CAPACITACIONES!A:I,9,0)</f>
        <v>60</v>
      </c>
      <c r="J1106" s="2">
        <v>1122126571</v>
      </c>
      <c r="K1106" s="4">
        <f>+VLOOKUP($J1106,DATOS_PERSONAL!B:C,2,0)</f>
        <v>1485</v>
      </c>
      <c r="L1106" s="4" t="str">
        <f>+VLOOKUP($J1106,DATOS_PERSONAL!B:D,3,0)</f>
        <v xml:space="preserve"> FREDY ALEXANDER</v>
      </c>
      <c r="M1106" s="4" t="str">
        <f>+VLOOKUP($J1106,DATOS_PERSONAL!B:E,4,0)</f>
        <v>ALVAREZ GALINDO</v>
      </c>
      <c r="N1106" s="4" t="str">
        <f>+VLOOKUP($J1106,DATOS_PERSONAL!B:F,5,0)</f>
        <v>OROBERLÍN S.A.S.</v>
      </c>
      <c r="O1106" s="4">
        <f>+VLOOKUP($A1106,DATOS_CAPACITACIONES!A:N,11,0)</f>
        <v>9</v>
      </c>
      <c r="P1106" s="4">
        <f>+VLOOKUP($A1106,DATOS_CAPACITACIONES!A:L,12,0)</f>
        <v>9</v>
      </c>
      <c r="Q1106" s="3">
        <f t="shared" si="17"/>
        <v>1</v>
      </c>
    </row>
    <row r="1107" spans="1:17" ht="34.5" customHeight="1" x14ac:dyDescent="0.25">
      <c r="A1107" s="2">
        <v>46</v>
      </c>
      <c r="B1107" s="4" t="str">
        <f>+VLOOKUP($A1107,DATOS_CAPACITACIONES!A:B,2,0)</f>
        <v>Ambiental</v>
      </c>
      <c r="C1107" s="4" t="str">
        <f>+VLOOKUP($A1107,DATOS_CAPACITACIONES!A:C,3,0)</f>
        <v xml:space="preserve">Plan de saneamiento básico - Manual de convivencia </v>
      </c>
      <c r="D1107" s="4" t="str">
        <f>+VLOOKUP($A1107,DATOS_CAPACITACIONES!A:D,4,0)</f>
        <v>Socialización del Plan de Saneamiento Básico establecido en la empresa, señalando las estrategias para el mejoramiento de la calidad del entorno dentro de las instalaciones del casino donde se mencionan los programas de limpieza y desinfección, control de plagas, manejo de residuos sólidos, agua potable, y alimentos sanos y seguros, los cuales se encuentran incluidos en las áreas: de cocina, comedor y dormitorio.                                                            Posteriormente se resalta el tema del manual de convivencia donde se menciona el respeto y cuidado por los bienes ajenos, evitar la acumulación de ropa sucia y evitar colgarla en los dormitorios después de ser lavada, no dejar los EPPS ni herramientas dentro de los dormitorios, hacer un adecuado uso de las duchas y baños, La prohibición de sustancias Psicoactivas y respeto hacia las instalaciones y compañeros.</v>
      </c>
      <c r="E1107" s="4" t="str">
        <f>+VLOOKUP($A1107,DATOS_CAPACITACIONES!A:E,5,0)</f>
        <v>Lorena Pulido</v>
      </c>
      <c r="F1107" s="4" t="str">
        <f>+VLOOKUP($A1107,DATOS_CAPACITACIONES!A:F,6,0)</f>
        <v xml:space="preserve">William Fierro </v>
      </c>
      <c r="G1107" s="4" t="str">
        <f>+VLOOKUP($A1107,DATOS_CAPACITACIONES!A:G,7,0)</f>
        <v>Casino Pajure</v>
      </c>
      <c r="H1107" s="5">
        <f>+VLOOKUP($A1107,DATOS_CAPACITACIONES!A:H,8,0)</f>
        <v>44393</v>
      </c>
      <c r="I1107" s="4">
        <f>+VLOOKUP($A1107,DATOS_CAPACITACIONES!A:I,9,0)</f>
        <v>60</v>
      </c>
      <c r="J1107" s="2">
        <v>17328515</v>
      </c>
      <c r="K1107" s="4" t="str">
        <f>+VLOOKUP($J1107,DATOS_PERSONAL!B:C,2,0)</f>
        <v>N/A</v>
      </c>
      <c r="L1107" s="4" t="str">
        <f>+VLOOKUP($J1107,DATOS_PERSONAL!B:D,3,0)</f>
        <v>BENJAMIN</v>
      </c>
      <c r="M1107" s="4" t="str">
        <f>+VLOOKUP($J1107,DATOS_PERSONAL!B:E,4,0)</f>
        <v>ALDANA RINCON</v>
      </c>
      <c r="N1107" s="4" t="str">
        <f>+VLOOKUP($J1107,DATOS_PERSONAL!B:F,5,0)</f>
        <v>PALMERAS CARARABO S.A.</v>
      </c>
      <c r="O1107" s="4">
        <f>+VLOOKUP($A1107,DATOS_CAPACITACIONES!A:N,11,0)</f>
        <v>9</v>
      </c>
      <c r="P1107" s="4">
        <f>+VLOOKUP($A1107,DATOS_CAPACITACIONES!A:L,12,0)</f>
        <v>9</v>
      </c>
      <c r="Q1107" s="3">
        <f t="shared" si="17"/>
        <v>1</v>
      </c>
    </row>
    <row r="1108" spans="1:17" ht="34.5" customHeight="1" x14ac:dyDescent="0.25">
      <c r="A1108" s="2">
        <v>47</v>
      </c>
      <c r="B1108" s="4" t="str">
        <f>+VLOOKUP($A1108,DATOS_CAPACITACIONES!A:B,2,0)</f>
        <v>Sanidad</v>
      </c>
      <c r="C1108" s="4" t="str">
        <f>+VLOOKUP($A1108,DATOS_CAPACITACIONES!A:C,3,0)</f>
        <v>Socialización de MIPE,  plagas y enfermedades</v>
      </c>
      <c r="D1108" s="4" t="str">
        <f>+VLOOKUP($A1108,DATOS_CAPACITACIONES!A:D,4,0)</f>
        <v xml:space="preserve">Socialización del estándar del manejo de enfermedades y plagas en las plantaciones de la empresa. </v>
      </c>
      <c r="E1108" s="4" t="str">
        <f>+VLOOKUP($A1108,DATOS_CAPACITACIONES!A:E,5,0)</f>
        <v>Omar Rivera</v>
      </c>
      <c r="F1108" s="4" t="str">
        <f>+VLOOKUP($A1108,DATOS_CAPACITACIONES!A:F,6,0)</f>
        <v>Omar Rivera</v>
      </c>
      <c r="G1108" s="4" t="str">
        <f>+VLOOKUP($A1108,DATOS_CAPACITACIONES!A:G,7,0)</f>
        <v xml:space="preserve">Finca el Pilar </v>
      </c>
      <c r="H1108" s="5">
        <f>+VLOOKUP($A1108,DATOS_CAPACITACIONES!A:H,8,0)</f>
        <v>44393</v>
      </c>
      <c r="I1108" s="4">
        <f>+VLOOKUP($A1108,DATOS_CAPACITACIONES!A:I,9,0)</f>
        <v>75</v>
      </c>
      <c r="J1108" s="2">
        <v>25331999</v>
      </c>
      <c r="K1108" s="4">
        <f>+VLOOKUP($J1108,DATOS_PERSONAL!B:C,2,0)</f>
        <v>1121</v>
      </c>
      <c r="L1108" s="4" t="str">
        <f>+VLOOKUP($J1108,DATOS_PERSONAL!B:D,3,0)</f>
        <v xml:space="preserve">VICKY JIMENA </v>
      </c>
      <c r="M1108" s="4" t="str">
        <f>+VLOOKUP($J1108,DATOS_PERSONAL!B:E,4,0)</f>
        <v xml:space="preserve">SANDOVAL GOLU </v>
      </c>
      <c r="N1108" s="4" t="str">
        <f>+VLOOKUP($J1108,DATOS_PERSONAL!B:F,5,0)</f>
        <v>OROBERLÍN S.A.S.</v>
      </c>
      <c r="O1108" s="4">
        <f>+VLOOKUP($A1108,DATOS_CAPACITACIONES!A:N,11)</f>
        <v>15</v>
      </c>
      <c r="P1108" s="4">
        <f>+VLOOKUP($A1108,DATOS_CAPACITACIONES!A:L,12)</f>
        <v>15</v>
      </c>
      <c r="Q1108" s="3">
        <f t="shared" si="17"/>
        <v>1</v>
      </c>
    </row>
    <row r="1109" spans="1:17" ht="34.5" customHeight="1" x14ac:dyDescent="0.25">
      <c r="A1109" s="2">
        <v>47</v>
      </c>
      <c r="B1109" s="4" t="str">
        <f>+VLOOKUP($A1109,DATOS_CAPACITACIONES!A:B,2,0)</f>
        <v>Sanidad</v>
      </c>
      <c r="C1109" s="4" t="str">
        <f>+VLOOKUP($A1109,DATOS_CAPACITACIONES!A:C,3,0)</f>
        <v>Socialización de MIPE,  plagas y enfermedades</v>
      </c>
      <c r="D1109" s="4" t="str">
        <f>+VLOOKUP($A1109,DATOS_CAPACITACIONES!A:D,4,0)</f>
        <v xml:space="preserve">Socialización del estándar del manejo de enfermedades y plagas en las plantaciones de la empresa. </v>
      </c>
      <c r="E1109" s="4" t="str">
        <f>+VLOOKUP($A1109,DATOS_CAPACITACIONES!A:E,5,0)</f>
        <v>Omar Rivera</v>
      </c>
      <c r="F1109" s="4" t="str">
        <f>+VLOOKUP($A1109,DATOS_CAPACITACIONES!A:F,6,0)</f>
        <v>Omar Rivera</v>
      </c>
      <c r="G1109" s="4" t="str">
        <f>+VLOOKUP($A1109,DATOS_CAPACITACIONES!A:G,7,0)</f>
        <v xml:space="preserve">Finca el Pilar </v>
      </c>
      <c r="H1109" s="5">
        <f>+VLOOKUP($A1109,DATOS_CAPACITACIONES!A:H,8,0)</f>
        <v>44393</v>
      </c>
      <c r="I1109" s="4">
        <f>+VLOOKUP($A1109,DATOS_CAPACITACIONES!A:I,9,0)</f>
        <v>75</v>
      </c>
      <c r="J1109" s="2">
        <v>40401255</v>
      </c>
      <c r="K1109" s="4">
        <f>+VLOOKUP($J1109,DATOS_PERSONAL!B:C,2,0)</f>
        <v>1034</v>
      </c>
      <c r="L1109" s="4" t="str">
        <f>+VLOOKUP($J1109,DATOS_PERSONAL!B:D,3,0)</f>
        <v>YUDY FERLAY</v>
      </c>
      <c r="M1109" s="4" t="str">
        <f>+VLOOKUP($J1109,DATOS_PERSONAL!B:E,4,0)</f>
        <v xml:space="preserve">ROMERO BERNAL </v>
      </c>
      <c r="N1109" s="4" t="str">
        <f>+VLOOKUP($J1109,DATOS_PERSONAL!B:F,5,0)</f>
        <v>OROBERLÍN S.A.S.</v>
      </c>
      <c r="O1109" s="4">
        <f>+VLOOKUP($A1109,DATOS_CAPACITACIONES!A:N,11)</f>
        <v>15</v>
      </c>
      <c r="P1109" s="4">
        <f>+VLOOKUP($A1109,DATOS_CAPACITACIONES!A:L,12)</f>
        <v>15</v>
      </c>
      <c r="Q1109" s="3">
        <f t="shared" si="17"/>
        <v>1</v>
      </c>
    </row>
    <row r="1110" spans="1:17" ht="34.5" customHeight="1" x14ac:dyDescent="0.25">
      <c r="A1110" s="2">
        <v>47</v>
      </c>
      <c r="B1110" s="4" t="str">
        <f>+VLOOKUP($A1110,DATOS_CAPACITACIONES!A:B,2,0)</f>
        <v>Sanidad</v>
      </c>
      <c r="C1110" s="4" t="str">
        <f>+VLOOKUP($A1110,DATOS_CAPACITACIONES!A:C,3,0)</f>
        <v>Socialización de MIPE,  plagas y enfermedades</v>
      </c>
      <c r="D1110" s="4" t="str">
        <f>+VLOOKUP($A1110,DATOS_CAPACITACIONES!A:D,4,0)</f>
        <v xml:space="preserve">Socialización del estándar del manejo de enfermedades y plagas en las plantaciones de la empresa. </v>
      </c>
      <c r="E1110" s="4" t="str">
        <f>+VLOOKUP($A1110,DATOS_CAPACITACIONES!A:E,5,0)</f>
        <v>Omar Rivera</v>
      </c>
      <c r="F1110" s="4" t="str">
        <f>+VLOOKUP($A1110,DATOS_CAPACITACIONES!A:F,6,0)</f>
        <v>Omar Rivera</v>
      </c>
      <c r="G1110" s="4" t="str">
        <f>+VLOOKUP($A1110,DATOS_CAPACITACIONES!A:G,7,0)</f>
        <v xml:space="preserve">Finca el Pilar </v>
      </c>
      <c r="H1110" s="5">
        <f>+VLOOKUP($A1110,DATOS_CAPACITACIONES!A:H,8,0)</f>
        <v>44393</v>
      </c>
      <c r="I1110" s="4">
        <f>+VLOOKUP($A1110,DATOS_CAPACITACIONES!A:I,9,0)</f>
        <v>75</v>
      </c>
      <c r="J1110" s="2">
        <v>40411297</v>
      </c>
      <c r="K1110" s="4">
        <f>+VLOOKUP($J1110,DATOS_PERSONAL!B:C,2,0)</f>
        <v>1015</v>
      </c>
      <c r="L1110" s="4" t="str">
        <f>+VLOOKUP($J1110,DATOS_PERSONAL!B:D,3,0)</f>
        <v xml:space="preserve"> ANGELICA YOHANA</v>
      </c>
      <c r="M1110" s="4" t="str">
        <f>+VLOOKUP($J1110,DATOS_PERSONAL!B:E,4,0)</f>
        <v>RINCON</v>
      </c>
      <c r="N1110" s="4" t="str">
        <f>+VLOOKUP($J1110,DATOS_PERSONAL!B:F,5,0)</f>
        <v>OROBERLÍN S.A.S.</v>
      </c>
      <c r="O1110" s="4">
        <f>+VLOOKUP($A1110,DATOS_CAPACITACIONES!A:N,11)</f>
        <v>15</v>
      </c>
      <c r="P1110" s="4">
        <f>+VLOOKUP($A1110,DATOS_CAPACITACIONES!A:L,12)</f>
        <v>15</v>
      </c>
      <c r="Q1110" s="3">
        <f t="shared" si="17"/>
        <v>1</v>
      </c>
    </row>
    <row r="1111" spans="1:17" ht="34.5" customHeight="1" x14ac:dyDescent="0.25">
      <c r="A1111" s="2">
        <v>47</v>
      </c>
      <c r="B1111" s="4" t="str">
        <f>+VLOOKUP($A1111,DATOS_CAPACITACIONES!A:B,2,0)</f>
        <v>Sanidad</v>
      </c>
      <c r="C1111" s="4" t="str">
        <f>+VLOOKUP($A1111,DATOS_CAPACITACIONES!A:C,3,0)</f>
        <v>Socialización de MIPE,  plagas y enfermedades</v>
      </c>
      <c r="D1111" s="4" t="str">
        <f>+VLOOKUP($A1111,DATOS_CAPACITACIONES!A:D,4,0)</f>
        <v xml:space="preserve">Socialización del estándar del manejo de enfermedades y plagas en las plantaciones de la empresa. </v>
      </c>
      <c r="E1111" s="4" t="str">
        <f>+VLOOKUP($A1111,DATOS_CAPACITACIONES!A:E,5,0)</f>
        <v>Omar Rivera</v>
      </c>
      <c r="F1111" s="4" t="str">
        <f>+VLOOKUP($A1111,DATOS_CAPACITACIONES!A:F,6,0)</f>
        <v>Omar Rivera</v>
      </c>
      <c r="G1111" s="4" t="str">
        <f>+VLOOKUP($A1111,DATOS_CAPACITACIONES!A:G,7,0)</f>
        <v xml:space="preserve">Finca el Pilar </v>
      </c>
      <c r="H1111" s="5">
        <f>+VLOOKUP($A1111,DATOS_CAPACITACIONES!A:H,8,0)</f>
        <v>44393</v>
      </c>
      <c r="I1111" s="4">
        <f>+VLOOKUP($A1111,DATOS_CAPACITACIONES!A:I,9,0)</f>
        <v>75</v>
      </c>
      <c r="J1111" s="2">
        <v>16882469</v>
      </c>
      <c r="K1111" s="4" t="str">
        <f>+VLOOKUP($J1111,DATOS_PERSONAL!B:C,2,0)</f>
        <v>N/A</v>
      </c>
      <c r="L1111" s="4" t="str">
        <f>+VLOOKUP($J1111,DATOS_PERSONAL!B:D,3,0)</f>
        <v xml:space="preserve"> WEIMAR</v>
      </c>
      <c r="M1111" s="4" t="str">
        <f>+VLOOKUP($J1111,DATOS_PERSONAL!B:E,4,0)</f>
        <v>PEÑA MOSQUERA</v>
      </c>
      <c r="N1111" s="4" t="str">
        <f>+VLOOKUP($J1111,DATOS_PERSONAL!B:F,5,0)</f>
        <v>PALMERAS CARARABO S.A.</v>
      </c>
      <c r="O1111" s="4">
        <f>+VLOOKUP($A1111,DATOS_CAPACITACIONES!A:N,11)</f>
        <v>15</v>
      </c>
      <c r="P1111" s="4">
        <f>+VLOOKUP($A1111,DATOS_CAPACITACIONES!A:L,12)</f>
        <v>15</v>
      </c>
      <c r="Q1111" s="3">
        <f t="shared" si="17"/>
        <v>1</v>
      </c>
    </row>
    <row r="1112" spans="1:17" ht="34.5" customHeight="1" x14ac:dyDescent="0.25">
      <c r="A1112" s="2">
        <v>47</v>
      </c>
      <c r="B1112" s="4" t="str">
        <f>+VLOOKUP($A1112,DATOS_CAPACITACIONES!A:B,2,0)</f>
        <v>Sanidad</v>
      </c>
      <c r="C1112" s="4" t="str">
        <f>+VLOOKUP($A1112,DATOS_CAPACITACIONES!A:C,3,0)</f>
        <v>Socialización de MIPE,  plagas y enfermedades</v>
      </c>
      <c r="D1112" s="4" t="str">
        <f>+VLOOKUP($A1112,DATOS_CAPACITACIONES!A:D,4,0)</f>
        <v xml:space="preserve">Socialización del estándar del manejo de enfermedades y plagas en las plantaciones de la empresa. </v>
      </c>
      <c r="E1112" s="4" t="str">
        <f>+VLOOKUP($A1112,DATOS_CAPACITACIONES!A:E,5,0)</f>
        <v>Omar Rivera</v>
      </c>
      <c r="F1112" s="4" t="str">
        <f>+VLOOKUP($A1112,DATOS_CAPACITACIONES!A:F,6,0)</f>
        <v>Omar Rivera</v>
      </c>
      <c r="G1112" s="4" t="str">
        <f>+VLOOKUP($A1112,DATOS_CAPACITACIONES!A:G,7,0)</f>
        <v xml:space="preserve">Finca el Pilar </v>
      </c>
      <c r="H1112" s="5">
        <f>+VLOOKUP($A1112,DATOS_CAPACITACIONES!A:H,8,0)</f>
        <v>44393</v>
      </c>
      <c r="I1112" s="4">
        <f>+VLOOKUP($A1112,DATOS_CAPACITACIONES!A:I,9,0)</f>
        <v>75</v>
      </c>
      <c r="J1112" s="2">
        <v>1122131510</v>
      </c>
      <c r="K1112" s="4" t="str">
        <f>+VLOOKUP($J1112,DATOS_PERSONAL!B:C,2,0)</f>
        <v>N/A</v>
      </c>
      <c r="L1112" s="4" t="str">
        <f>+VLOOKUP($J1112,DATOS_PERSONAL!B:D,3,0)</f>
        <v xml:space="preserve"> DIEGO FERNANDO </v>
      </c>
      <c r="M1112" s="4" t="str">
        <f>+VLOOKUP($J1112,DATOS_PERSONAL!B:E,4,0)</f>
        <v>ORTIZ OSPINA</v>
      </c>
      <c r="N1112" s="4" t="str">
        <f>+VLOOKUP($J1112,DATOS_PERSONAL!B:F,5,0)</f>
        <v>PALMERAS CARARABO S.A.</v>
      </c>
      <c r="O1112" s="4">
        <f>+VLOOKUP($A1112,DATOS_CAPACITACIONES!A:N,11)</f>
        <v>15</v>
      </c>
      <c r="P1112" s="4">
        <f>+VLOOKUP($A1112,DATOS_CAPACITACIONES!A:L,12)</f>
        <v>15</v>
      </c>
      <c r="Q1112" s="3">
        <f t="shared" si="17"/>
        <v>1</v>
      </c>
    </row>
    <row r="1113" spans="1:17" ht="34.5" customHeight="1" x14ac:dyDescent="0.25">
      <c r="A1113" s="2">
        <v>47</v>
      </c>
      <c r="B1113" s="4" t="str">
        <f>+VLOOKUP($A1113,DATOS_CAPACITACIONES!A:B,2,0)</f>
        <v>Sanidad</v>
      </c>
      <c r="C1113" s="4" t="str">
        <f>+VLOOKUP($A1113,DATOS_CAPACITACIONES!A:C,3,0)</f>
        <v>Socialización de MIPE,  plagas y enfermedades</v>
      </c>
      <c r="D1113" s="4" t="str">
        <f>+VLOOKUP($A1113,DATOS_CAPACITACIONES!A:D,4,0)</f>
        <v xml:space="preserve">Socialización del estándar del manejo de enfermedades y plagas en las plantaciones de la empresa. </v>
      </c>
      <c r="E1113" s="4" t="str">
        <f>+VLOOKUP($A1113,DATOS_CAPACITACIONES!A:E,5,0)</f>
        <v>Omar Rivera</v>
      </c>
      <c r="F1113" s="4" t="str">
        <f>+VLOOKUP($A1113,DATOS_CAPACITACIONES!A:F,6,0)</f>
        <v>Omar Rivera</v>
      </c>
      <c r="G1113" s="4" t="str">
        <f>+VLOOKUP($A1113,DATOS_CAPACITACIONES!A:G,7,0)</f>
        <v xml:space="preserve">Finca el Pilar </v>
      </c>
      <c r="H1113" s="5">
        <f>+VLOOKUP($A1113,DATOS_CAPACITACIONES!A:H,8,0)</f>
        <v>44393</v>
      </c>
      <c r="I1113" s="4">
        <f>+VLOOKUP($A1113,DATOS_CAPACITACIONES!A:I,9,0)</f>
        <v>75</v>
      </c>
      <c r="J1113" s="2">
        <v>31031695</v>
      </c>
      <c r="K1113" s="4">
        <f>+VLOOKUP($J1113,DATOS_PERSONAL!B:C,2,0)</f>
        <v>1422</v>
      </c>
      <c r="L1113" s="4" t="str">
        <f>+VLOOKUP($J1113,DATOS_PERSONAL!B:D,3,0)</f>
        <v>ANA ELIZABETH</v>
      </c>
      <c r="M1113" s="4" t="str">
        <f>+VLOOKUP($J1113,DATOS_PERSONAL!B:E,4,0)</f>
        <v>ORTIZ</v>
      </c>
      <c r="N1113" s="4" t="str">
        <f>+VLOOKUP($J1113,DATOS_PERSONAL!B:F,5,0)</f>
        <v>OROBERLÍN S.A.S.</v>
      </c>
      <c r="O1113" s="4">
        <f>+VLOOKUP($A1113,DATOS_CAPACITACIONES!A:N,11)</f>
        <v>15</v>
      </c>
      <c r="P1113" s="4">
        <f>+VLOOKUP($A1113,DATOS_CAPACITACIONES!A:L,12)</f>
        <v>15</v>
      </c>
      <c r="Q1113" s="3">
        <f t="shared" si="17"/>
        <v>1</v>
      </c>
    </row>
    <row r="1114" spans="1:17" ht="34.5" customHeight="1" x14ac:dyDescent="0.25">
      <c r="A1114" s="2">
        <v>47</v>
      </c>
      <c r="B1114" s="4" t="str">
        <f>+VLOOKUP($A1114,DATOS_CAPACITACIONES!A:B,2,0)</f>
        <v>Sanidad</v>
      </c>
      <c r="C1114" s="4" t="str">
        <f>+VLOOKUP($A1114,DATOS_CAPACITACIONES!A:C,3,0)</f>
        <v>Socialización de MIPE,  plagas y enfermedades</v>
      </c>
      <c r="D1114" s="4" t="str">
        <f>+VLOOKUP($A1114,DATOS_CAPACITACIONES!A:D,4,0)</f>
        <v xml:space="preserve">Socialización del estándar del manejo de enfermedades y plagas en las plantaciones de la empresa. </v>
      </c>
      <c r="E1114" s="4" t="str">
        <f>+VLOOKUP($A1114,DATOS_CAPACITACIONES!A:E,5,0)</f>
        <v>Omar Rivera</v>
      </c>
      <c r="F1114" s="4" t="str">
        <f>+VLOOKUP($A1114,DATOS_CAPACITACIONES!A:F,6,0)</f>
        <v>Omar Rivera</v>
      </c>
      <c r="G1114" s="4" t="str">
        <f>+VLOOKUP($A1114,DATOS_CAPACITACIONES!A:G,7,0)</f>
        <v xml:space="preserve">Finca el Pilar </v>
      </c>
      <c r="H1114" s="5">
        <f>+VLOOKUP($A1114,DATOS_CAPACITACIONES!A:H,8,0)</f>
        <v>44393</v>
      </c>
      <c r="I1114" s="4">
        <f>+VLOOKUP($A1114,DATOS_CAPACITACIONES!A:I,9,0)</f>
        <v>75</v>
      </c>
      <c r="J1114" s="2">
        <v>40404467</v>
      </c>
      <c r="K1114" s="4">
        <f>+VLOOKUP($J1114,DATOS_PERSONAL!B:C,2,0)</f>
        <v>1029</v>
      </c>
      <c r="L1114" s="4" t="str">
        <f>+VLOOKUP($J1114,DATOS_PERSONAL!B:D,3,0)</f>
        <v>BLANCA MARINELLA</v>
      </c>
      <c r="M1114" s="4" t="str">
        <f>+VLOOKUP($J1114,DATOS_PERSONAL!B:E,4,0)</f>
        <v xml:space="preserve">MORENO SANCHEZ </v>
      </c>
      <c r="N1114" s="4" t="str">
        <f>+VLOOKUP($J1114,DATOS_PERSONAL!B:F,5,0)</f>
        <v>OROBERLÍN S.A.S.</v>
      </c>
      <c r="O1114" s="4">
        <f>+VLOOKUP($A1114,DATOS_CAPACITACIONES!A:N,11)</f>
        <v>15</v>
      </c>
      <c r="P1114" s="4">
        <f>+VLOOKUP($A1114,DATOS_CAPACITACIONES!A:L,12)</f>
        <v>15</v>
      </c>
      <c r="Q1114" s="3">
        <f t="shared" si="17"/>
        <v>1</v>
      </c>
    </row>
    <row r="1115" spans="1:17" ht="34.5" customHeight="1" x14ac:dyDescent="0.25">
      <c r="A1115" s="2">
        <v>47</v>
      </c>
      <c r="B1115" s="4" t="str">
        <f>+VLOOKUP($A1115,DATOS_CAPACITACIONES!A:B,2,0)</f>
        <v>Sanidad</v>
      </c>
      <c r="C1115" s="4" t="str">
        <f>+VLOOKUP($A1115,DATOS_CAPACITACIONES!A:C,3,0)</f>
        <v>Socialización de MIPE,  plagas y enfermedades</v>
      </c>
      <c r="D1115" s="4" t="str">
        <f>+VLOOKUP($A1115,DATOS_CAPACITACIONES!A:D,4,0)</f>
        <v xml:space="preserve">Socialización del estándar del manejo de enfermedades y plagas en las plantaciones de la empresa. </v>
      </c>
      <c r="E1115" s="4" t="str">
        <f>+VLOOKUP($A1115,DATOS_CAPACITACIONES!A:E,5,0)</f>
        <v>Omar Rivera</v>
      </c>
      <c r="F1115" s="4" t="str">
        <f>+VLOOKUP($A1115,DATOS_CAPACITACIONES!A:F,6,0)</f>
        <v>Omar Rivera</v>
      </c>
      <c r="G1115" s="4" t="str">
        <f>+VLOOKUP($A1115,DATOS_CAPACITACIONES!A:G,7,0)</f>
        <v xml:space="preserve">Finca el Pilar </v>
      </c>
      <c r="H1115" s="5">
        <f>+VLOOKUP($A1115,DATOS_CAPACITACIONES!A:H,8,0)</f>
        <v>44393</v>
      </c>
      <c r="I1115" s="4">
        <f>+VLOOKUP($A1115,DATOS_CAPACITACIONES!A:I,9,0)</f>
        <v>75</v>
      </c>
      <c r="J1115" s="2">
        <v>40328103</v>
      </c>
      <c r="K1115" s="4">
        <f>+VLOOKUP($J1115,DATOS_PERSONAL!B:C,2,0)</f>
        <v>1030</v>
      </c>
      <c r="L1115" s="4" t="str">
        <f>+VLOOKUP($J1115,DATOS_PERSONAL!B:D,3,0)</f>
        <v>DORYS ADRIANA</v>
      </c>
      <c r="M1115" s="4" t="str">
        <f>+VLOOKUP($J1115,DATOS_PERSONAL!B:E,4,0)</f>
        <v xml:space="preserve">MORENO SANCHEZ </v>
      </c>
      <c r="N1115" s="4" t="str">
        <f>+VLOOKUP($J1115,DATOS_PERSONAL!B:F,5,0)</f>
        <v>OROBERLÍN S.A.S.</v>
      </c>
      <c r="O1115" s="4">
        <f>+VLOOKUP($A1115,DATOS_CAPACITACIONES!A:N,11)</f>
        <v>15</v>
      </c>
      <c r="P1115" s="4">
        <f>+VLOOKUP($A1115,DATOS_CAPACITACIONES!A:L,12)</f>
        <v>15</v>
      </c>
      <c r="Q1115" s="3">
        <f t="shared" si="17"/>
        <v>1</v>
      </c>
    </row>
    <row r="1116" spans="1:17" ht="34.5" customHeight="1" x14ac:dyDescent="0.25">
      <c r="A1116" s="2">
        <v>47</v>
      </c>
      <c r="B1116" s="4" t="str">
        <f>+VLOOKUP($A1116,DATOS_CAPACITACIONES!A:B,2,0)</f>
        <v>Sanidad</v>
      </c>
      <c r="C1116" s="4" t="str">
        <f>+VLOOKUP($A1116,DATOS_CAPACITACIONES!A:C,3,0)</f>
        <v>Socialización de MIPE,  plagas y enfermedades</v>
      </c>
      <c r="D1116" s="4" t="str">
        <f>+VLOOKUP($A1116,DATOS_CAPACITACIONES!A:D,4,0)</f>
        <v xml:space="preserve">Socialización del estándar del manejo de enfermedades y plagas en las plantaciones de la empresa. </v>
      </c>
      <c r="E1116" s="4" t="str">
        <f>+VLOOKUP($A1116,DATOS_CAPACITACIONES!A:E,5,0)</f>
        <v>Omar Rivera</v>
      </c>
      <c r="F1116" s="4" t="str">
        <f>+VLOOKUP($A1116,DATOS_CAPACITACIONES!A:F,6,0)</f>
        <v>Omar Rivera</v>
      </c>
      <c r="G1116" s="4" t="str">
        <f>+VLOOKUP($A1116,DATOS_CAPACITACIONES!A:G,7,0)</f>
        <v xml:space="preserve">Finca el Pilar </v>
      </c>
      <c r="H1116" s="5">
        <f>+VLOOKUP($A1116,DATOS_CAPACITACIONES!A:H,8,0)</f>
        <v>44393</v>
      </c>
      <c r="I1116" s="4">
        <f>+VLOOKUP($A1116,DATOS_CAPACITACIONES!A:I,9,0)</f>
        <v>75</v>
      </c>
      <c r="J1116" s="2">
        <v>1121911429</v>
      </c>
      <c r="K1116" s="4">
        <f>+VLOOKUP($J1116,DATOS_PERSONAL!B:C,2,0)</f>
        <v>1037</v>
      </c>
      <c r="L1116" s="4" t="str">
        <f>+VLOOKUP($J1116,DATOS_PERSONAL!B:D,3,0)</f>
        <v>JYMMY ALEXANDER</v>
      </c>
      <c r="M1116" s="4" t="str">
        <f>+VLOOKUP($J1116,DATOS_PERSONAL!B:E,4,0)</f>
        <v xml:space="preserve">HERNANDEZ MORENO  </v>
      </c>
      <c r="N1116" s="4" t="str">
        <f>+VLOOKUP($J1116,DATOS_PERSONAL!B:F,5,0)</f>
        <v>OROBERLÍN S.A.S.</v>
      </c>
      <c r="O1116" s="4">
        <f>+VLOOKUP($A1116,DATOS_CAPACITACIONES!A:N,11)</f>
        <v>15</v>
      </c>
      <c r="P1116" s="4">
        <f>+VLOOKUP($A1116,DATOS_CAPACITACIONES!A:L,12)</f>
        <v>15</v>
      </c>
      <c r="Q1116" s="3">
        <f t="shared" si="17"/>
        <v>1</v>
      </c>
    </row>
    <row r="1117" spans="1:17" ht="34.5" customHeight="1" x14ac:dyDescent="0.25">
      <c r="A1117" s="2">
        <v>47</v>
      </c>
      <c r="B1117" s="4" t="str">
        <f>+VLOOKUP($A1117,DATOS_CAPACITACIONES!A:B,2,0)</f>
        <v>Sanidad</v>
      </c>
      <c r="C1117" s="4" t="str">
        <f>+VLOOKUP($A1117,DATOS_CAPACITACIONES!A:C,3,0)</f>
        <v>Socialización de MIPE,  plagas y enfermedades</v>
      </c>
      <c r="D1117" s="4" t="str">
        <f>+VLOOKUP($A1117,DATOS_CAPACITACIONES!A:D,4,0)</f>
        <v xml:space="preserve">Socialización del estándar del manejo de enfermedades y plagas en las plantaciones de la empresa. </v>
      </c>
      <c r="E1117" s="4" t="str">
        <f>+VLOOKUP($A1117,DATOS_CAPACITACIONES!A:E,5,0)</f>
        <v>Omar Rivera</v>
      </c>
      <c r="F1117" s="4" t="str">
        <f>+VLOOKUP($A1117,DATOS_CAPACITACIONES!A:F,6,0)</f>
        <v>Omar Rivera</v>
      </c>
      <c r="G1117" s="4" t="str">
        <f>+VLOOKUP($A1117,DATOS_CAPACITACIONES!A:G,7,0)</f>
        <v xml:space="preserve">Finca el Pilar </v>
      </c>
      <c r="H1117" s="5">
        <f>+VLOOKUP($A1117,DATOS_CAPACITACIONES!A:H,8,0)</f>
        <v>44393</v>
      </c>
      <c r="I1117" s="4">
        <f>+VLOOKUP($A1117,DATOS_CAPACITACIONES!A:I,9,0)</f>
        <v>75</v>
      </c>
      <c r="J1117" s="2">
        <v>1007329990</v>
      </c>
      <c r="K1117" s="4">
        <f>+VLOOKUP($J1117,DATOS_PERSONAL!B:C,2,0)</f>
        <v>1101</v>
      </c>
      <c r="L1117" s="4" t="str">
        <f>+VLOOKUP($J1117,DATOS_PERSONAL!B:D,3,0)</f>
        <v>ADRIANA</v>
      </c>
      <c r="M1117" s="4" t="str">
        <f>+VLOOKUP($J1117,DATOS_PERSONAL!B:E,4,0)</f>
        <v xml:space="preserve">HERNANDEZ LONDOÑO </v>
      </c>
      <c r="N1117" s="4" t="str">
        <f>+VLOOKUP($J1117,DATOS_PERSONAL!B:F,5,0)</f>
        <v>OROBERLÍN S.A.S.</v>
      </c>
      <c r="O1117" s="4">
        <f>+VLOOKUP($A1117,DATOS_CAPACITACIONES!A:N,11)</f>
        <v>15</v>
      </c>
      <c r="P1117" s="4">
        <f>+VLOOKUP($A1117,DATOS_CAPACITACIONES!A:L,12)</f>
        <v>15</v>
      </c>
      <c r="Q1117" s="3">
        <f t="shared" si="17"/>
        <v>1</v>
      </c>
    </row>
    <row r="1118" spans="1:17" ht="34.5" customHeight="1" x14ac:dyDescent="0.25">
      <c r="A1118" s="2">
        <v>47</v>
      </c>
      <c r="B1118" s="4" t="str">
        <f>+VLOOKUP($A1118,DATOS_CAPACITACIONES!A:B,2,0)</f>
        <v>Sanidad</v>
      </c>
      <c r="C1118" s="4" t="str">
        <f>+VLOOKUP($A1118,DATOS_CAPACITACIONES!A:C,3,0)</f>
        <v>Socialización de MIPE,  plagas y enfermedades</v>
      </c>
      <c r="D1118" s="4" t="str">
        <f>+VLOOKUP($A1118,DATOS_CAPACITACIONES!A:D,4,0)</f>
        <v xml:space="preserve">Socialización del estándar del manejo de enfermedades y plagas en las plantaciones de la empresa. </v>
      </c>
      <c r="E1118" s="4" t="str">
        <f>+VLOOKUP($A1118,DATOS_CAPACITACIONES!A:E,5,0)</f>
        <v>Omar Rivera</v>
      </c>
      <c r="F1118" s="4" t="str">
        <f>+VLOOKUP($A1118,DATOS_CAPACITACIONES!A:F,6,0)</f>
        <v>Omar Rivera</v>
      </c>
      <c r="G1118" s="4" t="str">
        <f>+VLOOKUP($A1118,DATOS_CAPACITACIONES!A:G,7,0)</f>
        <v xml:space="preserve">Finca el Pilar </v>
      </c>
      <c r="H1118" s="5">
        <f>+VLOOKUP($A1118,DATOS_CAPACITACIONES!A:H,8,0)</f>
        <v>44393</v>
      </c>
      <c r="I1118" s="4">
        <f>+VLOOKUP($A1118,DATOS_CAPACITACIONES!A:I,9,0)</f>
        <v>75</v>
      </c>
      <c r="J1118" s="2">
        <v>1123115110</v>
      </c>
      <c r="K1118" s="4">
        <f>+VLOOKUP($J1118,DATOS_PERSONAL!B:C,2,0)</f>
        <v>1371</v>
      </c>
      <c r="L1118" s="4" t="str">
        <f>+VLOOKUP($J1118,DATOS_PERSONAL!B:D,3,0)</f>
        <v>MARINELLY</v>
      </c>
      <c r="M1118" s="4" t="str">
        <f>+VLOOKUP($J1118,DATOS_PERSONAL!B:E,4,0)</f>
        <v xml:space="preserve">HERNANDEZ JILGUERO </v>
      </c>
      <c r="N1118" s="4" t="str">
        <f>+VLOOKUP($J1118,DATOS_PERSONAL!B:F,5,0)</f>
        <v>OROBERLÍN S.A.S.</v>
      </c>
      <c r="O1118" s="4">
        <f>+VLOOKUP($A1118,DATOS_CAPACITACIONES!A:N,11)</f>
        <v>15</v>
      </c>
      <c r="P1118" s="4">
        <f>+VLOOKUP($A1118,DATOS_CAPACITACIONES!A:L,12)</f>
        <v>15</v>
      </c>
      <c r="Q1118" s="3">
        <f t="shared" si="17"/>
        <v>1</v>
      </c>
    </row>
    <row r="1119" spans="1:17" ht="34.5" customHeight="1" x14ac:dyDescent="0.25">
      <c r="A1119" s="2">
        <v>47</v>
      </c>
      <c r="B1119" s="4" t="str">
        <f>+VLOOKUP($A1119,DATOS_CAPACITACIONES!A:B,2,0)</f>
        <v>Sanidad</v>
      </c>
      <c r="C1119" s="4" t="str">
        <f>+VLOOKUP($A1119,DATOS_CAPACITACIONES!A:C,3,0)</f>
        <v>Socialización de MIPE,  plagas y enfermedades</v>
      </c>
      <c r="D1119" s="4" t="str">
        <f>+VLOOKUP($A1119,DATOS_CAPACITACIONES!A:D,4,0)</f>
        <v xml:space="preserve">Socialización del estándar del manejo de enfermedades y plagas en las plantaciones de la empresa. </v>
      </c>
      <c r="E1119" s="4" t="str">
        <f>+VLOOKUP($A1119,DATOS_CAPACITACIONES!A:E,5,0)</f>
        <v>Omar Rivera</v>
      </c>
      <c r="F1119" s="4" t="str">
        <f>+VLOOKUP($A1119,DATOS_CAPACITACIONES!A:F,6,0)</f>
        <v>Omar Rivera</v>
      </c>
      <c r="G1119" s="4" t="str">
        <f>+VLOOKUP($A1119,DATOS_CAPACITACIONES!A:G,7,0)</f>
        <v xml:space="preserve">Finca el Pilar </v>
      </c>
      <c r="H1119" s="5">
        <f>+VLOOKUP($A1119,DATOS_CAPACITACIONES!A:H,8,0)</f>
        <v>44393</v>
      </c>
      <c r="I1119" s="4">
        <f>+VLOOKUP($A1119,DATOS_CAPACITACIONES!A:I,9,0)</f>
        <v>75</v>
      </c>
      <c r="J1119" s="2">
        <v>1121952333</v>
      </c>
      <c r="K1119" s="4">
        <f>+VLOOKUP($J1119,DATOS_PERSONAL!B:C,2,0)</f>
        <v>1480</v>
      </c>
      <c r="L1119" s="4" t="str">
        <f>+VLOOKUP($J1119,DATOS_PERSONAL!B:D,3,0)</f>
        <v>DANNY ALEJANDRA</v>
      </c>
      <c r="M1119" s="4" t="str">
        <f>+VLOOKUP($J1119,DATOS_PERSONAL!B:E,4,0)</f>
        <v xml:space="preserve">GONZALEZ </v>
      </c>
      <c r="N1119" s="4" t="str">
        <f>+VLOOKUP($J1119,DATOS_PERSONAL!B:F,5,0)</f>
        <v>OROBERLÍN S.A.S.</v>
      </c>
      <c r="O1119" s="4">
        <f>+VLOOKUP($A1119,DATOS_CAPACITACIONES!A:N,11)</f>
        <v>15</v>
      </c>
      <c r="P1119" s="4">
        <f>+VLOOKUP($A1119,DATOS_CAPACITACIONES!A:L,12)</f>
        <v>15</v>
      </c>
      <c r="Q1119" s="3">
        <f t="shared" si="17"/>
        <v>1</v>
      </c>
    </row>
    <row r="1120" spans="1:17" ht="34.5" customHeight="1" x14ac:dyDescent="0.25">
      <c r="A1120" s="2">
        <v>47</v>
      </c>
      <c r="B1120" s="4" t="str">
        <f>+VLOOKUP($A1120,DATOS_CAPACITACIONES!A:B,2,0)</f>
        <v>Sanidad</v>
      </c>
      <c r="C1120" s="4" t="str">
        <f>+VLOOKUP($A1120,DATOS_CAPACITACIONES!A:C,3,0)</f>
        <v>Socialización de MIPE,  plagas y enfermedades</v>
      </c>
      <c r="D1120" s="4" t="str">
        <f>+VLOOKUP($A1120,DATOS_CAPACITACIONES!A:D,4,0)</f>
        <v xml:space="preserve">Socialización del estándar del manejo de enfermedades y plagas en las plantaciones de la empresa. </v>
      </c>
      <c r="E1120" s="4" t="str">
        <f>+VLOOKUP($A1120,DATOS_CAPACITACIONES!A:E,5,0)</f>
        <v>Omar Rivera</v>
      </c>
      <c r="F1120" s="4" t="str">
        <f>+VLOOKUP($A1120,DATOS_CAPACITACIONES!A:F,6,0)</f>
        <v>Omar Rivera</v>
      </c>
      <c r="G1120" s="4" t="str">
        <f>+VLOOKUP($A1120,DATOS_CAPACITACIONES!A:G,7,0)</f>
        <v xml:space="preserve">Finca el Pilar </v>
      </c>
      <c r="H1120" s="5">
        <f>+VLOOKUP($A1120,DATOS_CAPACITACIONES!A:H,8,0)</f>
        <v>44393</v>
      </c>
      <c r="I1120" s="4">
        <f>+VLOOKUP($A1120,DATOS_CAPACITACIONES!A:I,9,0)</f>
        <v>75</v>
      </c>
      <c r="J1120" s="2">
        <v>1109411143</v>
      </c>
      <c r="K1120" s="4">
        <f>+VLOOKUP($J1120,DATOS_PERSONAL!B:C,2,0)</f>
        <v>1477</v>
      </c>
      <c r="L1120" s="4" t="str">
        <f>+VLOOKUP($J1120,DATOS_PERSONAL!B:D,3,0)</f>
        <v>YISSY FERNANDA</v>
      </c>
      <c r="M1120" s="4" t="str">
        <f>+VLOOKUP($J1120,DATOS_PERSONAL!B:E,4,0)</f>
        <v xml:space="preserve">CASTRO CESPEDES </v>
      </c>
      <c r="N1120" s="4" t="str">
        <f>+VLOOKUP($J1120,DATOS_PERSONAL!B:F,5,0)</f>
        <v>OROBERLÍN S.A.S.</v>
      </c>
      <c r="O1120" s="4">
        <f>+VLOOKUP($A1120,DATOS_CAPACITACIONES!A:N,11)</f>
        <v>15</v>
      </c>
      <c r="P1120" s="4">
        <f>+VLOOKUP($A1120,DATOS_CAPACITACIONES!A:L,12)</f>
        <v>15</v>
      </c>
      <c r="Q1120" s="3">
        <f t="shared" si="17"/>
        <v>1</v>
      </c>
    </row>
    <row r="1121" spans="1:17" ht="34.5" customHeight="1" x14ac:dyDescent="0.25">
      <c r="A1121" s="2">
        <v>47</v>
      </c>
      <c r="B1121" s="4" t="str">
        <f>+VLOOKUP($A1121,DATOS_CAPACITACIONES!A:B,2,0)</f>
        <v>Sanidad</v>
      </c>
      <c r="C1121" s="4" t="str">
        <f>+VLOOKUP($A1121,DATOS_CAPACITACIONES!A:C,3,0)</f>
        <v>Socialización de MIPE,  plagas y enfermedades</v>
      </c>
      <c r="D1121" s="4" t="str">
        <f>+VLOOKUP($A1121,DATOS_CAPACITACIONES!A:D,4,0)</f>
        <v xml:space="preserve">Socialización del estándar del manejo de enfermedades y plagas en las plantaciones de la empresa. </v>
      </c>
      <c r="E1121" s="4" t="str">
        <f>+VLOOKUP($A1121,DATOS_CAPACITACIONES!A:E,5,0)</f>
        <v>Omar Rivera</v>
      </c>
      <c r="F1121" s="4" t="str">
        <f>+VLOOKUP($A1121,DATOS_CAPACITACIONES!A:F,6,0)</f>
        <v>Omar Rivera</v>
      </c>
      <c r="G1121" s="4" t="str">
        <f>+VLOOKUP($A1121,DATOS_CAPACITACIONES!A:G,7,0)</f>
        <v xml:space="preserve">Finca el Pilar </v>
      </c>
      <c r="H1121" s="5">
        <f>+VLOOKUP($A1121,DATOS_CAPACITACIONES!A:H,8,0)</f>
        <v>44393</v>
      </c>
      <c r="I1121" s="4">
        <f>+VLOOKUP($A1121,DATOS_CAPACITACIONES!A:I,9,0)</f>
        <v>75</v>
      </c>
      <c r="J1121" s="2">
        <v>1122142973</v>
      </c>
      <c r="K1121" s="4">
        <f>+VLOOKUP($J1121,DATOS_PERSONAL!B:C,2,0)</f>
        <v>1415</v>
      </c>
      <c r="L1121" s="4" t="str">
        <f>+VLOOKUP($J1121,DATOS_PERSONAL!B:D,3,0)</f>
        <v xml:space="preserve"> ERIKA DAYANA</v>
      </c>
      <c r="M1121" s="4" t="str">
        <f>+VLOOKUP($J1121,DATOS_PERSONAL!B:E,4,0)</f>
        <v>CARO MORA</v>
      </c>
      <c r="N1121" s="4" t="str">
        <f>+VLOOKUP($J1121,DATOS_PERSONAL!B:F,5,0)</f>
        <v>OROBERLÍN S.A.S.</v>
      </c>
      <c r="O1121" s="4">
        <f>+VLOOKUP($A1121,DATOS_CAPACITACIONES!A:N,11)</f>
        <v>15</v>
      </c>
      <c r="P1121" s="4">
        <f>+VLOOKUP($A1121,DATOS_CAPACITACIONES!A:L,12)</f>
        <v>15</v>
      </c>
      <c r="Q1121" s="3">
        <f t="shared" si="17"/>
        <v>1</v>
      </c>
    </row>
    <row r="1122" spans="1:17" ht="34.5" customHeight="1" x14ac:dyDescent="0.25">
      <c r="A1122" s="2">
        <v>47</v>
      </c>
      <c r="B1122" s="4" t="str">
        <f>+VLOOKUP($A1122,DATOS_CAPACITACIONES!A:B,2,0)</f>
        <v>Sanidad</v>
      </c>
      <c r="C1122" s="4" t="str">
        <f>+VLOOKUP($A1122,DATOS_CAPACITACIONES!A:C,3,0)</f>
        <v>Socialización de MIPE,  plagas y enfermedades</v>
      </c>
      <c r="D1122" s="4" t="str">
        <f>+VLOOKUP($A1122,DATOS_CAPACITACIONES!A:D,4,0)</f>
        <v xml:space="preserve">Socialización del estándar del manejo de enfermedades y plagas en las plantaciones de la empresa. </v>
      </c>
      <c r="E1122" s="4" t="str">
        <f>+VLOOKUP($A1122,DATOS_CAPACITACIONES!A:E,5,0)</f>
        <v>Omar Rivera</v>
      </c>
      <c r="F1122" s="4" t="str">
        <f>+VLOOKUP($A1122,DATOS_CAPACITACIONES!A:F,6,0)</f>
        <v>Omar Rivera</v>
      </c>
      <c r="G1122" s="4" t="str">
        <f>+VLOOKUP($A1122,DATOS_CAPACITACIONES!A:G,7,0)</f>
        <v xml:space="preserve">Finca el Pilar </v>
      </c>
      <c r="H1122" s="5">
        <f>+VLOOKUP($A1122,DATOS_CAPACITACIONES!A:H,8,0)</f>
        <v>44393</v>
      </c>
      <c r="I1122" s="4">
        <f>+VLOOKUP($A1122,DATOS_CAPACITACIONES!A:I,9,0)</f>
        <v>75</v>
      </c>
      <c r="J1122" s="2">
        <v>1121917518</v>
      </c>
      <c r="K1122" s="4" t="str">
        <f>+VLOOKUP($J1122,DATOS_PERSONAL!B:C,2,0)</f>
        <v>N/A</v>
      </c>
      <c r="L1122" s="4" t="str">
        <f>+VLOOKUP($J1122,DATOS_PERSONAL!B:D,3,0)</f>
        <v xml:space="preserve"> CARLOS ALBEIRO</v>
      </c>
      <c r="M1122" s="4" t="str">
        <f>+VLOOKUP($J1122,DATOS_PERSONAL!B:E,4,0)</f>
        <v>BECERRA ZAMORA</v>
      </c>
      <c r="N1122" s="4" t="str">
        <f>+VLOOKUP($J1122,DATOS_PERSONAL!B:F,5,0)</f>
        <v>PALMERAS CARARABO S.A.</v>
      </c>
      <c r="O1122" s="4">
        <f>+VLOOKUP($A1122,DATOS_CAPACITACIONES!A:N,11)</f>
        <v>15</v>
      </c>
      <c r="P1122" s="4">
        <f>+VLOOKUP($A1122,DATOS_CAPACITACIONES!A:L,12)</f>
        <v>15</v>
      </c>
      <c r="Q1122" s="3">
        <f t="shared" si="17"/>
        <v>1</v>
      </c>
    </row>
    <row r="1123" spans="1:17" ht="34.5" customHeight="1" x14ac:dyDescent="0.25">
      <c r="A1123" s="2">
        <v>48</v>
      </c>
      <c r="B1123" s="4" t="str">
        <f>+VLOOKUP($A1123,DATOS_CAPACITACIONES!A:B,2,0)</f>
        <v>Ambiental</v>
      </c>
      <c r="C1123" s="4" t="str">
        <f>+VLOOKUP($A1123,DATOS_CAPACITACIONES!A:C,3,0)</f>
        <v>RSPO</v>
      </c>
      <c r="D1123" s="4" t="str">
        <f>+VLOOKUP($A1123,DATOS_CAPACITACIONES!A:D,4,0)</f>
        <v>Identificar los principios y criterios de la Interpretación Nacional del estandar de certificación RSPO 2018.</v>
      </c>
      <c r="E1123" s="4" t="str">
        <f>+VLOOKUP($A1123,DATOS_CAPACITACIONES!A:E,5,0)</f>
        <v>William Fierro</v>
      </c>
      <c r="F1123" s="4" t="str">
        <f>+VLOOKUP($A1123,DATOS_CAPACITACIONES!A:F,6,0)</f>
        <v xml:space="preserve">William Fierro </v>
      </c>
      <c r="G1123" s="4" t="str">
        <f>+VLOOKUP($A1123,DATOS_CAPACITACIONES!A:G,7,0)</f>
        <v xml:space="preserve">Finca El Pilar </v>
      </c>
      <c r="H1123" s="5">
        <f>+VLOOKUP($A1123,DATOS_CAPACITACIONES!A:H,8,0)</f>
        <v>44394</v>
      </c>
      <c r="I1123" s="4">
        <f>+VLOOKUP($A1123,DATOS_CAPACITACIONES!A:I,9,0)</f>
        <v>60</v>
      </c>
      <c r="J1123" s="2">
        <v>86070853</v>
      </c>
      <c r="K1123" s="4">
        <f>+VLOOKUP($J1123,DATOS_PERSONAL!B:C,2,0)</f>
        <v>1075</v>
      </c>
      <c r="L1123" s="4" t="str">
        <f>+VLOOKUP($J1123,DATOS_PERSONAL!B:D,3,0)</f>
        <v>FREDY</v>
      </c>
      <c r="M1123" s="4" t="str">
        <f>+VLOOKUP($J1123,DATOS_PERSONAL!B:E,4,0)</f>
        <v xml:space="preserve">ZAMORA </v>
      </c>
      <c r="N1123" s="4" t="str">
        <f>+VLOOKUP($J1123,DATOS_PERSONAL!B:F,5,0)</f>
        <v>OROBERLÍN S.A.S.</v>
      </c>
      <c r="O1123" s="4">
        <f>+VLOOKUP($A1123,DATOS_CAPACITACIONES!A:N,11,0)</f>
        <v>99</v>
      </c>
      <c r="P1123" s="4">
        <f>+VLOOKUP($A1123,DATOS_CAPACITACIONES!A:L,12,0)</f>
        <v>99</v>
      </c>
      <c r="Q1123" s="3">
        <f t="shared" si="17"/>
        <v>1</v>
      </c>
    </row>
    <row r="1124" spans="1:17" ht="34.5" customHeight="1" x14ac:dyDescent="0.25">
      <c r="A1124" s="2">
        <v>48</v>
      </c>
      <c r="B1124" s="4" t="str">
        <f>+VLOOKUP($A1124,DATOS_CAPACITACIONES!A:B,2,0)</f>
        <v>Ambiental</v>
      </c>
      <c r="C1124" s="4" t="str">
        <f>+VLOOKUP($A1124,DATOS_CAPACITACIONES!A:C,3,0)</f>
        <v>RSPO</v>
      </c>
      <c r="D1124" s="4" t="str">
        <f>+VLOOKUP($A1124,DATOS_CAPACITACIONES!A:D,4,0)</f>
        <v>Identificar los principios y criterios de la Interpretación Nacional del estandar de certificación RSPO 2018.</v>
      </c>
      <c r="E1124" s="4" t="str">
        <f>+VLOOKUP($A1124,DATOS_CAPACITACIONES!A:E,5,0)</f>
        <v>William Fierro</v>
      </c>
      <c r="F1124" s="4" t="str">
        <f>+VLOOKUP($A1124,DATOS_CAPACITACIONES!A:F,6,0)</f>
        <v xml:space="preserve">William Fierro </v>
      </c>
      <c r="G1124" s="4" t="str">
        <f>+VLOOKUP($A1124,DATOS_CAPACITACIONES!A:G,7,0)</f>
        <v xml:space="preserve">Finca El Pilar </v>
      </c>
      <c r="H1124" s="5">
        <f>+VLOOKUP($A1124,DATOS_CAPACITACIONES!A:H,8,0)</f>
        <v>44394</v>
      </c>
      <c r="I1124" s="4">
        <f>+VLOOKUP($A1124,DATOS_CAPACITACIONES!A:I,9,0)</f>
        <v>60</v>
      </c>
      <c r="J1124" s="2">
        <v>40411350</v>
      </c>
      <c r="K1124" s="4" t="str">
        <f>+VLOOKUP($J1124,DATOS_PERSONAL!B:C,2,0)</f>
        <v>N/A</v>
      </c>
      <c r="L1124" s="4" t="str">
        <f>+VLOOKUP($J1124,DATOS_PERSONAL!B:D,3,0)</f>
        <v xml:space="preserve"> BEATRIZ</v>
      </c>
      <c r="M1124" s="4" t="str">
        <f>+VLOOKUP($J1124,DATOS_PERSONAL!B:E,4,0)</f>
        <v>YAGAMA GAONA</v>
      </c>
      <c r="N1124" s="4" t="str">
        <f>+VLOOKUP($J1124,DATOS_PERSONAL!B:F,5,0)</f>
        <v>PALMERAS CARARABO S.A.</v>
      </c>
      <c r="O1124" s="4">
        <f>+VLOOKUP($A1124,DATOS_CAPACITACIONES!A:N,11,0)</f>
        <v>99</v>
      </c>
      <c r="P1124" s="4">
        <f>+VLOOKUP($A1124,DATOS_CAPACITACIONES!A:L,12,0)</f>
        <v>99</v>
      </c>
      <c r="Q1124" s="3">
        <f t="shared" si="17"/>
        <v>1</v>
      </c>
    </row>
    <row r="1125" spans="1:17" ht="34.5" customHeight="1" x14ac:dyDescent="0.25">
      <c r="A1125" s="2">
        <v>48</v>
      </c>
      <c r="B1125" s="4" t="str">
        <f>+VLOOKUP($A1125,DATOS_CAPACITACIONES!A:B,2,0)</f>
        <v>Ambiental</v>
      </c>
      <c r="C1125" s="4" t="str">
        <f>+VLOOKUP($A1125,DATOS_CAPACITACIONES!A:C,3,0)</f>
        <v>RSPO</v>
      </c>
      <c r="D1125" s="4" t="str">
        <f>+VLOOKUP($A1125,DATOS_CAPACITACIONES!A:D,4,0)</f>
        <v>Identificar los principios y criterios de la Interpretación Nacional del estandar de certificación RSPO 2018.</v>
      </c>
      <c r="E1125" s="4" t="str">
        <f>+VLOOKUP($A1125,DATOS_CAPACITACIONES!A:E,5,0)</f>
        <v>William Fierro</v>
      </c>
      <c r="F1125" s="4" t="str">
        <f>+VLOOKUP($A1125,DATOS_CAPACITACIONES!A:F,6,0)</f>
        <v xml:space="preserve">William Fierro </v>
      </c>
      <c r="G1125" s="4" t="str">
        <f>+VLOOKUP($A1125,DATOS_CAPACITACIONES!A:G,7,0)</f>
        <v xml:space="preserve">Finca El Pilar </v>
      </c>
      <c r="H1125" s="5">
        <f>+VLOOKUP($A1125,DATOS_CAPACITACIONES!A:H,8,0)</f>
        <v>44394</v>
      </c>
      <c r="I1125" s="4">
        <f>+VLOOKUP($A1125,DATOS_CAPACITACIONES!A:I,9,0)</f>
        <v>60</v>
      </c>
      <c r="J1125" s="2">
        <v>40439756</v>
      </c>
      <c r="K1125" s="4">
        <f>+VLOOKUP($J1125,DATOS_PERSONAL!B:C,2,0)</f>
        <v>1032</v>
      </c>
      <c r="L1125" s="4" t="str">
        <f>+VLOOKUP($J1125,DATOS_PERSONAL!B:D,3,0)</f>
        <v xml:space="preserve"> MILVA</v>
      </c>
      <c r="M1125" s="4" t="str">
        <f>+VLOOKUP($J1125,DATOS_PERSONAL!B:E,4,0)</f>
        <v>VANEGAS ZUBIETA</v>
      </c>
      <c r="N1125" s="4" t="str">
        <f>+VLOOKUP($J1125,DATOS_PERSONAL!B:F,5,0)</f>
        <v>OROBERLÍN S.A.S.</v>
      </c>
      <c r="O1125" s="4">
        <f>+VLOOKUP($A1125,DATOS_CAPACITACIONES!A:N,11,0)</f>
        <v>99</v>
      </c>
      <c r="P1125" s="4">
        <f>+VLOOKUP($A1125,DATOS_CAPACITACIONES!A:L,12,0)</f>
        <v>99</v>
      </c>
      <c r="Q1125" s="3">
        <f t="shared" si="17"/>
        <v>1</v>
      </c>
    </row>
    <row r="1126" spans="1:17" ht="34.5" customHeight="1" x14ac:dyDescent="0.25">
      <c r="A1126" s="2">
        <v>48</v>
      </c>
      <c r="B1126" s="4" t="str">
        <f>+VLOOKUP($A1126,DATOS_CAPACITACIONES!A:B,2,0)</f>
        <v>Ambiental</v>
      </c>
      <c r="C1126" s="4" t="str">
        <f>+VLOOKUP($A1126,DATOS_CAPACITACIONES!A:C,3,0)</f>
        <v>RSPO</v>
      </c>
      <c r="D1126" s="4" t="str">
        <f>+VLOOKUP($A1126,DATOS_CAPACITACIONES!A:D,4,0)</f>
        <v>Identificar los principios y criterios de la Interpretación Nacional del estandar de certificación RSPO 2018.</v>
      </c>
      <c r="E1126" s="4" t="str">
        <f>+VLOOKUP($A1126,DATOS_CAPACITACIONES!A:E,5,0)</f>
        <v>William Fierro</v>
      </c>
      <c r="F1126" s="4" t="str">
        <f>+VLOOKUP($A1126,DATOS_CAPACITACIONES!A:F,6,0)</f>
        <v xml:space="preserve">William Fierro </v>
      </c>
      <c r="G1126" s="4" t="str">
        <f>+VLOOKUP($A1126,DATOS_CAPACITACIONES!A:G,7,0)</f>
        <v xml:space="preserve">Finca El Pilar </v>
      </c>
      <c r="H1126" s="5">
        <f>+VLOOKUP($A1126,DATOS_CAPACITACIONES!A:H,8,0)</f>
        <v>44394</v>
      </c>
      <c r="I1126" s="4">
        <f>+VLOOKUP($A1126,DATOS_CAPACITACIONES!A:I,9,0)</f>
        <v>60</v>
      </c>
      <c r="J1126" s="2">
        <v>1123116500</v>
      </c>
      <c r="K1126" s="4">
        <f>+VLOOKUP($J1126,DATOS_PERSONAL!B:C,2,0)</f>
        <v>1461</v>
      </c>
      <c r="L1126" s="4" t="str">
        <f>+VLOOKUP($J1126,DATOS_PERSONAL!B:D,3,0)</f>
        <v>ALEXIS JAIR</v>
      </c>
      <c r="M1126" s="4" t="str">
        <f>+VLOOKUP($J1126,DATOS_PERSONAL!B:E,4,0)</f>
        <v xml:space="preserve">VANEGAS VILLALOBOS </v>
      </c>
      <c r="N1126" s="4" t="str">
        <f>+VLOOKUP($J1126,DATOS_PERSONAL!B:F,5,0)</f>
        <v>OROBERLÍN S.A.S.</v>
      </c>
      <c r="O1126" s="4">
        <f>+VLOOKUP($A1126,DATOS_CAPACITACIONES!A:N,11,0)</f>
        <v>99</v>
      </c>
      <c r="P1126" s="4">
        <f>+VLOOKUP($A1126,DATOS_CAPACITACIONES!A:L,12,0)</f>
        <v>99</v>
      </c>
      <c r="Q1126" s="3">
        <f t="shared" si="17"/>
        <v>1</v>
      </c>
    </row>
    <row r="1127" spans="1:17" ht="34.5" customHeight="1" x14ac:dyDescent="0.25">
      <c r="A1127" s="2">
        <v>48</v>
      </c>
      <c r="B1127" s="4" t="str">
        <f>+VLOOKUP($A1127,DATOS_CAPACITACIONES!A:B,2,0)</f>
        <v>Ambiental</v>
      </c>
      <c r="C1127" s="4" t="str">
        <f>+VLOOKUP($A1127,DATOS_CAPACITACIONES!A:C,3,0)</f>
        <v>RSPO</v>
      </c>
      <c r="D1127" s="4" t="str">
        <f>+VLOOKUP($A1127,DATOS_CAPACITACIONES!A:D,4,0)</f>
        <v>Identificar los principios y criterios de la Interpretación Nacional del estandar de certificación RSPO 2018.</v>
      </c>
      <c r="E1127" s="4" t="str">
        <f>+VLOOKUP($A1127,DATOS_CAPACITACIONES!A:E,5,0)</f>
        <v>William Fierro</v>
      </c>
      <c r="F1127" s="4" t="str">
        <f>+VLOOKUP($A1127,DATOS_CAPACITACIONES!A:F,6,0)</f>
        <v xml:space="preserve">William Fierro </v>
      </c>
      <c r="G1127" s="4" t="str">
        <f>+VLOOKUP($A1127,DATOS_CAPACITACIONES!A:G,7,0)</f>
        <v xml:space="preserve">Finca El Pilar </v>
      </c>
      <c r="H1127" s="5">
        <f>+VLOOKUP($A1127,DATOS_CAPACITACIONES!A:H,8,0)</f>
        <v>44394</v>
      </c>
      <c r="I1127" s="4">
        <f>+VLOOKUP($A1127,DATOS_CAPACITACIONES!A:I,9,0)</f>
        <v>60</v>
      </c>
      <c r="J1127" s="2">
        <v>1121906783</v>
      </c>
      <c r="K1127" s="4">
        <f>+VLOOKUP($J1127,DATOS_PERSONAL!B:C,2,0)</f>
        <v>1022</v>
      </c>
      <c r="L1127" s="4" t="str">
        <f>+VLOOKUP($J1127,DATOS_PERSONAL!B:D,3,0)</f>
        <v>FRANCISCO</v>
      </c>
      <c r="M1127" s="4" t="str">
        <f>+VLOOKUP($J1127,DATOS_PERSONAL!B:E,4,0)</f>
        <v xml:space="preserve">VANEGAS SOLANO </v>
      </c>
      <c r="N1127" s="4" t="str">
        <f>+VLOOKUP($J1127,DATOS_PERSONAL!B:F,5,0)</f>
        <v>OROBERLÍN S.A.S.</v>
      </c>
      <c r="O1127" s="4">
        <f>+VLOOKUP($A1127,DATOS_CAPACITACIONES!A:N,11,0)</f>
        <v>99</v>
      </c>
      <c r="P1127" s="4">
        <f>+VLOOKUP($A1127,DATOS_CAPACITACIONES!A:L,12,0)</f>
        <v>99</v>
      </c>
      <c r="Q1127" s="3">
        <f t="shared" si="17"/>
        <v>1</v>
      </c>
    </row>
    <row r="1128" spans="1:17" ht="34.5" customHeight="1" x14ac:dyDescent="0.25">
      <c r="A1128" s="2">
        <v>48</v>
      </c>
      <c r="B1128" s="4" t="str">
        <f>+VLOOKUP($A1128,DATOS_CAPACITACIONES!A:B,2,0)</f>
        <v>Ambiental</v>
      </c>
      <c r="C1128" s="4" t="str">
        <f>+VLOOKUP($A1128,DATOS_CAPACITACIONES!A:C,3,0)</f>
        <v>RSPO</v>
      </c>
      <c r="D1128" s="4" t="str">
        <f>+VLOOKUP($A1128,DATOS_CAPACITACIONES!A:D,4,0)</f>
        <v>Identificar los principios y criterios de la Interpretación Nacional del estandar de certificación RSPO 2018.</v>
      </c>
      <c r="E1128" s="4" t="str">
        <f>+VLOOKUP($A1128,DATOS_CAPACITACIONES!A:E,5,0)</f>
        <v>William Fierro</v>
      </c>
      <c r="F1128" s="4" t="str">
        <f>+VLOOKUP($A1128,DATOS_CAPACITACIONES!A:F,6,0)</f>
        <v xml:space="preserve">William Fierro </v>
      </c>
      <c r="G1128" s="4" t="str">
        <f>+VLOOKUP($A1128,DATOS_CAPACITACIONES!A:G,7,0)</f>
        <v xml:space="preserve">Finca El Pilar </v>
      </c>
      <c r="H1128" s="5">
        <f>+VLOOKUP($A1128,DATOS_CAPACITACIONES!A:H,8,0)</f>
        <v>44394</v>
      </c>
      <c r="I1128" s="4">
        <f>+VLOOKUP($A1128,DATOS_CAPACITACIONES!A:I,9,0)</f>
        <v>60</v>
      </c>
      <c r="J1128" s="2">
        <v>1121906783</v>
      </c>
      <c r="K1128" s="4">
        <f>+VLOOKUP($J1128,DATOS_PERSONAL!B:C,2,0)</f>
        <v>1022</v>
      </c>
      <c r="L1128" s="4" t="str">
        <f>+VLOOKUP($J1128,DATOS_PERSONAL!B:D,3,0)</f>
        <v>FRANCISCO</v>
      </c>
      <c r="M1128" s="4" t="str">
        <f>+VLOOKUP($J1128,DATOS_PERSONAL!B:E,4,0)</f>
        <v xml:space="preserve">VANEGAS SOLANO </v>
      </c>
      <c r="N1128" s="4" t="str">
        <f>+VLOOKUP($J1128,DATOS_PERSONAL!B:F,5,0)</f>
        <v>OROBERLÍN S.A.S.</v>
      </c>
      <c r="O1128" s="4">
        <f>+VLOOKUP($A1128,DATOS_CAPACITACIONES!A:N,11,0)</f>
        <v>99</v>
      </c>
      <c r="P1128" s="4">
        <f>+VLOOKUP($A1128,DATOS_CAPACITACIONES!A:L,12,0)</f>
        <v>99</v>
      </c>
      <c r="Q1128" s="3">
        <f t="shared" si="17"/>
        <v>1</v>
      </c>
    </row>
    <row r="1129" spans="1:17" ht="34.5" customHeight="1" x14ac:dyDescent="0.25">
      <c r="A1129" s="2">
        <v>48</v>
      </c>
      <c r="B1129" s="4" t="str">
        <f>+VLOOKUP($A1129,DATOS_CAPACITACIONES!A:B,2,0)</f>
        <v>Ambiental</v>
      </c>
      <c r="C1129" s="4" t="str">
        <f>+VLOOKUP($A1129,DATOS_CAPACITACIONES!A:C,3,0)</f>
        <v>RSPO</v>
      </c>
      <c r="D1129" s="4" t="str">
        <f>+VLOOKUP($A1129,DATOS_CAPACITACIONES!A:D,4,0)</f>
        <v>Identificar los principios y criterios de la Interpretación Nacional del estandar de certificación RSPO 2018.</v>
      </c>
      <c r="E1129" s="4" t="str">
        <f>+VLOOKUP($A1129,DATOS_CAPACITACIONES!A:E,5,0)</f>
        <v>William Fierro</v>
      </c>
      <c r="F1129" s="4" t="str">
        <f>+VLOOKUP($A1129,DATOS_CAPACITACIONES!A:F,6,0)</f>
        <v xml:space="preserve">William Fierro </v>
      </c>
      <c r="G1129" s="4" t="str">
        <f>+VLOOKUP($A1129,DATOS_CAPACITACIONES!A:G,7,0)</f>
        <v xml:space="preserve">Finca El Pilar </v>
      </c>
      <c r="H1129" s="5">
        <f>+VLOOKUP($A1129,DATOS_CAPACITACIONES!A:H,8,0)</f>
        <v>44394</v>
      </c>
      <c r="I1129" s="4">
        <f>+VLOOKUP($A1129,DATOS_CAPACITACIONES!A:I,9,0)</f>
        <v>60</v>
      </c>
      <c r="J1129" s="2">
        <v>1116786787</v>
      </c>
      <c r="K1129" s="4" t="str">
        <f>+VLOOKUP($J1129,DATOS_PERSONAL!B:C,2,0)</f>
        <v>N/A</v>
      </c>
      <c r="L1129" s="4" t="str">
        <f>+VLOOKUP($J1129,DATOS_PERSONAL!B:D,3,0)</f>
        <v xml:space="preserve"> ANDRES DAVID </v>
      </c>
      <c r="M1129" s="4" t="str">
        <f>+VLOOKUP($J1129,DATOS_PERSONAL!B:E,4,0)</f>
        <v>VALLEJO CASTAÑEDA</v>
      </c>
      <c r="N1129" s="4" t="str">
        <f>+VLOOKUP($J1129,DATOS_PERSONAL!B:F,5,0)</f>
        <v>PALMERAS CARARABO S.A.</v>
      </c>
      <c r="O1129" s="4">
        <f>+VLOOKUP($A1129,DATOS_CAPACITACIONES!A:N,11,0)</f>
        <v>99</v>
      </c>
      <c r="P1129" s="4">
        <f>+VLOOKUP($A1129,DATOS_CAPACITACIONES!A:L,12,0)</f>
        <v>99</v>
      </c>
      <c r="Q1129" s="3">
        <f t="shared" si="17"/>
        <v>1</v>
      </c>
    </row>
    <row r="1130" spans="1:17" ht="34.5" customHeight="1" x14ac:dyDescent="0.25">
      <c r="A1130" s="2">
        <v>48</v>
      </c>
      <c r="B1130" s="4" t="str">
        <f>+VLOOKUP($A1130,DATOS_CAPACITACIONES!A:B,2,0)</f>
        <v>Ambiental</v>
      </c>
      <c r="C1130" s="4" t="str">
        <f>+VLOOKUP($A1130,DATOS_CAPACITACIONES!A:C,3,0)</f>
        <v>RSPO</v>
      </c>
      <c r="D1130" s="4" t="str">
        <f>+VLOOKUP($A1130,DATOS_CAPACITACIONES!A:D,4,0)</f>
        <v>Identificar los principios y criterios de la Interpretación Nacional del estandar de certificación RSPO 2018.</v>
      </c>
      <c r="E1130" s="4" t="str">
        <f>+VLOOKUP($A1130,DATOS_CAPACITACIONES!A:E,5,0)</f>
        <v>William Fierro</v>
      </c>
      <c r="F1130" s="4" t="str">
        <f>+VLOOKUP($A1130,DATOS_CAPACITACIONES!A:F,6,0)</f>
        <v xml:space="preserve">William Fierro </v>
      </c>
      <c r="G1130" s="4" t="str">
        <f>+VLOOKUP($A1130,DATOS_CAPACITACIONES!A:G,7,0)</f>
        <v xml:space="preserve">Finca El Pilar </v>
      </c>
      <c r="H1130" s="5">
        <f>+VLOOKUP($A1130,DATOS_CAPACITACIONES!A:H,8,0)</f>
        <v>44394</v>
      </c>
      <c r="I1130" s="4">
        <f>+VLOOKUP($A1130,DATOS_CAPACITACIONES!A:I,9,0)</f>
        <v>60</v>
      </c>
      <c r="J1130" s="2">
        <v>1020770884</v>
      </c>
      <c r="K1130" s="4" t="str">
        <f>+VLOOKUP($J1130,DATOS_PERSONAL!B:C,2,0)</f>
        <v>N/A</v>
      </c>
      <c r="L1130" s="4" t="str">
        <f>+VLOOKUP($J1130,DATOS_PERSONAL!B:D,3,0)</f>
        <v>EDWIN ALEXANDER</v>
      </c>
      <c r="M1130" s="4" t="str">
        <f>+VLOOKUP($J1130,DATOS_PERSONAL!B:E,4,0)</f>
        <v>TRIANA VALLEJO</v>
      </c>
      <c r="N1130" s="4" t="str">
        <f>+VLOOKUP($J1130,DATOS_PERSONAL!B:F,5,0)</f>
        <v>PALMERAS CARARABO S.A.</v>
      </c>
      <c r="O1130" s="4">
        <f>+VLOOKUP($A1130,DATOS_CAPACITACIONES!A:N,11,0)</f>
        <v>99</v>
      </c>
      <c r="P1130" s="4">
        <f>+VLOOKUP($A1130,DATOS_CAPACITACIONES!A:L,12,0)</f>
        <v>99</v>
      </c>
      <c r="Q1130" s="3">
        <f t="shared" si="17"/>
        <v>1</v>
      </c>
    </row>
    <row r="1131" spans="1:17" ht="34.5" customHeight="1" x14ac:dyDescent="0.25">
      <c r="A1131" s="2">
        <v>48</v>
      </c>
      <c r="B1131" s="4" t="str">
        <f>+VLOOKUP($A1131,DATOS_CAPACITACIONES!A:B,2,0)</f>
        <v>Ambiental</v>
      </c>
      <c r="C1131" s="4" t="str">
        <f>+VLOOKUP($A1131,DATOS_CAPACITACIONES!A:C,3,0)</f>
        <v>RSPO</v>
      </c>
      <c r="D1131" s="4" t="str">
        <f>+VLOOKUP($A1131,DATOS_CAPACITACIONES!A:D,4,0)</f>
        <v>Identificar los principios y criterios de la Interpretación Nacional del estandar de certificación RSPO 2018.</v>
      </c>
      <c r="E1131" s="4" t="str">
        <f>+VLOOKUP($A1131,DATOS_CAPACITACIONES!A:E,5,0)</f>
        <v>William Fierro</v>
      </c>
      <c r="F1131" s="4" t="str">
        <f>+VLOOKUP($A1131,DATOS_CAPACITACIONES!A:F,6,0)</f>
        <v xml:space="preserve">William Fierro </v>
      </c>
      <c r="G1131" s="4" t="str">
        <f>+VLOOKUP($A1131,DATOS_CAPACITACIONES!A:G,7,0)</f>
        <v xml:space="preserve">Finca El Pilar </v>
      </c>
      <c r="H1131" s="5">
        <f>+VLOOKUP($A1131,DATOS_CAPACITACIONES!A:H,8,0)</f>
        <v>44394</v>
      </c>
      <c r="I1131" s="4">
        <f>+VLOOKUP($A1131,DATOS_CAPACITACIONES!A:I,9,0)</f>
        <v>60</v>
      </c>
      <c r="J1131" s="2">
        <v>40341942</v>
      </c>
      <c r="K1131" s="4">
        <f>+VLOOKUP($J1131,DATOS_PERSONAL!B:C,2,0)</f>
        <v>1028</v>
      </c>
      <c r="L1131" s="4" t="str">
        <f>+VLOOKUP($J1131,DATOS_PERSONAL!B:D,3,0)</f>
        <v xml:space="preserve"> MARIA YORLEY</v>
      </c>
      <c r="M1131" s="4" t="str">
        <f>+VLOOKUP($J1131,DATOS_PERSONAL!B:E,4,0)</f>
        <v>TORRES GARCIA</v>
      </c>
      <c r="N1131" s="4" t="str">
        <f>+VLOOKUP($J1131,DATOS_PERSONAL!B:F,5,0)</f>
        <v>OROBERLÍN S.A.S.</v>
      </c>
      <c r="O1131" s="4">
        <f>+VLOOKUP($A1131,DATOS_CAPACITACIONES!A:N,11,0)</f>
        <v>99</v>
      </c>
      <c r="P1131" s="4">
        <f>+VLOOKUP($A1131,DATOS_CAPACITACIONES!A:L,12,0)</f>
        <v>99</v>
      </c>
      <c r="Q1131" s="3">
        <f t="shared" si="17"/>
        <v>1</v>
      </c>
    </row>
    <row r="1132" spans="1:17" ht="34.5" customHeight="1" x14ac:dyDescent="0.25">
      <c r="A1132" s="2">
        <v>48</v>
      </c>
      <c r="B1132" s="4" t="str">
        <f>+VLOOKUP($A1132,DATOS_CAPACITACIONES!A:B,2,0)</f>
        <v>Ambiental</v>
      </c>
      <c r="C1132" s="4" t="str">
        <f>+VLOOKUP($A1132,DATOS_CAPACITACIONES!A:C,3,0)</f>
        <v>RSPO</v>
      </c>
      <c r="D1132" s="4" t="str">
        <f>+VLOOKUP($A1132,DATOS_CAPACITACIONES!A:D,4,0)</f>
        <v>Identificar los principios y criterios de la Interpretación Nacional del estandar de certificación RSPO 2018.</v>
      </c>
      <c r="E1132" s="4" t="str">
        <f>+VLOOKUP($A1132,DATOS_CAPACITACIONES!A:E,5,0)</f>
        <v>William Fierro</v>
      </c>
      <c r="F1132" s="4" t="str">
        <f>+VLOOKUP($A1132,DATOS_CAPACITACIONES!A:F,6,0)</f>
        <v xml:space="preserve">William Fierro </v>
      </c>
      <c r="G1132" s="4" t="str">
        <f>+VLOOKUP($A1132,DATOS_CAPACITACIONES!A:G,7,0)</f>
        <v xml:space="preserve">Finca El Pilar </v>
      </c>
      <c r="H1132" s="5">
        <f>+VLOOKUP($A1132,DATOS_CAPACITACIONES!A:H,8,0)</f>
        <v>44394</v>
      </c>
      <c r="I1132" s="4">
        <f>+VLOOKUP($A1132,DATOS_CAPACITACIONES!A:I,9,0)</f>
        <v>60</v>
      </c>
      <c r="J1132" s="2">
        <v>1120580004</v>
      </c>
      <c r="K1132" s="4">
        <f>+VLOOKUP($J1132,DATOS_PERSONAL!B:C,2,0)</f>
        <v>1519</v>
      </c>
      <c r="L1132" s="4" t="str">
        <f>+VLOOKUP($J1132,DATOS_PERSONAL!B:D,3,0)</f>
        <v xml:space="preserve"> YEISON FAVIAN</v>
      </c>
      <c r="M1132" s="4" t="str">
        <f>+VLOOKUP($J1132,DATOS_PERSONAL!B:E,4,0)</f>
        <v>TOLOZA ESPINOSA</v>
      </c>
      <c r="N1132" s="4" t="str">
        <f>+VLOOKUP($J1132,DATOS_PERSONAL!B:F,5,0)</f>
        <v>OROBERLÍN S.A.S.</v>
      </c>
      <c r="O1132" s="4">
        <f>+VLOOKUP($A1132,DATOS_CAPACITACIONES!A:N,11,0)</f>
        <v>99</v>
      </c>
      <c r="P1132" s="4">
        <f>+VLOOKUP($A1132,DATOS_CAPACITACIONES!A:L,12,0)</f>
        <v>99</v>
      </c>
      <c r="Q1132" s="3">
        <f t="shared" si="17"/>
        <v>1</v>
      </c>
    </row>
    <row r="1133" spans="1:17" ht="34.5" customHeight="1" x14ac:dyDescent="0.25">
      <c r="A1133" s="2">
        <v>48</v>
      </c>
      <c r="B1133" s="4" t="str">
        <f>+VLOOKUP($A1133,DATOS_CAPACITACIONES!A:B,2,0)</f>
        <v>Ambiental</v>
      </c>
      <c r="C1133" s="4" t="str">
        <f>+VLOOKUP($A1133,DATOS_CAPACITACIONES!A:C,3,0)</f>
        <v>RSPO</v>
      </c>
      <c r="D1133" s="4" t="str">
        <f>+VLOOKUP($A1133,DATOS_CAPACITACIONES!A:D,4,0)</f>
        <v>Identificar los principios y criterios de la Interpretación Nacional del estandar de certificación RSPO 2018.</v>
      </c>
      <c r="E1133" s="4" t="str">
        <f>+VLOOKUP($A1133,DATOS_CAPACITACIONES!A:E,5,0)</f>
        <v>William Fierro</v>
      </c>
      <c r="F1133" s="4" t="str">
        <f>+VLOOKUP($A1133,DATOS_CAPACITACIONES!A:F,6,0)</f>
        <v xml:space="preserve">William Fierro </v>
      </c>
      <c r="G1133" s="4" t="str">
        <f>+VLOOKUP($A1133,DATOS_CAPACITACIONES!A:G,7,0)</f>
        <v xml:space="preserve">Finca El Pilar </v>
      </c>
      <c r="H1133" s="5">
        <f>+VLOOKUP($A1133,DATOS_CAPACITACIONES!A:H,8,0)</f>
        <v>44394</v>
      </c>
      <c r="I1133" s="4">
        <f>+VLOOKUP($A1133,DATOS_CAPACITACIONES!A:I,9,0)</f>
        <v>60</v>
      </c>
      <c r="J1133" s="2">
        <v>6388963</v>
      </c>
      <c r="K1133" s="4">
        <f>+VLOOKUP($J1133,DATOS_PERSONAL!B:C,2,0)</f>
        <v>1553</v>
      </c>
      <c r="L1133" s="4" t="str">
        <f>+VLOOKUP($J1133,DATOS_PERSONAL!B:D,3,0)</f>
        <v>NORMAN</v>
      </c>
      <c r="M1133" s="4" t="str">
        <f>+VLOOKUP($J1133,DATOS_PERSONAL!B:E,4,0)</f>
        <v>TENORIO</v>
      </c>
      <c r="N1133" s="4" t="str">
        <f>+VLOOKUP($J1133,DATOS_PERSONAL!B:F,5,0)</f>
        <v>OROBERLÍN S.A.S.</v>
      </c>
      <c r="O1133" s="4">
        <f>+VLOOKUP($A1133,DATOS_CAPACITACIONES!A:N,11,0)</f>
        <v>99</v>
      </c>
      <c r="P1133" s="4">
        <f>+VLOOKUP($A1133,DATOS_CAPACITACIONES!A:L,12,0)</f>
        <v>99</v>
      </c>
      <c r="Q1133" s="3">
        <f t="shared" si="17"/>
        <v>1</v>
      </c>
    </row>
    <row r="1134" spans="1:17" ht="34.5" customHeight="1" x14ac:dyDescent="0.25">
      <c r="A1134" s="2">
        <v>48</v>
      </c>
      <c r="B1134" s="4" t="str">
        <f>+VLOOKUP($A1134,DATOS_CAPACITACIONES!A:B,2,0)</f>
        <v>Ambiental</v>
      </c>
      <c r="C1134" s="4" t="str">
        <f>+VLOOKUP($A1134,DATOS_CAPACITACIONES!A:C,3,0)</f>
        <v>RSPO</v>
      </c>
      <c r="D1134" s="4" t="str">
        <f>+VLOOKUP($A1134,DATOS_CAPACITACIONES!A:D,4,0)</f>
        <v>Identificar los principios y criterios de la Interpretación Nacional del estandar de certificación RSPO 2018.</v>
      </c>
      <c r="E1134" s="4" t="str">
        <f>+VLOOKUP($A1134,DATOS_CAPACITACIONES!A:E,5,0)</f>
        <v>William Fierro</v>
      </c>
      <c r="F1134" s="4" t="str">
        <f>+VLOOKUP($A1134,DATOS_CAPACITACIONES!A:F,6,0)</f>
        <v xml:space="preserve">William Fierro </v>
      </c>
      <c r="G1134" s="4" t="str">
        <f>+VLOOKUP($A1134,DATOS_CAPACITACIONES!A:G,7,0)</f>
        <v xml:space="preserve">Finca El Pilar </v>
      </c>
      <c r="H1134" s="5">
        <f>+VLOOKUP($A1134,DATOS_CAPACITACIONES!A:H,8,0)</f>
        <v>44394</v>
      </c>
      <c r="I1134" s="4">
        <f>+VLOOKUP($A1134,DATOS_CAPACITACIONES!A:I,9,0)</f>
        <v>60</v>
      </c>
      <c r="J1134" s="2">
        <v>17267214</v>
      </c>
      <c r="K1134" s="4">
        <f>+VLOOKUP($J1134,DATOS_PERSONAL!B:C,2,0)</f>
        <v>1311</v>
      </c>
      <c r="L1134" s="4" t="str">
        <f>+VLOOKUP($J1134,DATOS_PERSONAL!B:D,3,0)</f>
        <v>JOSE ALVARO</v>
      </c>
      <c r="M1134" s="4" t="str">
        <f>+VLOOKUP($J1134,DATOS_PERSONAL!B:E,4,0)</f>
        <v xml:space="preserve">SUAREZ TRIVIÑO </v>
      </c>
      <c r="N1134" s="4" t="str">
        <f>+VLOOKUP($J1134,DATOS_PERSONAL!B:F,5,0)</f>
        <v>OROBERLÍN S.A.S.</v>
      </c>
      <c r="O1134" s="4">
        <f>+VLOOKUP($A1134,DATOS_CAPACITACIONES!A:N,11,0)</f>
        <v>99</v>
      </c>
      <c r="P1134" s="4">
        <f>+VLOOKUP($A1134,DATOS_CAPACITACIONES!A:L,12,0)</f>
        <v>99</v>
      </c>
      <c r="Q1134" s="3">
        <f t="shared" si="17"/>
        <v>1</v>
      </c>
    </row>
    <row r="1135" spans="1:17" ht="34.5" customHeight="1" x14ac:dyDescent="0.25">
      <c r="A1135" s="2">
        <v>48</v>
      </c>
      <c r="B1135" s="4" t="str">
        <f>+VLOOKUP($A1135,DATOS_CAPACITACIONES!A:B,2,0)</f>
        <v>Ambiental</v>
      </c>
      <c r="C1135" s="4" t="str">
        <f>+VLOOKUP($A1135,DATOS_CAPACITACIONES!A:C,3,0)</f>
        <v>RSPO</v>
      </c>
      <c r="D1135" s="4" t="str">
        <f>+VLOOKUP($A1135,DATOS_CAPACITACIONES!A:D,4,0)</f>
        <v>Identificar los principios y criterios de la Interpretación Nacional del estandar de certificación RSPO 2018.</v>
      </c>
      <c r="E1135" s="4" t="str">
        <f>+VLOOKUP($A1135,DATOS_CAPACITACIONES!A:E,5,0)</f>
        <v>William Fierro</v>
      </c>
      <c r="F1135" s="4" t="str">
        <f>+VLOOKUP($A1135,DATOS_CAPACITACIONES!A:F,6,0)</f>
        <v xml:space="preserve">William Fierro </v>
      </c>
      <c r="G1135" s="4" t="str">
        <f>+VLOOKUP($A1135,DATOS_CAPACITACIONES!A:G,7,0)</f>
        <v xml:space="preserve">Finca El Pilar </v>
      </c>
      <c r="H1135" s="5">
        <f>+VLOOKUP($A1135,DATOS_CAPACITACIONES!A:H,8,0)</f>
        <v>44394</v>
      </c>
      <c r="I1135" s="4">
        <f>+VLOOKUP($A1135,DATOS_CAPACITACIONES!A:I,9,0)</f>
        <v>60</v>
      </c>
      <c r="J1135" s="2">
        <v>1121866226</v>
      </c>
      <c r="K1135" s="4" t="str">
        <f>+VLOOKUP($J1135,DATOS_PERSONAL!B:C,2,0)</f>
        <v>N/A</v>
      </c>
      <c r="L1135" s="4" t="str">
        <f>+VLOOKUP($J1135,DATOS_PERSONAL!B:D,3,0)</f>
        <v xml:space="preserve"> JOHN ALEXANDER</v>
      </c>
      <c r="M1135" s="4" t="str">
        <f>+VLOOKUP($J1135,DATOS_PERSONAL!B:E,4,0)</f>
        <v>SANTANA MORALES</v>
      </c>
      <c r="N1135" s="4" t="str">
        <f>+VLOOKUP($J1135,DATOS_PERSONAL!B:F,5,0)</f>
        <v>PALMERAS CARARABO S.A.</v>
      </c>
      <c r="O1135" s="4">
        <f>+VLOOKUP($A1135,DATOS_CAPACITACIONES!A:N,11,0)</f>
        <v>99</v>
      </c>
      <c r="P1135" s="4">
        <f>+VLOOKUP($A1135,DATOS_CAPACITACIONES!A:L,12,0)</f>
        <v>99</v>
      </c>
      <c r="Q1135" s="3">
        <f t="shared" si="17"/>
        <v>1</v>
      </c>
    </row>
    <row r="1136" spans="1:17" ht="34.5" customHeight="1" x14ac:dyDescent="0.25">
      <c r="A1136" s="2">
        <v>48</v>
      </c>
      <c r="B1136" s="4" t="str">
        <f>+VLOOKUP($A1136,DATOS_CAPACITACIONES!A:B,2,0)</f>
        <v>Ambiental</v>
      </c>
      <c r="C1136" s="4" t="str">
        <f>+VLOOKUP($A1136,DATOS_CAPACITACIONES!A:C,3,0)</f>
        <v>RSPO</v>
      </c>
      <c r="D1136" s="4" t="str">
        <f>+VLOOKUP($A1136,DATOS_CAPACITACIONES!A:D,4,0)</f>
        <v>Identificar los principios y criterios de la Interpretación Nacional del estandar de certificación RSPO 2018.</v>
      </c>
      <c r="E1136" s="4" t="str">
        <f>+VLOOKUP($A1136,DATOS_CAPACITACIONES!A:E,5,0)</f>
        <v>William Fierro</v>
      </c>
      <c r="F1136" s="4" t="str">
        <f>+VLOOKUP($A1136,DATOS_CAPACITACIONES!A:F,6,0)</f>
        <v xml:space="preserve">William Fierro </v>
      </c>
      <c r="G1136" s="4" t="str">
        <f>+VLOOKUP($A1136,DATOS_CAPACITACIONES!A:G,7,0)</f>
        <v xml:space="preserve">Finca El Pilar </v>
      </c>
      <c r="H1136" s="5">
        <f>+VLOOKUP($A1136,DATOS_CAPACITACIONES!A:H,8,0)</f>
        <v>44394</v>
      </c>
      <c r="I1136" s="4">
        <f>+VLOOKUP($A1136,DATOS_CAPACITACIONES!A:I,9,0)</f>
        <v>60</v>
      </c>
      <c r="J1136" s="2">
        <v>25331999</v>
      </c>
      <c r="K1136" s="4">
        <f>+VLOOKUP($J1136,DATOS_PERSONAL!B:C,2,0)</f>
        <v>1121</v>
      </c>
      <c r="L1136" s="4" t="str">
        <f>+VLOOKUP($J1136,DATOS_PERSONAL!B:D,3,0)</f>
        <v xml:space="preserve">VICKY JIMENA </v>
      </c>
      <c r="M1136" s="4" t="str">
        <f>+VLOOKUP($J1136,DATOS_PERSONAL!B:E,4,0)</f>
        <v xml:space="preserve">SANDOVAL GOLU </v>
      </c>
      <c r="N1136" s="4" t="str">
        <f>+VLOOKUP($J1136,DATOS_PERSONAL!B:F,5,0)</f>
        <v>OROBERLÍN S.A.S.</v>
      </c>
      <c r="O1136" s="4">
        <f>+VLOOKUP($A1136,DATOS_CAPACITACIONES!A:N,11,0)</f>
        <v>99</v>
      </c>
      <c r="P1136" s="4">
        <f>+VLOOKUP($A1136,DATOS_CAPACITACIONES!A:L,12,0)</f>
        <v>99</v>
      </c>
      <c r="Q1136" s="3">
        <f t="shared" si="17"/>
        <v>1</v>
      </c>
    </row>
    <row r="1137" spans="1:17" ht="34.5" customHeight="1" x14ac:dyDescent="0.25">
      <c r="A1137" s="2">
        <v>48</v>
      </c>
      <c r="B1137" s="4" t="str">
        <f>+VLOOKUP($A1137,DATOS_CAPACITACIONES!A:B,2,0)</f>
        <v>Ambiental</v>
      </c>
      <c r="C1137" s="4" t="str">
        <f>+VLOOKUP($A1137,DATOS_CAPACITACIONES!A:C,3,0)</f>
        <v>RSPO</v>
      </c>
      <c r="D1137" s="4" t="str">
        <f>+VLOOKUP($A1137,DATOS_CAPACITACIONES!A:D,4,0)</f>
        <v>Identificar los principios y criterios de la Interpretación Nacional del estandar de certificación RSPO 2018.</v>
      </c>
      <c r="E1137" s="4" t="str">
        <f>+VLOOKUP($A1137,DATOS_CAPACITACIONES!A:E,5,0)</f>
        <v>William Fierro</v>
      </c>
      <c r="F1137" s="4" t="str">
        <f>+VLOOKUP($A1137,DATOS_CAPACITACIONES!A:F,6,0)</f>
        <v xml:space="preserve">William Fierro </v>
      </c>
      <c r="G1137" s="4" t="str">
        <f>+VLOOKUP($A1137,DATOS_CAPACITACIONES!A:G,7,0)</f>
        <v xml:space="preserve">Finca El Pilar </v>
      </c>
      <c r="H1137" s="5">
        <f>+VLOOKUP($A1137,DATOS_CAPACITACIONES!A:H,8,0)</f>
        <v>44394</v>
      </c>
      <c r="I1137" s="4">
        <f>+VLOOKUP($A1137,DATOS_CAPACITACIONES!A:I,9,0)</f>
        <v>60</v>
      </c>
      <c r="J1137" s="2">
        <v>1006777925</v>
      </c>
      <c r="K1137" s="4">
        <f>+VLOOKUP($J1137,DATOS_PERSONAL!B:C,2,0)</f>
        <v>1449</v>
      </c>
      <c r="L1137" s="4" t="str">
        <f>+VLOOKUP($J1137,DATOS_PERSONAL!B:D,3,0)</f>
        <v>MICHAEL ESTEBAN</v>
      </c>
      <c r="M1137" s="4" t="str">
        <f>+VLOOKUP($J1137,DATOS_PERSONAL!B:E,4,0)</f>
        <v xml:space="preserve">SAAVEDRA OCHOA </v>
      </c>
      <c r="N1137" s="4" t="str">
        <f>+VLOOKUP($J1137,DATOS_PERSONAL!B:F,5,0)</f>
        <v>OROBERLÍN S.A.S.</v>
      </c>
      <c r="O1137" s="4">
        <f>+VLOOKUP($A1137,DATOS_CAPACITACIONES!A:N,11,0)</f>
        <v>99</v>
      </c>
      <c r="P1137" s="4">
        <f>+VLOOKUP($A1137,DATOS_CAPACITACIONES!A:L,12,0)</f>
        <v>99</v>
      </c>
      <c r="Q1137" s="3">
        <f t="shared" si="17"/>
        <v>1</v>
      </c>
    </row>
    <row r="1138" spans="1:17" ht="34.5" customHeight="1" x14ac:dyDescent="0.25">
      <c r="A1138" s="2">
        <v>48</v>
      </c>
      <c r="B1138" s="4" t="str">
        <f>+VLOOKUP($A1138,DATOS_CAPACITACIONES!A:B,2,0)</f>
        <v>Ambiental</v>
      </c>
      <c r="C1138" s="4" t="str">
        <f>+VLOOKUP($A1138,DATOS_CAPACITACIONES!A:C,3,0)</f>
        <v>RSPO</v>
      </c>
      <c r="D1138" s="4" t="str">
        <f>+VLOOKUP($A1138,DATOS_CAPACITACIONES!A:D,4,0)</f>
        <v>Identificar los principios y criterios de la Interpretación Nacional del estandar de certificación RSPO 2018.</v>
      </c>
      <c r="E1138" s="4" t="str">
        <f>+VLOOKUP($A1138,DATOS_CAPACITACIONES!A:E,5,0)</f>
        <v>William Fierro</v>
      </c>
      <c r="F1138" s="4" t="str">
        <f>+VLOOKUP($A1138,DATOS_CAPACITACIONES!A:F,6,0)</f>
        <v xml:space="preserve">William Fierro </v>
      </c>
      <c r="G1138" s="4" t="str">
        <f>+VLOOKUP($A1138,DATOS_CAPACITACIONES!A:G,7,0)</f>
        <v xml:space="preserve">Finca El Pilar </v>
      </c>
      <c r="H1138" s="5">
        <f>+VLOOKUP($A1138,DATOS_CAPACITACIONES!A:H,8,0)</f>
        <v>44394</v>
      </c>
      <c r="I1138" s="4">
        <f>+VLOOKUP($A1138,DATOS_CAPACITACIONES!A:I,9,0)</f>
        <v>60</v>
      </c>
      <c r="J1138" s="2">
        <v>40401255</v>
      </c>
      <c r="K1138" s="4">
        <f>+VLOOKUP($J1138,DATOS_PERSONAL!B:C,2,0)</f>
        <v>1034</v>
      </c>
      <c r="L1138" s="4" t="str">
        <f>+VLOOKUP($J1138,DATOS_PERSONAL!B:D,3,0)</f>
        <v>YUDY FERLAY</v>
      </c>
      <c r="M1138" s="4" t="str">
        <f>+VLOOKUP($J1138,DATOS_PERSONAL!B:E,4,0)</f>
        <v xml:space="preserve">ROMERO BERNAL </v>
      </c>
      <c r="N1138" s="4" t="str">
        <f>+VLOOKUP($J1138,DATOS_PERSONAL!B:F,5,0)</f>
        <v>OROBERLÍN S.A.S.</v>
      </c>
      <c r="O1138" s="4">
        <f>+VLOOKUP($A1138,DATOS_CAPACITACIONES!A:N,11,0)</f>
        <v>99</v>
      </c>
      <c r="P1138" s="4">
        <f>+VLOOKUP($A1138,DATOS_CAPACITACIONES!A:L,12,0)</f>
        <v>99</v>
      </c>
      <c r="Q1138" s="3">
        <f t="shared" si="17"/>
        <v>1</v>
      </c>
    </row>
    <row r="1139" spans="1:17" ht="34.5" customHeight="1" x14ac:dyDescent="0.25">
      <c r="A1139" s="2">
        <v>48</v>
      </c>
      <c r="B1139" s="4" t="str">
        <f>+VLOOKUP($A1139,DATOS_CAPACITACIONES!A:B,2,0)</f>
        <v>Ambiental</v>
      </c>
      <c r="C1139" s="4" t="str">
        <f>+VLOOKUP($A1139,DATOS_CAPACITACIONES!A:C,3,0)</f>
        <v>RSPO</v>
      </c>
      <c r="D1139" s="4" t="str">
        <f>+VLOOKUP($A1139,DATOS_CAPACITACIONES!A:D,4,0)</f>
        <v>Identificar los principios y criterios de la Interpretación Nacional del estandar de certificación RSPO 2018.</v>
      </c>
      <c r="E1139" s="4" t="str">
        <f>+VLOOKUP($A1139,DATOS_CAPACITACIONES!A:E,5,0)</f>
        <v>William Fierro</v>
      </c>
      <c r="F1139" s="4" t="str">
        <f>+VLOOKUP($A1139,DATOS_CAPACITACIONES!A:F,6,0)</f>
        <v xml:space="preserve">William Fierro </v>
      </c>
      <c r="G1139" s="4" t="str">
        <f>+VLOOKUP($A1139,DATOS_CAPACITACIONES!A:G,7,0)</f>
        <v xml:space="preserve">Finca El Pilar </v>
      </c>
      <c r="H1139" s="5">
        <f>+VLOOKUP($A1139,DATOS_CAPACITACIONES!A:H,8,0)</f>
        <v>44394</v>
      </c>
      <c r="I1139" s="4">
        <f>+VLOOKUP($A1139,DATOS_CAPACITACIONES!A:I,9,0)</f>
        <v>60</v>
      </c>
      <c r="J1139" s="2">
        <v>1123116797</v>
      </c>
      <c r="K1139" s="4">
        <f>+VLOOKUP($J1139,DATOS_PERSONAL!B:C,2,0)</f>
        <v>1404</v>
      </c>
      <c r="L1139" s="4" t="str">
        <f>+VLOOKUP($J1139,DATOS_PERSONAL!B:D,3,0)</f>
        <v xml:space="preserve"> ELKIN STEVEN</v>
      </c>
      <c r="M1139" s="4" t="str">
        <f>+VLOOKUP($J1139,DATOS_PERSONAL!B:E,4,0)</f>
        <v>ROJAS ORTIZ</v>
      </c>
      <c r="N1139" s="4" t="str">
        <f>+VLOOKUP($J1139,DATOS_PERSONAL!B:F,5,0)</f>
        <v>OROBERLÍN S.A.S.</v>
      </c>
      <c r="O1139" s="4">
        <f>+VLOOKUP($A1139,DATOS_CAPACITACIONES!A:N,11,0)</f>
        <v>99</v>
      </c>
      <c r="P1139" s="4">
        <f>+VLOOKUP($A1139,DATOS_CAPACITACIONES!A:L,12,0)</f>
        <v>99</v>
      </c>
      <c r="Q1139" s="3">
        <f t="shared" si="17"/>
        <v>1</v>
      </c>
    </row>
    <row r="1140" spans="1:17" ht="34.5" customHeight="1" x14ac:dyDescent="0.25">
      <c r="A1140" s="2">
        <v>48</v>
      </c>
      <c r="B1140" s="4" t="str">
        <f>+VLOOKUP($A1140,DATOS_CAPACITACIONES!A:B,2,0)</f>
        <v>Ambiental</v>
      </c>
      <c r="C1140" s="4" t="str">
        <f>+VLOOKUP($A1140,DATOS_CAPACITACIONES!A:C,3,0)</f>
        <v>RSPO</v>
      </c>
      <c r="D1140" s="4" t="str">
        <f>+VLOOKUP($A1140,DATOS_CAPACITACIONES!A:D,4,0)</f>
        <v>Identificar los principios y criterios de la Interpretación Nacional del estandar de certificación RSPO 2018.</v>
      </c>
      <c r="E1140" s="4" t="str">
        <f>+VLOOKUP($A1140,DATOS_CAPACITACIONES!A:E,5,0)</f>
        <v>William Fierro</v>
      </c>
      <c r="F1140" s="4" t="str">
        <f>+VLOOKUP($A1140,DATOS_CAPACITACIONES!A:F,6,0)</f>
        <v xml:space="preserve">William Fierro </v>
      </c>
      <c r="G1140" s="4" t="str">
        <f>+VLOOKUP($A1140,DATOS_CAPACITACIONES!A:G,7,0)</f>
        <v xml:space="preserve">Finca El Pilar </v>
      </c>
      <c r="H1140" s="5">
        <f>+VLOOKUP($A1140,DATOS_CAPACITACIONES!A:H,8,0)</f>
        <v>44394</v>
      </c>
      <c r="I1140" s="4">
        <f>+VLOOKUP($A1140,DATOS_CAPACITACIONES!A:I,9,0)</f>
        <v>60</v>
      </c>
      <c r="J1140" s="2">
        <v>1122132486</v>
      </c>
      <c r="K1140" s="4">
        <f>+VLOOKUP($J1140,DATOS_PERSONAL!B:C,2,0)</f>
        <v>1216</v>
      </c>
      <c r="L1140" s="4" t="str">
        <f>+VLOOKUP($J1140,DATOS_PERSONAL!B:D,3,0)</f>
        <v xml:space="preserve"> LAURA MARCELA</v>
      </c>
      <c r="M1140" s="4" t="str">
        <f>+VLOOKUP($J1140,DATOS_PERSONAL!B:E,4,0)</f>
        <v>ROJAS GARCIA</v>
      </c>
      <c r="N1140" s="4" t="str">
        <f>+VLOOKUP($J1140,DATOS_PERSONAL!B:F,5,0)</f>
        <v>OROBERLÍN S.A.S.</v>
      </c>
      <c r="O1140" s="4">
        <f>+VLOOKUP($A1140,DATOS_CAPACITACIONES!A:N,11,0)</f>
        <v>99</v>
      </c>
      <c r="P1140" s="4">
        <f>+VLOOKUP($A1140,DATOS_CAPACITACIONES!A:L,12,0)</f>
        <v>99</v>
      </c>
      <c r="Q1140" s="3">
        <f t="shared" si="17"/>
        <v>1</v>
      </c>
    </row>
    <row r="1141" spans="1:17" ht="34.5" customHeight="1" x14ac:dyDescent="0.25">
      <c r="A1141" s="2">
        <v>48</v>
      </c>
      <c r="B1141" s="4" t="str">
        <f>+VLOOKUP($A1141,DATOS_CAPACITACIONES!A:B,2,0)</f>
        <v>Ambiental</v>
      </c>
      <c r="C1141" s="4" t="str">
        <f>+VLOOKUP($A1141,DATOS_CAPACITACIONES!A:C,3,0)</f>
        <v>RSPO</v>
      </c>
      <c r="D1141" s="4" t="str">
        <f>+VLOOKUP($A1141,DATOS_CAPACITACIONES!A:D,4,0)</f>
        <v>Identificar los principios y criterios de la Interpretación Nacional del estandar de certificación RSPO 2018.</v>
      </c>
      <c r="E1141" s="4" t="str">
        <f>+VLOOKUP($A1141,DATOS_CAPACITACIONES!A:E,5,0)</f>
        <v>William Fierro</v>
      </c>
      <c r="F1141" s="4" t="str">
        <f>+VLOOKUP($A1141,DATOS_CAPACITACIONES!A:F,6,0)</f>
        <v xml:space="preserve">William Fierro </v>
      </c>
      <c r="G1141" s="4" t="str">
        <f>+VLOOKUP($A1141,DATOS_CAPACITACIONES!A:G,7,0)</f>
        <v xml:space="preserve">Finca El Pilar </v>
      </c>
      <c r="H1141" s="5">
        <f>+VLOOKUP($A1141,DATOS_CAPACITACIONES!A:H,8,0)</f>
        <v>44394</v>
      </c>
      <c r="I1141" s="4">
        <f>+VLOOKUP($A1141,DATOS_CAPACITACIONES!A:I,9,0)</f>
        <v>60</v>
      </c>
      <c r="J1141" s="2">
        <v>17355000</v>
      </c>
      <c r="K1141" s="4">
        <f>+VLOOKUP($J1141,DATOS_PERSONAL!B:C,2,0)</f>
        <v>1379</v>
      </c>
      <c r="L1141" s="4" t="str">
        <f>+VLOOKUP($J1141,DATOS_PERSONAL!B:D,3,0)</f>
        <v xml:space="preserve"> ALBERTO</v>
      </c>
      <c r="M1141" s="4" t="str">
        <f>+VLOOKUP($J1141,DATOS_PERSONAL!B:E,4,0)</f>
        <v>ROJAS CARLOS</v>
      </c>
      <c r="N1141" s="4" t="str">
        <f>+VLOOKUP($J1141,DATOS_PERSONAL!B:F,5,0)</f>
        <v>OROBERLÍN S.A.S.</v>
      </c>
      <c r="O1141" s="4">
        <f>+VLOOKUP($A1141,DATOS_CAPACITACIONES!A:N,11,0)</f>
        <v>99</v>
      </c>
      <c r="P1141" s="4">
        <f>+VLOOKUP($A1141,DATOS_CAPACITACIONES!A:L,12,0)</f>
        <v>99</v>
      </c>
      <c r="Q1141" s="3">
        <f t="shared" si="17"/>
        <v>1</v>
      </c>
    </row>
    <row r="1142" spans="1:17" ht="34.5" customHeight="1" x14ac:dyDescent="0.25">
      <c r="A1142" s="2">
        <v>48</v>
      </c>
      <c r="B1142" s="4" t="str">
        <f>+VLOOKUP($A1142,DATOS_CAPACITACIONES!A:B,2,0)</f>
        <v>Ambiental</v>
      </c>
      <c r="C1142" s="4" t="str">
        <f>+VLOOKUP($A1142,DATOS_CAPACITACIONES!A:C,3,0)</f>
        <v>RSPO</v>
      </c>
      <c r="D1142" s="4" t="str">
        <f>+VLOOKUP($A1142,DATOS_CAPACITACIONES!A:D,4,0)</f>
        <v>Identificar los principios y criterios de la Interpretación Nacional del estandar de certificación RSPO 2018.</v>
      </c>
      <c r="E1142" s="4" t="str">
        <f>+VLOOKUP($A1142,DATOS_CAPACITACIONES!A:E,5,0)</f>
        <v>William Fierro</v>
      </c>
      <c r="F1142" s="4" t="str">
        <f>+VLOOKUP($A1142,DATOS_CAPACITACIONES!A:F,6,0)</f>
        <v xml:space="preserve">William Fierro </v>
      </c>
      <c r="G1142" s="4" t="str">
        <f>+VLOOKUP($A1142,DATOS_CAPACITACIONES!A:G,7,0)</f>
        <v xml:space="preserve">Finca El Pilar </v>
      </c>
      <c r="H1142" s="5">
        <f>+VLOOKUP($A1142,DATOS_CAPACITACIONES!A:H,8,0)</f>
        <v>44394</v>
      </c>
      <c r="I1142" s="4">
        <f>+VLOOKUP($A1142,DATOS_CAPACITACIONES!A:I,9,0)</f>
        <v>60</v>
      </c>
      <c r="J1142" s="2">
        <v>85261773</v>
      </c>
      <c r="K1142" s="4">
        <f>+VLOOKUP($J1142,DATOS_PERSONAL!B:C,2,0)</f>
        <v>1540</v>
      </c>
      <c r="L1142" s="4" t="str">
        <f>+VLOOKUP($J1142,DATOS_PERSONAL!B:D,3,0)</f>
        <v>JORGE LUIS</v>
      </c>
      <c r="M1142" s="4" t="str">
        <f>+VLOOKUP($J1142,DATOS_PERSONAL!B:E,4,0)</f>
        <v xml:space="preserve">RODRIGUEZ TORRES </v>
      </c>
      <c r="N1142" s="4" t="str">
        <f>+VLOOKUP($J1142,DATOS_PERSONAL!B:F,5,0)</f>
        <v>OROBERLÍN S.A.S.</v>
      </c>
      <c r="O1142" s="4">
        <f>+VLOOKUP($A1142,DATOS_CAPACITACIONES!A:N,11,0)</f>
        <v>99</v>
      </c>
      <c r="P1142" s="4">
        <f>+VLOOKUP($A1142,DATOS_CAPACITACIONES!A:L,12,0)</f>
        <v>99</v>
      </c>
      <c r="Q1142" s="3">
        <f t="shared" si="17"/>
        <v>1</v>
      </c>
    </row>
    <row r="1143" spans="1:17" ht="34.5" customHeight="1" x14ac:dyDescent="0.25">
      <c r="A1143" s="2">
        <v>48</v>
      </c>
      <c r="B1143" s="4" t="str">
        <f>+VLOOKUP($A1143,DATOS_CAPACITACIONES!A:B,2,0)</f>
        <v>Ambiental</v>
      </c>
      <c r="C1143" s="4" t="str">
        <f>+VLOOKUP($A1143,DATOS_CAPACITACIONES!A:C,3,0)</f>
        <v>RSPO</v>
      </c>
      <c r="D1143" s="4" t="str">
        <f>+VLOOKUP($A1143,DATOS_CAPACITACIONES!A:D,4,0)</f>
        <v>Identificar los principios y criterios de la Interpretación Nacional del estandar de certificación RSPO 2018.</v>
      </c>
      <c r="E1143" s="4" t="str">
        <f>+VLOOKUP($A1143,DATOS_CAPACITACIONES!A:E,5,0)</f>
        <v>William Fierro</v>
      </c>
      <c r="F1143" s="4" t="str">
        <f>+VLOOKUP($A1143,DATOS_CAPACITACIONES!A:F,6,0)</f>
        <v xml:space="preserve">William Fierro </v>
      </c>
      <c r="G1143" s="4" t="str">
        <f>+VLOOKUP($A1143,DATOS_CAPACITACIONES!A:G,7,0)</f>
        <v xml:space="preserve">Finca El Pilar </v>
      </c>
      <c r="H1143" s="5">
        <f>+VLOOKUP($A1143,DATOS_CAPACITACIONES!A:H,8,0)</f>
        <v>44394</v>
      </c>
      <c r="I1143" s="4">
        <f>+VLOOKUP($A1143,DATOS_CAPACITACIONES!A:I,9,0)</f>
        <v>60</v>
      </c>
      <c r="J1143" s="2">
        <v>1123114419</v>
      </c>
      <c r="K1143" s="4">
        <f>+VLOOKUP($J1143,DATOS_PERSONAL!B:C,2,0)</f>
        <v>1059</v>
      </c>
      <c r="L1143" s="4" t="str">
        <f>+VLOOKUP($J1143,DATOS_PERSONAL!B:D,3,0)</f>
        <v>ANA MARIA</v>
      </c>
      <c r="M1143" s="4" t="str">
        <f>+VLOOKUP($J1143,DATOS_PERSONAL!B:E,4,0)</f>
        <v xml:space="preserve">ROBAYO JIMENEZ </v>
      </c>
      <c r="N1143" s="4" t="str">
        <f>+VLOOKUP($J1143,DATOS_PERSONAL!B:F,5,0)</f>
        <v>OROBERLÍN S.A.S.</v>
      </c>
      <c r="O1143" s="4">
        <f>+VLOOKUP($A1143,DATOS_CAPACITACIONES!A:N,11,0)</f>
        <v>99</v>
      </c>
      <c r="P1143" s="4">
        <f>+VLOOKUP($A1143,DATOS_CAPACITACIONES!A:L,12,0)</f>
        <v>99</v>
      </c>
      <c r="Q1143" s="3">
        <f t="shared" si="17"/>
        <v>1</v>
      </c>
    </row>
    <row r="1144" spans="1:17" ht="34.5" customHeight="1" x14ac:dyDescent="0.25">
      <c r="A1144" s="2">
        <v>48</v>
      </c>
      <c r="B1144" s="4" t="str">
        <f>+VLOOKUP($A1144,DATOS_CAPACITACIONES!A:B,2,0)</f>
        <v>Ambiental</v>
      </c>
      <c r="C1144" s="4" t="str">
        <f>+VLOOKUP($A1144,DATOS_CAPACITACIONES!A:C,3,0)</f>
        <v>RSPO</v>
      </c>
      <c r="D1144" s="4" t="str">
        <f>+VLOOKUP($A1144,DATOS_CAPACITACIONES!A:D,4,0)</f>
        <v>Identificar los principios y criterios de la Interpretación Nacional del estandar de certificación RSPO 2018.</v>
      </c>
      <c r="E1144" s="4" t="str">
        <f>+VLOOKUP($A1144,DATOS_CAPACITACIONES!A:E,5,0)</f>
        <v>William Fierro</v>
      </c>
      <c r="F1144" s="4" t="str">
        <f>+VLOOKUP($A1144,DATOS_CAPACITACIONES!A:F,6,0)</f>
        <v xml:space="preserve">William Fierro </v>
      </c>
      <c r="G1144" s="4" t="str">
        <f>+VLOOKUP($A1144,DATOS_CAPACITACIONES!A:G,7,0)</f>
        <v xml:space="preserve">Finca El Pilar </v>
      </c>
      <c r="H1144" s="5">
        <f>+VLOOKUP($A1144,DATOS_CAPACITACIONES!A:H,8,0)</f>
        <v>44394</v>
      </c>
      <c r="I1144" s="4">
        <f>+VLOOKUP($A1144,DATOS_CAPACITACIONES!A:I,9,0)</f>
        <v>60</v>
      </c>
      <c r="J1144" s="2">
        <v>1122646567</v>
      </c>
      <c r="K1144" s="4">
        <f>+VLOOKUP($J1144,DATOS_PERSONAL!B:C,2,0)</f>
        <v>1232</v>
      </c>
      <c r="L1144" s="4" t="str">
        <f>+VLOOKUP($J1144,DATOS_PERSONAL!B:D,3,0)</f>
        <v xml:space="preserve"> ISRAEL</v>
      </c>
      <c r="M1144" s="4" t="str">
        <f>+VLOOKUP($J1144,DATOS_PERSONAL!B:E,4,0)</f>
        <v>ROBAYO JIMENEZ</v>
      </c>
      <c r="N1144" s="4" t="str">
        <f>+VLOOKUP($J1144,DATOS_PERSONAL!B:F,5,0)</f>
        <v>OROBERLÍN S.A.S.</v>
      </c>
      <c r="O1144" s="4">
        <f>+VLOOKUP($A1144,DATOS_CAPACITACIONES!A:N,11,0)</f>
        <v>99</v>
      </c>
      <c r="P1144" s="4">
        <f>+VLOOKUP($A1144,DATOS_CAPACITACIONES!A:L,12,0)</f>
        <v>99</v>
      </c>
      <c r="Q1144" s="3">
        <f t="shared" si="17"/>
        <v>1</v>
      </c>
    </row>
    <row r="1145" spans="1:17" ht="34.5" customHeight="1" x14ac:dyDescent="0.25">
      <c r="A1145" s="2">
        <v>48</v>
      </c>
      <c r="B1145" s="4" t="str">
        <f>+VLOOKUP($A1145,DATOS_CAPACITACIONES!A:B,2,0)</f>
        <v>Ambiental</v>
      </c>
      <c r="C1145" s="4" t="str">
        <f>+VLOOKUP($A1145,DATOS_CAPACITACIONES!A:C,3,0)</f>
        <v>RSPO</v>
      </c>
      <c r="D1145" s="4" t="str">
        <f>+VLOOKUP($A1145,DATOS_CAPACITACIONES!A:D,4,0)</f>
        <v>Identificar los principios y criterios de la Interpretación Nacional del estandar de certificación RSPO 2018.</v>
      </c>
      <c r="E1145" s="4" t="str">
        <f>+VLOOKUP($A1145,DATOS_CAPACITACIONES!A:E,5,0)</f>
        <v>William Fierro</v>
      </c>
      <c r="F1145" s="4" t="str">
        <f>+VLOOKUP($A1145,DATOS_CAPACITACIONES!A:F,6,0)</f>
        <v xml:space="preserve">William Fierro </v>
      </c>
      <c r="G1145" s="4" t="str">
        <f>+VLOOKUP($A1145,DATOS_CAPACITACIONES!A:G,7,0)</f>
        <v xml:space="preserve">Finca El Pilar </v>
      </c>
      <c r="H1145" s="5">
        <f>+VLOOKUP($A1145,DATOS_CAPACITACIONES!A:H,8,0)</f>
        <v>44394</v>
      </c>
      <c r="I1145" s="4">
        <f>+VLOOKUP($A1145,DATOS_CAPACITACIONES!A:I,9,0)</f>
        <v>60</v>
      </c>
      <c r="J1145" s="2">
        <v>1123114657</v>
      </c>
      <c r="K1145" s="4">
        <f>+VLOOKUP($J1145,DATOS_PERSONAL!B:C,2,0)</f>
        <v>1456</v>
      </c>
      <c r="L1145" s="4" t="str">
        <f>+VLOOKUP($J1145,DATOS_PERSONAL!B:D,3,0)</f>
        <v xml:space="preserve"> SIGUIFREDO</v>
      </c>
      <c r="M1145" s="4" t="str">
        <f>+VLOOKUP($J1145,DATOS_PERSONAL!B:E,4,0)</f>
        <v>ROBAYO JIMENEZ</v>
      </c>
      <c r="N1145" s="4" t="str">
        <f>+VLOOKUP($J1145,DATOS_PERSONAL!B:F,5,0)</f>
        <v>OROBERLÍN S.A.S.</v>
      </c>
      <c r="O1145" s="4">
        <f>+VLOOKUP($A1145,DATOS_CAPACITACIONES!A:N,11,0)</f>
        <v>99</v>
      </c>
      <c r="P1145" s="4">
        <f>+VLOOKUP($A1145,DATOS_CAPACITACIONES!A:L,12,0)</f>
        <v>99</v>
      </c>
      <c r="Q1145" s="3">
        <f t="shared" si="17"/>
        <v>1</v>
      </c>
    </row>
    <row r="1146" spans="1:17" ht="34.5" customHeight="1" x14ac:dyDescent="0.25">
      <c r="A1146" s="2">
        <v>48</v>
      </c>
      <c r="B1146" s="4" t="str">
        <f>+VLOOKUP($A1146,DATOS_CAPACITACIONES!A:B,2,0)</f>
        <v>Ambiental</v>
      </c>
      <c r="C1146" s="4" t="str">
        <f>+VLOOKUP($A1146,DATOS_CAPACITACIONES!A:C,3,0)</f>
        <v>RSPO</v>
      </c>
      <c r="D1146" s="4" t="str">
        <f>+VLOOKUP($A1146,DATOS_CAPACITACIONES!A:D,4,0)</f>
        <v>Identificar los principios y criterios de la Interpretación Nacional del estandar de certificación RSPO 2018.</v>
      </c>
      <c r="E1146" s="4" t="str">
        <f>+VLOOKUP($A1146,DATOS_CAPACITACIONES!A:E,5,0)</f>
        <v>William Fierro</v>
      </c>
      <c r="F1146" s="4" t="str">
        <f>+VLOOKUP($A1146,DATOS_CAPACITACIONES!A:F,6,0)</f>
        <v xml:space="preserve">William Fierro </v>
      </c>
      <c r="G1146" s="4" t="str">
        <f>+VLOOKUP($A1146,DATOS_CAPACITACIONES!A:G,7,0)</f>
        <v xml:space="preserve">Finca El Pilar </v>
      </c>
      <c r="H1146" s="5">
        <f>+VLOOKUP($A1146,DATOS_CAPACITACIONES!A:H,8,0)</f>
        <v>44394</v>
      </c>
      <c r="I1146" s="4">
        <f>+VLOOKUP($A1146,DATOS_CAPACITACIONES!A:I,9,0)</f>
        <v>60</v>
      </c>
      <c r="J1146" s="2">
        <v>1006658683</v>
      </c>
      <c r="K1146" s="4">
        <f>+VLOOKUP($J1146,DATOS_PERSONAL!B:C,2,0)</f>
        <v>1509</v>
      </c>
      <c r="L1146" s="4" t="str">
        <f>+VLOOKUP($J1146,DATOS_PERSONAL!B:D,3,0)</f>
        <v>BRAYAN DAVID</v>
      </c>
      <c r="M1146" s="4" t="str">
        <f>+VLOOKUP($J1146,DATOS_PERSONAL!B:E,4,0)</f>
        <v xml:space="preserve">ROA OCHOA </v>
      </c>
      <c r="N1146" s="4" t="str">
        <f>+VLOOKUP($J1146,DATOS_PERSONAL!B:F,5,0)</f>
        <v>OROBERLÍN S.A.S.</v>
      </c>
      <c r="O1146" s="4">
        <f>+VLOOKUP($A1146,DATOS_CAPACITACIONES!A:N,11,0)</f>
        <v>99</v>
      </c>
      <c r="P1146" s="4">
        <f>+VLOOKUP($A1146,DATOS_CAPACITACIONES!A:L,12,0)</f>
        <v>99</v>
      </c>
      <c r="Q1146" s="3">
        <f t="shared" si="17"/>
        <v>1</v>
      </c>
    </row>
    <row r="1147" spans="1:17" ht="34.5" customHeight="1" x14ac:dyDescent="0.25">
      <c r="A1147" s="2">
        <v>48</v>
      </c>
      <c r="B1147" s="4" t="str">
        <f>+VLOOKUP($A1147,DATOS_CAPACITACIONES!A:B,2,0)</f>
        <v>Ambiental</v>
      </c>
      <c r="C1147" s="4" t="str">
        <f>+VLOOKUP($A1147,DATOS_CAPACITACIONES!A:C,3,0)</f>
        <v>RSPO</v>
      </c>
      <c r="D1147" s="4" t="str">
        <f>+VLOOKUP($A1147,DATOS_CAPACITACIONES!A:D,4,0)</f>
        <v>Identificar los principios y criterios de la Interpretación Nacional del estandar de certificación RSPO 2018.</v>
      </c>
      <c r="E1147" s="4" t="str">
        <f>+VLOOKUP($A1147,DATOS_CAPACITACIONES!A:E,5,0)</f>
        <v>William Fierro</v>
      </c>
      <c r="F1147" s="4" t="str">
        <f>+VLOOKUP($A1147,DATOS_CAPACITACIONES!A:F,6,0)</f>
        <v xml:space="preserve">William Fierro </v>
      </c>
      <c r="G1147" s="4" t="str">
        <f>+VLOOKUP($A1147,DATOS_CAPACITACIONES!A:G,7,0)</f>
        <v xml:space="preserve">Finca El Pilar </v>
      </c>
      <c r="H1147" s="5">
        <f>+VLOOKUP($A1147,DATOS_CAPACITACIONES!A:H,8,0)</f>
        <v>44394</v>
      </c>
      <c r="I1147" s="4">
        <f>+VLOOKUP($A1147,DATOS_CAPACITACIONES!A:I,9,0)</f>
        <v>60</v>
      </c>
      <c r="J1147" s="2">
        <v>1123114283</v>
      </c>
      <c r="K1147" s="4">
        <f>+VLOOKUP($J1147,DATOS_PERSONAL!B:C,2,0)</f>
        <v>1017</v>
      </c>
      <c r="L1147" s="4" t="str">
        <f>+VLOOKUP($J1147,DATOS_PERSONAL!B:D,3,0)</f>
        <v xml:space="preserve"> RODRIGO JOSE</v>
      </c>
      <c r="M1147" s="4" t="str">
        <f>+VLOOKUP($J1147,DATOS_PERSONAL!B:E,4,0)</f>
        <v>ROA CASTILLO</v>
      </c>
      <c r="N1147" s="4" t="str">
        <f>+VLOOKUP($J1147,DATOS_PERSONAL!B:F,5,0)</f>
        <v>OROBERLÍN S.A.S.</v>
      </c>
      <c r="O1147" s="4">
        <f>+VLOOKUP($A1147,DATOS_CAPACITACIONES!A:N,11,0)</f>
        <v>99</v>
      </c>
      <c r="P1147" s="4">
        <f>+VLOOKUP($A1147,DATOS_CAPACITACIONES!A:L,12,0)</f>
        <v>99</v>
      </c>
      <c r="Q1147" s="3">
        <f t="shared" si="17"/>
        <v>1</v>
      </c>
    </row>
    <row r="1148" spans="1:17" ht="34.5" customHeight="1" x14ac:dyDescent="0.25">
      <c r="A1148" s="2">
        <v>48</v>
      </c>
      <c r="B1148" s="4" t="str">
        <f>+VLOOKUP($A1148,DATOS_CAPACITACIONES!A:B,2,0)</f>
        <v>Ambiental</v>
      </c>
      <c r="C1148" s="4" t="str">
        <f>+VLOOKUP($A1148,DATOS_CAPACITACIONES!A:C,3,0)</f>
        <v>RSPO</v>
      </c>
      <c r="D1148" s="4" t="str">
        <f>+VLOOKUP($A1148,DATOS_CAPACITACIONES!A:D,4,0)</f>
        <v>Identificar los principios y criterios de la Interpretación Nacional del estandar de certificación RSPO 2018.</v>
      </c>
      <c r="E1148" s="4" t="str">
        <f>+VLOOKUP($A1148,DATOS_CAPACITACIONES!A:E,5,0)</f>
        <v>William Fierro</v>
      </c>
      <c r="F1148" s="4" t="str">
        <f>+VLOOKUP($A1148,DATOS_CAPACITACIONES!A:F,6,0)</f>
        <v xml:space="preserve">William Fierro </v>
      </c>
      <c r="G1148" s="4" t="str">
        <f>+VLOOKUP($A1148,DATOS_CAPACITACIONES!A:G,7,0)</f>
        <v xml:space="preserve">Finca El Pilar </v>
      </c>
      <c r="H1148" s="5">
        <f>+VLOOKUP($A1148,DATOS_CAPACITACIONES!A:H,8,0)</f>
        <v>44394</v>
      </c>
      <c r="I1148" s="4">
        <f>+VLOOKUP($A1148,DATOS_CAPACITACIONES!A:I,9,0)</f>
        <v>60</v>
      </c>
      <c r="J1148" s="2">
        <v>1123114519</v>
      </c>
      <c r="K1148" s="4">
        <f>+VLOOKUP($J1148,DATOS_PERSONAL!B:C,2,0)</f>
        <v>1016</v>
      </c>
      <c r="L1148" s="4" t="str">
        <f>+VLOOKUP($J1148,DATOS_PERSONAL!B:D,3,0)</f>
        <v xml:space="preserve"> JUAN CARLOS</v>
      </c>
      <c r="M1148" s="4" t="str">
        <f>+VLOOKUP($J1148,DATOS_PERSONAL!B:E,4,0)</f>
        <v>ROA CASTILLO</v>
      </c>
      <c r="N1148" s="4" t="str">
        <f>+VLOOKUP($J1148,DATOS_PERSONAL!B:F,5,0)</f>
        <v>OROBERLÍN S.A.S.</v>
      </c>
      <c r="O1148" s="4">
        <f>+VLOOKUP($A1148,DATOS_CAPACITACIONES!A:N,11,0)</f>
        <v>99</v>
      </c>
      <c r="P1148" s="4">
        <f>+VLOOKUP($A1148,DATOS_CAPACITACIONES!A:L,12,0)</f>
        <v>99</v>
      </c>
      <c r="Q1148" s="3">
        <f t="shared" si="17"/>
        <v>1</v>
      </c>
    </row>
    <row r="1149" spans="1:17" ht="34.5" customHeight="1" x14ac:dyDescent="0.25">
      <c r="A1149" s="2">
        <v>48</v>
      </c>
      <c r="B1149" s="4" t="str">
        <f>+VLOOKUP($A1149,DATOS_CAPACITACIONES!A:B,2,0)</f>
        <v>Ambiental</v>
      </c>
      <c r="C1149" s="4" t="str">
        <f>+VLOOKUP($A1149,DATOS_CAPACITACIONES!A:C,3,0)</f>
        <v>RSPO</v>
      </c>
      <c r="D1149" s="4" t="str">
        <f>+VLOOKUP($A1149,DATOS_CAPACITACIONES!A:D,4,0)</f>
        <v>Identificar los principios y criterios de la Interpretación Nacional del estandar de certificación RSPO 2018.</v>
      </c>
      <c r="E1149" s="4" t="str">
        <f>+VLOOKUP($A1149,DATOS_CAPACITACIONES!A:E,5,0)</f>
        <v>William Fierro</v>
      </c>
      <c r="F1149" s="4" t="str">
        <f>+VLOOKUP($A1149,DATOS_CAPACITACIONES!A:F,6,0)</f>
        <v xml:space="preserve">William Fierro </v>
      </c>
      <c r="G1149" s="4" t="str">
        <f>+VLOOKUP($A1149,DATOS_CAPACITACIONES!A:G,7,0)</f>
        <v xml:space="preserve">Finca El Pilar </v>
      </c>
      <c r="H1149" s="5">
        <f>+VLOOKUP($A1149,DATOS_CAPACITACIONES!A:H,8,0)</f>
        <v>44394</v>
      </c>
      <c r="I1149" s="4">
        <f>+VLOOKUP($A1149,DATOS_CAPACITACIONES!A:I,9,0)</f>
        <v>60</v>
      </c>
      <c r="J1149" s="2">
        <v>86053117</v>
      </c>
      <c r="K1149" s="4" t="str">
        <f>+VLOOKUP($J1149,DATOS_PERSONAL!B:C,2,0)</f>
        <v>N/A</v>
      </c>
      <c r="L1149" s="4" t="str">
        <f>+VLOOKUP($J1149,DATOS_PERSONAL!B:D,3,0)</f>
        <v xml:space="preserve"> OMAR </v>
      </c>
      <c r="M1149" s="4" t="str">
        <f>+VLOOKUP($J1149,DATOS_PERSONAL!B:E,4,0)</f>
        <v>RIVERA ESPINOSA</v>
      </c>
      <c r="N1149" s="4" t="str">
        <f>+VLOOKUP($J1149,DATOS_PERSONAL!B:F,5,0)</f>
        <v>PALMERAS CARARABO S.A.</v>
      </c>
      <c r="O1149" s="4">
        <f>+VLOOKUP($A1149,DATOS_CAPACITACIONES!A:N,11,0)</f>
        <v>99</v>
      </c>
      <c r="P1149" s="4">
        <f>+VLOOKUP($A1149,DATOS_CAPACITACIONES!A:L,12,0)</f>
        <v>99</v>
      </c>
      <c r="Q1149" s="3">
        <f t="shared" si="17"/>
        <v>1</v>
      </c>
    </row>
    <row r="1150" spans="1:17" ht="34.5" customHeight="1" x14ac:dyDescent="0.25">
      <c r="A1150" s="2">
        <v>48</v>
      </c>
      <c r="B1150" s="4" t="str">
        <f>+VLOOKUP($A1150,DATOS_CAPACITACIONES!A:B,2,0)</f>
        <v>Ambiental</v>
      </c>
      <c r="C1150" s="4" t="str">
        <f>+VLOOKUP($A1150,DATOS_CAPACITACIONES!A:C,3,0)</f>
        <v>RSPO</v>
      </c>
      <c r="D1150" s="4" t="str">
        <f>+VLOOKUP($A1150,DATOS_CAPACITACIONES!A:D,4,0)</f>
        <v>Identificar los principios y criterios de la Interpretación Nacional del estandar de certificación RSPO 2018.</v>
      </c>
      <c r="E1150" s="4" t="str">
        <f>+VLOOKUP($A1150,DATOS_CAPACITACIONES!A:E,5,0)</f>
        <v>William Fierro</v>
      </c>
      <c r="F1150" s="4" t="str">
        <f>+VLOOKUP($A1150,DATOS_CAPACITACIONES!A:F,6,0)</f>
        <v xml:space="preserve">William Fierro </v>
      </c>
      <c r="G1150" s="4" t="str">
        <f>+VLOOKUP($A1150,DATOS_CAPACITACIONES!A:G,7,0)</f>
        <v xml:space="preserve">Finca El Pilar </v>
      </c>
      <c r="H1150" s="5">
        <f>+VLOOKUP($A1150,DATOS_CAPACITACIONES!A:H,8,0)</f>
        <v>44394</v>
      </c>
      <c r="I1150" s="4">
        <f>+VLOOKUP($A1150,DATOS_CAPACITACIONES!A:I,9,0)</f>
        <v>60</v>
      </c>
      <c r="J1150" s="2">
        <v>40411297</v>
      </c>
      <c r="K1150" s="4">
        <f>+VLOOKUP($J1150,DATOS_PERSONAL!B:C,2,0)</f>
        <v>1015</v>
      </c>
      <c r="L1150" s="4" t="str">
        <f>+VLOOKUP($J1150,DATOS_PERSONAL!B:D,3,0)</f>
        <v xml:space="preserve"> ANGELICA YOHANA</v>
      </c>
      <c r="M1150" s="4" t="str">
        <f>+VLOOKUP($J1150,DATOS_PERSONAL!B:E,4,0)</f>
        <v>RINCON</v>
      </c>
      <c r="N1150" s="4" t="str">
        <f>+VLOOKUP($J1150,DATOS_PERSONAL!B:F,5,0)</f>
        <v>OROBERLÍN S.A.S.</v>
      </c>
      <c r="O1150" s="4">
        <f>+VLOOKUP($A1150,DATOS_CAPACITACIONES!A:N,11,0)</f>
        <v>99</v>
      </c>
      <c r="P1150" s="4">
        <f>+VLOOKUP($A1150,DATOS_CAPACITACIONES!A:L,12,0)</f>
        <v>99</v>
      </c>
      <c r="Q1150" s="3">
        <f t="shared" si="17"/>
        <v>1</v>
      </c>
    </row>
    <row r="1151" spans="1:17" ht="34.5" customHeight="1" x14ac:dyDescent="0.25">
      <c r="A1151" s="2">
        <v>48</v>
      </c>
      <c r="B1151" s="4" t="str">
        <f>+VLOOKUP($A1151,DATOS_CAPACITACIONES!A:B,2,0)</f>
        <v>Ambiental</v>
      </c>
      <c r="C1151" s="4" t="str">
        <f>+VLOOKUP($A1151,DATOS_CAPACITACIONES!A:C,3,0)</f>
        <v>RSPO</v>
      </c>
      <c r="D1151" s="4" t="str">
        <f>+VLOOKUP($A1151,DATOS_CAPACITACIONES!A:D,4,0)</f>
        <v>Identificar los principios y criterios de la Interpretación Nacional del estandar de certificación RSPO 2018.</v>
      </c>
      <c r="E1151" s="4" t="str">
        <f>+VLOOKUP($A1151,DATOS_CAPACITACIONES!A:E,5,0)</f>
        <v>William Fierro</v>
      </c>
      <c r="F1151" s="4" t="str">
        <f>+VLOOKUP($A1151,DATOS_CAPACITACIONES!A:F,6,0)</f>
        <v xml:space="preserve">William Fierro </v>
      </c>
      <c r="G1151" s="4" t="str">
        <f>+VLOOKUP($A1151,DATOS_CAPACITACIONES!A:G,7,0)</f>
        <v xml:space="preserve">Finca El Pilar </v>
      </c>
      <c r="H1151" s="5">
        <f>+VLOOKUP($A1151,DATOS_CAPACITACIONES!A:H,8,0)</f>
        <v>44394</v>
      </c>
      <c r="I1151" s="4">
        <f>+VLOOKUP($A1151,DATOS_CAPACITACIONES!A:I,9,0)</f>
        <v>60</v>
      </c>
      <c r="J1151" s="2">
        <v>87946959</v>
      </c>
      <c r="K1151" s="4">
        <f>+VLOOKUP($J1151,DATOS_PERSONAL!B:C,2,0)</f>
        <v>1542</v>
      </c>
      <c r="L1151" s="4" t="str">
        <f>+VLOOKUP($J1151,DATOS_PERSONAL!B:D,3,0)</f>
        <v>DANNY JAMER</v>
      </c>
      <c r="M1151" s="4" t="str">
        <f>+VLOOKUP($J1151,DATOS_PERSONAL!B:E,4,0)</f>
        <v xml:space="preserve">PORTILLA PALACIOS </v>
      </c>
      <c r="N1151" s="4" t="str">
        <f>+VLOOKUP($J1151,DATOS_PERSONAL!B:F,5,0)</f>
        <v>OROBERLÍN S.A.S.</v>
      </c>
      <c r="O1151" s="4">
        <f>+VLOOKUP($A1151,DATOS_CAPACITACIONES!A:N,11,0)</f>
        <v>99</v>
      </c>
      <c r="P1151" s="4">
        <f>+VLOOKUP($A1151,DATOS_CAPACITACIONES!A:L,12,0)</f>
        <v>99</v>
      </c>
      <c r="Q1151" s="3">
        <f t="shared" si="17"/>
        <v>1</v>
      </c>
    </row>
    <row r="1152" spans="1:17" ht="34.5" customHeight="1" x14ac:dyDescent="0.25">
      <c r="A1152" s="2">
        <v>48</v>
      </c>
      <c r="B1152" s="4" t="str">
        <f>+VLOOKUP($A1152,DATOS_CAPACITACIONES!A:B,2,0)</f>
        <v>Ambiental</v>
      </c>
      <c r="C1152" s="4" t="str">
        <f>+VLOOKUP($A1152,DATOS_CAPACITACIONES!A:C,3,0)</f>
        <v>RSPO</v>
      </c>
      <c r="D1152" s="4" t="str">
        <f>+VLOOKUP($A1152,DATOS_CAPACITACIONES!A:D,4,0)</f>
        <v>Identificar los principios y criterios de la Interpretación Nacional del estandar de certificación RSPO 2018.</v>
      </c>
      <c r="E1152" s="4" t="str">
        <f>+VLOOKUP($A1152,DATOS_CAPACITACIONES!A:E,5,0)</f>
        <v>William Fierro</v>
      </c>
      <c r="F1152" s="4" t="str">
        <f>+VLOOKUP($A1152,DATOS_CAPACITACIONES!A:F,6,0)</f>
        <v xml:space="preserve">William Fierro </v>
      </c>
      <c r="G1152" s="4" t="str">
        <f>+VLOOKUP($A1152,DATOS_CAPACITACIONES!A:G,7,0)</f>
        <v xml:space="preserve">Finca El Pilar </v>
      </c>
      <c r="H1152" s="5">
        <f>+VLOOKUP($A1152,DATOS_CAPACITACIONES!A:H,8,0)</f>
        <v>44394</v>
      </c>
      <c r="I1152" s="4">
        <f>+VLOOKUP($A1152,DATOS_CAPACITACIONES!A:I,9,0)</f>
        <v>60</v>
      </c>
      <c r="J1152" s="2">
        <v>19561040</v>
      </c>
      <c r="K1152" s="4">
        <f>+VLOOKUP($J1152,DATOS_PERSONAL!B:C,2,0)</f>
        <v>1166</v>
      </c>
      <c r="L1152" s="4" t="str">
        <f>+VLOOKUP($J1152,DATOS_PERSONAL!B:D,3,0)</f>
        <v>GILBERTO SEGUNDO</v>
      </c>
      <c r="M1152" s="4" t="str">
        <f>+VLOOKUP($J1152,DATOS_PERSONAL!B:E,4,0)</f>
        <v xml:space="preserve">PEREZ RIVERA </v>
      </c>
      <c r="N1152" s="4" t="str">
        <f>+VLOOKUP($J1152,DATOS_PERSONAL!B:F,5,0)</f>
        <v>OROBERLÍN S.A.S.</v>
      </c>
      <c r="O1152" s="4">
        <f>+VLOOKUP($A1152,DATOS_CAPACITACIONES!A:N,11,0)</f>
        <v>99</v>
      </c>
      <c r="P1152" s="4">
        <f>+VLOOKUP($A1152,DATOS_CAPACITACIONES!A:L,12,0)</f>
        <v>99</v>
      </c>
      <c r="Q1152" s="3">
        <f t="shared" si="17"/>
        <v>1</v>
      </c>
    </row>
    <row r="1153" spans="1:17" ht="34.5" customHeight="1" x14ac:dyDescent="0.25">
      <c r="A1153" s="2">
        <v>48</v>
      </c>
      <c r="B1153" s="4" t="str">
        <f>+VLOOKUP($A1153,DATOS_CAPACITACIONES!A:B,2,0)</f>
        <v>Ambiental</v>
      </c>
      <c r="C1153" s="4" t="str">
        <f>+VLOOKUP($A1153,DATOS_CAPACITACIONES!A:C,3,0)</f>
        <v>RSPO</v>
      </c>
      <c r="D1153" s="4" t="str">
        <f>+VLOOKUP($A1153,DATOS_CAPACITACIONES!A:D,4,0)</f>
        <v>Identificar los principios y criterios de la Interpretación Nacional del estandar de certificación RSPO 2018.</v>
      </c>
      <c r="E1153" s="4" t="str">
        <f>+VLOOKUP($A1153,DATOS_CAPACITACIONES!A:E,5,0)</f>
        <v>William Fierro</v>
      </c>
      <c r="F1153" s="4" t="str">
        <f>+VLOOKUP($A1153,DATOS_CAPACITACIONES!A:F,6,0)</f>
        <v xml:space="preserve">William Fierro </v>
      </c>
      <c r="G1153" s="4" t="str">
        <f>+VLOOKUP($A1153,DATOS_CAPACITACIONES!A:G,7,0)</f>
        <v xml:space="preserve">Finca El Pilar </v>
      </c>
      <c r="H1153" s="5">
        <f>+VLOOKUP($A1153,DATOS_CAPACITACIONES!A:H,8,0)</f>
        <v>44394</v>
      </c>
      <c r="I1153" s="4">
        <f>+VLOOKUP($A1153,DATOS_CAPACITACIONES!A:I,9,0)</f>
        <v>60</v>
      </c>
      <c r="J1153" s="2">
        <v>1123514268</v>
      </c>
      <c r="K1153" s="4">
        <f>+VLOOKUP($J1153,DATOS_PERSONAL!B:C,2,0)</f>
        <v>1510</v>
      </c>
      <c r="L1153" s="4" t="str">
        <f>+VLOOKUP($J1153,DATOS_PERSONAL!B:D,3,0)</f>
        <v xml:space="preserve"> CRISTIAN ANDRES</v>
      </c>
      <c r="M1153" s="4" t="str">
        <f>+VLOOKUP($J1153,DATOS_PERSONAL!B:E,4,0)</f>
        <v>PEREZ GUAYABO</v>
      </c>
      <c r="N1153" s="4" t="str">
        <f>+VLOOKUP($J1153,DATOS_PERSONAL!B:F,5,0)</f>
        <v>OROBERLÍN S.A.S.</v>
      </c>
      <c r="O1153" s="4">
        <f>+VLOOKUP($A1153,DATOS_CAPACITACIONES!A:N,11,0)</f>
        <v>99</v>
      </c>
      <c r="P1153" s="4">
        <f>+VLOOKUP($A1153,DATOS_CAPACITACIONES!A:L,12,0)</f>
        <v>99</v>
      </c>
      <c r="Q1153" s="3">
        <f t="shared" si="17"/>
        <v>1</v>
      </c>
    </row>
    <row r="1154" spans="1:17" ht="34.5" customHeight="1" x14ac:dyDescent="0.25">
      <c r="A1154" s="2">
        <v>48</v>
      </c>
      <c r="B1154" s="4" t="str">
        <f>+VLOOKUP($A1154,DATOS_CAPACITACIONES!A:B,2,0)</f>
        <v>Ambiental</v>
      </c>
      <c r="C1154" s="4" t="str">
        <f>+VLOOKUP($A1154,DATOS_CAPACITACIONES!A:C,3,0)</f>
        <v>RSPO</v>
      </c>
      <c r="D1154" s="4" t="str">
        <f>+VLOOKUP($A1154,DATOS_CAPACITACIONES!A:D,4,0)</f>
        <v>Identificar los principios y criterios de la Interpretación Nacional del estandar de certificación RSPO 2018.</v>
      </c>
      <c r="E1154" s="4" t="str">
        <f>+VLOOKUP($A1154,DATOS_CAPACITACIONES!A:E,5,0)</f>
        <v>William Fierro</v>
      </c>
      <c r="F1154" s="4" t="str">
        <f>+VLOOKUP($A1154,DATOS_CAPACITACIONES!A:F,6,0)</f>
        <v xml:space="preserve">William Fierro </v>
      </c>
      <c r="G1154" s="4" t="str">
        <f>+VLOOKUP($A1154,DATOS_CAPACITACIONES!A:G,7,0)</f>
        <v xml:space="preserve">Finca El Pilar </v>
      </c>
      <c r="H1154" s="5">
        <f>+VLOOKUP($A1154,DATOS_CAPACITACIONES!A:H,8,0)</f>
        <v>44394</v>
      </c>
      <c r="I1154" s="4">
        <f>+VLOOKUP($A1154,DATOS_CAPACITACIONES!A:I,9,0)</f>
        <v>60</v>
      </c>
      <c r="J1154" s="2">
        <v>1069755169</v>
      </c>
      <c r="K1154" s="4" t="str">
        <f>+VLOOKUP($J1154,DATOS_PERSONAL!B:C,2,0)</f>
        <v>N/A</v>
      </c>
      <c r="L1154" s="4" t="str">
        <f>+VLOOKUP($J1154,DATOS_PERSONAL!B:D,3,0)</f>
        <v xml:space="preserve"> EDUAR MANUEL</v>
      </c>
      <c r="M1154" s="4" t="str">
        <f>+VLOOKUP($J1154,DATOS_PERSONAL!B:E,4,0)</f>
        <v>PERDOMO SON</v>
      </c>
      <c r="N1154" s="4" t="str">
        <f>+VLOOKUP($J1154,DATOS_PERSONAL!B:F,5,0)</f>
        <v>PALMERAS CARARABO S.A.</v>
      </c>
      <c r="O1154" s="4">
        <f>+VLOOKUP($A1154,DATOS_CAPACITACIONES!A:N,11,0)</f>
        <v>99</v>
      </c>
      <c r="P1154" s="4">
        <f>+VLOOKUP($A1154,DATOS_CAPACITACIONES!A:L,12,0)</f>
        <v>99</v>
      </c>
      <c r="Q1154" s="3">
        <f t="shared" ref="Q1154:Q1217" si="18">(P1154/O1154)</f>
        <v>1</v>
      </c>
    </row>
    <row r="1155" spans="1:17" ht="34.5" customHeight="1" x14ac:dyDescent="0.25">
      <c r="A1155" s="2">
        <v>48</v>
      </c>
      <c r="B1155" s="4" t="str">
        <f>+VLOOKUP($A1155,DATOS_CAPACITACIONES!A:B,2,0)</f>
        <v>Ambiental</v>
      </c>
      <c r="C1155" s="4" t="str">
        <f>+VLOOKUP($A1155,DATOS_CAPACITACIONES!A:C,3,0)</f>
        <v>RSPO</v>
      </c>
      <c r="D1155" s="4" t="str">
        <f>+VLOOKUP($A1155,DATOS_CAPACITACIONES!A:D,4,0)</f>
        <v>Identificar los principios y criterios de la Interpretación Nacional del estandar de certificación RSPO 2018.</v>
      </c>
      <c r="E1155" s="4" t="str">
        <f>+VLOOKUP($A1155,DATOS_CAPACITACIONES!A:E,5,0)</f>
        <v>William Fierro</v>
      </c>
      <c r="F1155" s="4" t="str">
        <f>+VLOOKUP($A1155,DATOS_CAPACITACIONES!A:F,6,0)</f>
        <v xml:space="preserve">William Fierro </v>
      </c>
      <c r="G1155" s="4" t="str">
        <f>+VLOOKUP($A1155,DATOS_CAPACITACIONES!A:G,7,0)</f>
        <v xml:space="preserve">Finca El Pilar </v>
      </c>
      <c r="H1155" s="5">
        <f>+VLOOKUP($A1155,DATOS_CAPACITACIONES!A:H,8,0)</f>
        <v>44394</v>
      </c>
      <c r="I1155" s="4">
        <f>+VLOOKUP($A1155,DATOS_CAPACITACIONES!A:I,9,0)</f>
        <v>60</v>
      </c>
      <c r="J1155" s="2">
        <v>16882469</v>
      </c>
      <c r="K1155" s="4" t="str">
        <f>+VLOOKUP($J1155,DATOS_PERSONAL!B:C,2,0)</f>
        <v>N/A</v>
      </c>
      <c r="L1155" s="4" t="str">
        <f>+VLOOKUP($J1155,DATOS_PERSONAL!B:D,3,0)</f>
        <v xml:space="preserve"> WEIMAR</v>
      </c>
      <c r="M1155" s="4" t="str">
        <f>+VLOOKUP($J1155,DATOS_PERSONAL!B:E,4,0)</f>
        <v>PEÑA MOSQUERA</v>
      </c>
      <c r="N1155" s="4" t="str">
        <f>+VLOOKUP($J1155,DATOS_PERSONAL!B:F,5,0)</f>
        <v>PALMERAS CARARABO S.A.</v>
      </c>
      <c r="O1155" s="4">
        <f>+VLOOKUP($A1155,DATOS_CAPACITACIONES!A:N,11,0)</f>
        <v>99</v>
      </c>
      <c r="P1155" s="4">
        <f>+VLOOKUP($A1155,DATOS_CAPACITACIONES!A:L,12,0)</f>
        <v>99</v>
      </c>
      <c r="Q1155" s="3">
        <f t="shared" si="18"/>
        <v>1</v>
      </c>
    </row>
    <row r="1156" spans="1:17" ht="34.5" customHeight="1" x14ac:dyDescent="0.25">
      <c r="A1156" s="2">
        <v>48</v>
      </c>
      <c r="B1156" s="4" t="str">
        <f>+VLOOKUP($A1156,DATOS_CAPACITACIONES!A:B,2,0)</f>
        <v>Ambiental</v>
      </c>
      <c r="C1156" s="4" t="str">
        <f>+VLOOKUP($A1156,DATOS_CAPACITACIONES!A:C,3,0)</f>
        <v>RSPO</v>
      </c>
      <c r="D1156" s="4" t="str">
        <f>+VLOOKUP($A1156,DATOS_CAPACITACIONES!A:D,4,0)</f>
        <v>Identificar los principios y criterios de la Interpretación Nacional del estandar de certificación RSPO 2018.</v>
      </c>
      <c r="E1156" s="4" t="str">
        <f>+VLOOKUP($A1156,DATOS_CAPACITACIONES!A:E,5,0)</f>
        <v>William Fierro</v>
      </c>
      <c r="F1156" s="4" t="str">
        <f>+VLOOKUP($A1156,DATOS_CAPACITACIONES!A:F,6,0)</f>
        <v xml:space="preserve">William Fierro </v>
      </c>
      <c r="G1156" s="4" t="str">
        <f>+VLOOKUP($A1156,DATOS_CAPACITACIONES!A:G,7,0)</f>
        <v xml:space="preserve">Finca El Pilar </v>
      </c>
      <c r="H1156" s="5">
        <f>+VLOOKUP($A1156,DATOS_CAPACITACIONES!A:H,8,0)</f>
        <v>44394</v>
      </c>
      <c r="I1156" s="4">
        <f>+VLOOKUP($A1156,DATOS_CAPACITACIONES!A:I,9,0)</f>
        <v>60</v>
      </c>
      <c r="J1156" s="2">
        <v>17972048</v>
      </c>
      <c r="K1156" s="4">
        <f>+VLOOKUP($J1156,DATOS_PERSONAL!B:C,2,0)</f>
        <v>1450</v>
      </c>
      <c r="L1156" s="4" t="str">
        <f>+VLOOKUP($J1156,DATOS_PERSONAL!B:D,3,0)</f>
        <v>MANUEL FRANCISCO</v>
      </c>
      <c r="M1156" s="4" t="str">
        <f>+VLOOKUP($J1156,DATOS_PERSONAL!B:E,4,0)</f>
        <v xml:space="preserve">PALLARES ANAYA </v>
      </c>
      <c r="N1156" s="4" t="str">
        <f>+VLOOKUP($J1156,DATOS_PERSONAL!B:F,5,0)</f>
        <v>OROBERLÍN S.A.S.</v>
      </c>
      <c r="O1156" s="4">
        <f>+VLOOKUP($A1156,DATOS_CAPACITACIONES!A:N,11,0)</f>
        <v>99</v>
      </c>
      <c r="P1156" s="4">
        <f>+VLOOKUP($A1156,DATOS_CAPACITACIONES!A:L,12,0)</f>
        <v>99</v>
      </c>
      <c r="Q1156" s="3">
        <f t="shared" si="18"/>
        <v>1</v>
      </c>
    </row>
    <row r="1157" spans="1:17" ht="34.5" customHeight="1" x14ac:dyDescent="0.25">
      <c r="A1157" s="2">
        <v>48</v>
      </c>
      <c r="B1157" s="4" t="str">
        <f>+VLOOKUP($A1157,DATOS_CAPACITACIONES!A:B,2,0)</f>
        <v>Ambiental</v>
      </c>
      <c r="C1157" s="4" t="str">
        <f>+VLOOKUP($A1157,DATOS_CAPACITACIONES!A:C,3,0)</f>
        <v>RSPO</v>
      </c>
      <c r="D1157" s="4" t="str">
        <f>+VLOOKUP($A1157,DATOS_CAPACITACIONES!A:D,4,0)</f>
        <v>Identificar los principios y criterios de la Interpretación Nacional del estandar de certificación RSPO 2018.</v>
      </c>
      <c r="E1157" s="4" t="str">
        <f>+VLOOKUP($A1157,DATOS_CAPACITACIONES!A:E,5,0)</f>
        <v>William Fierro</v>
      </c>
      <c r="F1157" s="4" t="str">
        <f>+VLOOKUP($A1157,DATOS_CAPACITACIONES!A:F,6,0)</f>
        <v xml:space="preserve">William Fierro </v>
      </c>
      <c r="G1157" s="4" t="str">
        <f>+VLOOKUP($A1157,DATOS_CAPACITACIONES!A:G,7,0)</f>
        <v xml:space="preserve">Finca El Pilar </v>
      </c>
      <c r="H1157" s="5">
        <f>+VLOOKUP($A1157,DATOS_CAPACITACIONES!A:H,8,0)</f>
        <v>44394</v>
      </c>
      <c r="I1157" s="4">
        <f>+VLOOKUP($A1157,DATOS_CAPACITACIONES!A:I,9,0)</f>
        <v>60</v>
      </c>
      <c r="J1157" s="2">
        <v>1120571325</v>
      </c>
      <c r="K1157" s="4">
        <f>+VLOOKUP($J1157,DATOS_PERSONAL!B:C,2,0)</f>
        <v>1145</v>
      </c>
      <c r="L1157" s="4" t="str">
        <f>+VLOOKUP($J1157,DATOS_PERSONAL!B:D,3,0)</f>
        <v>WILINTON DAVID</v>
      </c>
      <c r="M1157" s="4" t="str">
        <f>+VLOOKUP($J1157,DATOS_PERSONAL!B:E,4,0)</f>
        <v xml:space="preserve">PADILLA MORALES </v>
      </c>
      <c r="N1157" s="4" t="str">
        <f>+VLOOKUP($J1157,DATOS_PERSONAL!B:F,5,0)</f>
        <v>OROBERLÍN S.A.S.</v>
      </c>
      <c r="O1157" s="4">
        <f>+VLOOKUP($A1157,DATOS_CAPACITACIONES!A:N,11,0)</f>
        <v>99</v>
      </c>
      <c r="P1157" s="4">
        <f>+VLOOKUP($A1157,DATOS_CAPACITACIONES!A:L,12,0)</f>
        <v>99</v>
      </c>
      <c r="Q1157" s="3">
        <f t="shared" si="18"/>
        <v>1</v>
      </c>
    </row>
    <row r="1158" spans="1:17" ht="34.5" customHeight="1" x14ac:dyDescent="0.25">
      <c r="A1158" s="2">
        <v>48</v>
      </c>
      <c r="B1158" s="4" t="str">
        <f>+VLOOKUP($A1158,DATOS_CAPACITACIONES!A:B,2,0)</f>
        <v>Ambiental</v>
      </c>
      <c r="C1158" s="4" t="str">
        <f>+VLOOKUP($A1158,DATOS_CAPACITACIONES!A:C,3,0)</f>
        <v>RSPO</v>
      </c>
      <c r="D1158" s="4" t="str">
        <f>+VLOOKUP($A1158,DATOS_CAPACITACIONES!A:D,4,0)</f>
        <v>Identificar los principios y criterios de la Interpretación Nacional del estandar de certificación RSPO 2018.</v>
      </c>
      <c r="E1158" s="4" t="str">
        <f>+VLOOKUP($A1158,DATOS_CAPACITACIONES!A:E,5,0)</f>
        <v>William Fierro</v>
      </c>
      <c r="F1158" s="4" t="str">
        <f>+VLOOKUP($A1158,DATOS_CAPACITACIONES!A:F,6,0)</f>
        <v xml:space="preserve">William Fierro </v>
      </c>
      <c r="G1158" s="4" t="str">
        <f>+VLOOKUP($A1158,DATOS_CAPACITACIONES!A:G,7,0)</f>
        <v xml:space="preserve">Finca El Pilar </v>
      </c>
      <c r="H1158" s="5">
        <f>+VLOOKUP($A1158,DATOS_CAPACITACIONES!A:H,8,0)</f>
        <v>44394</v>
      </c>
      <c r="I1158" s="4">
        <f>+VLOOKUP($A1158,DATOS_CAPACITACIONES!A:I,9,0)</f>
        <v>60</v>
      </c>
      <c r="J1158" s="2">
        <v>1122131510</v>
      </c>
      <c r="K1158" s="4" t="str">
        <f>+VLOOKUP($J1158,DATOS_PERSONAL!B:C,2,0)</f>
        <v>N/A</v>
      </c>
      <c r="L1158" s="4" t="str">
        <f>+VLOOKUP($J1158,DATOS_PERSONAL!B:D,3,0)</f>
        <v xml:space="preserve"> DIEGO FERNANDO </v>
      </c>
      <c r="M1158" s="4" t="str">
        <f>+VLOOKUP($J1158,DATOS_PERSONAL!B:E,4,0)</f>
        <v>ORTIZ OSPINA</v>
      </c>
      <c r="N1158" s="4" t="str">
        <f>+VLOOKUP($J1158,DATOS_PERSONAL!B:F,5,0)</f>
        <v>PALMERAS CARARABO S.A.</v>
      </c>
      <c r="O1158" s="4">
        <f>+VLOOKUP($A1158,DATOS_CAPACITACIONES!A:N,11,0)</f>
        <v>99</v>
      </c>
      <c r="P1158" s="4">
        <f>+VLOOKUP($A1158,DATOS_CAPACITACIONES!A:L,12,0)</f>
        <v>99</v>
      </c>
      <c r="Q1158" s="3">
        <f t="shared" si="18"/>
        <v>1</v>
      </c>
    </row>
    <row r="1159" spans="1:17" ht="34.5" customHeight="1" x14ac:dyDescent="0.25">
      <c r="A1159" s="2">
        <v>48</v>
      </c>
      <c r="B1159" s="4" t="str">
        <f>+VLOOKUP($A1159,DATOS_CAPACITACIONES!A:B,2,0)</f>
        <v>Ambiental</v>
      </c>
      <c r="C1159" s="4" t="str">
        <f>+VLOOKUP($A1159,DATOS_CAPACITACIONES!A:C,3,0)</f>
        <v>RSPO</v>
      </c>
      <c r="D1159" s="4" t="str">
        <f>+VLOOKUP($A1159,DATOS_CAPACITACIONES!A:D,4,0)</f>
        <v>Identificar los principios y criterios de la Interpretación Nacional del estandar de certificación RSPO 2018.</v>
      </c>
      <c r="E1159" s="4" t="str">
        <f>+VLOOKUP($A1159,DATOS_CAPACITACIONES!A:E,5,0)</f>
        <v>William Fierro</v>
      </c>
      <c r="F1159" s="4" t="str">
        <f>+VLOOKUP($A1159,DATOS_CAPACITACIONES!A:F,6,0)</f>
        <v xml:space="preserve">William Fierro </v>
      </c>
      <c r="G1159" s="4" t="str">
        <f>+VLOOKUP($A1159,DATOS_CAPACITACIONES!A:G,7,0)</f>
        <v xml:space="preserve">Finca El Pilar </v>
      </c>
      <c r="H1159" s="5">
        <f>+VLOOKUP($A1159,DATOS_CAPACITACIONES!A:H,8,0)</f>
        <v>44394</v>
      </c>
      <c r="I1159" s="4">
        <f>+VLOOKUP($A1159,DATOS_CAPACITACIONES!A:I,9,0)</f>
        <v>60</v>
      </c>
      <c r="J1159" s="2">
        <v>7807070</v>
      </c>
      <c r="K1159" s="4" t="str">
        <f>+VLOOKUP($J1159,DATOS_PERSONAL!B:C,2,0)</f>
        <v>N/A</v>
      </c>
      <c r="L1159" s="4" t="str">
        <f>+VLOOKUP($J1159,DATOS_PERSONAL!B:D,3,0)</f>
        <v xml:space="preserve"> PEDRO ANTONIO </v>
      </c>
      <c r="M1159" s="4" t="str">
        <f>+VLOOKUP($J1159,DATOS_PERSONAL!B:E,4,0)</f>
        <v>ORTIZ</v>
      </c>
      <c r="N1159" s="4" t="str">
        <f>+VLOOKUP($J1159,DATOS_PERSONAL!B:F,5,0)</f>
        <v>PALMERAS CARARABO S.A.</v>
      </c>
      <c r="O1159" s="4">
        <f>+VLOOKUP($A1159,DATOS_CAPACITACIONES!A:N,11,0)</f>
        <v>99</v>
      </c>
      <c r="P1159" s="4">
        <f>+VLOOKUP($A1159,DATOS_CAPACITACIONES!A:L,12,0)</f>
        <v>99</v>
      </c>
      <c r="Q1159" s="3">
        <f t="shared" si="18"/>
        <v>1</v>
      </c>
    </row>
    <row r="1160" spans="1:17" ht="34.5" customHeight="1" x14ac:dyDescent="0.25">
      <c r="A1160" s="2">
        <v>48</v>
      </c>
      <c r="B1160" s="4" t="str">
        <f>+VLOOKUP($A1160,DATOS_CAPACITACIONES!A:B,2,0)</f>
        <v>Ambiental</v>
      </c>
      <c r="C1160" s="4" t="str">
        <f>+VLOOKUP($A1160,DATOS_CAPACITACIONES!A:C,3,0)</f>
        <v>RSPO</v>
      </c>
      <c r="D1160" s="4" t="str">
        <f>+VLOOKUP($A1160,DATOS_CAPACITACIONES!A:D,4,0)</f>
        <v>Identificar los principios y criterios de la Interpretación Nacional del estandar de certificación RSPO 2018.</v>
      </c>
      <c r="E1160" s="4" t="str">
        <f>+VLOOKUP($A1160,DATOS_CAPACITACIONES!A:E,5,0)</f>
        <v>William Fierro</v>
      </c>
      <c r="F1160" s="4" t="str">
        <f>+VLOOKUP($A1160,DATOS_CAPACITACIONES!A:F,6,0)</f>
        <v xml:space="preserve">William Fierro </v>
      </c>
      <c r="G1160" s="4" t="str">
        <f>+VLOOKUP($A1160,DATOS_CAPACITACIONES!A:G,7,0)</f>
        <v xml:space="preserve">Finca El Pilar </v>
      </c>
      <c r="H1160" s="5">
        <f>+VLOOKUP($A1160,DATOS_CAPACITACIONES!A:H,8,0)</f>
        <v>44394</v>
      </c>
      <c r="I1160" s="4">
        <f>+VLOOKUP($A1160,DATOS_CAPACITACIONES!A:I,9,0)</f>
        <v>60</v>
      </c>
      <c r="J1160" s="2">
        <v>31031695</v>
      </c>
      <c r="K1160" s="4">
        <f>+VLOOKUP($J1160,DATOS_PERSONAL!B:C,2,0)</f>
        <v>1422</v>
      </c>
      <c r="L1160" s="4" t="str">
        <f>+VLOOKUP($J1160,DATOS_PERSONAL!B:D,3,0)</f>
        <v>ANA ELIZABETH</v>
      </c>
      <c r="M1160" s="4" t="str">
        <f>+VLOOKUP($J1160,DATOS_PERSONAL!B:E,4,0)</f>
        <v>ORTIZ</v>
      </c>
      <c r="N1160" s="4" t="str">
        <f>+VLOOKUP($J1160,DATOS_PERSONAL!B:F,5,0)</f>
        <v>OROBERLÍN S.A.S.</v>
      </c>
      <c r="O1160" s="4">
        <f>+VLOOKUP($A1160,DATOS_CAPACITACIONES!A:N,11,0)</f>
        <v>99</v>
      </c>
      <c r="P1160" s="4">
        <f>+VLOOKUP($A1160,DATOS_CAPACITACIONES!A:L,12,0)</f>
        <v>99</v>
      </c>
      <c r="Q1160" s="3">
        <f t="shared" si="18"/>
        <v>1</v>
      </c>
    </row>
    <row r="1161" spans="1:17" ht="34.5" customHeight="1" x14ac:dyDescent="0.25">
      <c r="A1161" s="2">
        <v>48</v>
      </c>
      <c r="B1161" s="4" t="str">
        <f>+VLOOKUP($A1161,DATOS_CAPACITACIONES!A:B,2,0)</f>
        <v>Ambiental</v>
      </c>
      <c r="C1161" s="4" t="str">
        <f>+VLOOKUP($A1161,DATOS_CAPACITACIONES!A:C,3,0)</f>
        <v>RSPO</v>
      </c>
      <c r="D1161" s="4" t="str">
        <f>+VLOOKUP($A1161,DATOS_CAPACITACIONES!A:D,4,0)</f>
        <v>Identificar los principios y criterios de la Interpretación Nacional del estandar de certificación RSPO 2018.</v>
      </c>
      <c r="E1161" s="4" t="str">
        <f>+VLOOKUP($A1161,DATOS_CAPACITACIONES!A:E,5,0)</f>
        <v>William Fierro</v>
      </c>
      <c r="F1161" s="4" t="str">
        <f>+VLOOKUP($A1161,DATOS_CAPACITACIONES!A:F,6,0)</f>
        <v xml:space="preserve">William Fierro </v>
      </c>
      <c r="G1161" s="4" t="str">
        <f>+VLOOKUP($A1161,DATOS_CAPACITACIONES!A:G,7,0)</f>
        <v xml:space="preserve">Finca El Pilar </v>
      </c>
      <c r="H1161" s="5">
        <f>+VLOOKUP($A1161,DATOS_CAPACITACIONES!A:H,8,0)</f>
        <v>44394</v>
      </c>
      <c r="I1161" s="4">
        <f>+VLOOKUP($A1161,DATOS_CAPACITACIONES!A:I,9,0)</f>
        <v>60</v>
      </c>
      <c r="J1161" s="2">
        <v>17330089</v>
      </c>
      <c r="K1161" s="4">
        <f>+VLOOKUP($J1161,DATOS_PERSONAL!B:C,2,0)</f>
        <v>1093</v>
      </c>
      <c r="L1161" s="4" t="str">
        <f>+VLOOKUP($J1161,DATOS_PERSONAL!B:D,3,0)</f>
        <v xml:space="preserve">JAVIER IGNACIO </v>
      </c>
      <c r="M1161" s="4" t="str">
        <f>+VLOOKUP($J1161,DATOS_PERSONAL!B:E,4,0)</f>
        <v xml:space="preserve">NARVAEZ SOACHE </v>
      </c>
      <c r="N1161" s="4" t="str">
        <f>+VLOOKUP($J1161,DATOS_PERSONAL!B:F,5,0)</f>
        <v>OROBERLÍN S.A.S.</v>
      </c>
      <c r="O1161" s="4">
        <f>+VLOOKUP($A1161,DATOS_CAPACITACIONES!A:N,11,0)</f>
        <v>99</v>
      </c>
      <c r="P1161" s="4">
        <f>+VLOOKUP($A1161,DATOS_CAPACITACIONES!A:L,12,0)</f>
        <v>99</v>
      </c>
      <c r="Q1161" s="3">
        <f t="shared" si="18"/>
        <v>1</v>
      </c>
    </row>
    <row r="1162" spans="1:17" ht="34.5" customHeight="1" x14ac:dyDescent="0.25">
      <c r="A1162" s="2">
        <v>48</v>
      </c>
      <c r="B1162" s="4" t="str">
        <f>+VLOOKUP($A1162,DATOS_CAPACITACIONES!A:B,2,0)</f>
        <v>Ambiental</v>
      </c>
      <c r="C1162" s="4" t="str">
        <f>+VLOOKUP($A1162,DATOS_CAPACITACIONES!A:C,3,0)</f>
        <v>RSPO</v>
      </c>
      <c r="D1162" s="4" t="str">
        <f>+VLOOKUP($A1162,DATOS_CAPACITACIONES!A:D,4,0)</f>
        <v>Identificar los principios y criterios de la Interpretación Nacional del estandar de certificación RSPO 2018.</v>
      </c>
      <c r="E1162" s="4" t="str">
        <f>+VLOOKUP($A1162,DATOS_CAPACITACIONES!A:E,5,0)</f>
        <v>William Fierro</v>
      </c>
      <c r="F1162" s="4" t="str">
        <f>+VLOOKUP($A1162,DATOS_CAPACITACIONES!A:F,6,0)</f>
        <v xml:space="preserve">William Fierro </v>
      </c>
      <c r="G1162" s="4" t="str">
        <f>+VLOOKUP($A1162,DATOS_CAPACITACIONES!A:G,7,0)</f>
        <v xml:space="preserve">Finca El Pilar </v>
      </c>
      <c r="H1162" s="5">
        <f>+VLOOKUP($A1162,DATOS_CAPACITACIONES!A:H,8,0)</f>
        <v>44394</v>
      </c>
      <c r="I1162" s="4">
        <f>+VLOOKUP($A1162,DATOS_CAPACITACIONES!A:I,9,0)</f>
        <v>60</v>
      </c>
      <c r="J1162" s="2">
        <v>1123116287</v>
      </c>
      <c r="K1162" s="4">
        <f>+VLOOKUP($J1162,DATOS_PERSONAL!B:C,2,0)</f>
        <v>1358</v>
      </c>
      <c r="L1162" s="4" t="str">
        <f>+VLOOKUP($J1162,DATOS_PERSONAL!B:D,3,0)</f>
        <v>IVAN JAVIER</v>
      </c>
      <c r="M1162" s="4" t="str">
        <f>+VLOOKUP($J1162,DATOS_PERSONAL!B:E,4,0)</f>
        <v xml:space="preserve">NARVAEZ HERNANDEZ </v>
      </c>
      <c r="N1162" s="4" t="str">
        <f>+VLOOKUP($J1162,DATOS_PERSONAL!B:F,5,0)</f>
        <v>OROBERLÍN S.A.S.</v>
      </c>
      <c r="O1162" s="4">
        <f>+VLOOKUP($A1162,DATOS_CAPACITACIONES!A:N,11,0)</f>
        <v>99</v>
      </c>
      <c r="P1162" s="4">
        <f>+VLOOKUP($A1162,DATOS_CAPACITACIONES!A:L,12,0)</f>
        <v>99</v>
      </c>
      <c r="Q1162" s="3">
        <f t="shared" si="18"/>
        <v>1</v>
      </c>
    </row>
    <row r="1163" spans="1:17" ht="34.5" customHeight="1" x14ac:dyDescent="0.25">
      <c r="A1163" s="2">
        <v>48</v>
      </c>
      <c r="B1163" s="4" t="str">
        <f>+VLOOKUP($A1163,DATOS_CAPACITACIONES!A:B,2,0)</f>
        <v>Ambiental</v>
      </c>
      <c r="C1163" s="4" t="str">
        <f>+VLOOKUP($A1163,DATOS_CAPACITACIONES!A:C,3,0)</f>
        <v>RSPO</v>
      </c>
      <c r="D1163" s="4" t="str">
        <f>+VLOOKUP($A1163,DATOS_CAPACITACIONES!A:D,4,0)</f>
        <v>Identificar los principios y criterios de la Interpretación Nacional del estandar de certificación RSPO 2018.</v>
      </c>
      <c r="E1163" s="4" t="str">
        <f>+VLOOKUP($A1163,DATOS_CAPACITACIONES!A:E,5,0)</f>
        <v>William Fierro</v>
      </c>
      <c r="F1163" s="4" t="str">
        <f>+VLOOKUP($A1163,DATOS_CAPACITACIONES!A:F,6,0)</f>
        <v xml:space="preserve">William Fierro </v>
      </c>
      <c r="G1163" s="4" t="str">
        <f>+VLOOKUP($A1163,DATOS_CAPACITACIONES!A:G,7,0)</f>
        <v xml:space="preserve">Finca El Pilar </v>
      </c>
      <c r="H1163" s="5">
        <f>+VLOOKUP($A1163,DATOS_CAPACITACIONES!A:H,8,0)</f>
        <v>44394</v>
      </c>
      <c r="I1163" s="4">
        <f>+VLOOKUP($A1163,DATOS_CAPACITACIONES!A:I,9,0)</f>
        <v>60</v>
      </c>
      <c r="J1163" s="2">
        <v>1003274956</v>
      </c>
      <c r="K1163" s="4">
        <f>+VLOOKUP($J1163,DATOS_PERSONAL!B:C,2,0)</f>
        <v>1463</v>
      </c>
      <c r="L1163" s="4" t="str">
        <f>+VLOOKUP($J1163,DATOS_PERSONAL!B:D,3,0)</f>
        <v>WILSON ENRRIQUE</v>
      </c>
      <c r="M1163" s="4" t="str">
        <f>+VLOOKUP($J1163,DATOS_PERSONAL!B:E,4,0)</f>
        <v>MURILLO JIMENEZ</v>
      </c>
      <c r="N1163" s="4" t="str">
        <f>+VLOOKUP($J1163,DATOS_PERSONAL!B:F,5,0)</f>
        <v>OROBERLÍN S.A.S.</v>
      </c>
      <c r="O1163" s="4">
        <f>+VLOOKUP($A1163,DATOS_CAPACITACIONES!A:N,11,0)</f>
        <v>99</v>
      </c>
      <c r="P1163" s="4">
        <f>+VLOOKUP($A1163,DATOS_CAPACITACIONES!A:L,12,0)</f>
        <v>99</v>
      </c>
      <c r="Q1163" s="3">
        <f t="shared" si="18"/>
        <v>1</v>
      </c>
    </row>
    <row r="1164" spans="1:17" ht="34.5" customHeight="1" x14ac:dyDescent="0.25">
      <c r="A1164" s="2">
        <v>48</v>
      </c>
      <c r="B1164" s="4" t="str">
        <f>+VLOOKUP($A1164,DATOS_CAPACITACIONES!A:B,2,0)</f>
        <v>Ambiental</v>
      </c>
      <c r="C1164" s="4" t="str">
        <f>+VLOOKUP($A1164,DATOS_CAPACITACIONES!A:C,3,0)</f>
        <v>RSPO</v>
      </c>
      <c r="D1164" s="4" t="str">
        <f>+VLOOKUP($A1164,DATOS_CAPACITACIONES!A:D,4,0)</f>
        <v>Identificar los principios y criterios de la Interpretación Nacional del estandar de certificación RSPO 2018.</v>
      </c>
      <c r="E1164" s="4" t="str">
        <f>+VLOOKUP($A1164,DATOS_CAPACITACIONES!A:E,5,0)</f>
        <v>William Fierro</v>
      </c>
      <c r="F1164" s="4" t="str">
        <f>+VLOOKUP($A1164,DATOS_CAPACITACIONES!A:F,6,0)</f>
        <v xml:space="preserve">William Fierro </v>
      </c>
      <c r="G1164" s="4" t="str">
        <f>+VLOOKUP($A1164,DATOS_CAPACITACIONES!A:G,7,0)</f>
        <v xml:space="preserve">Finca El Pilar </v>
      </c>
      <c r="H1164" s="5">
        <f>+VLOOKUP($A1164,DATOS_CAPACITACIONES!A:H,8,0)</f>
        <v>44394</v>
      </c>
      <c r="I1164" s="4">
        <f>+VLOOKUP($A1164,DATOS_CAPACITACIONES!A:I,9,0)</f>
        <v>60</v>
      </c>
      <c r="J1164" s="2">
        <v>1123115732</v>
      </c>
      <c r="K1164" s="4">
        <f>+VLOOKUP($J1164,DATOS_PERSONAL!B:C,2,0)</f>
        <v>1520</v>
      </c>
      <c r="L1164" s="4" t="str">
        <f>+VLOOKUP($J1164,DATOS_PERSONAL!B:D,3,0)</f>
        <v xml:space="preserve"> OVIDIO</v>
      </c>
      <c r="M1164" s="4" t="str">
        <f>+VLOOKUP($J1164,DATOS_PERSONAL!B:E,4,0)</f>
        <v>MURCIA JOJOA</v>
      </c>
      <c r="N1164" s="4" t="str">
        <f>+VLOOKUP($J1164,DATOS_PERSONAL!B:F,5,0)</f>
        <v>OROBERLÍN S.A.S.</v>
      </c>
      <c r="O1164" s="4">
        <f>+VLOOKUP($A1164,DATOS_CAPACITACIONES!A:N,11,0)</f>
        <v>99</v>
      </c>
      <c r="P1164" s="4">
        <f>+VLOOKUP($A1164,DATOS_CAPACITACIONES!A:L,12,0)</f>
        <v>99</v>
      </c>
      <c r="Q1164" s="3">
        <f t="shared" si="18"/>
        <v>1</v>
      </c>
    </row>
    <row r="1165" spans="1:17" ht="34.5" customHeight="1" x14ac:dyDescent="0.25">
      <c r="A1165" s="2">
        <v>48</v>
      </c>
      <c r="B1165" s="4" t="str">
        <f>+VLOOKUP($A1165,DATOS_CAPACITACIONES!A:B,2,0)</f>
        <v>Ambiental</v>
      </c>
      <c r="C1165" s="4" t="str">
        <f>+VLOOKUP($A1165,DATOS_CAPACITACIONES!A:C,3,0)</f>
        <v>RSPO</v>
      </c>
      <c r="D1165" s="4" t="str">
        <f>+VLOOKUP($A1165,DATOS_CAPACITACIONES!A:D,4,0)</f>
        <v>Identificar los principios y criterios de la Interpretación Nacional del estandar de certificación RSPO 2018.</v>
      </c>
      <c r="E1165" s="4" t="str">
        <f>+VLOOKUP($A1165,DATOS_CAPACITACIONES!A:E,5,0)</f>
        <v>William Fierro</v>
      </c>
      <c r="F1165" s="4" t="str">
        <f>+VLOOKUP($A1165,DATOS_CAPACITACIONES!A:F,6,0)</f>
        <v xml:space="preserve">William Fierro </v>
      </c>
      <c r="G1165" s="4" t="str">
        <f>+VLOOKUP($A1165,DATOS_CAPACITACIONES!A:G,7,0)</f>
        <v xml:space="preserve">Finca El Pilar </v>
      </c>
      <c r="H1165" s="5">
        <f>+VLOOKUP($A1165,DATOS_CAPACITACIONES!A:H,8,0)</f>
        <v>44394</v>
      </c>
      <c r="I1165" s="4">
        <f>+VLOOKUP($A1165,DATOS_CAPACITACIONES!A:I,9,0)</f>
        <v>60</v>
      </c>
      <c r="J1165" s="2">
        <v>40328103</v>
      </c>
      <c r="K1165" s="4">
        <f>+VLOOKUP($J1165,DATOS_PERSONAL!B:C,2,0)</f>
        <v>1030</v>
      </c>
      <c r="L1165" s="4" t="str">
        <f>+VLOOKUP($J1165,DATOS_PERSONAL!B:D,3,0)</f>
        <v>DORYS ADRIANA</v>
      </c>
      <c r="M1165" s="4" t="str">
        <f>+VLOOKUP($J1165,DATOS_PERSONAL!B:E,4,0)</f>
        <v xml:space="preserve">MORENO SANCHEZ </v>
      </c>
      <c r="N1165" s="4" t="str">
        <f>+VLOOKUP($J1165,DATOS_PERSONAL!B:F,5,0)</f>
        <v>OROBERLÍN S.A.S.</v>
      </c>
      <c r="O1165" s="4">
        <f>+VLOOKUP($A1165,DATOS_CAPACITACIONES!A:N,11,0)</f>
        <v>99</v>
      </c>
      <c r="P1165" s="4">
        <f>+VLOOKUP($A1165,DATOS_CAPACITACIONES!A:L,12,0)</f>
        <v>99</v>
      </c>
      <c r="Q1165" s="3">
        <f t="shared" si="18"/>
        <v>1</v>
      </c>
    </row>
    <row r="1166" spans="1:17" ht="34.5" customHeight="1" x14ac:dyDescent="0.25">
      <c r="A1166" s="2">
        <v>48</v>
      </c>
      <c r="B1166" s="4" t="str">
        <f>+VLOOKUP($A1166,DATOS_CAPACITACIONES!A:B,2,0)</f>
        <v>Ambiental</v>
      </c>
      <c r="C1166" s="4" t="str">
        <f>+VLOOKUP($A1166,DATOS_CAPACITACIONES!A:C,3,0)</f>
        <v>RSPO</v>
      </c>
      <c r="D1166" s="4" t="str">
        <f>+VLOOKUP($A1166,DATOS_CAPACITACIONES!A:D,4,0)</f>
        <v>Identificar los principios y criterios de la Interpretación Nacional del estandar de certificación RSPO 2018.</v>
      </c>
      <c r="E1166" s="4" t="str">
        <f>+VLOOKUP($A1166,DATOS_CAPACITACIONES!A:E,5,0)</f>
        <v>William Fierro</v>
      </c>
      <c r="F1166" s="4" t="str">
        <f>+VLOOKUP($A1166,DATOS_CAPACITACIONES!A:F,6,0)</f>
        <v xml:space="preserve">William Fierro </v>
      </c>
      <c r="G1166" s="4" t="str">
        <f>+VLOOKUP($A1166,DATOS_CAPACITACIONES!A:G,7,0)</f>
        <v xml:space="preserve">Finca El Pilar </v>
      </c>
      <c r="H1166" s="5">
        <f>+VLOOKUP($A1166,DATOS_CAPACITACIONES!A:H,8,0)</f>
        <v>44394</v>
      </c>
      <c r="I1166" s="4">
        <f>+VLOOKUP($A1166,DATOS_CAPACITACIONES!A:I,9,0)</f>
        <v>60</v>
      </c>
      <c r="J1166" s="2">
        <v>40404467</v>
      </c>
      <c r="K1166" s="4">
        <f>+VLOOKUP($J1166,DATOS_PERSONAL!B:C,2,0)</f>
        <v>1029</v>
      </c>
      <c r="L1166" s="4" t="str">
        <f>+VLOOKUP($J1166,DATOS_PERSONAL!B:D,3,0)</f>
        <v>BLANCA MARINELLA</v>
      </c>
      <c r="M1166" s="4" t="str">
        <f>+VLOOKUP($J1166,DATOS_PERSONAL!B:E,4,0)</f>
        <v xml:space="preserve">MORENO SANCHEZ </v>
      </c>
      <c r="N1166" s="4" t="str">
        <f>+VLOOKUP($J1166,DATOS_PERSONAL!B:F,5,0)</f>
        <v>OROBERLÍN S.A.S.</v>
      </c>
      <c r="O1166" s="4">
        <f>+VLOOKUP($A1166,DATOS_CAPACITACIONES!A:N,11,0)</f>
        <v>99</v>
      </c>
      <c r="P1166" s="4">
        <f>+VLOOKUP($A1166,DATOS_CAPACITACIONES!A:L,12,0)</f>
        <v>99</v>
      </c>
      <c r="Q1166" s="3">
        <f t="shared" si="18"/>
        <v>1</v>
      </c>
    </row>
    <row r="1167" spans="1:17" ht="34.5" customHeight="1" x14ac:dyDescent="0.25">
      <c r="A1167" s="2">
        <v>48</v>
      </c>
      <c r="B1167" s="4" t="str">
        <f>+VLOOKUP($A1167,DATOS_CAPACITACIONES!A:B,2,0)</f>
        <v>Ambiental</v>
      </c>
      <c r="C1167" s="4" t="str">
        <f>+VLOOKUP($A1167,DATOS_CAPACITACIONES!A:C,3,0)</f>
        <v>RSPO</v>
      </c>
      <c r="D1167" s="4" t="str">
        <f>+VLOOKUP($A1167,DATOS_CAPACITACIONES!A:D,4,0)</f>
        <v>Identificar los principios y criterios de la Interpretación Nacional del estandar de certificación RSPO 2018.</v>
      </c>
      <c r="E1167" s="4" t="str">
        <f>+VLOOKUP($A1167,DATOS_CAPACITACIONES!A:E,5,0)</f>
        <v>William Fierro</v>
      </c>
      <c r="F1167" s="4" t="str">
        <f>+VLOOKUP($A1167,DATOS_CAPACITACIONES!A:F,6,0)</f>
        <v xml:space="preserve">William Fierro </v>
      </c>
      <c r="G1167" s="4" t="str">
        <f>+VLOOKUP($A1167,DATOS_CAPACITACIONES!A:G,7,0)</f>
        <v xml:space="preserve">Finca El Pilar </v>
      </c>
      <c r="H1167" s="5">
        <f>+VLOOKUP($A1167,DATOS_CAPACITACIONES!A:H,8,0)</f>
        <v>44394</v>
      </c>
      <c r="I1167" s="4">
        <f>+VLOOKUP($A1167,DATOS_CAPACITACIONES!A:I,9,0)</f>
        <v>60</v>
      </c>
      <c r="J1167" s="2">
        <v>40326125</v>
      </c>
      <c r="K1167" s="4">
        <f>+VLOOKUP($J1167,DATOS_PERSONAL!B:C,2,0)</f>
        <v>1129</v>
      </c>
      <c r="L1167" s="4" t="str">
        <f>+VLOOKUP($J1167,DATOS_PERSONAL!B:D,3,0)</f>
        <v>LILIANA ANDREA</v>
      </c>
      <c r="M1167" s="4" t="str">
        <f>+VLOOKUP($J1167,DATOS_PERSONAL!B:E,4,0)</f>
        <v xml:space="preserve">MORENO NARVAEZ </v>
      </c>
      <c r="N1167" s="4" t="str">
        <f>+VLOOKUP($J1167,DATOS_PERSONAL!B:F,5,0)</f>
        <v>OROBERLÍN S.A.S.</v>
      </c>
      <c r="O1167" s="4">
        <f>+VLOOKUP($A1167,DATOS_CAPACITACIONES!A:N,11,0)</f>
        <v>99</v>
      </c>
      <c r="P1167" s="4">
        <f>+VLOOKUP($A1167,DATOS_CAPACITACIONES!A:L,12,0)</f>
        <v>99</v>
      </c>
      <c r="Q1167" s="3">
        <f t="shared" si="18"/>
        <v>1</v>
      </c>
    </row>
    <row r="1168" spans="1:17" ht="34.5" customHeight="1" x14ac:dyDescent="0.25">
      <c r="A1168" s="2">
        <v>48</v>
      </c>
      <c r="B1168" s="4" t="str">
        <f>+VLOOKUP($A1168,DATOS_CAPACITACIONES!A:B,2,0)</f>
        <v>Ambiental</v>
      </c>
      <c r="C1168" s="4" t="str">
        <f>+VLOOKUP($A1168,DATOS_CAPACITACIONES!A:C,3,0)</f>
        <v>RSPO</v>
      </c>
      <c r="D1168" s="4" t="str">
        <f>+VLOOKUP($A1168,DATOS_CAPACITACIONES!A:D,4,0)</f>
        <v>Identificar los principios y criterios de la Interpretación Nacional del estandar de certificación RSPO 2018.</v>
      </c>
      <c r="E1168" s="4" t="str">
        <f>+VLOOKUP($A1168,DATOS_CAPACITACIONES!A:E,5,0)</f>
        <v>William Fierro</v>
      </c>
      <c r="F1168" s="4" t="str">
        <f>+VLOOKUP($A1168,DATOS_CAPACITACIONES!A:F,6,0)</f>
        <v xml:space="preserve">William Fierro </v>
      </c>
      <c r="G1168" s="4" t="str">
        <f>+VLOOKUP($A1168,DATOS_CAPACITACIONES!A:G,7,0)</f>
        <v xml:space="preserve">Finca El Pilar </v>
      </c>
      <c r="H1168" s="5">
        <f>+VLOOKUP($A1168,DATOS_CAPACITACIONES!A:H,8,0)</f>
        <v>44394</v>
      </c>
      <c r="I1168" s="4">
        <f>+VLOOKUP($A1168,DATOS_CAPACITACIONES!A:I,9,0)</f>
        <v>60</v>
      </c>
      <c r="J1168" s="2">
        <v>1121873605</v>
      </c>
      <c r="K1168" s="4">
        <f>+VLOOKUP($J1168,DATOS_PERSONAL!B:C,2,0)</f>
        <v>1376</v>
      </c>
      <c r="L1168" s="4" t="str">
        <f>+VLOOKUP($J1168,DATOS_PERSONAL!B:D,3,0)</f>
        <v>ANDRES</v>
      </c>
      <c r="M1168" s="4" t="str">
        <f>+VLOOKUP($J1168,DATOS_PERSONAL!B:E,4,0)</f>
        <v xml:space="preserve">MONTEJO PLAZAS </v>
      </c>
      <c r="N1168" s="4" t="str">
        <f>+VLOOKUP($J1168,DATOS_PERSONAL!B:F,5,0)</f>
        <v>OROBERLÍN S.A.S.</v>
      </c>
      <c r="O1168" s="4">
        <f>+VLOOKUP($A1168,DATOS_CAPACITACIONES!A:N,11,0)</f>
        <v>99</v>
      </c>
      <c r="P1168" s="4">
        <f>+VLOOKUP($A1168,DATOS_CAPACITACIONES!A:L,12,0)</f>
        <v>99</v>
      </c>
      <c r="Q1168" s="3">
        <f t="shared" si="18"/>
        <v>1</v>
      </c>
    </row>
    <row r="1169" spans="1:17" ht="34.5" customHeight="1" x14ac:dyDescent="0.25">
      <c r="A1169" s="2">
        <v>48</v>
      </c>
      <c r="B1169" s="4" t="str">
        <f>+VLOOKUP($A1169,DATOS_CAPACITACIONES!A:B,2,0)</f>
        <v>Ambiental</v>
      </c>
      <c r="C1169" s="4" t="str">
        <f>+VLOOKUP($A1169,DATOS_CAPACITACIONES!A:C,3,0)</f>
        <v>RSPO</v>
      </c>
      <c r="D1169" s="4" t="str">
        <f>+VLOOKUP($A1169,DATOS_CAPACITACIONES!A:D,4,0)</f>
        <v>Identificar los principios y criterios de la Interpretación Nacional del estandar de certificación RSPO 2018.</v>
      </c>
      <c r="E1169" s="4" t="str">
        <f>+VLOOKUP($A1169,DATOS_CAPACITACIONES!A:E,5,0)</f>
        <v>William Fierro</v>
      </c>
      <c r="F1169" s="4" t="str">
        <f>+VLOOKUP($A1169,DATOS_CAPACITACIONES!A:F,6,0)</f>
        <v xml:space="preserve">William Fierro </v>
      </c>
      <c r="G1169" s="4" t="str">
        <f>+VLOOKUP($A1169,DATOS_CAPACITACIONES!A:G,7,0)</f>
        <v xml:space="preserve">Finca El Pilar </v>
      </c>
      <c r="H1169" s="5">
        <f>+VLOOKUP($A1169,DATOS_CAPACITACIONES!A:H,8,0)</f>
        <v>44394</v>
      </c>
      <c r="I1169" s="4">
        <f>+VLOOKUP($A1169,DATOS_CAPACITACIONES!A:I,9,0)</f>
        <v>60</v>
      </c>
      <c r="J1169" s="2">
        <v>19118159</v>
      </c>
      <c r="K1169" s="4">
        <f>+VLOOKUP($J1169,DATOS_PERSONAL!B:C,2,0)</f>
        <v>1402</v>
      </c>
      <c r="L1169" s="4" t="str">
        <f>+VLOOKUP($J1169,DATOS_PERSONAL!B:D,3,0)</f>
        <v xml:space="preserve">NICANOR </v>
      </c>
      <c r="M1169" s="4" t="str">
        <f>+VLOOKUP($J1169,DATOS_PERSONAL!B:E,4,0)</f>
        <v>MARTINEZ GOMEZ</v>
      </c>
      <c r="N1169" s="4" t="str">
        <f>+VLOOKUP($J1169,DATOS_PERSONAL!B:F,5,0)</f>
        <v>OROBERLÍN S.A.S.</v>
      </c>
      <c r="O1169" s="4">
        <f>+VLOOKUP($A1169,DATOS_CAPACITACIONES!A:N,11,0)</f>
        <v>99</v>
      </c>
      <c r="P1169" s="4">
        <f>+VLOOKUP($A1169,DATOS_CAPACITACIONES!A:L,12,0)</f>
        <v>99</v>
      </c>
      <c r="Q1169" s="3">
        <f t="shared" si="18"/>
        <v>1</v>
      </c>
    </row>
    <row r="1170" spans="1:17" ht="34.5" customHeight="1" x14ac:dyDescent="0.25">
      <c r="A1170" s="2">
        <v>48</v>
      </c>
      <c r="B1170" s="4" t="str">
        <f>+VLOOKUP($A1170,DATOS_CAPACITACIONES!A:B,2,0)</f>
        <v>Ambiental</v>
      </c>
      <c r="C1170" s="4" t="str">
        <f>+VLOOKUP($A1170,DATOS_CAPACITACIONES!A:C,3,0)</f>
        <v>RSPO</v>
      </c>
      <c r="D1170" s="4" t="str">
        <f>+VLOOKUP($A1170,DATOS_CAPACITACIONES!A:D,4,0)</f>
        <v>Identificar los principios y criterios de la Interpretación Nacional del estandar de certificación RSPO 2018.</v>
      </c>
      <c r="E1170" s="4" t="str">
        <f>+VLOOKUP($A1170,DATOS_CAPACITACIONES!A:E,5,0)</f>
        <v>William Fierro</v>
      </c>
      <c r="F1170" s="4" t="str">
        <f>+VLOOKUP($A1170,DATOS_CAPACITACIONES!A:F,6,0)</f>
        <v xml:space="preserve">William Fierro </v>
      </c>
      <c r="G1170" s="4" t="str">
        <f>+VLOOKUP($A1170,DATOS_CAPACITACIONES!A:G,7,0)</f>
        <v xml:space="preserve">Finca El Pilar </v>
      </c>
      <c r="H1170" s="5">
        <f>+VLOOKUP($A1170,DATOS_CAPACITACIONES!A:H,8,0)</f>
        <v>44394</v>
      </c>
      <c r="I1170" s="4">
        <f>+VLOOKUP($A1170,DATOS_CAPACITACIONES!A:I,9,0)</f>
        <v>60</v>
      </c>
      <c r="J1170" s="2">
        <v>1121909035</v>
      </c>
      <c r="K1170" s="4" t="str">
        <f>+VLOOKUP($J1170,DATOS_PERSONAL!B:C,2,0)</f>
        <v>N/A</v>
      </c>
      <c r="L1170" s="4" t="str">
        <f>+VLOOKUP($J1170,DATOS_PERSONAL!B:D,3,0)</f>
        <v xml:space="preserve"> GEORGE ALEXANDERSON</v>
      </c>
      <c r="M1170" s="4" t="str">
        <f>+VLOOKUP($J1170,DATOS_PERSONAL!B:E,4,0)</f>
        <v>MARROQUIN ARENAS</v>
      </c>
      <c r="N1170" s="4" t="str">
        <f>+VLOOKUP($J1170,DATOS_PERSONAL!B:F,5,0)</f>
        <v>PALMERAS CARARABO S.A.</v>
      </c>
      <c r="O1170" s="4">
        <f>+VLOOKUP($A1170,DATOS_CAPACITACIONES!A:N,11,0)</f>
        <v>99</v>
      </c>
      <c r="P1170" s="4">
        <f>+VLOOKUP($A1170,DATOS_CAPACITACIONES!A:L,12,0)</f>
        <v>99</v>
      </c>
      <c r="Q1170" s="3">
        <f t="shared" si="18"/>
        <v>1</v>
      </c>
    </row>
    <row r="1171" spans="1:17" ht="34.5" customHeight="1" x14ac:dyDescent="0.25">
      <c r="A1171" s="2">
        <v>48</v>
      </c>
      <c r="B1171" s="4" t="str">
        <f>+VLOOKUP($A1171,DATOS_CAPACITACIONES!A:B,2,0)</f>
        <v>Ambiental</v>
      </c>
      <c r="C1171" s="4" t="str">
        <f>+VLOOKUP($A1171,DATOS_CAPACITACIONES!A:C,3,0)</f>
        <v>RSPO</v>
      </c>
      <c r="D1171" s="4" t="str">
        <f>+VLOOKUP($A1171,DATOS_CAPACITACIONES!A:D,4,0)</f>
        <v>Identificar los principios y criterios de la Interpretación Nacional del estandar de certificación RSPO 2018.</v>
      </c>
      <c r="E1171" s="4" t="str">
        <f>+VLOOKUP($A1171,DATOS_CAPACITACIONES!A:E,5,0)</f>
        <v>William Fierro</v>
      </c>
      <c r="F1171" s="4" t="str">
        <f>+VLOOKUP($A1171,DATOS_CAPACITACIONES!A:F,6,0)</f>
        <v xml:space="preserve">William Fierro </v>
      </c>
      <c r="G1171" s="4" t="str">
        <f>+VLOOKUP($A1171,DATOS_CAPACITACIONES!A:G,7,0)</f>
        <v xml:space="preserve">Finca El Pilar </v>
      </c>
      <c r="H1171" s="5">
        <f>+VLOOKUP($A1171,DATOS_CAPACITACIONES!A:H,8,0)</f>
        <v>44394</v>
      </c>
      <c r="I1171" s="4">
        <f>+VLOOKUP($A1171,DATOS_CAPACITACIONES!A:I,9,0)</f>
        <v>60</v>
      </c>
      <c r="J1171" s="2">
        <v>85380891</v>
      </c>
      <c r="K1171" s="4">
        <f>+VLOOKUP($J1171,DATOS_PERSONAL!B:C,2,0)</f>
        <v>1532</v>
      </c>
      <c r="L1171" s="4" t="str">
        <f>+VLOOKUP($J1171,DATOS_PERSONAL!B:D,3,0)</f>
        <v>JOSE FERNANDO</v>
      </c>
      <c r="M1171" s="4" t="str">
        <f>+VLOOKUP($J1171,DATOS_PERSONAL!B:E,4,0)</f>
        <v xml:space="preserve">MANGA GUZMAN </v>
      </c>
      <c r="N1171" s="4" t="str">
        <f>+VLOOKUP($J1171,DATOS_PERSONAL!B:F,5,0)</f>
        <v>OROBERLÍN S.A.S.</v>
      </c>
      <c r="O1171" s="4">
        <f>+VLOOKUP($A1171,DATOS_CAPACITACIONES!A:N,11,0)</f>
        <v>99</v>
      </c>
      <c r="P1171" s="4">
        <f>+VLOOKUP($A1171,DATOS_CAPACITACIONES!A:L,12,0)</f>
        <v>99</v>
      </c>
      <c r="Q1171" s="3">
        <f t="shared" si="18"/>
        <v>1</v>
      </c>
    </row>
    <row r="1172" spans="1:17" ht="34.5" customHeight="1" x14ac:dyDescent="0.25">
      <c r="A1172" s="2">
        <v>48</v>
      </c>
      <c r="B1172" s="4" t="str">
        <f>+VLOOKUP($A1172,DATOS_CAPACITACIONES!A:B,2,0)</f>
        <v>Ambiental</v>
      </c>
      <c r="C1172" s="4" t="str">
        <f>+VLOOKUP($A1172,DATOS_CAPACITACIONES!A:C,3,0)</f>
        <v>RSPO</v>
      </c>
      <c r="D1172" s="4" t="str">
        <f>+VLOOKUP($A1172,DATOS_CAPACITACIONES!A:D,4,0)</f>
        <v>Identificar los principios y criterios de la Interpretación Nacional del estandar de certificación RSPO 2018.</v>
      </c>
      <c r="E1172" s="4" t="str">
        <f>+VLOOKUP($A1172,DATOS_CAPACITACIONES!A:E,5,0)</f>
        <v>William Fierro</v>
      </c>
      <c r="F1172" s="4" t="str">
        <f>+VLOOKUP($A1172,DATOS_CAPACITACIONES!A:F,6,0)</f>
        <v xml:space="preserve">William Fierro </v>
      </c>
      <c r="G1172" s="4" t="str">
        <f>+VLOOKUP($A1172,DATOS_CAPACITACIONES!A:G,7,0)</f>
        <v xml:space="preserve">Finca El Pilar </v>
      </c>
      <c r="H1172" s="5">
        <f>+VLOOKUP($A1172,DATOS_CAPACITACIONES!A:H,8,0)</f>
        <v>44394</v>
      </c>
      <c r="I1172" s="4">
        <f>+VLOOKUP($A1172,DATOS_CAPACITACIONES!A:I,9,0)</f>
        <v>60</v>
      </c>
      <c r="J1172" s="2">
        <v>7837936</v>
      </c>
      <c r="K1172" s="4">
        <f>+VLOOKUP($J1172,DATOS_PERSONAL!B:C,2,0)</f>
        <v>1011</v>
      </c>
      <c r="L1172" s="4" t="str">
        <f>+VLOOKUP($J1172,DATOS_PERSONAL!B:D,3,0)</f>
        <v xml:space="preserve"> WILSON</v>
      </c>
      <c r="M1172" s="4" t="str">
        <f>+VLOOKUP($J1172,DATOS_PERSONAL!B:E,4,0)</f>
        <v>LOPEZ RINCON</v>
      </c>
      <c r="N1172" s="4" t="str">
        <f>+VLOOKUP($J1172,DATOS_PERSONAL!B:F,5,0)</f>
        <v>OROBERLÍN S.A.S.</v>
      </c>
      <c r="O1172" s="4">
        <f>+VLOOKUP($A1172,DATOS_CAPACITACIONES!A:N,11,0)</f>
        <v>99</v>
      </c>
      <c r="P1172" s="4">
        <f>+VLOOKUP($A1172,DATOS_CAPACITACIONES!A:L,12,0)</f>
        <v>99</v>
      </c>
      <c r="Q1172" s="3">
        <f t="shared" si="18"/>
        <v>1</v>
      </c>
    </row>
    <row r="1173" spans="1:17" ht="34.5" customHeight="1" x14ac:dyDescent="0.25">
      <c r="A1173" s="2">
        <v>48</v>
      </c>
      <c r="B1173" s="4" t="str">
        <f>+VLOOKUP($A1173,DATOS_CAPACITACIONES!A:B,2,0)</f>
        <v>Ambiental</v>
      </c>
      <c r="C1173" s="4" t="str">
        <f>+VLOOKUP($A1173,DATOS_CAPACITACIONES!A:C,3,0)</f>
        <v>RSPO</v>
      </c>
      <c r="D1173" s="4" t="str">
        <f>+VLOOKUP($A1173,DATOS_CAPACITACIONES!A:D,4,0)</f>
        <v>Identificar los principios y criterios de la Interpretación Nacional del estandar de certificación RSPO 2018.</v>
      </c>
      <c r="E1173" s="4" t="str">
        <f>+VLOOKUP($A1173,DATOS_CAPACITACIONES!A:E,5,0)</f>
        <v>William Fierro</v>
      </c>
      <c r="F1173" s="4" t="str">
        <f>+VLOOKUP($A1173,DATOS_CAPACITACIONES!A:F,6,0)</f>
        <v xml:space="preserve">William Fierro </v>
      </c>
      <c r="G1173" s="4" t="str">
        <f>+VLOOKUP($A1173,DATOS_CAPACITACIONES!A:G,7,0)</f>
        <v xml:space="preserve">Finca El Pilar </v>
      </c>
      <c r="H1173" s="5">
        <f>+VLOOKUP($A1173,DATOS_CAPACITACIONES!A:H,8,0)</f>
        <v>44394</v>
      </c>
      <c r="I1173" s="4">
        <f>+VLOOKUP($A1173,DATOS_CAPACITACIONES!A:I,9,0)</f>
        <v>60</v>
      </c>
      <c r="J1173" s="2">
        <v>1123116078</v>
      </c>
      <c r="K1173" s="4" t="str">
        <f>+VLOOKUP($J1173,DATOS_PERSONAL!B:C,2,0)</f>
        <v>N/A</v>
      </c>
      <c r="L1173" s="4" t="str">
        <f>+VLOOKUP($J1173,DATOS_PERSONAL!B:D,3,0)</f>
        <v xml:space="preserve"> JHON ALEXIS</v>
      </c>
      <c r="M1173" s="4" t="str">
        <f>+VLOOKUP($J1173,DATOS_PERSONAL!B:E,4,0)</f>
        <v>LOPEZ PEREZ</v>
      </c>
      <c r="N1173" s="4" t="str">
        <f>+VLOOKUP($J1173,DATOS_PERSONAL!B:F,5,0)</f>
        <v>PALMERAS CARARABO S.A.</v>
      </c>
      <c r="O1173" s="4">
        <f>+VLOOKUP($A1173,DATOS_CAPACITACIONES!A:N,11,0)</f>
        <v>99</v>
      </c>
      <c r="P1173" s="4">
        <f>+VLOOKUP($A1173,DATOS_CAPACITACIONES!A:L,12,0)</f>
        <v>99</v>
      </c>
      <c r="Q1173" s="3">
        <f t="shared" si="18"/>
        <v>1</v>
      </c>
    </row>
    <row r="1174" spans="1:17" ht="34.5" customHeight="1" x14ac:dyDescent="0.25">
      <c r="A1174" s="2">
        <v>48</v>
      </c>
      <c r="B1174" s="4" t="str">
        <f>+VLOOKUP($A1174,DATOS_CAPACITACIONES!A:B,2,0)</f>
        <v>Ambiental</v>
      </c>
      <c r="C1174" s="4" t="str">
        <f>+VLOOKUP($A1174,DATOS_CAPACITACIONES!A:C,3,0)</f>
        <v>RSPO</v>
      </c>
      <c r="D1174" s="4" t="str">
        <f>+VLOOKUP($A1174,DATOS_CAPACITACIONES!A:D,4,0)</f>
        <v>Identificar los principios y criterios de la Interpretación Nacional del estandar de certificación RSPO 2018.</v>
      </c>
      <c r="E1174" s="4" t="str">
        <f>+VLOOKUP($A1174,DATOS_CAPACITACIONES!A:E,5,0)</f>
        <v>William Fierro</v>
      </c>
      <c r="F1174" s="4" t="str">
        <f>+VLOOKUP($A1174,DATOS_CAPACITACIONES!A:F,6,0)</f>
        <v xml:space="preserve">William Fierro </v>
      </c>
      <c r="G1174" s="4" t="str">
        <f>+VLOOKUP($A1174,DATOS_CAPACITACIONES!A:G,7,0)</f>
        <v xml:space="preserve">Finca El Pilar </v>
      </c>
      <c r="H1174" s="5">
        <f>+VLOOKUP($A1174,DATOS_CAPACITACIONES!A:H,8,0)</f>
        <v>44394</v>
      </c>
      <c r="I1174" s="4">
        <f>+VLOOKUP($A1174,DATOS_CAPACITACIONES!A:I,9,0)</f>
        <v>60</v>
      </c>
      <c r="J1174" s="2">
        <v>7837811</v>
      </c>
      <c r="K1174" s="4" t="str">
        <f>+VLOOKUP($J1174,DATOS_PERSONAL!B:C,2,0)</f>
        <v>N/A</v>
      </c>
      <c r="L1174" s="4" t="str">
        <f>+VLOOKUP($J1174,DATOS_PERSONAL!B:D,3,0)</f>
        <v xml:space="preserve">ESTEBAN </v>
      </c>
      <c r="M1174" s="4" t="str">
        <f>+VLOOKUP($J1174,DATOS_PERSONAL!B:E,4,0)</f>
        <v>LOPEZ</v>
      </c>
      <c r="N1174" s="4" t="str">
        <f>+VLOOKUP($J1174,DATOS_PERSONAL!B:F,5,0)</f>
        <v>OROBERLÍN S.A.S.</v>
      </c>
      <c r="O1174" s="4">
        <f>+VLOOKUP($A1174,DATOS_CAPACITACIONES!A:N,11,0)</f>
        <v>99</v>
      </c>
      <c r="P1174" s="4">
        <f>+VLOOKUP($A1174,DATOS_CAPACITACIONES!A:L,12,0)</f>
        <v>99</v>
      </c>
      <c r="Q1174" s="3">
        <f t="shared" si="18"/>
        <v>1</v>
      </c>
    </row>
    <row r="1175" spans="1:17" ht="34.5" customHeight="1" x14ac:dyDescent="0.25">
      <c r="A1175" s="2">
        <v>48</v>
      </c>
      <c r="B1175" s="4" t="str">
        <f>+VLOOKUP($A1175,DATOS_CAPACITACIONES!A:B,2,0)</f>
        <v>Ambiental</v>
      </c>
      <c r="C1175" s="4" t="str">
        <f>+VLOOKUP($A1175,DATOS_CAPACITACIONES!A:C,3,0)</f>
        <v>RSPO</v>
      </c>
      <c r="D1175" s="4" t="str">
        <f>+VLOOKUP($A1175,DATOS_CAPACITACIONES!A:D,4,0)</f>
        <v>Identificar los principios y criterios de la Interpretación Nacional del estandar de certificación RSPO 2018.</v>
      </c>
      <c r="E1175" s="4" t="str">
        <f>+VLOOKUP($A1175,DATOS_CAPACITACIONES!A:E,5,0)</f>
        <v>William Fierro</v>
      </c>
      <c r="F1175" s="4" t="str">
        <f>+VLOOKUP($A1175,DATOS_CAPACITACIONES!A:F,6,0)</f>
        <v xml:space="preserve">William Fierro </v>
      </c>
      <c r="G1175" s="4" t="str">
        <f>+VLOOKUP($A1175,DATOS_CAPACITACIONES!A:G,7,0)</f>
        <v xml:space="preserve">Finca El Pilar </v>
      </c>
      <c r="H1175" s="5">
        <f>+VLOOKUP($A1175,DATOS_CAPACITACIONES!A:H,8,0)</f>
        <v>44394</v>
      </c>
      <c r="I1175" s="4">
        <f>+VLOOKUP($A1175,DATOS_CAPACITACIONES!A:I,9,0)</f>
        <v>60</v>
      </c>
      <c r="J1175" s="2">
        <v>1143826359</v>
      </c>
      <c r="K1175" s="4" t="str">
        <f>+VLOOKUP($J1175,DATOS_PERSONAL!B:C,2,0)</f>
        <v>N/A</v>
      </c>
      <c r="L1175" s="4" t="str">
        <f>+VLOOKUP($J1175,DATOS_PERSONAL!B:D,3,0)</f>
        <v>ANDERSON</v>
      </c>
      <c r="M1175" s="4" t="str">
        <f>+VLOOKUP($J1175,DATOS_PERSONAL!B:E,4,0)</f>
        <v xml:space="preserve">LARRAHONDO MARTINEZ </v>
      </c>
      <c r="N1175" s="4" t="str">
        <f>+VLOOKUP($J1175,DATOS_PERSONAL!B:F,5,0)</f>
        <v>PALMERAS CARARABO S.A.</v>
      </c>
      <c r="O1175" s="4">
        <f>+VLOOKUP($A1175,DATOS_CAPACITACIONES!A:N,11,0)</f>
        <v>99</v>
      </c>
      <c r="P1175" s="4">
        <f>+VLOOKUP($A1175,DATOS_CAPACITACIONES!A:L,12,0)</f>
        <v>99</v>
      </c>
      <c r="Q1175" s="3">
        <f t="shared" si="18"/>
        <v>1</v>
      </c>
    </row>
    <row r="1176" spans="1:17" ht="34.5" customHeight="1" x14ac:dyDescent="0.25">
      <c r="A1176" s="2">
        <v>48</v>
      </c>
      <c r="B1176" s="4" t="str">
        <f>+VLOOKUP($A1176,DATOS_CAPACITACIONES!A:B,2,0)</f>
        <v>Ambiental</v>
      </c>
      <c r="C1176" s="4" t="str">
        <f>+VLOOKUP($A1176,DATOS_CAPACITACIONES!A:C,3,0)</f>
        <v>RSPO</v>
      </c>
      <c r="D1176" s="4" t="str">
        <f>+VLOOKUP($A1176,DATOS_CAPACITACIONES!A:D,4,0)</f>
        <v>Identificar los principios y criterios de la Interpretación Nacional del estandar de certificación RSPO 2018.</v>
      </c>
      <c r="E1176" s="4" t="str">
        <f>+VLOOKUP($A1176,DATOS_CAPACITACIONES!A:E,5,0)</f>
        <v>William Fierro</v>
      </c>
      <c r="F1176" s="4" t="str">
        <f>+VLOOKUP($A1176,DATOS_CAPACITACIONES!A:F,6,0)</f>
        <v xml:space="preserve">William Fierro </v>
      </c>
      <c r="G1176" s="4" t="str">
        <f>+VLOOKUP($A1176,DATOS_CAPACITACIONES!A:G,7,0)</f>
        <v xml:space="preserve">Finca El Pilar </v>
      </c>
      <c r="H1176" s="5">
        <f>+VLOOKUP($A1176,DATOS_CAPACITACIONES!A:H,8,0)</f>
        <v>44394</v>
      </c>
      <c r="I1176" s="4">
        <f>+VLOOKUP($A1176,DATOS_CAPACITACIONES!A:I,9,0)</f>
        <v>60</v>
      </c>
      <c r="J1176" s="2">
        <v>1119888284</v>
      </c>
      <c r="K1176" s="4" t="str">
        <f>+VLOOKUP($J1176,DATOS_PERSONAL!B:C,2,0)</f>
        <v>N/A</v>
      </c>
      <c r="L1176" s="4" t="str">
        <f>+VLOOKUP($J1176,DATOS_PERSONAL!B:D,3,0)</f>
        <v>OSCAR</v>
      </c>
      <c r="M1176" s="4" t="str">
        <f>+VLOOKUP($J1176,DATOS_PERSONAL!B:E,4,0)</f>
        <v>JARAMILLO RODRIGUEZ</v>
      </c>
      <c r="N1176" s="4" t="str">
        <f>+VLOOKUP($J1176,DATOS_PERSONAL!B:F,5,0)</f>
        <v>PALMERAS CARARABO S.A.</v>
      </c>
      <c r="O1176" s="4">
        <f>+VLOOKUP($A1176,DATOS_CAPACITACIONES!A:N,11,0)</f>
        <v>99</v>
      </c>
      <c r="P1176" s="4">
        <f>+VLOOKUP($A1176,DATOS_CAPACITACIONES!A:L,12,0)</f>
        <v>99</v>
      </c>
      <c r="Q1176" s="3">
        <f t="shared" si="18"/>
        <v>1</v>
      </c>
    </row>
    <row r="1177" spans="1:17" ht="34.5" customHeight="1" x14ac:dyDescent="0.25">
      <c r="A1177" s="2">
        <v>48</v>
      </c>
      <c r="B1177" s="4" t="str">
        <f>+VLOOKUP($A1177,DATOS_CAPACITACIONES!A:B,2,0)</f>
        <v>Ambiental</v>
      </c>
      <c r="C1177" s="4" t="str">
        <f>+VLOOKUP($A1177,DATOS_CAPACITACIONES!A:C,3,0)</f>
        <v>RSPO</v>
      </c>
      <c r="D1177" s="4" t="str">
        <f>+VLOOKUP($A1177,DATOS_CAPACITACIONES!A:D,4,0)</f>
        <v>Identificar los principios y criterios de la Interpretación Nacional del estandar de certificación RSPO 2018.</v>
      </c>
      <c r="E1177" s="4" t="str">
        <f>+VLOOKUP($A1177,DATOS_CAPACITACIONES!A:E,5,0)</f>
        <v>William Fierro</v>
      </c>
      <c r="F1177" s="4" t="str">
        <f>+VLOOKUP($A1177,DATOS_CAPACITACIONES!A:F,6,0)</f>
        <v xml:space="preserve">William Fierro </v>
      </c>
      <c r="G1177" s="4" t="str">
        <f>+VLOOKUP($A1177,DATOS_CAPACITACIONES!A:G,7,0)</f>
        <v xml:space="preserve">Finca El Pilar </v>
      </c>
      <c r="H1177" s="5">
        <f>+VLOOKUP($A1177,DATOS_CAPACITACIONES!A:H,8,0)</f>
        <v>44394</v>
      </c>
      <c r="I1177" s="4">
        <f>+VLOOKUP($A1177,DATOS_CAPACITACIONES!A:I,9,0)</f>
        <v>60</v>
      </c>
      <c r="J1177" s="2">
        <v>1120506666</v>
      </c>
      <c r="K1177" s="4">
        <f>+VLOOKUP($J1177,DATOS_PERSONAL!B:C,2,0)</f>
        <v>1523</v>
      </c>
      <c r="L1177" s="4" t="str">
        <f>+VLOOKUP($J1177,DATOS_PERSONAL!B:D,3,0)</f>
        <v>WAGNER STEVEN</v>
      </c>
      <c r="M1177" s="4" t="str">
        <f>+VLOOKUP($J1177,DATOS_PERSONAL!B:E,4,0)</f>
        <v xml:space="preserve">HERNANDEZ SUPELANO </v>
      </c>
      <c r="N1177" s="4" t="str">
        <f>+VLOOKUP($J1177,DATOS_PERSONAL!B:F,5,0)</f>
        <v>OROBERLÍN S.A.S.</v>
      </c>
      <c r="O1177" s="4">
        <f>+VLOOKUP($A1177,DATOS_CAPACITACIONES!A:N,11,0)</f>
        <v>99</v>
      </c>
      <c r="P1177" s="4">
        <f>+VLOOKUP($A1177,DATOS_CAPACITACIONES!A:L,12,0)</f>
        <v>99</v>
      </c>
      <c r="Q1177" s="3">
        <f t="shared" si="18"/>
        <v>1</v>
      </c>
    </row>
    <row r="1178" spans="1:17" ht="34.5" customHeight="1" x14ac:dyDescent="0.25">
      <c r="A1178" s="2">
        <v>48</v>
      </c>
      <c r="B1178" s="4" t="str">
        <f>+VLOOKUP($A1178,DATOS_CAPACITACIONES!A:B,2,0)</f>
        <v>Ambiental</v>
      </c>
      <c r="C1178" s="4" t="str">
        <f>+VLOOKUP($A1178,DATOS_CAPACITACIONES!A:C,3,0)</f>
        <v>RSPO</v>
      </c>
      <c r="D1178" s="4" t="str">
        <f>+VLOOKUP($A1178,DATOS_CAPACITACIONES!A:D,4,0)</f>
        <v>Identificar los principios y criterios de la Interpretación Nacional del estandar de certificación RSPO 2018.</v>
      </c>
      <c r="E1178" s="4" t="str">
        <f>+VLOOKUP($A1178,DATOS_CAPACITACIONES!A:E,5,0)</f>
        <v>William Fierro</v>
      </c>
      <c r="F1178" s="4" t="str">
        <f>+VLOOKUP($A1178,DATOS_CAPACITACIONES!A:F,6,0)</f>
        <v xml:space="preserve">William Fierro </v>
      </c>
      <c r="G1178" s="4" t="str">
        <f>+VLOOKUP($A1178,DATOS_CAPACITACIONES!A:G,7,0)</f>
        <v xml:space="preserve">Finca El Pilar </v>
      </c>
      <c r="H1178" s="5">
        <f>+VLOOKUP($A1178,DATOS_CAPACITACIONES!A:H,8,0)</f>
        <v>44394</v>
      </c>
      <c r="I1178" s="4">
        <f>+VLOOKUP($A1178,DATOS_CAPACITACIONES!A:I,9,0)</f>
        <v>60</v>
      </c>
      <c r="J1178" s="2">
        <v>1121819496</v>
      </c>
      <c r="K1178" s="4">
        <f>+VLOOKUP($J1178,DATOS_PERSONAL!B:C,2,0)</f>
        <v>1008</v>
      </c>
      <c r="L1178" s="4" t="str">
        <f>+VLOOKUP($J1178,DATOS_PERSONAL!B:D,3,0)</f>
        <v xml:space="preserve"> OMAR JOSE</v>
      </c>
      <c r="M1178" s="4" t="str">
        <f>+VLOOKUP($J1178,DATOS_PERSONAL!B:E,4,0)</f>
        <v>HERNANDEZ RUIZ</v>
      </c>
      <c r="N1178" s="4" t="str">
        <f>+VLOOKUP($J1178,DATOS_PERSONAL!B:F,5,0)</f>
        <v>OROBERLÍN S.A.S.</v>
      </c>
      <c r="O1178" s="4">
        <f>+VLOOKUP($A1178,DATOS_CAPACITACIONES!A:N,11,0)</f>
        <v>99</v>
      </c>
      <c r="P1178" s="4">
        <f>+VLOOKUP($A1178,DATOS_CAPACITACIONES!A:L,12,0)</f>
        <v>99</v>
      </c>
      <c r="Q1178" s="3">
        <f t="shared" si="18"/>
        <v>1</v>
      </c>
    </row>
    <row r="1179" spans="1:17" ht="34.5" customHeight="1" x14ac:dyDescent="0.25">
      <c r="A1179" s="2">
        <v>48</v>
      </c>
      <c r="B1179" s="4" t="str">
        <f>+VLOOKUP($A1179,DATOS_CAPACITACIONES!A:B,2,0)</f>
        <v>Ambiental</v>
      </c>
      <c r="C1179" s="4" t="str">
        <f>+VLOOKUP($A1179,DATOS_CAPACITACIONES!A:C,3,0)</f>
        <v>RSPO</v>
      </c>
      <c r="D1179" s="4" t="str">
        <f>+VLOOKUP($A1179,DATOS_CAPACITACIONES!A:D,4,0)</f>
        <v>Identificar los principios y criterios de la Interpretación Nacional del estandar de certificación RSPO 2018.</v>
      </c>
      <c r="E1179" s="4" t="str">
        <f>+VLOOKUP($A1179,DATOS_CAPACITACIONES!A:E,5,0)</f>
        <v>William Fierro</v>
      </c>
      <c r="F1179" s="4" t="str">
        <f>+VLOOKUP($A1179,DATOS_CAPACITACIONES!A:F,6,0)</f>
        <v xml:space="preserve">William Fierro </v>
      </c>
      <c r="G1179" s="4" t="str">
        <f>+VLOOKUP($A1179,DATOS_CAPACITACIONES!A:G,7,0)</f>
        <v xml:space="preserve">Finca El Pilar </v>
      </c>
      <c r="H1179" s="5">
        <f>+VLOOKUP($A1179,DATOS_CAPACITACIONES!A:H,8,0)</f>
        <v>44394</v>
      </c>
      <c r="I1179" s="4">
        <f>+VLOOKUP($A1179,DATOS_CAPACITACIONES!A:I,9,0)</f>
        <v>60</v>
      </c>
      <c r="J1179" s="2">
        <v>1121911429</v>
      </c>
      <c r="K1179" s="4">
        <f>+VLOOKUP($J1179,DATOS_PERSONAL!B:C,2,0)</f>
        <v>1037</v>
      </c>
      <c r="L1179" s="4" t="str">
        <f>+VLOOKUP($J1179,DATOS_PERSONAL!B:D,3,0)</f>
        <v>JYMMY ALEXANDER</v>
      </c>
      <c r="M1179" s="4" t="str">
        <f>+VLOOKUP($J1179,DATOS_PERSONAL!B:E,4,0)</f>
        <v xml:space="preserve">HERNANDEZ MORENO  </v>
      </c>
      <c r="N1179" s="4" t="str">
        <f>+VLOOKUP($J1179,DATOS_PERSONAL!B:F,5,0)</f>
        <v>OROBERLÍN S.A.S.</v>
      </c>
      <c r="O1179" s="4">
        <f>+VLOOKUP($A1179,DATOS_CAPACITACIONES!A:N,11,0)</f>
        <v>99</v>
      </c>
      <c r="P1179" s="4">
        <f>+VLOOKUP($A1179,DATOS_CAPACITACIONES!A:L,12,0)</f>
        <v>99</v>
      </c>
      <c r="Q1179" s="3">
        <f t="shared" si="18"/>
        <v>1</v>
      </c>
    </row>
    <row r="1180" spans="1:17" ht="34.5" customHeight="1" x14ac:dyDescent="0.25">
      <c r="A1180" s="2">
        <v>48</v>
      </c>
      <c r="B1180" s="4" t="str">
        <f>+VLOOKUP($A1180,DATOS_CAPACITACIONES!A:B,2,0)</f>
        <v>Ambiental</v>
      </c>
      <c r="C1180" s="4" t="str">
        <f>+VLOOKUP($A1180,DATOS_CAPACITACIONES!A:C,3,0)</f>
        <v>RSPO</v>
      </c>
      <c r="D1180" s="4" t="str">
        <f>+VLOOKUP($A1180,DATOS_CAPACITACIONES!A:D,4,0)</f>
        <v>Identificar los principios y criterios de la Interpretación Nacional del estandar de certificación RSPO 2018.</v>
      </c>
      <c r="E1180" s="4" t="str">
        <f>+VLOOKUP($A1180,DATOS_CAPACITACIONES!A:E,5,0)</f>
        <v>William Fierro</v>
      </c>
      <c r="F1180" s="4" t="str">
        <f>+VLOOKUP($A1180,DATOS_CAPACITACIONES!A:F,6,0)</f>
        <v xml:space="preserve">William Fierro </v>
      </c>
      <c r="G1180" s="4" t="str">
        <f>+VLOOKUP($A1180,DATOS_CAPACITACIONES!A:G,7,0)</f>
        <v xml:space="preserve">Finca El Pilar </v>
      </c>
      <c r="H1180" s="5">
        <f>+VLOOKUP($A1180,DATOS_CAPACITACIONES!A:H,8,0)</f>
        <v>44394</v>
      </c>
      <c r="I1180" s="4">
        <f>+VLOOKUP($A1180,DATOS_CAPACITACIONES!A:I,9,0)</f>
        <v>60</v>
      </c>
      <c r="J1180" s="2">
        <v>1121934150</v>
      </c>
      <c r="K1180" s="4">
        <f>+VLOOKUP($J1180,DATOS_PERSONAL!B:C,2,0)</f>
        <v>1058</v>
      </c>
      <c r="L1180" s="4" t="str">
        <f>+VLOOKUP($J1180,DATOS_PERSONAL!B:D,3,0)</f>
        <v xml:space="preserve"> YULIAN ANDRES</v>
      </c>
      <c r="M1180" s="4" t="str">
        <f>+VLOOKUP($J1180,DATOS_PERSONAL!B:E,4,0)</f>
        <v>HERNANDEZ MORENO</v>
      </c>
      <c r="N1180" s="4" t="str">
        <f>+VLOOKUP($J1180,DATOS_PERSONAL!B:F,5,0)</f>
        <v>OROBERLÍN S.A.S.</v>
      </c>
      <c r="O1180" s="4">
        <f>+VLOOKUP($A1180,DATOS_CAPACITACIONES!A:N,11,0)</f>
        <v>99</v>
      </c>
      <c r="P1180" s="4">
        <f>+VLOOKUP($A1180,DATOS_CAPACITACIONES!A:L,12,0)</f>
        <v>99</v>
      </c>
      <c r="Q1180" s="3">
        <f t="shared" si="18"/>
        <v>1</v>
      </c>
    </row>
    <row r="1181" spans="1:17" ht="34.5" customHeight="1" x14ac:dyDescent="0.25">
      <c r="A1181" s="2">
        <v>48</v>
      </c>
      <c r="B1181" s="4" t="str">
        <f>+VLOOKUP($A1181,DATOS_CAPACITACIONES!A:B,2,0)</f>
        <v>Ambiental</v>
      </c>
      <c r="C1181" s="4" t="str">
        <f>+VLOOKUP($A1181,DATOS_CAPACITACIONES!A:C,3,0)</f>
        <v>RSPO</v>
      </c>
      <c r="D1181" s="4" t="str">
        <f>+VLOOKUP($A1181,DATOS_CAPACITACIONES!A:D,4,0)</f>
        <v>Identificar los principios y criterios de la Interpretación Nacional del estandar de certificación RSPO 2018.</v>
      </c>
      <c r="E1181" s="4" t="str">
        <f>+VLOOKUP($A1181,DATOS_CAPACITACIONES!A:E,5,0)</f>
        <v>William Fierro</v>
      </c>
      <c r="F1181" s="4" t="str">
        <f>+VLOOKUP($A1181,DATOS_CAPACITACIONES!A:F,6,0)</f>
        <v xml:space="preserve">William Fierro </v>
      </c>
      <c r="G1181" s="4" t="str">
        <f>+VLOOKUP($A1181,DATOS_CAPACITACIONES!A:G,7,0)</f>
        <v xml:space="preserve">Finca El Pilar </v>
      </c>
      <c r="H1181" s="5">
        <f>+VLOOKUP($A1181,DATOS_CAPACITACIONES!A:H,8,0)</f>
        <v>44394</v>
      </c>
      <c r="I1181" s="4">
        <f>+VLOOKUP($A1181,DATOS_CAPACITACIONES!A:I,9,0)</f>
        <v>60</v>
      </c>
      <c r="J1181" s="2">
        <v>1007329990</v>
      </c>
      <c r="K1181" s="4">
        <f>+VLOOKUP($J1181,DATOS_PERSONAL!B:C,2,0)</f>
        <v>1101</v>
      </c>
      <c r="L1181" s="4" t="str">
        <f>+VLOOKUP($J1181,DATOS_PERSONAL!B:D,3,0)</f>
        <v>ADRIANA</v>
      </c>
      <c r="M1181" s="4" t="str">
        <f>+VLOOKUP($J1181,DATOS_PERSONAL!B:E,4,0)</f>
        <v xml:space="preserve">HERNANDEZ LONDOÑO </v>
      </c>
      <c r="N1181" s="4" t="str">
        <f>+VLOOKUP($J1181,DATOS_PERSONAL!B:F,5,0)</f>
        <v>OROBERLÍN S.A.S.</v>
      </c>
      <c r="O1181" s="4">
        <f>+VLOOKUP($A1181,DATOS_CAPACITACIONES!A:N,11,0)</f>
        <v>99</v>
      </c>
      <c r="P1181" s="4">
        <f>+VLOOKUP($A1181,DATOS_CAPACITACIONES!A:L,12,0)</f>
        <v>99</v>
      </c>
      <c r="Q1181" s="3">
        <f t="shared" si="18"/>
        <v>1</v>
      </c>
    </row>
    <row r="1182" spans="1:17" ht="34.5" customHeight="1" x14ac:dyDescent="0.25">
      <c r="A1182" s="2">
        <v>48</v>
      </c>
      <c r="B1182" s="4" t="str">
        <f>+VLOOKUP($A1182,DATOS_CAPACITACIONES!A:B,2,0)</f>
        <v>Ambiental</v>
      </c>
      <c r="C1182" s="4" t="str">
        <f>+VLOOKUP($A1182,DATOS_CAPACITACIONES!A:C,3,0)</f>
        <v>RSPO</v>
      </c>
      <c r="D1182" s="4" t="str">
        <f>+VLOOKUP($A1182,DATOS_CAPACITACIONES!A:D,4,0)</f>
        <v>Identificar los principios y criterios de la Interpretación Nacional del estandar de certificación RSPO 2018.</v>
      </c>
      <c r="E1182" s="4" t="str">
        <f>+VLOOKUP($A1182,DATOS_CAPACITACIONES!A:E,5,0)</f>
        <v>William Fierro</v>
      </c>
      <c r="F1182" s="4" t="str">
        <f>+VLOOKUP($A1182,DATOS_CAPACITACIONES!A:F,6,0)</f>
        <v xml:space="preserve">William Fierro </v>
      </c>
      <c r="G1182" s="4" t="str">
        <f>+VLOOKUP($A1182,DATOS_CAPACITACIONES!A:G,7,0)</f>
        <v xml:space="preserve">Finca El Pilar </v>
      </c>
      <c r="H1182" s="5">
        <f>+VLOOKUP($A1182,DATOS_CAPACITACIONES!A:H,8,0)</f>
        <v>44394</v>
      </c>
      <c r="I1182" s="4">
        <f>+VLOOKUP($A1182,DATOS_CAPACITACIONES!A:I,9,0)</f>
        <v>60</v>
      </c>
      <c r="J1182" s="2">
        <v>1123115110</v>
      </c>
      <c r="K1182" s="4">
        <f>+VLOOKUP($J1182,DATOS_PERSONAL!B:C,2,0)</f>
        <v>1371</v>
      </c>
      <c r="L1182" s="4" t="str">
        <f>+VLOOKUP($J1182,DATOS_PERSONAL!B:D,3,0)</f>
        <v>MARINELLY</v>
      </c>
      <c r="M1182" s="4" t="str">
        <f>+VLOOKUP($J1182,DATOS_PERSONAL!B:E,4,0)</f>
        <v xml:space="preserve">HERNANDEZ JILGUERO </v>
      </c>
      <c r="N1182" s="4" t="str">
        <f>+VLOOKUP($J1182,DATOS_PERSONAL!B:F,5,0)</f>
        <v>OROBERLÍN S.A.S.</v>
      </c>
      <c r="O1182" s="4">
        <f>+VLOOKUP($A1182,DATOS_CAPACITACIONES!A:N,11,0)</f>
        <v>99</v>
      </c>
      <c r="P1182" s="4">
        <f>+VLOOKUP($A1182,DATOS_CAPACITACIONES!A:L,12,0)</f>
        <v>99</v>
      </c>
      <c r="Q1182" s="3">
        <f t="shared" si="18"/>
        <v>1</v>
      </c>
    </row>
    <row r="1183" spans="1:17" ht="34.5" customHeight="1" x14ac:dyDescent="0.25">
      <c r="A1183" s="2">
        <v>48</v>
      </c>
      <c r="B1183" s="4" t="str">
        <f>+VLOOKUP($A1183,DATOS_CAPACITACIONES!A:B,2,0)</f>
        <v>Ambiental</v>
      </c>
      <c r="C1183" s="4" t="str">
        <f>+VLOOKUP($A1183,DATOS_CAPACITACIONES!A:C,3,0)</f>
        <v>RSPO</v>
      </c>
      <c r="D1183" s="4" t="str">
        <f>+VLOOKUP($A1183,DATOS_CAPACITACIONES!A:D,4,0)</f>
        <v>Identificar los principios y criterios de la Interpretación Nacional del estandar de certificación RSPO 2018.</v>
      </c>
      <c r="E1183" s="4" t="str">
        <f>+VLOOKUP($A1183,DATOS_CAPACITACIONES!A:E,5,0)</f>
        <v>William Fierro</v>
      </c>
      <c r="F1183" s="4" t="str">
        <f>+VLOOKUP($A1183,DATOS_CAPACITACIONES!A:F,6,0)</f>
        <v xml:space="preserve">William Fierro </v>
      </c>
      <c r="G1183" s="4" t="str">
        <f>+VLOOKUP($A1183,DATOS_CAPACITACIONES!A:G,7,0)</f>
        <v xml:space="preserve">Finca El Pilar </v>
      </c>
      <c r="H1183" s="5">
        <f>+VLOOKUP($A1183,DATOS_CAPACITACIONES!A:H,8,0)</f>
        <v>44394</v>
      </c>
      <c r="I1183" s="4">
        <f>+VLOOKUP($A1183,DATOS_CAPACITACIONES!A:I,9,0)</f>
        <v>60</v>
      </c>
      <c r="J1183" s="2">
        <v>1123116171</v>
      </c>
      <c r="K1183" s="4">
        <f>+VLOOKUP($J1183,DATOS_PERSONAL!B:C,2,0)</f>
        <v>1539</v>
      </c>
      <c r="L1183" s="4" t="str">
        <f>+VLOOKUP($J1183,DATOS_PERSONAL!B:D,3,0)</f>
        <v>YULIZA ANDREA</v>
      </c>
      <c r="M1183" s="4" t="str">
        <f>+VLOOKUP($J1183,DATOS_PERSONAL!B:E,4,0)</f>
        <v xml:space="preserve">HERNANDEZ HERNANDEZ </v>
      </c>
      <c r="N1183" s="4" t="str">
        <f>+VLOOKUP($J1183,DATOS_PERSONAL!B:F,5,0)</f>
        <v>OROBERLÍN S.A.S.</v>
      </c>
      <c r="O1183" s="4">
        <f>+VLOOKUP($A1183,DATOS_CAPACITACIONES!A:N,11,0)</f>
        <v>99</v>
      </c>
      <c r="P1183" s="4">
        <f>+VLOOKUP($A1183,DATOS_CAPACITACIONES!A:L,12,0)</f>
        <v>99</v>
      </c>
      <c r="Q1183" s="3">
        <f t="shared" si="18"/>
        <v>1</v>
      </c>
    </row>
    <row r="1184" spans="1:17" ht="34.5" customHeight="1" x14ac:dyDescent="0.25">
      <c r="A1184" s="2">
        <v>48</v>
      </c>
      <c r="B1184" s="4" t="str">
        <f>+VLOOKUP($A1184,DATOS_CAPACITACIONES!A:B,2,0)</f>
        <v>Ambiental</v>
      </c>
      <c r="C1184" s="4" t="str">
        <f>+VLOOKUP($A1184,DATOS_CAPACITACIONES!A:C,3,0)</f>
        <v>RSPO</v>
      </c>
      <c r="D1184" s="4" t="str">
        <f>+VLOOKUP($A1184,DATOS_CAPACITACIONES!A:D,4,0)</f>
        <v>Identificar los principios y criterios de la Interpretación Nacional del estandar de certificación RSPO 2018.</v>
      </c>
      <c r="E1184" s="4" t="str">
        <f>+VLOOKUP($A1184,DATOS_CAPACITACIONES!A:E,5,0)</f>
        <v>William Fierro</v>
      </c>
      <c r="F1184" s="4" t="str">
        <f>+VLOOKUP($A1184,DATOS_CAPACITACIONES!A:F,6,0)</f>
        <v xml:space="preserve">William Fierro </v>
      </c>
      <c r="G1184" s="4" t="str">
        <f>+VLOOKUP($A1184,DATOS_CAPACITACIONES!A:G,7,0)</f>
        <v xml:space="preserve">Finca El Pilar </v>
      </c>
      <c r="H1184" s="5">
        <f>+VLOOKUP($A1184,DATOS_CAPACITACIONES!A:H,8,0)</f>
        <v>44394</v>
      </c>
      <c r="I1184" s="4">
        <f>+VLOOKUP($A1184,DATOS_CAPACITACIONES!A:I,9,0)</f>
        <v>60</v>
      </c>
      <c r="J1184" s="2">
        <v>1010143088</v>
      </c>
      <c r="K1184" s="4">
        <f>+VLOOKUP($J1184,DATOS_PERSONAL!B:C,2,0)</f>
        <v>1536</v>
      </c>
      <c r="L1184" s="4" t="str">
        <f>+VLOOKUP($J1184,DATOS_PERSONAL!B:D,3,0)</f>
        <v>MONICA ALEJANDRA</v>
      </c>
      <c r="M1184" s="4" t="str">
        <f>+VLOOKUP($J1184,DATOS_PERSONAL!B:E,4,0)</f>
        <v xml:space="preserve">HERNANDEZ HERNANDEZ </v>
      </c>
      <c r="N1184" s="4" t="str">
        <f>+VLOOKUP($J1184,DATOS_PERSONAL!B:F,5,0)</f>
        <v>OROBERLÍN S.A.S.</v>
      </c>
      <c r="O1184" s="4">
        <f>+VLOOKUP($A1184,DATOS_CAPACITACIONES!A:N,11,0)</f>
        <v>99</v>
      </c>
      <c r="P1184" s="4">
        <f>+VLOOKUP($A1184,DATOS_CAPACITACIONES!A:L,12,0)</f>
        <v>99</v>
      </c>
      <c r="Q1184" s="3">
        <f t="shared" si="18"/>
        <v>1</v>
      </c>
    </row>
    <row r="1185" spans="1:17" ht="34.5" customHeight="1" x14ac:dyDescent="0.25">
      <c r="A1185" s="2">
        <v>48</v>
      </c>
      <c r="B1185" s="4" t="str">
        <f>+VLOOKUP($A1185,DATOS_CAPACITACIONES!A:B,2,0)</f>
        <v>Ambiental</v>
      </c>
      <c r="C1185" s="4" t="str">
        <f>+VLOOKUP($A1185,DATOS_CAPACITACIONES!A:C,3,0)</f>
        <v>RSPO</v>
      </c>
      <c r="D1185" s="4" t="str">
        <f>+VLOOKUP($A1185,DATOS_CAPACITACIONES!A:D,4,0)</f>
        <v>Identificar los principios y criterios de la Interpretación Nacional del estandar de certificación RSPO 2018.</v>
      </c>
      <c r="E1185" s="4" t="str">
        <f>+VLOOKUP($A1185,DATOS_CAPACITACIONES!A:E,5,0)</f>
        <v>William Fierro</v>
      </c>
      <c r="F1185" s="4" t="str">
        <f>+VLOOKUP($A1185,DATOS_CAPACITACIONES!A:F,6,0)</f>
        <v xml:space="preserve">William Fierro </v>
      </c>
      <c r="G1185" s="4" t="str">
        <f>+VLOOKUP($A1185,DATOS_CAPACITACIONES!A:G,7,0)</f>
        <v xml:space="preserve">Finca El Pilar </v>
      </c>
      <c r="H1185" s="5">
        <f>+VLOOKUP($A1185,DATOS_CAPACITACIONES!A:H,8,0)</f>
        <v>44394</v>
      </c>
      <c r="I1185" s="4">
        <f>+VLOOKUP($A1185,DATOS_CAPACITACIONES!A:I,9,0)</f>
        <v>60</v>
      </c>
      <c r="J1185" s="2">
        <v>17490003</v>
      </c>
      <c r="K1185" s="4">
        <f>+VLOOKUP($J1185,DATOS_PERSONAL!B:C,2,0)</f>
        <v>1007</v>
      </c>
      <c r="L1185" s="4" t="str">
        <f>+VLOOKUP($J1185,DATOS_PERSONAL!B:D,3,0)</f>
        <v xml:space="preserve">NICANOR </v>
      </c>
      <c r="M1185" s="4" t="str">
        <f>+VLOOKUP($J1185,DATOS_PERSONAL!B:E,4,0)</f>
        <v xml:space="preserve">HERNANDEZ HERNANDEZ </v>
      </c>
      <c r="N1185" s="4" t="str">
        <f>+VLOOKUP($J1185,DATOS_PERSONAL!B:F,5,0)</f>
        <v>OROBERLÍN S.A.S.</v>
      </c>
      <c r="O1185" s="4">
        <f>+VLOOKUP($A1185,DATOS_CAPACITACIONES!A:N,11,0)</f>
        <v>99</v>
      </c>
      <c r="P1185" s="4">
        <f>+VLOOKUP($A1185,DATOS_CAPACITACIONES!A:L,12,0)</f>
        <v>99</v>
      </c>
      <c r="Q1185" s="3">
        <f t="shared" si="18"/>
        <v>1</v>
      </c>
    </row>
    <row r="1186" spans="1:17" ht="34.5" customHeight="1" x14ac:dyDescent="0.25">
      <c r="A1186" s="2">
        <v>48</v>
      </c>
      <c r="B1186" s="4" t="str">
        <f>+VLOOKUP($A1186,DATOS_CAPACITACIONES!A:B,2,0)</f>
        <v>Ambiental</v>
      </c>
      <c r="C1186" s="4" t="str">
        <f>+VLOOKUP($A1186,DATOS_CAPACITACIONES!A:C,3,0)</f>
        <v>RSPO</v>
      </c>
      <c r="D1186" s="4" t="str">
        <f>+VLOOKUP($A1186,DATOS_CAPACITACIONES!A:D,4,0)</f>
        <v>Identificar los principios y criterios de la Interpretación Nacional del estandar de certificación RSPO 2018.</v>
      </c>
      <c r="E1186" s="4" t="str">
        <f>+VLOOKUP($A1186,DATOS_CAPACITACIONES!A:E,5,0)</f>
        <v>William Fierro</v>
      </c>
      <c r="F1186" s="4" t="str">
        <f>+VLOOKUP($A1186,DATOS_CAPACITACIONES!A:F,6,0)</f>
        <v xml:space="preserve">William Fierro </v>
      </c>
      <c r="G1186" s="4" t="str">
        <f>+VLOOKUP($A1186,DATOS_CAPACITACIONES!A:G,7,0)</f>
        <v xml:space="preserve">Finca El Pilar </v>
      </c>
      <c r="H1186" s="5">
        <f>+VLOOKUP($A1186,DATOS_CAPACITACIONES!A:H,8,0)</f>
        <v>44394</v>
      </c>
      <c r="I1186" s="4">
        <f>+VLOOKUP($A1186,DATOS_CAPACITACIONES!A:I,9,0)</f>
        <v>60</v>
      </c>
      <c r="J1186" s="2">
        <v>1123116186</v>
      </c>
      <c r="K1186" s="4" t="str">
        <f>+VLOOKUP($J1186,DATOS_PERSONAL!B:C,2,0)</f>
        <v>N/A</v>
      </c>
      <c r="L1186" s="4" t="str">
        <f>+VLOOKUP($J1186,DATOS_PERSONAL!B:D,3,0)</f>
        <v xml:space="preserve"> JOSE NICODEMUS</v>
      </c>
      <c r="M1186" s="4" t="str">
        <f>+VLOOKUP($J1186,DATOS_PERSONAL!B:E,4,0)</f>
        <v>GUTIERREZ ARDILA</v>
      </c>
      <c r="N1186" s="4" t="str">
        <f>+VLOOKUP($J1186,DATOS_PERSONAL!B:F,5,0)</f>
        <v>PALMERAS CARARABO S.A.</v>
      </c>
      <c r="O1186" s="4">
        <f>+VLOOKUP($A1186,DATOS_CAPACITACIONES!A:N,11,0)</f>
        <v>99</v>
      </c>
      <c r="P1186" s="4">
        <f>+VLOOKUP($A1186,DATOS_CAPACITACIONES!A:L,12,0)</f>
        <v>99</v>
      </c>
      <c r="Q1186" s="3">
        <f t="shared" si="18"/>
        <v>1</v>
      </c>
    </row>
    <row r="1187" spans="1:17" ht="34.5" customHeight="1" x14ac:dyDescent="0.25">
      <c r="A1187" s="2">
        <v>48</v>
      </c>
      <c r="B1187" s="4" t="str">
        <f>+VLOOKUP($A1187,DATOS_CAPACITACIONES!A:B,2,0)</f>
        <v>Ambiental</v>
      </c>
      <c r="C1187" s="4" t="str">
        <f>+VLOOKUP($A1187,DATOS_CAPACITACIONES!A:C,3,0)</f>
        <v>RSPO</v>
      </c>
      <c r="D1187" s="4" t="str">
        <f>+VLOOKUP($A1187,DATOS_CAPACITACIONES!A:D,4,0)</f>
        <v>Identificar los principios y criterios de la Interpretación Nacional del estandar de certificación RSPO 2018.</v>
      </c>
      <c r="E1187" s="4" t="str">
        <f>+VLOOKUP($A1187,DATOS_CAPACITACIONES!A:E,5,0)</f>
        <v>William Fierro</v>
      </c>
      <c r="F1187" s="4" t="str">
        <f>+VLOOKUP($A1187,DATOS_CAPACITACIONES!A:F,6,0)</f>
        <v xml:space="preserve">William Fierro </v>
      </c>
      <c r="G1187" s="4" t="str">
        <f>+VLOOKUP($A1187,DATOS_CAPACITACIONES!A:G,7,0)</f>
        <v xml:space="preserve">Finca El Pilar </v>
      </c>
      <c r="H1187" s="5">
        <f>+VLOOKUP($A1187,DATOS_CAPACITACIONES!A:H,8,0)</f>
        <v>44394</v>
      </c>
      <c r="I1187" s="4">
        <f>+VLOOKUP($A1187,DATOS_CAPACITACIONES!A:I,9,0)</f>
        <v>60</v>
      </c>
      <c r="J1187" s="2">
        <v>1121822122</v>
      </c>
      <c r="K1187" s="4" t="str">
        <f>+VLOOKUP($J1187,DATOS_PERSONAL!B:C,2,0)</f>
        <v>N/A</v>
      </c>
      <c r="L1187" s="4" t="str">
        <f>+VLOOKUP($J1187,DATOS_PERSONAL!B:D,3,0)</f>
        <v>ANA MARYELY</v>
      </c>
      <c r="M1187" s="4" t="str">
        <f>+VLOOKUP($J1187,DATOS_PERSONAL!B:E,4,0)</f>
        <v xml:space="preserve">GONZALEZ RAMIREZ </v>
      </c>
      <c r="N1187" s="4" t="str">
        <f>+VLOOKUP($J1187,DATOS_PERSONAL!B:F,5,0)</f>
        <v>OROBERLÍN S.A.S.</v>
      </c>
      <c r="O1187" s="4">
        <f>+VLOOKUP($A1187,DATOS_CAPACITACIONES!A:N,11,0)</f>
        <v>99</v>
      </c>
      <c r="P1187" s="4">
        <f>+VLOOKUP($A1187,DATOS_CAPACITACIONES!A:L,12,0)</f>
        <v>99</v>
      </c>
      <c r="Q1187" s="3">
        <f t="shared" si="18"/>
        <v>1</v>
      </c>
    </row>
    <row r="1188" spans="1:17" ht="34.5" customHeight="1" x14ac:dyDescent="0.25">
      <c r="A1188" s="2">
        <v>48</v>
      </c>
      <c r="B1188" s="4" t="str">
        <f>+VLOOKUP($A1188,DATOS_CAPACITACIONES!A:B,2,0)</f>
        <v>Ambiental</v>
      </c>
      <c r="C1188" s="4" t="str">
        <f>+VLOOKUP($A1188,DATOS_CAPACITACIONES!A:C,3,0)</f>
        <v>RSPO</v>
      </c>
      <c r="D1188" s="4" t="str">
        <f>+VLOOKUP($A1188,DATOS_CAPACITACIONES!A:D,4,0)</f>
        <v>Identificar los principios y criterios de la Interpretación Nacional del estandar de certificación RSPO 2018.</v>
      </c>
      <c r="E1188" s="4" t="str">
        <f>+VLOOKUP($A1188,DATOS_CAPACITACIONES!A:E,5,0)</f>
        <v>William Fierro</v>
      </c>
      <c r="F1188" s="4" t="str">
        <f>+VLOOKUP($A1188,DATOS_CAPACITACIONES!A:F,6,0)</f>
        <v xml:space="preserve">William Fierro </v>
      </c>
      <c r="G1188" s="4" t="str">
        <f>+VLOOKUP($A1188,DATOS_CAPACITACIONES!A:G,7,0)</f>
        <v xml:space="preserve">Finca El Pilar </v>
      </c>
      <c r="H1188" s="5">
        <f>+VLOOKUP($A1188,DATOS_CAPACITACIONES!A:H,8,0)</f>
        <v>44394</v>
      </c>
      <c r="I1188" s="4">
        <f>+VLOOKUP($A1188,DATOS_CAPACITACIONES!A:I,9,0)</f>
        <v>60</v>
      </c>
      <c r="J1188" s="2">
        <v>93470745</v>
      </c>
      <c r="K1188" s="4" t="str">
        <f>+VLOOKUP($J1188,DATOS_PERSONAL!B:C,2,0)</f>
        <v>N/A</v>
      </c>
      <c r="L1188" s="4" t="str">
        <f>+VLOOKUP($J1188,DATOS_PERSONAL!B:D,3,0)</f>
        <v>FERNANDO</v>
      </c>
      <c r="M1188" s="4" t="str">
        <f>+VLOOKUP($J1188,DATOS_PERSONAL!B:E,4,0)</f>
        <v>GONZALEZ POVEDA</v>
      </c>
      <c r="N1188" s="4" t="str">
        <f>+VLOOKUP($J1188,DATOS_PERSONAL!B:F,5,0)</f>
        <v>PALMERAS CARARABO S.A.</v>
      </c>
      <c r="O1188" s="4">
        <f>+VLOOKUP($A1188,DATOS_CAPACITACIONES!A:N,11,0)</f>
        <v>99</v>
      </c>
      <c r="P1188" s="4">
        <f>+VLOOKUP($A1188,DATOS_CAPACITACIONES!A:L,12,0)</f>
        <v>99</v>
      </c>
      <c r="Q1188" s="3">
        <f t="shared" si="18"/>
        <v>1</v>
      </c>
    </row>
    <row r="1189" spans="1:17" ht="34.5" customHeight="1" x14ac:dyDescent="0.25">
      <c r="A1189" s="2">
        <v>48</v>
      </c>
      <c r="B1189" s="4" t="str">
        <f>+VLOOKUP($A1189,DATOS_CAPACITACIONES!A:B,2,0)</f>
        <v>Ambiental</v>
      </c>
      <c r="C1189" s="4" t="str">
        <f>+VLOOKUP($A1189,DATOS_CAPACITACIONES!A:C,3,0)</f>
        <v>RSPO</v>
      </c>
      <c r="D1189" s="4" t="str">
        <f>+VLOOKUP($A1189,DATOS_CAPACITACIONES!A:D,4,0)</f>
        <v>Identificar los principios y criterios de la Interpretación Nacional del estandar de certificación RSPO 2018.</v>
      </c>
      <c r="E1189" s="4" t="str">
        <f>+VLOOKUP($A1189,DATOS_CAPACITACIONES!A:E,5,0)</f>
        <v>William Fierro</v>
      </c>
      <c r="F1189" s="4" t="str">
        <f>+VLOOKUP($A1189,DATOS_CAPACITACIONES!A:F,6,0)</f>
        <v xml:space="preserve">William Fierro </v>
      </c>
      <c r="G1189" s="4" t="str">
        <f>+VLOOKUP($A1189,DATOS_CAPACITACIONES!A:G,7,0)</f>
        <v xml:space="preserve">Finca El Pilar </v>
      </c>
      <c r="H1189" s="5">
        <f>+VLOOKUP($A1189,DATOS_CAPACITACIONES!A:H,8,0)</f>
        <v>44394</v>
      </c>
      <c r="I1189" s="4">
        <f>+VLOOKUP($A1189,DATOS_CAPACITACIONES!A:I,9,0)</f>
        <v>60</v>
      </c>
      <c r="J1189" s="2">
        <v>1128198184</v>
      </c>
      <c r="K1189" s="4">
        <f>+VLOOKUP($J1189,DATOS_PERSONAL!B:C,2,0)</f>
        <v>1527</v>
      </c>
      <c r="L1189" s="4" t="str">
        <f>+VLOOKUP($J1189,DATOS_PERSONAL!B:D,3,0)</f>
        <v xml:space="preserve"> DEYBER ENRIQUE</v>
      </c>
      <c r="M1189" s="4" t="str">
        <f>+VLOOKUP($J1189,DATOS_PERSONAL!B:E,4,0)</f>
        <v>GONZALEZ ALCAZAR</v>
      </c>
      <c r="N1189" s="4" t="str">
        <f>+VLOOKUP($J1189,DATOS_PERSONAL!B:F,5,0)</f>
        <v>OROBERLÍN S.A.S.</v>
      </c>
      <c r="O1189" s="4">
        <f>+VLOOKUP($A1189,DATOS_CAPACITACIONES!A:N,11,0)</f>
        <v>99</v>
      </c>
      <c r="P1189" s="4">
        <f>+VLOOKUP($A1189,DATOS_CAPACITACIONES!A:L,12,0)</f>
        <v>99</v>
      </c>
      <c r="Q1189" s="3">
        <f t="shared" si="18"/>
        <v>1</v>
      </c>
    </row>
    <row r="1190" spans="1:17" ht="34.5" customHeight="1" x14ac:dyDescent="0.25">
      <c r="A1190" s="2">
        <v>48</v>
      </c>
      <c r="B1190" s="4" t="str">
        <f>+VLOOKUP($A1190,DATOS_CAPACITACIONES!A:B,2,0)</f>
        <v>Ambiental</v>
      </c>
      <c r="C1190" s="4" t="str">
        <f>+VLOOKUP($A1190,DATOS_CAPACITACIONES!A:C,3,0)</f>
        <v>RSPO</v>
      </c>
      <c r="D1190" s="4" t="str">
        <f>+VLOOKUP($A1190,DATOS_CAPACITACIONES!A:D,4,0)</f>
        <v>Identificar los principios y criterios de la Interpretación Nacional del estandar de certificación RSPO 2018.</v>
      </c>
      <c r="E1190" s="4" t="str">
        <f>+VLOOKUP($A1190,DATOS_CAPACITACIONES!A:E,5,0)</f>
        <v>William Fierro</v>
      </c>
      <c r="F1190" s="4" t="str">
        <f>+VLOOKUP($A1190,DATOS_CAPACITACIONES!A:F,6,0)</f>
        <v xml:space="preserve">William Fierro </v>
      </c>
      <c r="G1190" s="4" t="str">
        <f>+VLOOKUP($A1190,DATOS_CAPACITACIONES!A:G,7,0)</f>
        <v xml:space="preserve">Finca El Pilar </v>
      </c>
      <c r="H1190" s="5">
        <f>+VLOOKUP($A1190,DATOS_CAPACITACIONES!A:H,8,0)</f>
        <v>44394</v>
      </c>
      <c r="I1190" s="4">
        <f>+VLOOKUP($A1190,DATOS_CAPACITACIONES!A:I,9,0)</f>
        <v>60</v>
      </c>
      <c r="J1190" s="2">
        <v>1121952333</v>
      </c>
      <c r="K1190" s="4">
        <f>+VLOOKUP($J1190,DATOS_PERSONAL!B:C,2,0)</f>
        <v>1480</v>
      </c>
      <c r="L1190" s="4" t="str">
        <f>+VLOOKUP($J1190,DATOS_PERSONAL!B:D,3,0)</f>
        <v>DANNY ALEJANDRA</v>
      </c>
      <c r="M1190" s="4" t="str">
        <f>+VLOOKUP($J1190,DATOS_PERSONAL!B:E,4,0)</f>
        <v xml:space="preserve">GONZALEZ </v>
      </c>
      <c r="N1190" s="4" t="str">
        <f>+VLOOKUP($J1190,DATOS_PERSONAL!B:F,5,0)</f>
        <v>OROBERLÍN S.A.S.</v>
      </c>
      <c r="O1190" s="4">
        <f>+VLOOKUP($A1190,DATOS_CAPACITACIONES!A:N,11,0)</f>
        <v>99</v>
      </c>
      <c r="P1190" s="4">
        <f>+VLOOKUP($A1190,DATOS_CAPACITACIONES!A:L,12,0)</f>
        <v>99</v>
      </c>
      <c r="Q1190" s="3">
        <f t="shared" si="18"/>
        <v>1</v>
      </c>
    </row>
    <row r="1191" spans="1:17" ht="34.5" customHeight="1" x14ac:dyDescent="0.25">
      <c r="A1191" s="2">
        <v>48</v>
      </c>
      <c r="B1191" s="4" t="str">
        <f>+VLOOKUP($A1191,DATOS_CAPACITACIONES!A:B,2,0)</f>
        <v>Ambiental</v>
      </c>
      <c r="C1191" s="4" t="str">
        <f>+VLOOKUP($A1191,DATOS_CAPACITACIONES!A:C,3,0)</f>
        <v>RSPO</v>
      </c>
      <c r="D1191" s="4" t="str">
        <f>+VLOOKUP($A1191,DATOS_CAPACITACIONES!A:D,4,0)</f>
        <v>Identificar los principios y criterios de la Interpretación Nacional del estandar de certificación RSPO 2018.</v>
      </c>
      <c r="E1191" s="4" t="str">
        <f>+VLOOKUP($A1191,DATOS_CAPACITACIONES!A:E,5,0)</f>
        <v>William Fierro</v>
      </c>
      <c r="F1191" s="4" t="str">
        <f>+VLOOKUP($A1191,DATOS_CAPACITACIONES!A:F,6,0)</f>
        <v xml:space="preserve">William Fierro </v>
      </c>
      <c r="G1191" s="4" t="str">
        <f>+VLOOKUP($A1191,DATOS_CAPACITACIONES!A:G,7,0)</f>
        <v xml:space="preserve">Finca El Pilar </v>
      </c>
      <c r="H1191" s="5">
        <f>+VLOOKUP($A1191,DATOS_CAPACITACIONES!A:H,8,0)</f>
        <v>44394</v>
      </c>
      <c r="I1191" s="4">
        <f>+VLOOKUP($A1191,DATOS_CAPACITACIONES!A:I,9,0)</f>
        <v>60</v>
      </c>
      <c r="J1191" s="2">
        <v>6004678</v>
      </c>
      <c r="K1191" s="4" t="str">
        <f>+VLOOKUP($J1191,DATOS_PERSONAL!B:C,2,0)</f>
        <v>N/A</v>
      </c>
      <c r="L1191" s="4" t="str">
        <f>+VLOOKUP($J1191,DATOS_PERSONAL!B:D,3,0)</f>
        <v>RICARDO</v>
      </c>
      <c r="M1191" s="4" t="str">
        <f>+VLOOKUP($J1191,DATOS_PERSONAL!B:E,4,0)</f>
        <v>GONZALEZ</v>
      </c>
      <c r="N1191" s="4" t="str">
        <f>+VLOOKUP($J1191,DATOS_PERSONAL!B:F,5,0)</f>
        <v>PALMERAS CARARABO S.A.</v>
      </c>
      <c r="O1191" s="4">
        <f>+VLOOKUP($A1191,DATOS_CAPACITACIONES!A:N,11,0)</f>
        <v>99</v>
      </c>
      <c r="P1191" s="4">
        <f>+VLOOKUP($A1191,DATOS_CAPACITACIONES!A:L,12,0)</f>
        <v>99</v>
      </c>
      <c r="Q1191" s="3">
        <f t="shared" si="18"/>
        <v>1</v>
      </c>
    </row>
    <row r="1192" spans="1:17" ht="34.5" customHeight="1" x14ac:dyDescent="0.25">
      <c r="A1192" s="2">
        <v>48</v>
      </c>
      <c r="B1192" s="4" t="str">
        <f>+VLOOKUP($A1192,DATOS_CAPACITACIONES!A:B,2,0)</f>
        <v>Ambiental</v>
      </c>
      <c r="C1192" s="4" t="str">
        <f>+VLOOKUP($A1192,DATOS_CAPACITACIONES!A:C,3,0)</f>
        <v>RSPO</v>
      </c>
      <c r="D1192" s="4" t="str">
        <f>+VLOOKUP($A1192,DATOS_CAPACITACIONES!A:D,4,0)</f>
        <v>Identificar los principios y criterios de la Interpretación Nacional del estandar de certificación RSPO 2018.</v>
      </c>
      <c r="E1192" s="4" t="str">
        <f>+VLOOKUP($A1192,DATOS_CAPACITACIONES!A:E,5,0)</f>
        <v>William Fierro</v>
      </c>
      <c r="F1192" s="4" t="str">
        <f>+VLOOKUP($A1192,DATOS_CAPACITACIONES!A:F,6,0)</f>
        <v xml:space="preserve">William Fierro </v>
      </c>
      <c r="G1192" s="4" t="str">
        <f>+VLOOKUP($A1192,DATOS_CAPACITACIONES!A:G,7,0)</f>
        <v xml:space="preserve">Finca El Pilar </v>
      </c>
      <c r="H1192" s="5">
        <f>+VLOOKUP($A1192,DATOS_CAPACITACIONES!A:H,8,0)</f>
        <v>44394</v>
      </c>
      <c r="I1192" s="4">
        <f>+VLOOKUP($A1192,DATOS_CAPACITACIONES!A:I,9,0)</f>
        <v>60</v>
      </c>
      <c r="J1192" s="2">
        <v>1006838553</v>
      </c>
      <c r="K1192" s="4">
        <f>+VLOOKUP($J1192,DATOS_PERSONAL!B:C,2,0)</f>
        <v>1547</v>
      </c>
      <c r="L1192" s="4" t="str">
        <f>+VLOOKUP($J1192,DATOS_PERSONAL!B:D,3,0)</f>
        <v>MIGUEL ANGEL</v>
      </c>
      <c r="M1192" s="4" t="str">
        <f>+VLOOKUP($J1192,DATOS_PERSONAL!B:E,4,0)</f>
        <v xml:space="preserve">GARCIA MORENO </v>
      </c>
      <c r="N1192" s="4" t="str">
        <f>+VLOOKUP($J1192,DATOS_PERSONAL!B:F,5,0)</f>
        <v>OROBERLÍN S.A.S.</v>
      </c>
      <c r="O1192" s="4">
        <f>+VLOOKUP($A1192,DATOS_CAPACITACIONES!A:N,11,0)</f>
        <v>99</v>
      </c>
      <c r="P1192" s="4">
        <f>+VLOOKUP($A1192,DATOS_CAPACITACIONES!A:L,12,0)</f>
        <v>99</v>
      </c>
      <c r="Q1192" s="3">
        <f t="shared" si="18"/>
        <v>1</v>
      </c>
    </row>
    <row r="1193" spans="1:17" ht="34.5" customHeight="1" x14ac:dyDescent="0.25">
      <c r="A1193" s="2">
        <v>48</v>
      </c>
      <c r="B1193" s="4" t="str">
        <f>+VLOOKUP($A1193,DATOS_CAPACITACIONES!A:B,2,0)</f>
        <v>Ambiental</v>
      </c>
      <c r="C1193" s="4" t="str">
        <f>+VLOOKUP($A1193,DATOS_CAPACITACIONES!A:C,3,0)</f>
        <v>RSPO</v>
      </c>
      <c r="D1193" s="4" t="str">
        <f>+VLOOKUP($A1193,DATOS_CAPACITACIONES!A:D,4,0)</f>
        <v>Identificar los principios y criterios de la Interpretación Nacional del estandar de certificación RSPO 2018.</v>
      </c>
      <c r="E1193" s="4" t="str">
        <f>+VLOOKUP($A1193,DATOS_CAPACITACIONES!A:E,5,0)</f>
        <v>William Fierro</v>
      </c>
      <c r="F1193" s="4" t="str">
        <f>+VLOOKUP($A1193,DATOS_CAPACITACIONES!A:F,6,0)</f>
        <v xml:space="preserve">William Fierro </v>
      </c>
      <c r="G1193" s="4" t="str">
        <f>+VLOOKUP($A1193,DATOS_CAPACITACIONES!A:G,7,0)</f>
        <v xml:space="preserve">Finca El Pilar </v>
      </c>
      <c r="H1193" s="5">
        <f>+VLOOKUP($A1193,DATOS_CAPACITACIONES!A:H,8,0)</f>
        <v>44394</v>
      </c>
      <c r="I1193" s="4">
        <f>+VLOOKUP($A1193,DATOS_CAPACITACIONES!A:I,9,0)</f>
        <v>60</v>
      </c>
      <c r="J1193" s="2">
        <v>3274896</v>
      </c>
      <c r="K1193" s="4" t="str">
        <f>+VLOOKUP($J1193,DATOS_PERSONAL!B:C,2,0)</f>
        <v>N/A</v>
      </c>
      <c r="L1193" s="4" t="str">
        <f>+VLOOKUP($J1193,DATOS_PERSONAL!B:D,3,0)</f>
        <v>FREDY</v>
      </c>
      <c r="M1193" s="4" t="str">
        <f>+VLOOKUP($J1193,DATOS_PERSONAL!B:E,4,0)</f>
        <v>GARCIA LADINO</v>
      </c>
      <c r="N1193" s="4" t="str">
        <f>+VLOOKUP($J1193,DATOS_PERSONAL!B:F,5,0)</f>
        <v>PALMERAS CARARABO S.A.</v>
      </c>
      <c r="O1193" s="4">
        <f>+VLOOKUP($A1193,DATOS_CAPACITACIONES!A:N,11,0)</f>
        <v>99</v>
      </c>
      <c r="P1193" s="4">
        <f>+VLOOKUP($A1193,DATOS_CAPACITACIONES!A:L,12,0)</f>
        <v>99</v>
      </c>
      <c r="Q1193" s="3">
        <f t="shared" si="18"/>
        <v>1</v>
      </c>
    </row>
    <row r="1194" spans="1:17" ht="34.5" customHeight="1" x14ac:dyDescent="0.25">
      <c r="A1194" s="2">
        <v>48</v>
      </c>
      <c r="B1194" s="4" t="str">
        <f>+VLOOKUP($A1194,DATOS_CAPACITACIONES!A:B,2,0)</f>
        <v>Ambiental</v>
      </c>
      <c r="C1194" s="4" t="str">
        <f>+VLOOKUP($A1194,DATOS_CAPACITACIONES!A:C,3,0)</f>
        <v>RSPO</v>
      </c>
      <c r="D1194" s="4" t="str">
        <f>+VLOOKUP($A1194,DATOS_CAPACITACIONES!A:D,4,0)</f>
        <v>Identificar los principios y criterios de la Interpretación Nacional del estandar de certificación RSPO 2018.</v>
      </c>
      <c r="E1194" s="4" t="str">
        <f>+VLOOKUP($A1194,DATOS_CAPACITACIONES!A:E,5,0)</f>
        <v>William Fierro</v>
      </c>
      <c r="F1194" s="4" t="str">
        <f>+VLOOKUP($A1194,DATOS_CAPACITACIONES!A:F,6,0)</f>
        <v xml:space="preserve">William Fierro </v>
      </c>
      <c r="G1194" s="4" t="str">
        <f>+VLOOKUP($A1194,DATOS_CAPACITACIONES!A:G,7,0)</f>
        <v xml:space="preserve">Finca El Pilar </v>
      </c>
      <c r="H1194" s="5">
        <f>+VLOOKUP($A1194,DATOS_CAPACITACIONES!A:H,8,0)</f>
        <v>44394</v>
      </c>
      <c r="I1194" s="4">
        <f>+VLOOKUP($A1194,DATOS_CAPACITACIONES!A:I,9,0)</f>
        <v>60</v>
      </c>
      <c r="J1194" s="2">
        <v>1006822040</v>
      </c>
      <c r="K1194" s="4" t="str">
        <f>+VLOOKUP($J1194,DATOS_PERSONAL!B:C,2,0)</f>
        <v>N/A</v>
      </c>
      <c r="L1194" s="4" t="str">
        <f>+VLOOKUP($J1194,DATOS_PERSONAL!B:D,3,0)</f>
        <v>EIDER ORLANDO</v>
      </c>
      <c r="M1194" s="4" t="str">
        <f>+VLOOKUP($J1194,DATOS_PERSONAL!B:E,4,0)</f>
        <v>GARCIA</v>
      </c>
      <c r="N1194" s="4" t="str">
        <f>+VLOOKUP($J1194,DATOS_PERSONAL!B:F,5,0)</f>
        <v>OROBERLÍN S.A.S.</v>
      </c>
      <c r="O1194" s="4">
        <f>+VLOOKUP($A1194,DATOS_CAPACITACIONES!A:N,11,0)</f>
        <v>99</v>
      </c>
      <c r="P1194" s="4">
        <f>+VLOOKUP($A1194,DATOS_CAPACITACIONES!A:L,12,0)</f>
        <v>99</v>
      </c>
      <c r="Q1194" s="3">
        <f t="shared" si="18"/>
        <v>1</v>
      </c>
    </row>
    <row r="1195" spans="1:17" ht="34.5" customHeight="1" x14ac:dyDescent="0.25">
      <c r="A1195" s="2">
        <v>48</v>
      </c>
      <c r="B1195" s="4" t="str">
        <f>+VLOOKUP($A1195,DATOS_CAPACITACIONES!A:B,2,0)</f>
        <v>Ambiental</v>
      </c>
      <c r="C1195" s="4" t="str">
        <f>+VLOOKUP($A1195,DATOS_CAPACITACIONES!A:C,3,0)</f>
        <v>RSPO</v>
      </c>
      <c r="D1195" s="4" t="str">
        <f>+VLOOKUP($A1195,DATOS_CAPACITACIONES!A:D,4,0)</f>
        <v>Identificar los principios y criterios de la Interpretación Nacional del estandar de certificación RSPO 2018.</v>
      </c>
      <c r="E1195" s="4" t="str">
        <f>+VLOOKUP($A1195,DATOS_CAPACITACIONES!A:E,5,0)</f>
        <v>William Fierro</v>
      </c>
      <c r="F1195" s="4" t="str">
        <f>+VLOOKUP($A1195,DATOS_CAPACITACIONES!A:F,6,0)</f>
        <v xml:space="preserve">William Fierro </v>
      </c>
      <c r="G1195" s="4" t="str">
        <f>+VLOOKUP($A1195,DATOS_CAPACITACIONES!A:G,7,0)</f>
        <v xml:space="preserve">Finca El Pilar </v>
      </c>
      <c r="H1195" s="5">
        <f>+VLOOKUP($A1195,DATOS_CAPACITACIONES!A:H,8,0)</f>
        <v>44394</v>
      </c>
      <c r="I1195" s="4">
        <f>+VLOOKUP($A1195,DATOS_CAPACITACIONES!A:I,9,0)</f>
        <v>60</v>
      </c>
      <c r="J1195" s="2">
        <v>1007057960</v>
      </c>
      <c r="K1195" s="4" t="str">
        <f>+VLOOKUP($J1195,DATOS_PERSONAL!B:C,2,0)</f>
        <v>N/A</v>
      </c>
      <c r="L1195" s="4" t="str">
        <f>+VLOOKUP($J1195,DATOS_PERSONAL!B:D,3,0)</f>
        <v>WILSON ANDRES</v>
      </c>
      <c r="M1195" s="4" t="str">
        <f>+VLOOKUP($J1195,DATOS_PERSONAL!B:E,4,0)</f>
        <v>DIAZ BERNAL</v>
      </c>
      <c r="N1195" s="4" t="str">
        <f>+VLOOKUP($J1195,DATOS_PERSONAL!B:F,5,0)</f>
        <v>PALMERAS CARARABO S.A.</v>
      </c>
      <c r="O1195" s="4">
        <f>+VLOOKUP($A1195,DATOS_CAPACITACIONES!A:N,11,0)</f>
        <v>99</v>
      </c>
      <c r="P1195" s="4">
        <f>+VLOOKUP($A1195,DATOS_CAPACITACIONES!A:L,12,0)</f>
        <v>99</v>
      </c>
      <c r="Q1195" s="3">
        <f t="shared" si="18"/>
        <v>1</v>
      </c>
    </row>
    <row r="1196" spans="1:17" ht="34.5" customHeight="1" x14ac:dyDescent="0.25">
      <c r="A1196" s="2">
        <v>48</v>
      </c>
      <c r="B1196" s="4" t="str">
        <f>+VLOOKUP($A1196,DATOS_CAPACITACIONES!A:B,2,0)</f>
        <v>Ambiental</v>
      </c>
      <c r="C1196" s="4" t="str">
        <f>+VLOOKUP($A1196,DATOS_CAPACITACIONES!A:C,3,0)</f>
        <v>RSPO</v>
      </c>
      <c r="D1196" s="4" t="str">
        <f>+VLOOKUP($A1196,DATOS_CAPACITACIONES!A:D,4,0)</f>
        <v>Identificar los principios y criterios de la Interpretación Nacional del estandar de certificación RSPO 2018.</v>
      </c>
      <c r="E1196" s="4" t="str">
        <f>+VLOOKUP($A1196,DATOS_CAPACITACIONES!A:E,5,0)</f>
        <v>William Fierro</v>
      </c>
      <c r="F1196" s="4" t="str">
        <f>+VLOOKUP($A1196,DATOS_CAPACITACIONES!A:F,6,0)</f>
        <v xml:space="preserve">William Fierro </v>
      </c>
      <c r="G1196" s="4" t="str">
        <f>+VLOOKUP($A1196,DATOS_CAPACITACIONES!A:G,7,0)</f>
        <v xml:space="preserve">Finca El Pilar </v>
      </c>
      <c r="H1196" s="5">
        <f>+VLOOKUP($A1196,DATOS_CAPACITACIONES!A:H,8,0)</f>
        <v>44394</v>
      </c>
      <c r="I1196" s="4">
        <f>+VLOOKUP($A1196,DATOS_CAPACITACIONES!A:I,9,0)</f>
        <v>60</v>
      </c>
      <c r="J1196" s="2">
        <v>1122123721</v>
      </c>
      <c r="K1196" s="4">
        <f>+VLOOKUP($J1196,DATOS_PERSONAL!B:C,2,0)</f>
        <v>1549</v>
      </c>
      <c r="L1196" s="4" t="str">
        <f>+VLOOKUP($J1196,DATOS_PERSONAL!B:D,3,0)</f>
        <v>WALTER</v>
      </c>
      <c r="M1196" s="4" t="str">
        <f>+VLOOKUP($J1196,DATOS_PERSONAL!B:E,4,0)</f>
        <v>DIAZ BALANTA</v>
      </c>
      <c r="N1196" s="4" t="str">
        <f>+VLOOKUP($J1196,DATOS_PERSONAL!B:F,5,0)</f>
        <v>OROBERLÍN S.A.S.</v>
      </c>
      <c r="O1196" s="4">
        <f>+VLOOKUP($A1196,DATOS_CAPACITACIONES!A:N,11,0)</f>
        <v>99</v>
      </c>
      <c r="P1196" s="4">
        <f>+VLOOKUP($A1196,DATOS_CAPACITACIONES!A:L,12,0)</f>
        <v>99</v>
      </c>
      <c r="Q1196" s="3">
        <f t="shared" si="18"/>
        <v>1</v>
      </c>
    </row>
    <row r="1197" spans="1:17" ht="34.5" customHeight="1" x14ac:dyDescent="0.25">
      <c r="A1197" s="2">
        <v>48</v>
      </c>
      <c r="B1197" s="4" t="str">
        <f>+VLOOKUP($A1197,DATOS_CAPACITACIONES!A:B,2,0)</f>
        <v>Ambiental</v>
      </c>
      <c r="C1197" s="4" t="str">
        <f>+VLOOKUP($A1197,DATOS_CAPACITACIONES!A:C,3,0)</f>
        <v>RSPO</v>
      </c>
      <c r="D1197" s="4" t="str">
        <f>+VLOOKUP($A1197,DATOS_CAPACITACIONES!A:D,4,0)</f>
        <v>Identificar los principios y criterios de la Interpretación Nacional del estandar de certificación RSPO 2018.</v>
      </c>
      <c r="E1197" s="4" t="str">
        <f>+VLOOKUP($A1197,DATOS_CAPACITACIONES!A:E,5,0)</f>
        <v>William Fierro</v>
      </c>
      <c r="F1197" s="4" t="str">
        <f>+VLOOKUP($A1197,DATOS_CAPACITACIONES!A:F,6,0)</f>
        <v xml:space="preserve">William Fierro </v>
      </c>
      <c r="G1197" s="4" t="str">
        <f>+VLOOKUP($A1197,DATOS_CAPACITACIONES!A:G,7,0)</f>
        <v xml:space="preserve">Finca El Pilar </v>
      </c>
      <c r="H1197" s="5">
        <f>+VLOOKUP($A1197,DATOS_CAPACITACIONES!A:H,8,0)</f>
        <v>44394</v>
      </c>
      <c r="I1197" s="4">
        <f>+VLOOKUP($A1197,DATOS_CAPACITACIONES!A:I,9,0)</f>
        <v>60</v>
      </c>
      <c r="J1197" s="2">
        <v>38360656</v>
      </c>
      <c r="K1197" s="4">
        <f>+VLOOKUP($J1197,DATOS_PERSONAL!B:C,2,0)</f>
        <v>1039</v>
      </c>
      <c r="L1197" s="4" t="str">
        <f>+VLOOKUP($J1197,DATOS_PERSONAL!B:D,3,0)</f>
        <v>EMILCE</v>
      </c>
      <c r="M1197" s="4" t="str">
        <f>+VLOOKUP($J1197,DATOS_PERSONAL!B:E,4,0)</f>
        <v xml:space="preserve">CESPEDES CANAS </v>
      </c>
      <c r="N1197" s="4" t="str">
        <f>+VLOOKUP($J1197,DATOS_PERSONAL!B:F,5,0)</f>
        <v>OROBERLÍN S.A.S.</v>
      </c>
      <c r="O1197" s="4">
        <f>+VLOOKUP($A1197,DATOS_CAPACITACIONES!A:N,11,0)</f>
        <v>99</v>
      </c>
      <c r="P1197" s="4">
        <f>+VLOOKUP($A1197,DATOS_CAPACITACIONES!A:L,12,0)</f>
        <v>99</v>
      </c>
      <c r="Q1197" s="3">
        <f t="shared" si="18"/>
        <v>1</v>
      </c>
    </row>
    <row r="1198" spans="1:17" ht="34.5" customHeight="1" x14ac:dyDescent="0.25">
      <c r="A1198" s="2">
        <v>48</v>
      </c>
      <c r="B1198" s="4" t="str">
        <f>+VLOOKUP($A1198,DATOS_CAPACITACIONES!A:B,2,0)</f>
        <v>Ambiental</v>
      </c>
      <c r="C1198" s="4" t="str">
        <f>+VLOOKUP($A1198,DATOS_CAPACITACIONES!A:C,3,0)</f>
        <v>RSPO</v>
      </c>
      <c r="D1198" s="4" t="str">
        <f>+VLOOKUP($A1198,DATOS_CAPACITACIONES!A:D,4,0)</f>
        <v>Identificar los principios y criterios de la Interpretación Nacional del estandar de certificación RSPO 2018.</v>
      </c>
      <c r="E1198" s="4" t="str">
        <f>+VLOOKUP($A1198,DATOS_CAPACITACIONES!A:E,5,0)</f>
        <v>William Fierro</v>
      </c>
      <c r="F1198" s="4" t="str">
        <f>+VLOOKUP($A1198,DATOS_CAPACITACIONES!A:F,6,0)</f>
        <v xml:space="preserve">William Fierro </v>
      </c>
      <c r="G1198" s="4" t="str">
        <f>+VLOOKUP($A1198,DATOS_CAPACITACIONES!A:G,7,0)</f>
        <v xml:space="preserve">Finca El Pilar </v>
      </c>
      <c r="H1198" s="5">
        <f>+VLOOKUP($A1198,DATOS_CAPACITACIONES!A:H,8,0)</f>
        <v>44394</v>
      </c>
      <c r="I1198" s="4">
        <f>+VLOOKUP($A1198,DATOS_CAPACITACIONES!A:I,9,0)</f>
        <v>60</v>
      </c>
      <c r="J1198" s="2">
        <v>1006795353</v>
      </c>
      <c r="K1198" s="4">
        <f>+VLOOKUP($J1198,DATOS_PERSONAL!B:C,2,0)</f>
        <v>1533</v>
      </c>
      <c r="L1198" s="4" t="str">
        <f>+VLOOKUP($J1198,DATOS_PERSONAL!B:D,3,0)</f>
        <v xml:space="preserve"> LUIS JEFREY</v>
      </c>
      <c r="M1198" s="4" t="str">
        <f>+VLOOKUP($J1198,DATOS_PERSONAL!B:E,4,0)</f>
        <v>CASTRO NARVAEZ</v>
      </c>
      <c r="N1198" s="4" t="str">
        <f>+VLOOKUP($J1198,DATOS_PERSONAL!B:F,5,0)</f>
        <v>OROBERLÍN S.A.S.</v>
      </c>
      <c r="O1198" s="4">
        <f>+VLOOKUP($A1198,DATOS_CAPACITACIONES!A:N,11,0)</f>
        <v>99</v>
      </c>
      <c r="P1198" s="4">
        <f>+VLOOKUP($A1198,DATOS_CAPACITACIONES!A:L,12,0)</f>
        <v>99</v>
      </c>
      <c r="Q1198" s="3">
        <f t="shared" si="18"/>
        <v>1</v>
      </c>
    </row>
    <row r="1199" spans="1:17" ht="34.5" customHeight="1" x14ac:dyDescent="0.25">
      <c r="A1199" s="2">
        <v>48</v>
      </c>
      <c r="B1199" s="4" t="str">
        <f>+VLOOKUP($A1199,DATOS_CAPACITACIONES!A:B,2,0)</f>
        <v>Ambiental</v>
      </c>
      <c r="C1199" s="4" t="str">
        <f>+VLOOKUP($A1199,DATOS_CAPACITACIONES!A:C,3,0)</f>
        <v>RSPO</v>
      </c>
      <c r="D1199" s="4" t="str">
        <f>+VLOOKUP($A1199,DATOS_CAPACITACIONES!A:D,4,0)</f>
        <v>Identificar los principios y criterios de la Interpretación Nacional del estandar de certificación RSPO 2018.</v>
      </c>
      <c r="E1199" s="4" t="str">
        <f>+VLOOKUP($A1199,DATOS_CAPACITACIONES!A:E,5,0)</f>
        <v>William Fierro</v>
      </c>
      <c r="F1199" s="4" t="str">
        <f>+VLOOKUP($A1199,DATOS_CAPACITACIONES!A:F,6,0)</f>
        <v xml:space="preserve">William Fierro </v>
      </c>
      <c r="G1199" s="4" t="str">
        <f>+VLOOKUP($A1199,DATOS_CAPACITACIONES!A:G,7,0)</f>
        <v xml:space="preserve">Finca El Pilar </v>
      </c>
      <c r="H1199" s="5">
        <f>+VLOOKUP($A1199,DATOS_CAPACITACIONES!A:H,8,0)</f>
        <v>44394</v>
      </c>
      <c r="I1199" s="4">
        <f>+VLOOKUP($A1199,DATOS_CAPACITACIONES!A:I,9,0)</f>
        <v>60</v>
      </c>
      <c r="J1199" s="2">
        <v>1109411143</v>
      </c>
      <c r="K1199" s="4">
        <f>+VLOOKUP($J1199,DATOS_PERSONAL!B:C,2,0)</f>
        <v>1477</v>
      </c>
      <c r="L1199" s="4" t="str">
        <f>+VLOOKUP($J1199,DATOS_PERSONAL!B:D,3,0)</f>
        <v>YISSY FERNANDA</v>
      </c>
      <c r="M1199" s="4" t="str">
        <f>+VLOOKUP($J1199,DATOS_PERSONAL!B:E,4,0)</f>
        <v xml:space="preserve">CASTRO CESPEDES </v>
      </c>
      <c r="N1199" s="4" t="str">
        <f>+VLOOKUP($J1199,DATOS_PERSONAL!B:F,5,0)</f>
        <v>OROBERLÍN S.A.S.</v>
      </c>
      <c r="O1199" s="4">
        <f>+VLOOKUP($A1199,DATOS_CAPACITACIONES!A:N,11,0)</f>
        <v>99</v>
      </c>
      <c r="P1199" s="4">
        <f>+VLOOKUP($A1199,DATOS_CAPACITACIONES!A:L,12,0)</f>
        <v>99</v>
      </c>
      <c r="Q1199" s="3">
        <f t="shared" si="18"/>
        <v>1</v>
      </c>
    </row>
    <row r="1200" spans="1:17" ht="34.5" customHeight="1" x14ac:dyDescent="0.25">
      <c r="A1200" s="2">
        <v>48</v>
      </c>
      <c r="B1200" s="4" t="str">
        <f>+VLOOKUP($A1200,DATOS_CAPACITACIONES!A:B,2,0)</f>
        <v>Ambiental</v>
      </c>
      <c r="C1200" s="4" t="str">
        <f>+VLOOKUP($A1200,DATOS_CAPACITACIONES!A:C,3,0)</f>
        <v>RSPO</v>
      </c>
      <c r="D1200" s="4" t="str">
        <f>+VLOOKUP($A1200,DATOS_CAPACITACIONES!A:D,4,0)</f>
        <v>Identificar los principios y criterios de la Interpretación Nacional del estandar de certificación RSPO 2018.</v>
      </c>
      <c r="E1200" s="4" t="str">
        <f>+VLOOKUP($A1200,DATOS_CAPACITACIONES!A:E,5,0)</f>
        <v>William Fierro</v>
      </c>
      <c r="F1200" s="4" t="str">
        <f>+VLOOKUP($A1200,DATOS_CAPACITACIONES!A:F,6,0)</f>
        <v xml:space="preserve">William Fierro </v>
      </c>
      <c r="G1200" s="4" t="str">
        <f>+VLOOKUP($A1200,DATOS_CAPACITACIONES!A:G,7,0)</f>
        <v xml:space="preserve">Finca El Pilar </v>
      </c>
      <c r="H1200" s="5">
        <f>+VLOOKUP($A1200,DATOS_CAPACITACIONES!A:H,8,0)</f>
        <v>44394</v>
      </c>
      <c r="I1200" s="4">
        <f>+VLOOKUP($A1200,DATOS_CAPACITACIONES!A:I,9,0)</f>
        <v>60</v>
      </c>
      <c r="J1200" s="2">
        <v>1122142973</v>
      </c>
      <c r="K1200" s="4">
        <f>+VLOOKUP($J1200,DATOS_PERSONAL!B:C,2,0)</f>
        <v>1415</v>
      </c>
      <c r="L1200" s="4" t="str">
        <f>+VLOOKUP($J1200,DATOS_PERSONAL!B:D,3,0)</f>
        <v xml:space="preserve"> ERIKA DAYANA</v>
      </c>
      <c r="M1200" s="4" t="str">
        <f>+VLOOKUP($J1200,DATOS_PERSONAL!B:E,4,0)</f>
        <v>CARO MORA</v>
      </c>
      <c r="N1200" s="4" t="str">
        <f>+VLOOKUP($J1200,DATOS_PERSONAL!B:F,5,0)</f>
        <v>OROBERLÍN S.A.S.</v>
      </c>
      <c r="O1200" s="4">
        <f>+VLOOKUP($A1200,DATOS_CAPACITACIONES!A:N,11,0)</f>
        <v>99</v>
      </c>
      <c r="P1200" s="4">
        <f>+VLOOKUP($A1200,DATOS_CAPACITACIONES!A:L,12,0)</f>
        <v>99</v>
      </c>
      <c r="Q1200" s="3">
        <f t="shared" si="18"/>
        <v>1</v>
      </c>
    </row>
    <row r="1201" spans="1:17" ht="34.5" customHeight="1" x14ac:dyDescent="0.25">
      <c r="A1201" s="2">
        <v>48</v>
      </c>
      <c r="B1201" s="4" t="str">
        <f>+VLOOKUP($A1201,DATOS_CAPACITACIONES!A:B,2,0)</f>
        <v>Ambiental</v>
      </c>
      <c r="C1201" s="4" t="str">
        <f>+VLOOKUP($A1201,DATOS_CAPACITACIONES!A:C,3,0)</f>
        <v>RSPO</v>
      </c>
      <c r="D1201" s="4" t="str">
        <f>+VLOOKUP($A1201,DATOS_CAPACITACIONES!A:D,4,0)</f>
        <v>Identificar los principios y criterios de la Interpretación Nacional del estandar de certificación RSPO 2018.</v>
      </c>
      <c r="E1201" s="4" t="str">
        <f>+VLOOKUP($A1201,DATOS_CAPACITACIONES!A:E,5,0)</f>
        <v>William Fierro</v>
      </c>
      <c r="F1201" s="4" t="str">
        <f>+VLOOKUP($A1201,DATOS_CAPACITACIONES!A:F,6,0)</f>
        <v xml:space="preserve">William Fierro </v>
      </c>
      <c r="G1201" s="4" t="str">
        <f>+VLOOKUP($A1201,DATOS_CAPACITACIONES!A:G,7,0)</f>
        <v xml:space="preserve">Finca El Pilar </v>
      </c>
      <c r="H1201" s="5">
        <f>+VLOOKUP($A1201,DATOS_CAPACITACIONES!A:H,8,0)</f>
        <v>44394</v>
      </c>
      <c r="I1201" s="4">
        <f>+VLOOKUP($A1201,DATOS_CAPACITACIONES!A:I,9,0)</f>
        <v>60</v>
      </c>
      <c r="J1201" s="2">
        <v>1084728100</v>
      </c>
      <c r="K1201" s="4">
        <f>+VLOOKUP($J1201,DATOS_PERSONAL!B:C,2,0)</f>
        <v>1384</v>
      </c>
      <c r="L1201" s="4" t="str">
        <f>+VLOOKUP($J1201,DATOS_PERSONAL!B:D,3,0)</f>
        <v>YON JAIRO</v>
      </c>
      <c r="M1201" s="4" t="str">
        <f>+VLOOKUP($J1201,DATOS_PERSONAL!B:E,4,0)</f>
        <v xml:space="preserve">CARDENAS TORREGROSA </v>
      </c>
      <c r="N1201" s="4" t="str">
        <f>+VLOOKUP($J1201,DATOS_PERSONAL!B:F,5,0)</f>
        <v>OROBERLÍN S.A.S.</v>
      </c>
      <c r="O1201" s="4">
        <f>+VLOOKUP($A1201,DATOS_CAPACITACIONES!A:N,11,0)</f>
        <v>99</v>
      </c>
      <c r="P1201" s="4">
        <f>+VLOOKUP($A1201,DATOS_CAPACITACIONES!A:L,12,0)</f>
        <v>99</v>
      </c>
      <c r="Q1201" s="3">
        <f t="shared" si="18"/>
        <v>1</v>
      </c>
    </row>
    <row r="1202" spans="1:17" ht="34.5" customHeight="1" x14ac:dyDescent="0.25">
      <c r="A1202" s="2">
        <v>48</v>
      </c>
      <c r="B1202" s="4" t="str">
        <f>+VLOOKUP($A1202,DATOS_CAPACITACIONES!A:B,2,0)</f>
        <v>Ambiental</v>
      </c>
      <c r="C1202" s="4" t="str">
        <f>+VLOOKUP($A1202,DATOS_CAPACITACIONES!A:C,3,0)</f>
        <v>RSPO</v>
      </c>
      <c r="D1202" s="4" t="str">
        <f>+VLOOKUP($A1202,DATOS_CAPACITACIONES!A:D,4,0)</f>
        <v>Identificar los principios y criterios de la Interpretación Nacional del estandar de certificación RSPO 2018.</v>
      </c>
      <c r="E1202" s="4" t="str">
        <f>+VLOOKUP($A1202,DATOS_CAPACITACIONES!A:E,5,0)</f>
        <v>William Fierro</v>
      </c>
      <c r="F1202" s="4" t="str">
        <f>+VLOOKUP($A1202,DATOS_CAPACITACIONES!A:F,6,0)</f>
        <v xml:space="preserve">William Fierro </v>
      </c>
      <c r="G1202" s="4" t="str">
        <f>+VLOOKUP($A1202,DATOS_CAPACITACIONES!A:G,7,0)</f>
        <v xml:space="preserve">Finca El Pilar </v>
      </c>
      <c r="H1202" s="5">
        <f>+VLOOKUP($A1202,DATOS_CAPACITACIONES!A:H,8,0)</f>
        <v>44394</v>
      </c>
      <c r="I1202" s="4">
        <f>+VLOOKUP($A1202,DATOS_CAPACITACIONES!A:I,9,0)</f>
        <v>60</v>
      </c>
      <c r="J1202" s="2">
        <v>1103219172</v>
      </c>
      <c r="K1202" s="4">
        <f>+VLOOKUP($J1202,DATOS_PERSONAL!B:C,2,0)</f>
        <v>1230</v>
      </c>
      <c r="L1202" s="4" t="str">
        <f>+VLOOKUP($J1202,DATOS_PERSONAL!B:D,3,0)</f>
        <v>PABLO SEGUNDO</v>
      </c>
      <c r="M1202" s="4" t="str">
        <f>+VLOOKUP($J1202,DATOS_PERSONAL!B:E,4,0)</f>
        <v xml:space="preserve">CARDENAS MUÑOZ </v>
      </c>
      <c r="N1202" s="4" t="str">
        <f>+VLOOKUP($J1202,DATOS_PERSONAL!B:F,5,0)</f>
        <v>OROBERLÍN S.A.S.</v>
      </c>
      <c r="O1202" s="4">
        <f>+VLOOKUP($A1202,DATOS_CAPACITACIONES!A:N,11,0)</f>
        <v>99</v>
      </c>
      <c r="P1202" s="4">
        <f>+VLOOKUP($A1202,DATOS_CAPACITACIONES!A:L,12,0)</f>
        <v>99</v>
      </c>
      <c r="Q1202" s="3">
        <f t="shared" si="18"/>
        <v>1</v>
      </c>
    </row>
    <row r="1203" spans="1:17" ht="34.5" customHeight="1" x14ac:dyDescent="0.25">
      <c r="A1203" s="2">
        <v>48</v>
      </c>
      <c r="B1203" s="4" t="str">
        <f>+VLOOKUP($A1203,DATOS_CAPACITACIONES!A:B,2,0)</f>
        <v>Ambiental</v>
      </c>
      <c r="C1203" s="4" t="str">
        <f>+VLOOKUP($A1203,DATOS_CAPACITACIONES!A:C,3,0)</f>
        <v>RSPO</v>
      </c>
      <c r="D1203" s="4" t="str">
        <f>+VLOOKUP($A1203,DATOS_CAPACITACIONES!A:D,4,0)</f>
        <v>Identificar los principios y criterios de la Interpretación Nacional del estandar de certificación RSPO 2018.</v>
      </c>
      <c r="E1203" s="4" t="str">
        <f>+VLOOKUP($A1203,DATOS_CAPACITACIONES!A:E,5,0)</f>
        <v>William Fierro</v>
      </c>
      <c r="F1203" s="4" t="str">
        <f>+VLOOKUP($A1203,DATOS_CAPACITACIONES!A:F,6,0)</f>
        <v xml:space="preserve">William Fierro </v>
      </c>
      <c r="G1203" s="4" t="str">
        <f>+VLOOKUP($A1203,DATOS_CAPACITACIONES!A:G,7,0)</f>
        <v xml:space="preserve">Finca El Pilar </v>
      </c>
      <c r="H1203" s="5">
        <f>+VLOOKUP($A1203,DATOS_CAPACITACIONES!A:H,8,0)</f>
        <v>44394</v>
      </c>
      <c r="I1203" s="4">
        <f>+VLOOKUP($A1203,DATOS_CAPACITACIONES!A:I,9,0)</f>
        <v>60</v>
      </c>
      <c r="J1203" s="2">
        <v>1122126686</v>
      </c>
      <c r="K1203" s="4">
        <f>+VLOOKUP($J1203,DATOS_PERSONAL!B:C,2,0)</f>
        <v>1550</v>
      </c>
      <c r="L1203" s="4" t="str">
        <f>+VLOOKUP($J1203,DATOS_PERSONAL!B:D,3,0)</f>
        <v>VICTOR ALEXANDER</v>
      </c>
      <c r="M1203" s="4" t="str">
        <f>+VLOOKUP($J1203,DATOS_PERSONAL!B:E,4,0)</f>
        <v>CARABALI PEREA</v>
      </c>
      <c r="N1203" s="4" t="str">
        <f>+VLOOKUP($J1203,DATOS_PERSONAL!B:F,5,0)</f>
        <v>OROBERLÍN S.A.S.</v>
      </c>
      <c r="O1203" s="4">
        <f>+VLOOKUP($A1203,DATOS_CAPACITACIONES!A:N,11,0)</f>
        <v>99</v>
      </c>
      <c r="P1203" s="4">
        <f>+VLOOKUP($A1203,DATOS_CAPACITACIONES!A:L,12,0)</f>
        <v>99</v>
      </c>
      <c r="Q1203" s="3">
        <f t="shared" si="18"/>
        <v>1</v>
      </c>
    </row>
    <row r="1204" spans="1:17" ht="34.5" customHeight="1" x14ac:dyDescent="0.25">
      <c r="A1204" s="2">
        <v>48</v>
      </c>
      <c r="B1204" s="4" t="str">
        <f>+VLOOKUP($A1204,DATOS_CAPACITACIONES!A:B,2,0)</f>
        <v>Ambiental</v>
      </c>
      <c r="C1204" s="4" t="str">
        <f>+VLOOKUP($A1204,DATOS_CAPACITACIONES!A:C,3,0)</f>
        <v>RSPO</v>
      </c>
      <c r="D1204" s="4" t="str">
        <f>+VLOOKUP($A1204,DATOS_CAPACITACIONES!A:D,4,0)</f>
        <v>Identificar los principios y criterios de la Interpretación Nacional del estandar de certificación RSPO 2018.</v>
      </c>
      <c r="E1204" s="4" t="str">
        <f>+VLOOKUP($A1204,DATOS_CAPACITACIONES!A:E,5,0)</f>
        <v>William Fierro</v>
      </c>
      <c r="F1204" s="4" t="str">
        <f>+VLOOKUP($A1204,DATOS_CAPACITACIONES!A:F,6,0)</f>
        <v xml:space="preserve">William Fierro </v>
      </c>
      <c r="G1204" s="4" t="str">
        <f>+VLOOKUP($A1204,DATOS_CAPACITACIONES!A:G,7,0)</f>
        <v xml:space="preserve">Finca El Pilar </v>
      </c>
      <c r="H1204" s="5">
        <f>+VLOOKUP($A1204,DATOS_CAPACITACIONES!A:H,8,0)</f>
        <v>44394</v>
      </c>
      <c r="I1204" s="4">
        <f>+VLOOKUP($A1204,DATOS_CAPACITACIONES!A:I,9,0)</f>
        <v>60</v>
      </c>
      <c r="J1204" s="2">
        <v>1065667090</v>
      </c>
      <c r="K1204" s="4">
        <f>+VLOOKUP($J1204,DATOS_PERSONAL!B:C,2,0)</f>
        <v>1513</v>
      </c>
      <c r="L1204" s="4" t="str">
        <f>+VLOOKUP($J1204,DATOS_PERSONAL!B:D,3,0)</f>
        <v>CESAR ANTONIO</v>
      </c>
      <c r="M1204" s="4" t="str">
        <f>+VLOOKUP($J1204,DATOS_PERSONAL!B:E,4,0)</f>
        <v xml:space="preserve">CALDERON TRENS </v>
      </c>
      <c r="N1204" s="4" t="str">
        <f>+VLOOKUP($J1204,DATOS_PERSONAL!B:F,5,0)</f>
        <v>OROBERLÍN S.A.S.</v>
      </c>
      <c r="O1204" s="4">
        <f>+VLOOKUP($A1204,DATOS_CAPACITACIONES!A:N,11,0)</f>
        <v>99</v>
      </c>
      <c r="P1204" s="4">
        <f>+VLOOKUP($A1204,DATOS_CAPACITACIONES!A:L,12,0)</f>
        <v>99</v>
      </c>
      <c r="Q1204" s="3">
        <f t="shared" si="18"/>
        <v>1</v>
      </c>
    </row>
    <row r="1205" spans="1:17" ht="34.5" customHeight="1" x14ac:dyDescent="0.25">
      <c r="A1205" s="2">
        <v>48</v>
      </c>
      <c r="B1205" s="4" t="str">
        <f>+VLOOKUP($A1205,DATOS_CAPACITACIONES!A:B,2,0)</f>
        <v>Ambiental</v>
      </c>
      <c r="C1205" s="4" t="str">
        <f>+VLOOKUP($A1205,DATOS_CAPACITACIONES!A:C,3,0)</f>
        <v>RSPO</v>
      </c>
      <c r="D1205" s="4" t="str">
        <f>+VLOOKUP($A1205,DATOS_CAPACITACIONES!A:D,4,0)</f>
        <v>Identificar los principios y criterios de la Interpretación Nacional del estandar de certificación RSPO 2018.</v>
      </c>
      <c r="E1205" s="4" t="str">
        <f>+VLOOKUP($A1205,DATOS_CAPACITACIONES!A:E,5,0)</f>
        <v>William Fierro</v>
      </c>
      <c r="F1205" s="4" t="str">
        <f>+VLOOKUP($A1205,DATOS_CAPACITACIONES!A:F,6,0)</f>
        <v xml:space="preserve">William Fierro </v>
      </c>
      <c r="G1205" s="4" t="str">
        <f>+VLOOKUP($A1205,DATOS_CAPACITACIONES!A:G,7,0)</f>
        <v xml:space="preserve">Finca El Pilar </v>
      </c>
      <c r="H1205" s="5">
        <f>+VLOOKUP($A1205,DATOS_CAPACITACIONES!A:H,8,0)</f>
        <v>44394</v>
      </c>
      <c r="I1205" s="4">
        <f>+VLOOKUP($A1205,DATOS_CAPACITACIONES!A:I,9,0)</f>
        <v>60</v>
      </c>
      <c r="J1205" s="2">
        <v>7278364</v>
      </c>
      <c r="K1205" s="4">
        <f>+VLOOKUP($J1205,DATOS_PERSONAL!B:C,2,0)</f>
        <v>1001</v>
      </c>
      <c r="L1205" s="4" t="str">
        <f>+VLOOKUP($J1205,DATOS_PERSONAL!B:D,3,0)</f>
        <v xml:space="preserve"> OROSMAN</v>
      </c>
      <c r="M1205" s="4" t="str">
        <f>+VLOOKUP($J1205,DATOS_PERSONAL!B:E,4,0)</f>
        <v>BUITRAGO</v>
      </c>
      <c r="N1205" s="4" t="str">
        <f>+VLOOKUP($J1205,DATOS_PERSONAL!B:F,5,0)</f>
        <v>OROBERLÍN S.A.S.</v>
      </c>
      <c r="O1205" s="4">
        <f>+VLOOKUP($A1205,DATOS_CAPACITACIONES!A:N,11,0)</f>
        <v>99</v>
      </c>
      <c r="P1205" s="4">
        <f>+VLOOKUP($A1205,DATOS_CAPACITACIONES!A:L,12,0)</f>
        <v>99</v>
      </c>
      <c r="Q1205" s="3">
        <f t="shared" si="18"/>
        <v>1</v>
      </c>
    </row>
    <row r="1206" spans="1:17" ht="34.5" customHeight="1" x14ac:dyDescent="0.25">
      <c r="A1206" s="2">
        <v>48</v>
      </c>
      <c r="B1206" s="4" t="str">
        <f>+VLOOKUP($A1206,DATOS_CAPACITACIONES!A:B,2,0)</f>
        <v>Ambiental</v>
      </c>
      <c r="C1206" s="4" t="str">
        <f>+VLOOKUP($A1206,DATOS_CAPACITACIONES!A:C,3,0)</f>
        <v>RSPO</v>
      </c>
      <c r="D1206" s="4" t="str">
        <f>+VLOOKUP($A1206,DATOS_CAPACITACIONES!A:D,4,0)</f>
        <v>Identificar los principios y criterios de la Interpretación Nacional del estandar de certificación RSPO 2018.</v>
      </c>
      <c r="E1206" s="4" t="str">
        <f>+VLOOKUP($A1206,DATOS_CAPACITACIONES!A:E,5,0)</f>
        <v>William Fierro</v>
      </c>
      <c r="F1206" s="4" t="str">
        <f>+VLOOKUP($A1206,DATOS_CAPACITACIONES!A:F,6,0)</f>
        <v xml:space="preserve">William Fierro </v>
      </c>
      <c r="G1206" s="4" t="str">
        <f>+VLOOKUP($A1206,DATOS_CAPACITACIONES!A:G,7,0)</f>
        <v xml:space="preserve">Finca El Pilar </v>
      </c>
      <c r="H1206" s="5">
        <f>+VLOOKUP($A1206,DATOS_CAPACITACIONES!A:H,8,0)</f>
        <v>44394</v>
      </c>
      <c r="I1206" s="4">
        <f>+VLOOKUP($A1206,DATOS_CAPACITACIONES!A:I,9,0)</f>
        <v>60</v>
      </c>
      <c r="J1206" s="2">
        <v>17345837</v>
      </c>
      <c r="K1206" s="4">
        <f>+VLOOKUP($J1206,DATOS_PERSONAL!B:C,2,0)</f>
        <v>1240</v>
      </c>
      <c r="L1206" s="4" t="str">
        <f>+VLOOKUP($J1206,DATOS_PERSONAL!B:D,3,0)</f>
        <v>GUILLERMO ANTONIO</v>
      </c>
      <c r="M1206" s="4" t="str">
        <f>+VLOOKUP($J1206,DATOS_PERSONAL!B:E,4,0)</f>
        <v xml:space="preserve">BRAVO </v>
      </c>
      <c r="N1206" s="4" t="str">
        <f>+VLOOKUP($J1206,DATOS_PERSONAL!B:F,5,0)</f>
        <v>OROBERLÍN S.A.S.</v>
      </c>
      <c r="O1206" s="4">
        <f>+VLOOKUP($A1206,DATOS_CAPACITACIONES!A:N,11,0)</f>
        <v>99</v>
      </c>
      <c r="P1206" s="4">
        <f>+VLOOKUP($A1206,DATOS_CAPACITACIONES!A:L,12,0)</f>
        <v>99</v>
      </c>
      <c r="Q1206" s="3">
        <f t="shared" si="18"/>
        <v>1</v>
      </c>
    </row>
    <row r="1207" spans="1:17" ht="34.5" customHeight="1" x14ac:dyDescent="0.25">
      <c r="A1207" s="2">
        <v>48</v>
      </c>
      <c r="B1207" s="4" t="str">
        <f>+VLOOKUP($A1207,DATOS_CAPACITACIONES!A:B,2,0)</f>
        <v>Ambiental</v>
      </c>
      <c r="C1207" s="4" t="str">
        <f>+VLOOKUP($A1207,DATOS_CAPACITACIONES!A:C,3,0)</f>
        <v>RSPO</v>
      </c>
      <c r="D1207" s="4" t="str">
        <f>+VLOOKUP($A1207,DATOS_CAPACITACIONES!A:D,4,0)</f>
        <v>Identificar los principios y criterios de la Interpretación Nacional del estandar de certificación RSPO 2018.</v>
      </c>
      <c r="E1207" s="4" t="str">
        <f>+VLOOKUP($A1207,DATOS_CAPACITACIONES!A:E,5,0)</f>
        <v>William Fierro</v>
      </c>
      <c r="F1207" s="4" t="str">
        <f>+VLOOKUP($A1207,DATOS_CAPACITACIONES!A:F,6,0)</f>
        <v xml:space="preserve">William Fierro </v>
      </c>
      <c r="G1207" s="4" t="str">
        <f>+VLOOKUP($A1207,DATOS_CAPACITACIONES!A:G,7,0)</f>
        <v xml:space="preserve">Finca El Pilar </v>
      </c>
      <c r="H1207" s="5">
        <f>+VLOOKUP($A1207,DATOS_CAPACITACIONES!A:H,8,0)</f>
        <v>44394</v>
      </c>
      <c r="I1207" s="4">
        <f>+VLOOKUP($A1207,DATOS_CAPACITACIONES!A:I,9,0)</f>
        <v>60</v>
      </c>
      <c r="J1207" s="2">
        <v>17345837</v>
      </c>
      <c r="K1207" s="4">
        <f>+VLOOKUP($J1207,DATOS_PERSONAL!B:C,2,0)</f>
        <v>1240</v>
      </c>
      <c r="L1207" s="4" t="str">
        <f>+VLOOKUP($J1207,DATOS_PERSONAL!B:D,3,0)</f>
        <v>GUILLERMO ANTONIO</v>
      </c>
      <c r="M1207" s="4" t="str">
        <f>+VLOOKUP($J1207,DATOS_PERSONAL!B:E,4,0)</f>
        <v xml:space="preserve">BRAVO </v>
      </c>
      <c r="N1207" s="4" t="str">
        <f>+VLOOKUP($J1207,DATOS_PERSONAL!B:F,5,0)</f>
        <v>OROBERLÍN S.A.S.</v>
      </c>
      <c r="O1207" s="4">
        <f>+VLOOKUP($A1207,DATOS_CAPACITACIONES!A:N,11,0)</f>
        <v>99</v>
      </c>
      <c r="P1207" s="4">
        <f>+VLOOKUP($A1207,DATOS_CAPACITACIONES!A:L,12,0)</f>
        <v>99</v>
      </c>
      <c r="Q1207" s="3">
        <f t="shared" si="18"/>
        <v>1</v>
      </c>
    </row>
    <row r="1208" spans="1:17" ht="34.5" customHeight="1" x14ac:dyDescent="0.25">
      <c r="A1208" s="2">
        <v>48</v>
      </c>
      <c r="B1208" s="4" t="str">
        <f>+VLOOKUP($A1208,DATOS_CAPACITACIONES!A:B,2,0)</f>
        <v>Ambiental</v>
      </c>
      <c r="C1208" s="4" t="str">
        <f>+VLOOKUP($A1208,DATOS_CAPACITACIONES!A:C,3,0)</f>
        <v>RSPO</v>
      </c>
      <c r="D1208" s="4" t="str">
        <f>+VLOOKUP($A1208,DATOS_CAPACITACIONES!A:D,4,0)</f>
        <v>Identificar los principios y criterios de la Interpretación Nacional del estandar de certificación RSPO 2018.</v>
      </c>
      <c r="E1208" s="4" t="str">
        <f>+VLOOKUP($A1208,DATOS_CAPACITACIONES!A:E,5,0)</f>
        <v>William Fierro</v>
      </c>
      <c r="F1208" s="4" t="str">
        <f>+VLOOKUP($A1208,DATOS_CAPACITACIONES!A:F,6,0)</f>
        <v xml:space="preserve">William Fierro </v>
      </c>
      <c r="G1208" s="4" t="str">
        <f>+VLOOKUP($A1208,DATOS_CAPACITACIONES!A:G,7,0)</f>
        <v xml:space="preserve">Finca El Pilar </v>
      </c>
      <c r="H1208" s="5">
        <f>+VLOOKUP($A1208,DATOS_CAPACITACIONES!A:H,8,0)</f>
        <v>44394</v>
      </c>
      <c r="I1208" s="4">
        <f>+VLOOKUP($A1208,DATOS_CAPACITACIONES!A:I,9,0)</f>
        <v>60</v>
      </c>
      <c r="J1208" s="2">
        <v>1006697383</v>
      </c>
      <c r="K1208" s="4">
        <f>+VLOOKUP($J1208,DATOS_PERSONAL!B:C,2,0)</f>
        <v>1535</v>
      </c>
      <c r="L1208" s="4" t="str">
        <f>+VLOOKUP($J1208,DATOS_PERSONAL!B:D,3,0)</f>
        <v>DIANA SOFIA</v>
      </c>
      <c r="M1208" s="4" t="str">
        <f>+VLOOKUP($J1208,DATOS_PERSONAL!B:E,4,0)</f>
        <v xml:space="preserve">BLANCO ANDRADE </v>
      </c>
      <c r="N1208" s="4" t="str">
        <f>+VLOOKUP($J1208,DATOS_PERSONAL!B:F,5,0)</f>
        <v>OROBERLÍN S.A.S.</v>
      </c>
      <c r="O1208" s="4">
        <f>+VLOOKUP($A1208,DATOS_CAPACITACIONES!A:N,11,0)</f>
        <v>99</v>
      </c>
      <c r="P1208" s="4">
        <f>+VLOOKUP($A1208,DATOS_CAPACITACIONES!A:L,12,0)</f>
        <v>99</v>
      </c>
      <c r="Q1208" s="3">
        <f t="shared" si="18"/>
        <v>1</v>
      </c>
    </row>
    <row r="1209" spans="1:17" ht="34.5" customHeight="1" x14ac:dyDescent="0.25">
      <c r="A1209" s="2">
        <v>48</v>
      </c>
      <c r="B1209" s="4" t="str">
        <f>+VLOOKUP($A1209,DATOS_CAPACITACIONES!A:B,2,0)</f>
        <v>Ambiental</v>
      </c>
      <c r="C1209" s="4" t="str">
        <f>+VLOOKUP($A1209,DATOS_CAPACITACIONES!A:C,3,0)</f>
        <v>RSPO</v>
      </c>
      <c r="D1209" s="4" t="str">
        <f>+VLOOKUP($A1209,DATOS_CAPACITACIONES!A:D,4,0)</f>
        <v>Identificar los principios y criterios de la Interpretación Nacional del estandar de certificación RSPO 2018.</v>
      </c>
      <c r="E1209" s="4" t="str">
        <f>+VLOOKUP($A1209,DATOS_CAPACITACIONES!A:E,5,0)</f>
        <v>William Fierro</v>
      </c>
      <c r="F1209" s="4" t="str">
        <f>+VLOOKUP($A1209,DATOS_CAPACITACIONES!A:F,6,0)</f>
        <v xml:space="preserve">William Fierro </v>
      </c>
      <c r="G1209" s="4" t="str">
        <f>+VLOOKUP($A1209,DATOS_CAPACITACIONES!A:G,7,0)</f>
        <v xml:space="preserve">Finca El Pilar </v>
      </c>
      <c r="H1209" s="5">
        <f>+VLOOKUP($A1209,DATOS_CAPACITACIONES!A:H,8,0)</f>
        <v>44394</v>
      </c>
      <c r="I1209" s="4">
        <f>+VLOOKUP($A1209,DATOS_CAPACITACIONES!A:I,9,0)</f>
        <v>60</v>
      </c>
      <c r="J1209" s="2">
        <v>11323827</v>
      </c>
      <c r="K1209" s="4" t="str">
        <f>+VLOOKUP($J1209,DATOS_PERSONAL!B:C,2,0)</f>
        <v>N/A</v>
      </c>
      <c r="L1209" s="4" t="str">
        <f>+VLOOKUP($J1209,DATOS_PERSONAL!B:D,3,0)</f>
        <v>ARQUIMEDES</v>
      </c>
      <c r="M1209" s="4" t="str">
        <f>+VLOOKUP($J1209,DATOS_PERSONAL!B:E,4,0)</f>
        <v>BERNAL</v>
      </c>
      <c r="N1209" s="4" t="str">
        <f>+VLOOKUP($J1209,DATOS_PERSONAL!B:F,5,0)</f>
        <v>PALMERAS CARARABO S.A.</v>
      </c>
      <c r="O1209" s="4">
        <f>+VLOOKUP($A1209,DATOS_CAPACITACIONES!A:N,11,0)</f>
        <v>99</v>
      </c>
      <c r="P1209" s="4">
        <f>+VLOOKUP($A1209,DATOS_CAPACITACIONES!A:L,12,0)</f>
        <v>99</v>
      </c>
      <c r="Q1209" s="3">
        <f t="shared" si="18"/>
        <v>1</v>
      </c>
    </row>
    <row r="1210" spans="1:17" ht="34.5" customHeight="1" x14ac:dyDescent="0.25">
      <c r="A1210" s="2">
        <v>48</v>
      </c>
      <c r="B1210" s="4" t="str">
        <f>+VLOOKUP($A1210,DATOS_CAPACITACIONES!A:B,2,0)</f>
        <v>Ambiental</v>
      </c>
      <c r="C1210" s="4" t="str">
        <f>+VLOOKUP($A1210,DATOS_CAPACITACIONES!A:C,3,0)</f>
        <v>RSPO</v>
      </c>
      <c r="D1210" s="4" t="str">
        <f>+VLOOKUP($A1210,DATOS_CAPACITACIONES!A:D,4,0)</f>
        <v>Identificar los principios y criterios de la Interpretación Nacional del estandar de certificación RSPO 2018.</v>
      </c>
      <c r="E1210" s="4" t="str">
        <f>+VLOOKUP($A1210,DATOS_CAPACITACIONES!A:E,5,0)</f>
        <v>William Fierro</v>
      </c>
      <c r="F1210" s="4" t="str">
        <f>+VLOOKUP($A1210,DATOS_CAPACITACIONES!A:F,6,0)</f>
        <v xml:space="preserve">William Fierro </v>
      </c>
      <c r="G1210" s="4" t="str">
        <f>+VLOOKUP($A1210,DATOS_CAPACITACIONES!A:G,7,0)</f>
        <v xml:space="preserve">Finca El Pilar </v>
      </c>
      <c r="H1210" s="5">
        <f>+VLOOKUP($A1210,DATOS_CAPACITACIONES!A:H,8,0)</f>
        <v>44394</v>
      </c>
      <c r="I1210" s="4">
        <f>+VLOOKUP($A1210,DATOS_CAPACITACIONES!A:I,9,0)</f>
        <v>60</v>
      </c>
      <c r="J1210" s="2">
        <v>1193531410</v>
      </c>
      <c r="K1210" s="4">
        <f>+VLOOKUP($J1210,DATOS_PERSONAL!B:C,2,0)</f>
        <v>1544</v>
      </c>
      <c r="L1210" s="4" t="str">
        <f>+VLOOKUP($J1210,DATOS_PERSONAL!B:D,3,0)</f>
        <v>SARA DANIELA</v>
      </c>
      <c r="M1210" s="4" t="str">
        <f>+VLOOKUP($J1210,DATOS_PERSONAL!B:E,4,0)</f>
        <v xml:space="preserve">BELTRAN MORENO </v>
      </c>
      <c r="N1210" s="4" t="str">
        <f>+VLOOKUP($J1210,DATOS_PERSONAL!B:F,5,0)</f>
        <v>OROBERLÍN S.A.S.</v>
      </c>
      <c r="O1210" s="4">
        <f>+VLOOKUP($A1210,DATOS_CAPACITACIONES!A:N,11,0)</f>
        <v>99</v>
      </c>
      <c r="P1210" s="4">
        <f>+VLOOKUP($A1210,DATOS_CAPACITACIONES!A:L,12,0)</f>
        <v>99</v>
      </c>
      <c r="Q1210" s="3">
        <f t="shared" si="18"/>
        <v>1</v>
      </c>
    </row>
    <row r="1211" spans="1:17" ht="34.5" customHeight="1" x14ac:dyDescent="0.25">
      <c r="A1211" s="2">
        <v>48</v>
      </c>
      <c r="B1211" s="4" t="str">
        <f>+VLOOKUP($A1211,DATOS_CAPACITACIONES!A:B,2,0)</f>
        <v>Ambiental</v>
      </c>
      <c r="C1211" s="4" t="str">
        <f>+VLOOKUP($A1211,DATOS_CAPACITACIONES!A:C,3,0)</f>
        <v>RSPO</v>
      </c>
      <c r="D1211" s="4" t="str">
        <f>+VLOOKUP($A1211,DATOS_CAPACITACIONES!A:D,4,0)</f>
        <v>Identificar los principios y criterios de la Interpretación Nacional del estandar de certificación RSPO 2018.</v>
      </c>
      <c r="E1211" s="4" t="str">
        <f>+VLOOKUP($A1211,DATOS_CAPACITACIONES!A:E,5,0)</f>
        <v>William Fierro</v>
      </c>
      <c r="F1211" s="4" t="str">
        <f>+VLOOKUP($A1211,DATOS_CAPACITACIONES!A:F,6,0)</f>
        <v xml:space="preserve">William Fierro </v>
      </c>
      <c r="G1211" s="4" t="str">
        <f>+VLOOKUP($A1211,DATOS_CAPACITACIONES!A:G,7,0)</f>
        <v xml:space="preserve">Finca El Pilar </v>
      </c>
      <c r="H1211" s="5">
        <f>+VLOOKUP($A1211,DATOS_CAPACITACIONES!A:H,8,0)</f>
        <v>44394</v>
      </c>
      <c r="I1211" s="4">
        <f>+VLOOKUP($A1211,DATOS_CAPACITACIONES!A:I,9,0)</f>
        <v>60</v>
      </c>
      <c r="J1211" s="2">
        <v>1106333245</v>
      </c>
      <c r="K1211" s="4" t="str">
        <f>+VLOOKUP($J1211,DATOS_PERSONAL!B:C,2,0)</f>
        <v>N/A</v>
      </c>
      <c r="L1211" s="4" t="str">
        <f>+VLOOKUP($J1211,DATOS_PERSONAL!B:D,3,0)</f>
        <v xml:space="preserve">NUBIA ESPERANZA </v>
      </c>
      <c r="M1211" s="4" t="str">
        <f>+VLOOKUP($J1211,DATOS_PERSONAL!B:E,4,0)</f>
        <v>BELTRAN ECHEVERRY</v>
      </c>
      <c r="N1211" s="4" t="str">
        <f>+VLOOKUP($J1211,DATOS_PERSONAL!B:F,5,0)</f>
        <v>PALMERAS CARARABO S.A.</v>
      </c>
      <c r="O1211" s="4">
        <f>+VLOOKUP($A1211,DATOS_CAPACITACIONES!A:N,11,0)</f>
        <v>99</v>
      </c>
      <c r="P1211" s="4">
        <f>+VLOOKUP($A1211,DATOS_CAPACITACIONES!A:L,12,0)</f>
        <v>99</v>
      </c>
      <c r="Q1211" s="3">
        <f t="shared" si="18"/>
        <v>1</v>
      </c>
    </row>
    <row r="1212" spans="1:17" ht="34.5" customHeight="1" x14ac:dyDescent="0.25">
      <c r="A1212" s="2">
        <v>48</v>
      </c>
      <c r="B1212" s="4" t="str">
        <f>+VLOOKUP($A1212,DATOS_CAPACITACIONES!A:B,2,0)</f>
        <v>Ambiental</v>
      </c>
      <c r="C1212" s="4" t="str">
        <f>+VLOOKUP($A1212,DATOS_CAPACITACIONES!A:C,3,0)</f>
        <v>RSPO</v>
      </c>
      <c r="D1212" s="4" t="str">
        <f>+VLOOKUP($A1212,DATOS_CAPACITACIONES!A:D,4,0)</f>
        <v>Identificar los principios y criterios de la Interpretación Nacional del estandar de certificación RSPO 2018.</v>
      </c>
      <c r="E1212" s="4" t="str">
        <f>+VLOOKUP($A1212,DATOS_CAPACITACIONES!A:E,5,0)</f>
        <v>William Fierro</v>
      </c>
      <c r="F1212" s="4" t="str">
        <f>+VLOOKUP($A1212,DATOS_CAPACITACIONES!A:F,6,0)</f>
        <v xml:space="preserve">William Fierro </v>
      </c>
      <c r="G1212" s="4" t="str">
        <f>+VLOOKUP($A1212,DATOS_CAPACITACIONES!A:G,7,0)</f>
        <v xml:space="preserve">Finca El Pilar </v>
      </c>
      <c r="H1212" s="5">
        <f>+VLOOKUP($A1212,DATOS_CAPACITACIONES!A:H,8,0)</f>
        <v>44394</v>
      </c>
      <c r="I1212" s="4">
        <f>+VLOOKUP($A1212,DATOS_CAPACITACIONES!A:I,9,0)</f>
        <v>60</v>
      </c>
      <c r="J1212" s="2">
        <v>19618655</v>
      </c>
      <c r="K1212" s="4">
        <f>+VLOOKUP($J1212,DATOS_PERSONAL!B:C,2,0)</f>
        <v>1551</v>
      </c>
      <c r="L1212" s="4" t="str">
        <f>+VLOOKUP($J1212,DATOS_PERSONAL!B:D,3,0)</f>
        <v>WILMAN ANTONIO</v>
      </c>
      <c r="M1212" s="4" t="str">
        <f>+VLOOKUP($J1212,DATOS_PERSONAL!B:E,4,0)</f>
        <v>BARRETO MARTINEZ</v>
      </c>
      <c r="N1212" s="4" t="str">
        <f>+VLOOKUP($J1212,DATOS_PERSONAL!B:F,5,0)</f>
        <v>OROBERLÍN S.A.S.</v>
      </c>
      <c r="O1212" s="4">
        <f>+VLOOKUP($A1212,DATOS_CAPACITACIONES!A:N,11,0)</f>
        <v>99</v>
      </c>
      <c r="P1212" s="4">
        <f>+VLOOKUP($A1212,DATOS_CAPACITACIONES!A:L,12,0)</f>
        <v>99</v>
      </c>
      <c r="Q1212" s="3">
        <f t="shared" si="18"/>
        <v>1</v>
      </c>
    </row>
    <row r="1213" spans="1:17" ht="34.5" customHeight="1" x14ac:dyDescent="0.25">
      <c r="A1213" s="2">
        <v>48</v>
      </c>
      <c r="B1213" s="4" t="str">
        <f>+VLOOKUP($A1213,DATOS_CAPACITACIONES!A:B,2,0)</f>
        <v>Ambiental</v>
      </c>
      <c r="C1213" s="4" t="str">
        <f>+VLOOKUP($A1213,DATOS_CAPACITACIONES!A:C,3,0)</f>
        <v>RSPO</v>
      </c>
      <c r="D1213" s="4" t="str">
        <f>+VLOOKUP($A1213,DATOS_CAPACITACIONES!A:D,4,0)</f>
        <v>Identificar los principios y criterios de la Interpretación Nacional del estandar de certificación RSPO 2018.</v>
      </c>
      <c r="E1213" s="4" t="str">
        <f>+VLOOKUP($A1213,DATOS_CAPACITACIONES!A:E,5,0)</f>
        <v>William Fierro</v>
      </c>
      <c r="F1213" s="4" t="str">
        <f>+VLOOKUP($A1213,DATOS_CAPACITACIONES!A:F,6,0)</f>
        <v xml:space="preserve">William Fierro </v>
      </c>
      <c r="G1213" s="4" t="str">
        <f>+VLOOKUP($A1213,DATOS_CAPACITACIONES!A:G,7,0)</f>
        <v xml:space="preserve">Finca El Pilar </v>
      </c>
      <c r="H1213" s="5">
        <f>+VLOOKUP($A1213,DATOS_CAPACITACIONES!A:H,8,0)</f>
        <v>44394</v>
      </c>
      <c r="I1213" s="4">
        <f>+VLOOKUP($A1213,DATOS_CAPACITACIONES!A:I,9,0)</f>
        <v>60</v>
      </c>
      <c r="J1213" s="2">
        <v>1121935929</v>
      </c>
      <c r="K1213" s="4" t="str">
        <f>+VLOOKUP($J1213,DATOS_PERSONAL!B:C,2,0)</f>
        <v>N/A</v>
      </c>
      <c r="L1213" s="4" t="str">
        <f>+VLOOKUP($J1213,DATOS_PERSONAL!B:D,3,0)</f>
        <v>MILTON ANDRÉS</v>
      </c>
      <c r="M1213" s="4" t="str">
        <f>+VLOOKUP($J1213,DATOS_PERSONAL!B:E,4,0)</f>
        <v>AVILA LEGUIZAMO</v>
      </c>
      <c r="N1213" s="4" t="str">
        <f>+VLOOKUP($J1213,DATOS_PERSONAL!B:F,5,0)</f>
        <v>OROBERLÍN S.A.S.</v>
      </c>
      <c r="O1213" s="4">
        <f>+VLOOKUP($A1213,DATOS_CAPACITACIONES!A:N,11,0)</f>
        <v>99</v>
      </c>
      <c r="P1213" s="4">
        <f>+VLOOKUP($A1213,DATOS_CAPACITACIONES!A:L,12,0)</f>
        <v>99</v>
      </c>
      <c r="Q1213" s="3">
        <f t="shared" si="18"/>
        <v>1</v>
      </c>
    </row>
    <row r="1214" spans="1:17" ht="34.5" customHeight="1" x14ac:dyDescent="0.25">
      <c r="A1214" s="2">
        <v>48</v>
      </c>
      <c r="B1214" s="4" t="str">
        <f>+VLOOKUP($A1214,DATOS_CAPACITACIONES!A:B,2,0)</f>
        <v>Ambiental</v>
      </c>
      <c r="C1214" s="4" t="str">
        <f>+VLOOKUP($A1214,DATOS_CAPACITACIONES!A:C,3,0)</f>
        <v>RSPO</v>
      </c>
      <c r="D1214" s="4" t="str">
        <f>+VLOOKUP($A1214,DATOS_CAPACITACIONES!A:D,4,0)</f>
        <v>Identificar los principios y criterios de la Interpretación Nacional del estandar de certificación RSPO 2018.</v>
      </c>
      <c r="E1214" s="4" t="str">
        <f>+VLOOKUP($A1214,DATOS_CAPACITACIONES!A:E,5,0)</f>
        <v>William Fierro</v>
      </c>
      <c r="F1214" s="4" t="str">
        <f>+VLOOKUP($A1214,DATOS_CAPACITACIONES!A:F,6,0)</f>
        <v xml:space="preserve">William Fierro </v>
      </c>
      <c r="G1214" s="4" t="str">
        <f>+VLOOKUP($A1214,DATOS_CAPACITACIONES!A:G,7,0)</f>
        <v xml:space="preserve">Finca El Pilar </v>
      </c>
      <c r="H1214" s="5">
        <f>+VLOOKUP($A1214,DATOS_CAPACITACIONES!A:H,8,0)</f>
        <v>44394</v>
      </c>
      <c r="I1214" s="4">
        <f>+VLOOKUP($A1214,DATOS_CAPACITACIONES!A:I,9,0)</f>
        <v>60</v>
      </c>
      <c r="J1214" s="2">
        <v>1122128167</v>
      </c>
      <c r="K1214" s="4">
        <f>+VLOOKUP($J1214,DATOS_PERSONAL!B:C,2,0)</f>
        <v>1552</v>
      </c>
      <c r="L1214" s="4" t="str">
        <f>+VLOOKUP($J1214,DATOS_PERSONAL!B:D,3,0)</f>
        <v>FREDY</v>
      </c>
      <c r="M1214" s="4" t="str">
        <f>+VLOOKUP($J1214,DATOS_PERSONAL!B:E,4,0)</f>
        <v>ASPRILLA</v>
      </c>
      <c r="N1214" s="4" t="str">
        <f>+VLOOKUP($J1214,DATOS_PERSONAL!B:F,5,0)</f>
        <v>OROBERLÍN S.A.S.</v>
      </c>
      <c r="O1214" s="4">
        <f>+VLOOKUP($A1214,DATOS_CAPACITACIONES!A:N,11,0)</f>
        <v>99</v>
      </c>
      <c r="P1214" s="4">
        <f>+VLOOKUP($A1214,DATOS_CAPACITACIONES!A:L,12,0)</f>
        <v>99</v>
      </c>
      <c r="Q1214" s="3">
        <f t="shared" si="18"/>
        <v>1</v>
      </c>
    </row>
    <row r="1215" spans="1:17" ht="34.5" customHeight="1" x14ac:dyDescent="0.25">
      <c r="A1215" s="2">
        <v>48</v>
      </c>
      <c r="B1215" s="4" t="str">
        <f>+VLOOKUP($A1215,DATOS_CAPACITACIONES!A:B,2,0)</f>
        <v>Ambiental</v>
      </c>
      <c r="C1215" s="4" t="str">
        <f>+VLOOKUP($A1215,DATOS_CAPACITACIONES!A:C,3,0)</f>
        <v>RSPO</v>
      </c>
      <c r="D1215" s="4" t="str">
        <f>+VLOOKUP($A1215,DATOS_CAPACITACIONES!A:D,4,0)</f>
        <v>Identificar los principios y criterios de la Interpretación Nacional del estandar de certificación RSPO 2018.</v>
      </c>
      <c r="E1215" s="4" t="str">
        <f>+VLOOKUP($A1215,DATOS_CAPACITACIONES!A:E,5,0)</f>
        <v>William Fierro</v>
      </c>
      <c r="F1215" s="4" t="str">
        <f>+VLOOKUP($A1215,DATOS_CAPACITACIONES!A:F,6,0)</f>
        <v xml:space="preserve">William Fierro </v>
      </c>
      <c r="G1215" s="4" t="str">
        <f>+VLOOKUP($A1215,DATOS_CAPACITACIONES!A:G,7,0)</f>
        <v xml:space="preserve">Finca El Pilar </v>
      </c>
      <c r="H1215" s="5">
        <f>+VLOOKUP($A1215,DATOS_CAPACITACIONES!A:H,8,0)</f>
        <v>44394</v>
      </c>
      <c r="I1215" s="4">
        <f>+VLOOKUP($A1215,DATOS_CAPACITACIONES!A:I,9,0)</f>
        <v>60</v>
      </c>
      <c r="J1215" s="2">
        <v>1052702515</v>
      </c>
      <c r="K1215" s="4">
        <f>+VLOOKUP($J1215,DATOS_PERSONAL!B:C,2,0)</f>
        <v>1517</v>
      </c>
      <c r="L1215" s="4" t="str">
        <f>+VLOOKUP($J1215,DATOS_PERSONAL!B:D,3,0)</f>
        <v xml:space="preserve"> ALEXANDER</v>
      </c>
      <c r="M1215" s="4" t="str">
        <f>+VLOOKUP($J1215,DATOS_PERSONAL!B:E,4,0)</f>
        <v>ANGULO CANTILLO</v>
      </c>
      <c r="N1215" s="4" t="str">
        <f>+VLOOKUP($J1215,DATOS_PERSONAL!B:F,5,0)</f>
        <v>OROBERLÍN S.A.S.</v>
      </c>
      <c r="O1215" s="4">
        <f>+VLOOKUP($A1215,DATOS_CAPACITACIONES!A:N,11,0)</f>
        <v>99</v>
      </c>
      <c r="P1215" s="4">
        <f>+VLOOKUP($A1215,DATOS_CAPACITACIONES!A:L,12,0)</f>
        <v>99</v>
      </c>
      <c r="Q1215" s="3">
        <f t="shared" si="18"/>
        <v>1</v>
      </c>
    </row>
    <row r="1216" spans="1:17" ht="34.5" customHeight="1" x14ac:dyDescent="0.25">
      <c r="A1216" s="2">
        <v>48</v>
      </c>
      <c r="B1216" s="4" t="str">
        <f>+VLOOKUP($A1216,DATOS_CAPACITACIONES!A:B,2,0)</f>
        <v>Ambiental</v>
      </c>
      <c r="C1216" s="4" t="str">
        <f>+VLOOKUP($A1216,DATOS_CAPACITACIONES!A:C,3,0)</f>
        <v>RSPO</v>
      </c>
      <c r="D1216" s="4" t="str">
        <f>+VLOOKUP($A1216,DATOS_CAPACITACIONES!A:D,4,0)</f>
        <v>Identificar los principios y criterios de la Interpretación Nacional del estandar de certificación RSPO 2018.</v>
      </c>
      <c r="E1216" s="4" t="str">
        <f>+VLOOKUP($A1216,DATOS_CAPACITACIONES!A:E,5,0)</f>
        <v>William Fierro</v>
      </c>
      <c r="F1216" s="4" t="str">
        <f>+VLOOKUP($A1216,DATOS_CAPACITACIONES!A:F,6,0)</f>
        <v xml:space="preserve">William Fierro </v>
      </c>
      <c r="G1216" s="4" t="str">
        <f>+VLOOKUP($A1216,DATOS_CAPACITACIONES!A:G,7,0)</f>
        <v xml:space="preserve">Finca El Pilar </v>
      </c>
      <c r="H1216" s="5">
        <f>+VLOOKUP($A1216,DATOS_CAPACITACIONES!A:H,8,0)</f>
        <v>44394</v>
      </c>
      <c r="I1216" s="4">
        <f>+VLOOKUP($A1216,DATOS_CAPACITACIONES!A:I,9,0)</f>
        <v>60</v>
      </c>
      <c r="J1216" s="2">
        <v>1120499197</v>
      </c>
      <c r="K1216" s="4">
        <f>+VLOOKUP($J1216,DATOS_PERSONAL!B:C,2,0)</f>
        <v>1065</v>
      </c>
      <c r="L1216" s="4" t="str">
        <f>+VLOOKUP($J1216,DATOS_PERSONAL!B:D,3,0)</f>
        <v>LADY JOHANA</v>
      </c>
      <c r="M1216" s="4" t="str">
        <f>+VLOOKUP($J1216,DATOS_PERSONAL!B:E,4,0)</f>
        <v xml:space="preserve">ANDRADE SANCHEZ </v>
      </c>
      <c r="N1216" s="4" t="str">
        <f>+VLOOKUP($J1216,DATOS_PERSONAL!B:F,5,0)</f>
        <v>OROBERLÍN S.A.S.</v>
      </c>
      <c r="O1216" s="4">
        <f>+VLOOKUP($A1216,DATOS_CAPACITACIONES!A:N,11,0)</f>
        <v>99</v>
      </c>
      <c r="P1216" s="4">
        <f>+VLOOKUP($A1216,DATOS_CAPACITACIONES!A:L,12,0)</f>
        <v>99</v>
      </c>
      <c r="Q1216" s="3">
        <f t="shared" si="18"/>
        <v>1</v>
      </c>
    </row>
    <row r="1217" spans="1:17" ht="34.5" customHeight="1" x14ac:dyDescent="0.25">
      <c r="A1217" s="2">
        <v>48</v>
      </c>
      <c r="B1217" s="4" t="str">
        <f>+VLOOKUP($A1217,DATOS_CAPACITACIONES!A:B,2,0)</f>
        <v>Ambiental</v>
      </c>
      <c r="C1217" s="4" t="str">
        <f>+VLOOKUP($A1217,DATOS_CAPACITACIONES!A:C,3,0)</f>
        <v>RSPO</v>
      </c>
      <c r="D1217" s="4" t="str">
        <f>+VLOOKUP($A1217,DATOS_CAPACITACIONES!A:D,4,0)</f>
        <v>Identificar los principios y criterios de la Interpretación Nacional del estandar de certificación RSPO 2018.</v>
      </c>
      <c r="E1217" s="4" t="str">
        <f>+VLOOKUP($A1217,DATOS_CAPACITACIONES!A:E,5,0)</f>
        <v>William Fierro</v>
      </c>
      <c r="F1217" s="4" t="str">
        <f>+VLOOKUP($A1217,DATOS_CAPACITACIONES!A:F,6,0)</f>
        <v xml:space="preserve">William Fierro </v>
      </c>
      <c r="G1217" s="4" t="str">
        <f>+VLOOKUP($A1217,DATOS_CAPACITACIONES!A:G,7,0)</f>
        <v xml:space="preserve">Finca El Pilar </v>
      </c>
      <c r="H1217" s="5">
        <f>+VLOOKUP($A1217,DATOS_CAPACITACIONES!A:H,8,0)</f>
        <v>44394</v>
      </c>
      <c r="I1217" s="4">
        <f>+VLOOKUP($A1217,DATOS_CAPACITACIONES!A:I,9,0)</f>
        <v>60</v>
      </c>
      <c r="J1217" s="2">
        <v>1121844449</v>
      </c>
      <c r="K1217" s="4">
        <f>+VLOOKUP($J1217,DATOS_PERSONAL!B:C,2,0)</f>
        <v>1097</v>
      </c>
      <c r="L1217" s="4" t="str">
        <f>+VLOOKUP($J1217,DATOS_PERSONAL!B:D,3,0)</f>
        <v>JOSE MANUEL</v>
      </c>
      <c r="M1217" s="4" t="str">
        <f>+VLOOKUP($J1217,DATOS_PERSONAL!B:E,4,0)</f>
        <v xml:space="preserve">AMAYA GONZALEZ </v>
      </c>
      <c r="N1217" s="4" t="str">
        <f>+VLOOKUP($J1217,DATOS_PERSONAL!B:F,5,0)</f>
        <v>OROBERLÍN S.A.S.</v>
      </c>
      <c r="O1217" s="4">
        <f>+VLOOKUP($A1217,DATOS_CAPACITACIONES!A:N,11,0)</f>
        <v>99</v>
      </c>
      <c r="P1217" s="4">
        <f>+VLOOKUP($A1217,DATOS_CAPACITACIONES!A:L,12,0)</f>
        <v>99</v>
      </c>
      <c r="Q1217" s="3">
        <f t="shared" si="18"/>
        <v>1</v>
      </c>
    </row>
    <row r="1218" spans="1:17" ht="34.5" customHeight="1" x14ac:dyDescent="0.25">
      <c r="A1218" s="2">
        <v>48</v>
      </c>
      <c r="B1218" s="4" t="str">
        <f>+VLOOKUP($A1218,DATOS_CAPACITACIONES!A:B,2,0)</f>
        <v>Ambiental</v>
      </c>
      <c r="C1218" s="4" t="str">
        <f>+VLOOKUP($A1218,DATOS_CAPACITACIONES!A:C,3,0)</f>
        <v>RSPO</v>
      </c>
      <c r="D1218" s="4" t="str">
        <f>+VLOOKUP($A1218,DATOS_CAPACITACIONES!A:D,4,0)</f>
        <v>Identificar los principios y criterios de la Interpretación Nacional del estandar de certificación RSPO 2018.</v>
      </c>
      <c r="E1218" s="4" t="str">
        <f>+VLOOKUP($A1218,DATOS_CAPACITACIONES!A:E,5,0)</f>
        <v>William Fierro</v>
      </c>
      <c r="F1218" s="4" t="str">
        <f>+VLOOKUP($A1218,DATOS_CAPACITACIONES!A:F,6,0)</f>
        <v xml:space="preserve">William Fierro </v>
      </c>
      <c r="G1218" s="4" t="str">
        <f>+VLOOKUP($A1218,DATOS_CAPACITACIONES!A:G,7,0)</f>
        <v xml:space="preserve">Finca El Pilar </v>
      </c>
      <c r="H1218" s="5">
        <f>+VLOOKUP($A1218,DATOS_CAPACITACIONES!A:H,8,0)</f>
        <v>44394</v>
      </c>
      <c r="I1218" s="4">
        <f>+VLOOKUP($A1218,DATOS_CAPACITACIONES!A:I,9,0)</f>
        <v>60</v>
      </c>
      <c r="J1218" s="2">
        <v>1122126571</v>
      </c>
      <c r="K1218" s="4">
        <f>+VLOOKUP($J1218,DATOS_PERSONAL!B:C,2,0)</f>
        <v>1485</v>
      </c>
      <c r="L1218" s="4" t="str">
        <f>+VLOOKUP($J1218,DATOS_PERSONAL!B:D,3,0)</f>
        <v xml:space="preserve"> FREDY ALEXANDER</v>
      </c>
      <c r="M1218" s="4" t="str">
        <f>+VLOOKUP($J1218,DATOS_PERSONAL!B:E,4,0)</f>
        <v>ALVAREZ GALINDO</v>
      </c>
      <c r="N1218" s="4" t="str">
        <f>+VLOOKUP($J1218,DATOS_PERSONAL!B:F,5,0)</f>
        <v>OROBERLÍN S.A.S.</v>
      </c>
      <c r="O1218" s="4">
        <f>+VLOOKUP($A1218,DATOS_CAPACITACIONES!A:N,11,0)</f>
        <v>99</v>
      </c>
      <c r="P1218" s="4">
        <f>+VLOOKUP($A1218,DATOS_CAPACITACIONES!A:L,12,0)</f>
        <v>99</v>
      </c>
      <c r="Q1218" s="3">
        <f t="shared" ref="Q1218:Q1281" si="19">(P1218/O1218)</f>
        <v>1</v>
      </c>
    </row>
    <row r="1219" spans="1:17" ht="34.5" customHeight="1" x14ac:dyDescent="0.25">
      <c r="A1219" s="2">
        <v>48</v>
      </c>
      <c r="B1219" s="4" t="str">
        <f>+VLOOKUP($A1219,DATOS_CAPACITACIONES!A:B,2,0)</f>
        <v>Ambiental</v>
      </c>
      <c r="C1219" s="4" t="str">
        <f>+VLOOKUP($A1219,DATOS_CAPACITACIONES!A:C,3,0)</f>
        <v>RSPO</v>
      </c>
      <c r="D1219" s="4" t="str">
        <f>+VLOOKUP($A1219,DATOS_CAPACITACIONES!A:D,4,0)</f>
        <v>Identificar los principios y criterios de la Interpretación Nacional del estandar de certificación RSPO 2018.</v>
      </c>
      <c r="E1219" s="4" t="str">
        <f>+VLOOKUP($A1219,DATOS_CAPACITACIONES!A:E,5,0)</f>
        <v>William Fierro</v>
      </c>
      <c r="F1219" s="4" t="str">
        <f>+VLOOKUP($A1219,DATOS_CAPACITACIONES!A:F,6,0)</f>
        <v xml:space="preserve">William Fierro </v>
      </c>
      <c r="G1219" s="4" t="str">
        <f>+VLOOKUP($A1219,DATOS_CAPACITACIONES!A:G,7,0)</f>
        <v xml:space="preserve">Finca El Pilar </v>
      </c>
      <c r="H1219" s="5">
        <f>+VLOOKUP($A1219,DATOS_CAPACITACIONES!A:H,8,0)</f>
        <v>44394</v>
      </c>
      <c r="I1219" s="4">
        <f>+VLOOKUP($A1219,DATOS_CAPACITACIONES!A:I,9,0)</f>
        <v>60</v>
      </c>
      <c r="J1219" s="2">
        <v>17328515</v>
      </c>
      <c r="K1219" s="4" t="str">
        <f>+VLOOKUP($J1219,DATOS_PERSONAL!B:C,2,0)</f>
        <v>N/A</v>
      </c>
      <c r="L1219" s="4" t="str">
        <f>+VLOOKUP($J1219,DATOS_PERSONAL!B:D,3,0)</f>
        <v>BENJAMIN</v>
      </c>
      <c r="M1219" s="4" t="str">
        <f>+VLOOKUP($J1219,DATOS_PERSONAL!B:E,4,0)</f>
        <v>ALDANA RINCON</v>
      </c>
      <c r="N1219" s="4" t="str">
        <f>+VLOOKUP($J1219,DATOS_PERSONAL!B:F,5,0)</f>
        <v>PALMERAS CARARABO S.A.</v>
      </c>
      <c r="O1219" s="4">
        <f>+VLOOKUP($A1219,DATOS_CAPACITACIONES!A:N,11,0)</f>
        <v>99</v>
      </c>
      <c r="P1219" s="4">
        <f>+VLOOKUP($A1219,DATOS_CAPACITACIONES!A:L,12,0)</f>
        <v>99</v>
      </c>
      <c r="Q1219" s="3">
        <f t="shared" si="19"/>
        <v>1</v>
      </c>
    </row>
    <row r="1220" spans="1:17" ht="34.5" customHeight="1" x14ac:dyDescent="0.25">
      <c r="A1220" s="2">
        <v>48</v>
      </c>
      <c r="B1220" s="4" t="str">
        <f>+VLOOKUP($A1220,DATOS_CAPACITACIONES!A:B,2,0)</f>
        <v>Ambiental</v>
      </c>
      <c r="C1220" s="4" t="str">
        <f>+VLOOKUP($A1220,DATOS_CAPACITACIONES!A:C,3,0)</f>
        <v>RSPO</v>
      </c>
      <c r="D1220" s="4" t="str">
        <f>+VLOOKUP($A1220,DATOS_CAPACITACIONES!A:D,4,0)</f>
        <v>Identificar los principios y criterios de la Interpretación Nacional del estandar de certificación RSPO 2018.</v>
      </c>
      <c r="E1220" s="4" t="str">
        <f>+VLOOKUP($A1220,DATOS_CAPACITACIONES!A:E,5,0)</f>
        <v>William Fierro</v>
      </c>
      <c r="F1220" s="4" t="str">
        <f>+VLOOKUP($A1220,DATOS_CAPACITACIONES!A:F,6,0)</f>
        <v xml:space="preserve">William Fierro </v>
      </c>
      <c r="G1220" s="4" t="str">
        <f>+VLOOKUP($A1220,DATOS_CAPACITACIONES!A:G,7,0)</f>
        <v xml:space="preserve">Finca El Pilar </v>
      </c>
      <c r="H1220" s="5">
        <f>+VLOOKUP($A1220,DATOS_CAPACITACIONES!A:H,8,0)</f>
        <v>44394</v>
      </c>
      <c r="I1220" s="4">
        <f>+VLOOKUP($A1220,DATOS_CAPACITACIONES!A:I,9,0)</f>
        <v>60</v>
      </c>
      <c r="J1220" s="2">
        <v>1007952645</v>
      </c>
      <c r="K1220" s="4">
        <f>+VLOOKUP($J1220,DATOS_PERSONAL!B:C,2,0)</f>
        <v>1528</v>
      </c>
      <c r="L1220" s="4" t="str">
        <f>+VLOOKUP($J1220,DATOS_PERSONAL!B:D,3,0)</f>
        <v xml:space="preserve"> JEISON DAVID</v>
      </c>
      <c r="M1220" s="4" t="str">
        <f>+VLOOKUP($J1220,DATOS_PERSONAL!B:E,4,0)</f>
        <v>ALCAZAR ZUÑIGA</v>
      </c>
      <c r="N1220" s="4" t="str">
        <f>+VLOOKUP($J1220,DATOS_PERSONAL!B:F,5,0)</f>
        <v>OROBERLÍN S.A.S.</v>
      </c>
      <c r="O1220" s="4">
        <f>+VLOOKUP($A1220,DATOS_CAPACITACIONES!A:N,11,0)</f>
        <v>99</v>
      </c>
      <c r="P1220" s="4">
        <f>+VLOOKUP($A1220,DATOS_CAPACITACIONES!A:L,12,0)</f>
        <v>99</v>
      </c>
      <c r="Q1220" s="3">
        <f t="shared" si="19"/>
        <v>1</v>
      </c>
    </row>
    <row r="1221" spans="1:17" ht="34.5" customHeight="1" x14ac:dyDescent="0.25">
      <c r="A1221" s="2">
        <v>48</v>
      </c>
      <c r="B1221" s="4" t="str">
        <f>+VLOOKUP($A1221,DATOS_CAPACITACIONES!A:B,2,0)</f>
        <v>Ambiental</v>
      </c>
      <c r="C1221" s="4" t="str">
        <f>+VLOOKUP($A1221,DATOS_CAPACITACIONES!A:C,3,0)</f>
        <v>RSPO</v>
      </c>
      <c r="D1221" s="4" t="str">
        <f>+VLOOKUP($A1221,DATOS_CAPACITACIONES!A:D,4,0)</f>
        <v>Identificar los principios y criterios de la Interpretación Nacional del estandar de certificación RSPO 2018.</v>
      </c>
      <c r="E1221" s="4" t="str">
        <f>+VLOOKUP($A1221,DATOS_CAPACITACIONES!A:E,5,0)</f>
        <v>William Fierro</v>
      </c>
      <c r="F1221" s="4" t="str">
        <f>+VLOOKUP($A1221,DATOS_CAPACITACIONES!A:F,6,0)</f>
        <v xml:space="preserve">William Fierro </v>
      </c>
      <c r="G1221" s="4" t="str">
        <f>+VLOOKUP($A1221,DATOS_CAPACITACIONES!A:G,7,0)</f>
        <v xml:space="preserve">Finca El Pilar </v>
      </c>
      <c r="H1221" s="5">
        <f>+VLOOKUP($A1221,DATOS_CAPACITACIONES!A:H,8,0)</f>
        <v>44394</v>
      </c>
      <c r="I1221" s="4">
        <f>+VLOOKUP($A1221,DATOS_CAPACITACIONES!A:I,9,0)</f>
        <v>60</v>
      </c>
      <c r="J1221" s="2">
        <v>19592721</v>
      </c>
      <c r="K1221" s="4">
        <f>+VLOOKUP($J1221,DATOS_PERSONAL!B:C,2,0)</f>
        <v>1524</v>
      </c>
      <c r="L1221" s="4" t="str">
        <f>+VLOOKUP($J1221,DATOS_PERSONAL!B:D,3,0)</f>
        <v xml:space="preserve"> ALVARO ENRIQUE</v>
      </c>
      <c r="M1221" s="4" t="str">
        <f>+VLOOKUP($J1221,DATOS_PERSONAL!B:E,4,0)</f>
        <v>ALCAZAR URINA</v>
      </c>
      <c r="N1221" s="4" t="str">
        <f>+VLOOKUP($J1221,DATOS_PERSONAL!B:F,5,0)</f>
        <v>OROBERLÍN S.A.S.</v>
      </c>
      <c r="O1221" s="4">
        <f>+VLOOKUP($A1221,DATOS_CAPACITACIONES!A:N,11,0)</f>
        <v>99</v>
      </c>
      <c r="P1221" s="4">
        <f>+VLOOKUP($A1221,DATOS_CAPACITACIONES!A:L,12,0)</f>
        <v>99</v>
      </c>
      <c r="Q1221" s="3">
        <f t="shared" si="19"/>
        <v>1</v>
      </c>
    </row>
    <row r="1222" spans="1:17" ht="34.5" customHeight="1" x14ac:dyDescent="0.25">
      <c r="A1222" s="2">
        <v>49</v>
      </c>
      <c r="B1222" s="4" t="str">
        <f>+VLOOKUP($A1222,DATOS_CAPACITACIONES!A:B,2,0)</f>
        <v>SST</v>
      </c>
      <c r="C1222" s="4" t="str">
        <f>+VLOOKUP($A1222,DATOS_CAPACITACIONES!A:C,3,0)</f>
        <v>Matriz EPP</v>
      </c>
      <c r="D1222" s="4" t="str">
        <f>+VLOOKUP($A1222,DATOS_CAPACITACIONES!A:D,4,0)</f>
        <v xml:space="preserve">Compartir la matriz de EPP con el fin de conocer loe elementos que se deben usar en cada labor </v>
      </c>
      <c r="E1222" s="4" t="str">
        <f>+VLOOKUP($A1222,DATOS_CAPACITACIONES!A:E,5,0)</f>
        <v>Felipe Arias</v>
      </c>
      <c r="F1222" s="4" t="str">
        <f>+VLOOKUP($A1222,DATOS_CAPACITACIONES!A:F,6,0)</f>
        <v>Felipe Arias</v>
      </c>
      <c r="G1222" s="4" t="str">
        <f>+VLOOKUP($A1222,DATOS_CAPACITACIONES!A:G,7,0)</f>
        <v xml:space="preserve">Finca El Pilar </v>
      </c>
      <c r="H1222" s="5">
        <f>+VLOOKUP($A1222,DATOS_CAPACITACIONES!A:H,8,0)</f>
        <v>44394</v>
      </c>
      <c r="I1222" s="4">
        <f>+VLOOKUP($A1222,DATOS_CAPACITACIONES!A:I,9,0)</f>
        <v>60</v>
      </c>
      <c r="J1222" s="2">
        <v>86070853</v>
      </c>
      <c r="K1222" s="4">
        <f>+VLOOKUP($J1222,DATOS_PERSONAL!B:C,2,0)</f>
        <v>1075</v>
      </c>
      <c r="L1222" s="4" t="str">
        <f>+VLOOKUP($J1222,DATOS_PERSONAL!B:D,3,0)</f>
        <v>FREDY</v>
      </c>
      <c r="M1222" s="4" t="str">
        <f>+VLOOKUP($J1222,DATOS_PERSONAL!B:E,4,0)</f>
        <v xml:space="preserve">ZAMORA </v>
      </c>
      <c r="N1222" s="4" t="str">
        <f>+VLOOKUP($J1222,DATOS_PERSONAL!B:F,5,0)</f>
        <v>OROBERLÍN S.A.S.</v>
      </c>
      <c r="O1222" s="4">
        <f>+VLOOKUP($A1222,DATOS_CAPACITACIONES!A:N,11,0)</f>
        <v>80</v>
      </c>
      <c r="P1222" s="4">
        <f>+VLOOKUP($A1222,DATOS_CAPACITACIONES!A:L,12,0)</f>
        <v>80</v>
      </c>
      <c r="Q1222" s="3">
        <f t="shared" si="19"/>
        <v>1</v>
      </c>
    </row>
    <row r="1223" spans="1:17" ht="34.5" customHeight="1" x14ac:dyDescent="0.25">
      <c r="A1223" s="2">
        <v>49</v>
      </c>
      <c r="B1223" s="4" t="str">
        <f>+VLOOKUP($A1223,DATOS_CAPACITACIONES!A:B,2,0)</f>
        <v>SST</v>
      </c>
      <c r="C1223" s="4" t="str">
        <f>+VLOOKUP($A1223,DATOS_CAPACITACIONES!A:C,3,0)</f>
        <v>Matriz EPP</v>
      </c>
      <c r="D1223" s="4" t="str">
        <f>+VLOOKUP($A1223,DATOS_CAPACITACIONES!A:D,4,0)</f>
        <v xml:space="preserve">Compartir la matriz de EPP con el fin de conocer loe elementos que se deben usar en cada labor </v>
      </c>
      <c r="E1223" s="4" t="str">
        <f>+VLOOKUP($A1223,DATOS_CAPACITACIONES!A:E,5,0)</f>
        <v>Felipe Arias</v>
      </c>
      <c r="F1223" s="4" t="str">
        <f>+VLOOKUP($A1223,DATOS_CAPACITACIONES!A:F,6,0)</f>
        <v>Felipe Arias</v>
      </c>
      <c r="G1223" s="4" t="str">
        <f>+VLOOKUP($A1223,DATOS_CAPACITACIONES!A:G,7,0)</f>
        <v xml:space="preserve">Finca El Pilar </v>
      </c>
      <c r="H1223" s="5">
        <f>+VLOOKUP($A1223,DATOS_CAPACITACIONES!A:H,8,0)</f>
        <v>44394</v>
      </c>
      <c r="I1223" s="4">
        <f>+VLOOKUP($A1223,DATOS_CAPACITACIONES!A:I,9,0)</f>
        <v>60</v>
      </c>
      <c r="J1223" s="2">
        <v>40439756</v>
      </c>
      <c r="K1223" s="4">
        <f>+VLOOKUP($J1223,DATOS_PERSONAL!B:C,2,0)</f>
        <v>1032</v>
      </c>
      <c r="L1223" s="4" t="str">
        <f>+VLOOKUP($J1223,DATOS_PERSONAL!B:D,3,0)</f>
        <v xml:space="preserve"> MILVA</v>
      </c>
      <c r="M1223" s="4" t="str">
        <f>+VLOOKUP($J1223,DATOS_PERSONAL!B:E,4,0)</f>
        <v>VANEGAS ZUBIETA</v>
      </c>
      <c r="N1223" s="4" t="str">
        <f>+VLOOKUP($J1223,DATOS_PERSONAL!B:F,5,0)</f>
        <v>OROBERLÍN S.A.S.</v>
      </c>
      <c r="O1223" s="4">
        <f>+VLOOKUP($A1223,DATOS_CAPACITACIONES!A:N,11,0)</f>
        <v>80</v>
      </c>
      <c r="P1223" s="4">
        <f>+VLOOKUP($A1223,DATOS_CAPACITACIONES!A:L,12,0)</f>
        <v>80</v>
      </c>
      <c r="Q1223" s="3">
        <f t="shared" si="19"/>
        <v>1</v>
      </c>
    </row>
    <row r="1224" spans="1:17" ht="34.5" customHeight="1" x14ac:dyDescent="0.25">
      <c r="A1224" s="2">
        <v>49</v>
      </c>
      <c r="B1224" s="4" t="str">
        <f>+VLOOKUP($A1224,DATOS_CAPACITACIONES!A:B,2,0)</f>
        <v>SST</v>
      </c>
      <c r="C1224" s="4" t="str">
        <f>+VLOOKUP($A1224,DATOS_CAPACITACIONES!A:C,3,0)</f>
        <v>Matriz EPP</v>
      </c>
      <c r="D1224" s="4" t="str">
        <f>+VLOOKUP($A1224,DATOS_CAPACITACIONES!A:D,4,0)</f>
        <v xml:space="preserve">Compartir la matriz de EPP con el fin de conocer loe elementos que se deben usar en cada labor </v>
      </c>
      <c r="E1224" s="4" t="str">
        <f>+VLOOKUP($A1224,DATOS_CAPACITACIONES!A:E,5,0)</f>
        <v>Felipe Arias</v>
      </c>
      <c r="F1224" s="4" t="str">
        <f>+VLOOKUP($A1224,DATOS_CAPACITACIONES!A:F,6,0)</f>
        <v>Felipe Arias</v>
      </c>
      <c r="G1224" s="4" t="str">
        <f>+VLOOKUP($A1224,DATOS_CAPACITACIONES!A:G,7,0)</f>
        <v xml:space="preserve">Finca El Pilar </v>
      </c>
      <c r="H1224" s="5">
        <f>+VLOOKUP($A1224,DATOS_CAPACITACIONES!A:H,8,0)</f>
        <v>44394</v>
      </c>
      <c r="I1224" s="4">
        <f>+VLOOKUP($A1224,DATOS_CAPACITACIONES!A:I,9,0)</f>
        <v>60</v>
      </c>
      <c r="J1224" s="2">
        <v>1123116500</v>
      </c>
      <c r="K1224" s="4">
        <f>+VLOOKUP($J1224,DATOS_PERSONAL!B:C,2,0)</f>
        <v>1461</v>
      </c>
      <c r="L1224" s="4" t="str">
        <f>+VLOOKUP($J1224,DATOS_PERSONAL!B:D,3,0)</f>
        <v>ALEXIS JAIR</v>
      </c>
      <c r="M1224" s="4" t="str">
        <f>+VLOOKUP($J1224,DATOS_PERSONAL!B:E,4,0)</f>
        <v xml:space="preserve">VANEGAS VILLALOBOS </v>
      </c>
      <c r="N1224" s="4" t="str">
        <f>+VLOOKUP($J1224,DATOS_PERSONAL!B:F,5,0)</f>
        <v>OROBERLÍN S.A.S.</v>
      </c>
      <c r="O1224" s="4">
        <f>+VLOOKUP($A1224,DATOS_CAPACITACIONES!A:N,11,0)</f>
        <v>80</v>
      </c>
      <c r="P1224" s="4">
        <f>+VLOOKUP($A1224,DATOS_CAPACITACIONES!A:L,12,0)</f>
        <v>80</v>
      </c>
      <c r="Q1224" s="3">
        <f t="shared" si="19"/>
        <v>1</v>
      </c>
    </row>
    <row r="1225" spans="1:17" ht="34.5" customHeight="1" x14ac:dyDescent="0.25">
      <c r="A1225" s="2">
        <v>49</v>
      </c>
      <c r="B1225" s="4" t="str">
        <f>+VLOOKUP($A1225,DATOS_CAPACITACIONES!A:B,2,0)</f>
        <v>SST</v>
      </c>
      <c r="C1225" s="4" t="str">
        <f>+VLOOKUP($A1225,DATOS_CAPACITACIONES!A:C,3,0)</f>
        <v>Matriz EPP</v>
      </c>
      <c r="D1225" s="4" t="str">
        <f>+VLOOKUP($A1225,DATOS_CAPACITACIONES!A:D,4,0)</f>
        <v xml:space="preserve">Compartir la matriz de EPP con el fin de conocer loe elementos que se deben usar en cada labor </v>
      </c>
      <c r="E1225" s="4" t="str">
        <f>+VLOOKUP($A1225,DATOS_CAPACITACIONES!A:E,5,0)</f>
        <v>Felipe Arias</v>
      </c>
      <c r="F1225" s="4" t="str">
        <f>+VLOOKUP($A1225,DATOS_CAPACITACIONES!A:F,6,0)</f>
        <v>Felipe Arias</v>
      </c>
      <c r="G1225" s="4" t="str">
        <f>+VLOOKUP($A1225,DATOS_CAPACITACIONES!A:G,7,0)</f>
        <v xml:space="preserve">Finca El Pilar </v>
      </c>
      <c r="H1225" s="5">
        <f>+VLOOKUP($A1225,DATOS_CAPACITACIONES!A:H,8,0)</f>
        <v>44394</v>
      </c>
      <c r="I1225" s="4">
        <f>+VLOOKUP($A1225,DATOS_CAPACITACIONES!A:I,9,0)</f>
        <v>60</v>
      </c>
      <c r="J1225" s="2">
        <v>1121906783</v>
      </c>
      <c r="K1225" s="4">
        <f>+VLOOKUP($J1225,DATOS_PERSONAL!B:C,2,0)</f>
        <v>1022</v>
      </c>
      <c r="L1225" s="4" t="str">
        <f>+VLOOKUP($J1225,DATOS_PERSONAL!B:D,3,0)</f>
        <v>FRANCISCO</v>
      </c>
      <c r="M1225" s="4" t="str">
        <f>+VLOOKUP($J1225,DATOS_PERSONAL!B:E,4,0)</f>
        <v xml:space="preserve">VANEGAS SOLANO </v>
      </c>
      <c r="N1225" s="4" t="str">
        <f>+VLOOKUP($J1225,DATOS_PERSONAL!B:F,5,0)</f>
        <v>OROBERLÍN S.A.S.</v>
      </c>
      <c r="O1225" s="4">
        <f>+VLOOKUP($A1225,DATOS_CAPACITACIONES!A:N,11,0)</f>
        <v>80</v>
      </c>
      <c r="P1225" s="4">
        <f>+VLOOKUP($A1225,DATOS_CAPACITACIONES!A:L,12,0)</f>
        <v>80</v>
      </c>
      <c r="Q1225" s="3">
        <f t="shared" si="19"/>
        <v>1</v>
      </c>
    </row>
    <row r="1226" spans="1:17" ht="34.5" customHeight="1" x14ac:dyDescent="0.25">
      <c r="A1226" s="2">
        <v>49</v>
      </c>
      <c r="B1226" s="4" t="str">
        <f>+VLOOKUP($A1226,DATOS_CAPACITACIONES!A:B,2,0)</f>
        <v>SST</v>
      </c>
      <c r="C1226" s="4" t="str">
        <f>+VLOOKUP($A1226,DATOS_CAPACITACIONES!A:C,3,0)</f>
        <v>Matriz EPP</v>
      </c>
      <c r="D1226" s="4" t="str">
        <f>+VLOOKUP($A1226,DATOS_CAPACITACIONES!A:D,4,0)</f>
        <v xml:space="preserve">Compartir la matriz de EPP con el fin de conocer loe elementos que se deben usar en cada labor </v>
      </c>
      <c r="E1226" s="4" t="str">
        <f>+VLOOKUP($A1226,DATOS_CAPACITACIONES!A:E,5,0)</f>
        <v>Felipe Arias</v>
      </c>
      <c r="F1226" s="4" t="str">
        <f>+VLOOKUP($A1226,DATOS_CAPACITACIONES!A:F,6,0)</f>
        <v>Felipe Arias</v>
      </c>
      <c r="G1226" s="4" t="str">
        <f>+VLOOKUP($A1226,DATOS_CAPACITACIONES!A:G,7,0)</f>
        <v xml:space="preserve">Finca El Pilar </v>
      </c>
      <c r="H1226" s="5">
        <f>+VLOOKUP($A1226,DATOS_CAPACITACIONES!A:H,8,0)</f>
        <v>44394</v>
      </c>
      <c r="I1226" s="4">
        <f>+VLOOKUP($A1226,DATOS_CAPACITACIONES!A:I,9,0)</f>
        <v>60</v>
      </c>
      <c r="J1226" s="2">
        <v>1121906783</v>
      </c>
      <c r="K1226" s="4">
        <f>+VLOOKUP($J1226,DATOS_PERSONAL!B:C,2,0)</f>
        <v>1022</v>
      </c>
      <c r="L1226" s="4" t="str">
        <f>+VLOOKUP($J1226,DATOS_PERSONAL!B:D,3,0)</f>
        <v>FRANCISCO</v>
      </c>
      <c r="M1226" s="4" t="str">
        <f>+VLOOKUP($J1226,DATOS_PERSONAL!B:E,4,0)</f>
        <v xml:space="preserve">VANEGAS SOLANO </v>
      </c>
      <c r="N1226" s="4" t="str">
        <f>+VLOOKUP($J1226,DATOS_PERSONAL!B:F,5,0)</f>
        <v>OROBERLÍN S.A.S.</v>
      </c>
      <c r="O1226" s="4">
        <f>+VLOOKUP($A1226,DATOS_CAPACITACIONES!A:N,11,0)</f>
        <v>80</v>
      </c>
      <c r="P1226" s="4">
        <f>+VLOOKUP($A1226,DATOS_CAPACITACIONES!A:L,12,0)</f>
        <v>80</v>
      </c>
      <c r="Q1226" s="3">
        <f t="shared" si="19"/>
        <v>1</v>
      </c>
    </row>
    <row r="1227" spans="1:17" ht="34.5" customHeight="1" x14ac:dyDescent="0.25">
      <c r="A1227" s="2">
        <v>49</v>
      </c>
      <c r="B1227" s="4" t="str">
        <f>+VLOOKUP($A1227,DATOS_CAPACITACIONES!A:B,2,0)</f>
        <v>SST</v>
      </c>
      <c r="C1227" s="4" t="str">
        <f>+VLOOKUP($A1227,DATOS_CAPACITACIONES!A:C,3,0)</f>
        <v>Matriz EPP</v>
      </c>
      <c r="D1227" s="4" t="str">
        <f>+VLOOKUP($A1227,DATOS_CAPACITACIONES!A:D,4,0)</f>
        <v xml:space="preserve">Compartir la matriz de EPP con el fin de conocer loe elementos que se deben usar en cada labor </v>
      </c>
      <c r="E1227" s="4" t="str">
        <f>+VLOOKUP($A1227,DATOS_CAPACITACIONES!A:E,5,0)</f>
        <v>Felipe Arias</v>
      </c>
      <c r="F1227" s="4" t="str">
        <f>+VLOOKUP($A1227,DATOS_CAPACITACIONES!A:F,6,0)</f>
        <v>Felipe Arias</v>
      </c>
      <c r="G1227" s="4" t="str">
        <f>+VLOOKUP($A1227,DATOS_CAPACITACIONES!A:G,7,0)</f>
        <v xml:space="preserve">Finca El Pilar </v>
      </c>
      <c r="H1227" s="5">
        <f>+VLOOKUP($A1227,DATOS_CAPACITACIONES!A:H,8,0)</f>
        <v>44394</v>
      </c>
      <c r="I1227" s="4">
        <f>+VLOOKUP($A1227,DATOS_CAPACITACIONES!A:I,9,0)</f>
        <v>60</v>
      </c>
      <c r="J1227" s="2">
        <v>40341942</v>
      </c>
      <c r="K1227" s="4">
        <f>+VLOOKUP($J1227,DATOS_PERSONAL!B:C,2,0)</f>
        <v>1028</v>
      </c>
      <c r="L1227" s="4" t="str">
        <f>+VLOOKUP($J1227,DATOS_PERSONAL!B:D,3,0)</f>
        <v xml:space="preserve"> MARIA YORLEY</v>
      </c>
      <c r="M1227" s="4" t="str">
        <f>+VLOOKUP($J1227,DATOS_PERSONAL!B:E,4,0)</f>
        <v>TORRES GARCIA</v>
      </c>
      <c r="N1227" s="4" t="str">
        <f>+VLOOKUP($J1227,DATOS_PERSONAL!B:F,5,0)</f>
        <v>OROBERLÍN S.A.S.</v>
      </c>
      <c r="O1227" s="4">
        <f>+VLOOKUP($A1227,DATOS_CAPACITACIONES!A:N,11,0)</f>
        <v>80</v>
      </c>
      <c r="P1227" s="4">
        <f>+VLOOKUP($A1227,DATOS_CAPACITACIONES!A:L,12,0)</f>
        <v>80</v>
      </c>
      <c r="Q1227" s="3">
        <f t="shared" si="19"/>
        <v>1</v>
      </c>
    </row>
    <row r="1228" spans="1:17" ht="34.5" customHeight="1" x14ac:dyDescent="0.25">
      <c r="A1228" s="2">
        <v>49</v>
      </c>
      <c r="B1228" s="4" t="str">
        <f>+VLOOKUP($A1228,DATOS_CAPACITACIONES!A:B,2,0)</f>
        <v>SST</v>
      </c>
      <c r="C1228" s="4" t="str">
        <f>+VLOOKUP($A1228,DATOS_CAPACITACIONES!A:C,3,0)</f>
        <v>Matriz EPP</v>
      </c>
      <c r="D1228" s="4" t="str">
        <f>+VLOOKUP($A1228,DATOS_CAPACITACIONES!A:D,4,0)</f>
        <v xml:space="preserve">Compartir la matriz de EPP con el fin de conocer loe elementos que se deben usar en cada labor </v>
      </c>
      <c r="E1228" s="4" t="str">
        <f>+VLOOKUP($A1228,DATOS_CAPACITACIONES!A:E,5,0)</f>
        <v>Felipe Arias</v>
      </c>
      <c r="F1228" s="4" t="str">
        <f>+VLOOKUP($A1228,DATOS_CAPACITACIONES!A:F,6,0)</f>
        <v>Felipe Arias</v>
      </c>
      <c r="G1228" s="4" t="str">
        <f>+VLOOKUP($A1228,DATOS_CAPACITACIONES!A:G,7,0)</f>
        <v xml:space="preserve">Finca El Pilar </v>
      </c>
      <c r="H1228" s="5">
        <f>+VLOOKUP($A1228,DATOS_CAPACITACIONES!A:H,8,0)</f>
        <v>44394</v>
      </c>
      <c r="I1228" s="4">
        <f>+VLOOKUP($A1228,DATOS_CAPACITACIONES!A:I,9,0)</f>
        <v>60</v>
      </c>
      <c r="J1228" s="2">
        <v>1120580004</v>
      </c>
      <c r="K1228" s="4">
        <f>+VLOOKUP($J1228,DATOS_PERSONAL!B:C,2,0)</f>
        <v>1519</v>
      </c>
      <c r="L1228" s="4" t="str">
        <f>+VLOOKUP($J1228,DATOS_PERSONAL!B:D,3,0)</f>
        <v xml:space="preserve"> YEISON FAVIAN</v>
      </c>
      <c r="M1228" s="4" t="str">
        <f>+VLOOKUP($J1228,DATOS_PERSONAL!B:E,4,0)</f>
        <v>TOLOZA ESPINOSA</v>
      </c>
      <c r="N1228" s="4" t="str">
        <f>+VLOOKUP($J1228,DATOS_PERSONAL!B:F,5,0)</f>
        <v>OROBERLÍN S.A.S.</v>
      </c>
      <c r="O1228" s="4">
        <f>+VLOOKUP($A1228,DATOS_CAPACITACIONES!A:N,11,0)</f>
        <v>80</v>
      </c>
      <c r="P1228" s="4">
        <f>+VLOOKUP($A1228,DATOS_CAPACITACIONES!A:L,12,0)</f>
        <v>80</v>
      </c>
      <c r="Q1228" s="3">
        <f t="shared" si="19"/>
        <v>1</v>
      </c>
    </row>
    <row r="1229" spans="1:17" ht="34.5" customHeight="1" x14ac:dyDescent="0.25">
      <c r="A1229" s="2">
        <v>49</v>
      </c>
      <c r="B1229" s="4" t="str">
        <f>+VLOOKUP($A1229,DATOS_CAPACITACIONES!A:B,2,0)</f>
        <v>SST</v>
      </c>
      <c r="C1229" s="4" t="str">
        <f>+VLOOKUP($A1229,DATOS_CAPACITACIONES!A:C,3,0)</f>
        <v>Matriz EPP</v>
      </c>
      <c r="D1229" s="4" t="str">
        <f>+VLOOKUP($A1229,DATOS_CAPACITACIONES!A:D,4,0)</f>
        <v xml:space="preserve">Compartir la matriz de EPP con el fin de conocer loe elementos que se deben usar en cada labor </v>
      </c>
      <c r="E1229" s="4" t="str">
        <f>+VLOOKUP($A1229,DATOS_CAPACITACIONES!A:E,5,0)</f>
        <v>Felipe Arias</v>
      </c>
      <c r="F1229" s="4" t="str">
        <f>+VLOOKUP($A1229,DATOS_CAPACITACIONES!A:F,6,0)</f>
        <v>Felipe Arias</v>
      </c>
      <c r="G1229" s="4" t="str">
        <f>+VLOOKUP($A1229,DATOS_CAPACITACIONES!A:G,7,0)</f>
        <v xml:space="preserve">Finca El Pilar </v>
      </c>
      <c r="H1229" s="5">
        <f>+VLOOKUP($A1229,DATOS_CAPACITACIONES!A:H,8,0)</f>
        <v>44394</v>
      </c>
      <c r="I1229" s="4">
        <f>+VLOOKUP($A1229,DATOS_CAPACITACIONES!A:I,9,0)</f>
        <v>60</v>
      </c>
      <c r="J1229" s="2">
        <v>6388963</v>
      </c>
      <c r="K1229" s="4">
        <f>+VLOOKUP($J1229,DATOS_PERSONAL!B:C,2,0)</f>
        <v>1553</v>
      </c>
      <c r="L1229" s="4" t="str">
        <f>+VLOOKUP($J1229,DATOS_PERSONAL!B:D,3,0)</f>
        <v>NORMAN</v>
      </c>
      <c r="M1229" s="4" t="str">
        <f>+VLOOKUP($J1229,DATOS_PERSONAL!B:E,4,0)</f>
        <v>TENORIO</v>
      </c>
      <c r="N1229" s="4" t="str">
        <f>+VLOOKUP($J1229,DATOS_PERSONAL!B:F,5,0)</f>
        <v>OROBERLÍN S.A.S.</v>
      </c>
      <c r="O1229" s="4">
        <f>+VLOOKUP($A1229,DATOS_CAPACITACIONES!A:N,11,0)</f>
        <v>80</v>
      </c>
      <c r="P1229" s="4">
        <f>+VLOOKUP($A1229,DATOS_CAPACITACIONES!A:L,12,0)</f>
        <v>80</v>
      </c>
      <c r="Q1229" s="3">
        <f t="shared" si="19"/>
        <v>1</v>
      </c>
    </row>
    <row r="1230" spans="1:17" ht="34.5" customHeight="1" x14ac:dyDescent="0.25">
      <c r="A1230" s="2">
        <v>49</v>
      </c>
      <c r="B1230" s="4" t="str">
        <f>+VLOOKUP($A1230,DATOS_CAPACITACIONES!A:B,2,0)</f>
        <v>SST</v>
      </c>
      <c r="C1230" s="4" t="str">
        <f>+VLOOKUP($A1230,DATOS_CAPACITACIONES!A:C,3,0)</f>
        <v>Matriz EPP</v>
      </c>
      <c r="D1230" s="4" t="str">
        <f>+VLOOKUP($A1230,DATOS_CAPACITACIONES!A:D,4,0)</f>
        <v xml:space="preserve">Compartir la matriz de EPP con el fin de conocer loe elementos que se deben usar en cada labor </v>
      </c>
      <c r="E1230" s="4" t="str">
        <f>+VLOOKUP($A1230,DATOS_CAPACITACIONES!A:E,5,0)</f>
        <v>Felipe Arias</v>
      </c>
      <c r="F1230" s="4" t="str">
        <f>+VLOOKUP($A1230,DATOS_CAPACITACIONES!A:F,6,0)</f>
        <v>Felipe Arias</v>
      </c>
      <c r="G1230" s="4" t="str">
        <f>+VLOOKUP($A1230,DATOS_CAPACITACIONES!A:G,7,0)</f>
        <v xml:space="preserve">Finca El Pilar </v>
      </c>
      <c r="H1230" s="5">
        <f>+VLOOKUP($A1230,DATOS_CAPACITACIONES!A:H,8,0)</f>
        <v>44394</v>
      </c>
      <c r="I1230" s="4">
        <f>+VLOOKUP($A1230,DATOS_CAPACITACIONES!A:I,9,0)</f>
        <v>60</v>
      </c>
      <c r="J1230" s="2">
        <v>17267214</v>
      </c>
      <c r="K1230" s="4">
        <f>+VLOOKUP($J1230,DATOS_PERSONAL!B:C,2,0)</f>
        <v>1311</v>
      </c>
      <c r="L1230" s="4" t="str">
        <f>+VLOOKUP($J1230,DATOS_PERSONAL!B:D,3,0)</f>
        <v>JOSE ALVARO</v>
      </c>
      <c r="M1230" s="4" t="str">
        <f>+VLOOKUP($J1230,DATOS_PERSONAL!B:E,4,0)</f>
        <v xml:space="preserve">SUAREZ TRIVIÑO </v>
      </c>
      <c r="N1230" s="4" t="str">
        <f>+VLOOKUP($J1230,DATOS_PERSONAL!B:F,5,0)</f>
        <v>OROBERLÍN S.A.S.</v>
      </c>
      <c r="O1230" s="4">
        <f>+VLOOKUP($A1230,DATOS_CAPACITACIONES!A:N,11,0)</f>
        <v>80</v>
      </c>
      <c r="P1230" s="4">
        <f>+VLOOKUP($A1230,DATOS_CAPACITACIONES!A:L,12,0)</f>
        <v>80</v>
      </c>
      <c r="Q1230" s="3">
        <f t="shared" si="19"/>
        <v>1</v>
      </c>
    </row>
    <row r="1231" spans="1:17" ht="34.5" customHeight="1" x14ac:dyDescent="0.25">
      <c r="A1231" s="2">
        <v>49</v>
      </c>
      <c r="B1231" s="4" t="str">
        <f>+VLOOKUP($A1231,DATOS_CAPACITACIONES!A:B,2,0)</f>
        <v>SST</v>
      </c>
      <c r="C1231" s="4" t="str">
        <f>+VLOOKUP($A1231,DATOS_CAPACITACIONES!A:C,3,0)</f>
        <v>Matriz EPP</v>
      </c>
      <c r="D1231" s="4" t="str">
        <f>+VLOOKUP($A1231,DATOS_CAPACITACIONES!A:D,4,0)</f>
        <v xml:space="preserve">Compartir la matriz de EPP con el fin de conocer loe elementos que se deben usar en cada labor </v>
      </c>
      <c r="E1231" s="4" t="str">
        <f>+VLOOKUP($A1231,DATOS_CAPACITACIONES!A:E,5,0)</f>
        <v>Felipe Arias</v>
      </c>
      <c r="F1231" s="4" t="str">
        <f>+VLOOKUP($A1231,DATOS_CAPACITACIONES!A:F,6,0)</f>
        <v>Felipe Arias</v>
      </c>
      <c r="G1231" s="4" t="str">
        <f>+VLOOKUP($A1231,DATOS_CAPACITACIONES!A:G,7,0)</f>
        <v xml:space="preserve">Finca El Pilar </v>
      </c>
      <c r="H1231" s="5">
        <f>+VLOOKUP($A1231,DATOS_CAPACITACIONES!A:H,8,0)</f>
        <v>44394</v>
      </c>
      <c r="I1231" s="4">
        <f>+VLOOKUP($A1231,DATOS_CAPACITACIONES!A:I,9,0)</f>
        <v>60</v>
      </c>
      <c r="J1231" s="2">
        <v>25331999</v>
      </c>
      <c r="K1231" s="4">
        <f>+VLOOKUP($J1231,DATOS_PERSONAL!B:C,2,0)</f>
        <v>1121</v>
      </c>
      <c r="L1231" s="4" t="str">
        <f>+VLOOKUP($J1231,DATOS_PERSONAL!B:D,3,0)</f>
        <v xml:space="preserve">VICKY JIMENA </v>
      </c>
      <c r="M1231" s="4" t="str">
        <f>+VLOOKUP($J1231,DATOS_PERSONAL!B:E,4,0)</f>
        <v xml:space="preserve">SANDOVAL GOLU </v>
      </c>
      <c r="N1231" s="4" t="str">
        <f>+VLOOKUP($J1231,DATOS_PERSONAL!B:F,5,0)</f>
        <v>OROBERLÍN S.A.S.</v>
      </c>
      <c r="O1231" s="4">
        <f>+VLOOKUP($A1231,DATOS_CAPACITACIONES!A:N,11,0)</f>
        <v>80</v>
      </c>
      <c r="P1231" s="4">
        <f>+VLOOKUP($A1231,DATOS_CAPACITACIONES!A:L,12,0)</f>
        <v>80</v>
      </c>
      <c r="Q1231" s="3">
        <f t="shared" si="19"/>
        <v>1</v>
      </c>
    </row>
    <row r="1232" spans="1:17" ht="34.5" customHeight="1" x14ac:dyDescent="0.25">
      <c r="A1232" s="2">
        <v>49</v>
      </c>
      <c r="B1232" s="4" t="str">
        <f>+VLOOKUP($A1232,DATOS_CAPACITACIONES!A:B,2,0)</f>
        <v>SST</v>
      </c>
      <c r="C1232" s="4" t="str">
        <f>+VLOOKUP($A1232,DATOS_CAPACITACIONES!A:C,3,0)</f>
        <v>Matriz EPP</v>
      </c>
      <c r="D1232" s="4" t="str">
        <f>+VLOOKUP($A1232,DATOS_CAPACITACIONES!A:D,4,0)</f>
        <v xml:space="preserve">Compartir la matriz de EPP con el fin de conocer loe elementos que se deben usar en cada labor </v>
      </c>
      <c r="E1232" s="4" t="str">
        <f>+VLOOKUP($A1232,DATOS_CAPACITACIONES!A:E,5,0)</f>
        <v>Felipe Arias</v>
      </c>
      <c r="F1232" s="4" t="str">
        <f>+VLOOKUP($A1232,DATOS_CAPACITACIONES!A:F,6,0)</f>
        <v>Felipe Arias</v>
      </c>
      <c r="G1232" s="4" t="str">
        <f>+VLOOKUP($A1232,DATOS_CAPACITACIONES!A:G,7,0)</f>
        <v xml:space="preserve">Finca El Pilar </v>
      </c>
      <c r="H1232" s="5">
        <f>+VLOOKUP($A1232,DATOS_CAPACITACIONES!A:H,8,0)</f>
        <v>44394</v>
      </c>
      <c r="I1232" s="4">
        <f>+VLOOKUP($A1232,DATOS_CAPACITACIONES!A:I,9,0)</f>
        <v>60</v>
      </c>
      <c r="J1232" s="2">
        <v>1006777925</v>
      </c>
      <c r="K1232" s="4">
        <f>+VLOOKUP($J1232,DATOS_PERSONAL!B:C,2,0)</f>
        <v>1449</v>
      </c>
      <c r="L1232" s="4" t="str">
        <f>+VLOOKUP($J1232,DATOS_PERSONAL!B:D,3,0)</f>
        <v>MICHAEL ESTEBAN</v>
      </c>
      <c r="M1232" s="4" t="str">
        <f>+VLOOKUP($J1232,DATOS_PERSONAL!B:E,4,0)</f>
        <v xml:space="preserve">SAAVEDRA OCHOA </v>
      </c>
      <c r="N1232" s="4" t="str">
        <f>+VLOOKUP($J1232,DATOS_PERSONAL!B:F,5,0)</f>
        <v>OROBERLÍN S.A.S.</v>
      </c>
      <c r="O1232" s="4">
        <f>+VLOOKUP($A1232,DATOS_CAPACITACIONES!A:N,11,0)</f>
        <v>80</v>
      </c>
      <c r="P1232" s="4">
        <f>+VLOOKUP($A1232,DATOS_CAPACITACIONES!A:L,12,0)</f>
        <v>80</v>
      </c>
      <c r="Q1232" s="3">
        <f t="shared" si="19"/>
        <v>1</v>
      </c>
    </row>
    <row r="1233" spans="1:17" ht="34.5" customHeight="1" x14ac:dyDescent="0.25">
      <c r="A1233" s="2">
        <v>49</v>
      </c>
      <c r="B1233" s="4" t="str">
        <f>+VLOOKUP($A1233,DATOS_CAPACITACIONES!A:B,2,0)</f>
        <v>SST</v>
      </c>
      <c r="C1233" s="4" t="str">
        <f>+VLOOKUP($A1233,DATOS_CAPACITACIONES!A:C,3,0)</f>
        <v>Matriz EPP</v>
      </c>
      <c r="D1233" s="4" t="str">
        <f>+VLOOKUP($A1233,DATOS_CAPACITACIONES!A:D,4,0)</f>
        <v xml:space="preserve">Compartir la matriz de EPP con el fin de conocer loe elementos que se deben usar en cada labor </v>
      </c>
      <c r="E1233" s="4" t="str">
        <f>+VLOOKUP($A1233,DATOS_CAPACITACIONES!A:E,5,0)</f>
        <v>Felipe Arias</v>
      </c>
      <c r="F1233" s="4" t="str">
        <f>+VLOOKUP($A1233,DATOS_CAPACITACIONES!A:F,6,0)</f>
        <v>Felipe Arias</v>
      </c>
      <c r="G1233" s="4" t="str">
        <f>+VLOOKUP($A1233,DATOS_CAPACITACIONES!A:G,7,0)</f>
        <v xml:space="preserve">Finca El Pilar </v>
      </c>
      <c r="H1233" s="5">
        <f>+VLOOKUP($A1233,DATOS_CAPACITACIONES!A:H,8,0)</f>
        <v>44394</v>
      </c>
      <c r="I1233" s="4">
        <f>+VLOOKUP($A1233,DATOS_CAPACITACIONES!A:I,9,0)</f>
        <v>60</v>
      </c>
      <c r="J1233" s="2">
        <v>40401255</v>
      </c>
      <c r="K1233" s="4">
        <f>+VLOOKUP($J1233,DATOS_PERSONAL!B:C,2,0)</f>
        <v>1034</v>
      </c>
      <c r="L1233" s="4" t="str">
        <f>+VLOOKUP($J1233,DATOS_PERSONAL!B:D,3,0)</f>
        <v>YUDY FERLAY</v>
      </c>
      <c r="M1233" s="4" t="str">
        <f>+VLOOKUP($J1233,DATOS_PERSONAL!B:E,4,0)</f>
        <v xml:space="preserve">ROMERO BERNAL </v>
      </c>
      <c r="N1233" s="4" t="str">
        <f>+VLOOKUP($J1233,DATOS_PERSONAL!B:F,5,0)</f>
        <v>OROBERLÍN S.A.S.</v>
      </c>
      <c r="O1233" s="4">
        <f>+VLOOKUP($A1233,DATOS_CAPACITACIONES!A:N,11,0)</f>
        <v>80</v>
      </c>
      <c r="P1233" s="4">
        <f>+VLOOKUP($A1233,DATOS_CAPACITACIONES!A:L,12,0)</f>
        <v>80</v>
      </c>
      <c r="Q1233" s="3">
        <f t="shared" si="19"/>
        <v>1</v>
      </c>
    </row>
    <row r="1234" spans="1:17" ht="34.5" customHeight="1" x14ac:dyDescent="0.25">
      <c r="A1234" s="2">
        <v>49</v>
      </c>
      <c r="B1234" s="4" t="str">
        <f>+VLOOKUP($A1234,DATOS_CAPACITACIONES!A:B,2,0)</f>
        <v>SST</v>
      </c>
      <c r="C1234" s="4" t="str">
        <f>+VLOOKUP($A1234,DATOS_CAPACITACIONES!A:C,3,0)</f>
        <v>Matriz EPP</v>
      </c>
      <c r="D1234" s="4" t="str">
        <f>+VLOOKUP($A1234,DATOS_CAPACITACIONES!A:D,4,0)</f>
        <v xml:space="preserve">Compartir la matriz de EPP con el fin de conocer loe elementos que se deben usar en cada labor </v>
      </c>
      <c r="E1234" s="4" t="str">
        <f>+VLOOKUP($A1234,DATOS_CAPACITACIONES!A:E,5,0)</f>
        <v>Felipe Arias</v>
      </c>
      <c r="F1234" s="4" t="str">
        <f>+VLOOKUP($A1234,DATOS_CAPACITACIONES!A:F,6,0)</f>
        <v>Felipe Arias</v>
      </c>
      <c r="G1234" s="4" t="str">
        <f>+VLOOKUP($A1234,DATOS_CAPACITACIONES!A:G,7,0)</f>
        <v xml:space="preserve">Finca El Pilar </v>
      </c>
      <c r="H1234" s="5">
        <f>+VLOOKUP($A1234,DATOS_CAPACITACIONES!A:H,8,0)</f>
        <v>44394</v>
      </c>
      <c r="I1234" s="4">
        <f>+VLOOKUP($A1234,DATOS_CAPACITACIONES!A:I,9,0)</f>
        <v>60</v>
      </c>
      <c r="J1234" s="2">
        <v>1123116797</v>
      </c>
      <c r="K1234" s="4">
        <f>+VLOOKUP($J1234,DATOS_PERSONAL!B:C,2,0)</f>
        <v>1404</v>
      </c>
      <c r="L1234" s="4" t="str">
        <f>+VLOOKUP($J1234,DATOS_PERSONAL!B:D,3,0)</f>
        <v xml:space="preserve"> ELKIN STEVEN</v>
      </c>
      <c r="M1234" s="4" t="str">
        <f>+VLOOKUP($J1234,DATOS_PERSONAL!B:E,4,0)</f>
        <v>ROJAS ORTIZ</v>
      </c>
      <c r="N1234" s="4" t="str">
        <f>+VLOOKUP($J1234,DATOS_PERSONAL!B:F,5,0)</f>
        <v>OROBERLÍN S.A.S.</v>
      </c>
      <c r="O1234" s="4">
        <f>+VLOOKUP($A1234,DATOS_CAPACITACIONES!A:N,11,0)</f>
        <v>80</v>
      </c>
      <c r="P1234" s="4">
        <f>+VLOOKUP($A1234,DATOS_CAPACITACIONES!A:L,12,0)</f>
        <v>80</v>
      </c>
      <c r="Q1234" s="3">
        <f t="shared" si="19"/>
        <v>1</v>
      </c>
    </row>
    <row r="1235" spans="1:17" ht="34.5" customHeight="1" x14ac:dyDescent="0.25">
      <c r="A1235" s="2">
        <v>49</v>
      </c>
      <c r="B1235" s="4" t="str">
        <f>+VLOOKUP($A1235,DATOS_CAPACITACIONES!A:B,2,0)</f>
        <v>SST</v>
      </c>
      <c r="C1235" s="4" t="str">
        <f>+VLOOKUP($A1235,DATOS_CAPACITACIONES!A:C,3,0)</f>
        <v>Matriz EPP</v>
      </c>
      <c r="D1235" s="4" t="str">
        <f>+VLOOKUP($A1235,DATOS_CAPACITACIONES!A:D,4,0)</f>
        <v xml:space="preserve">Compartir la matriz de EPP con el fin de conocer loe elementos que se deben usar en cada labor </v>
      </c>
      <c r="E1235" s="4" t="str">
        <f>+VLOOKUP($A1235,DATOS_CAPACITACIONES!A:E,5,0)</f>
        <v>Felipe Arias</v>
      </c>
      <c r="F1235" s="4" t="str">
        <f>+VLOOKUP($A1235,DATOS_CAPACITACIONES!A:F,6,0)</f>
        <v>Felipe Arias</v>
      </c>
      <c r="G1235" s="4" t="str">
        <f>+VLOOKUP($A1235,DATOS_CAPACITACIONES!A:G,7,0)</f>
        <v xml:space="preserve">Finca El Pilar </v>
      </c>
      <c r="H1235" s="5">
        <f>+VLOOKUP($A1235,DATOS_CAPACITACIONES!A:H,8,0)</f>
        <v>44394</v>
      </c>
      <c r="I1235" s="4">
        <f>+VLOOKUP($A1235,DATOS_CAPACITACIONES!A:I,9,0)</f>
        <v>60</v>
      </c>
      <c r="J1235" s="2">
        <v>1122132486</v>
      </c>
      <c r="K1235" s="4">
        <f>+VLOOKUP($J1235,DATOS_PERSONAL!B:C,2,0)</f>
        <v>1216</v>
      </c>
      <c r="L1235" s="4" t="str">
        <f>+VLOOKUP($J1235,DATOS_PERSONAL!B:D,3,0)</f>
        <v xml:space="preserve"> LAURA MARCELA</v>
      </c>
      <c r="M1235" s="4" t="str">
        <f>+VLOOKUP($J1235,DATOS_PERSONAL!B:E,4,0)</f>
        <v>ROJAS GARCIA</v>
      </c>
      <c r="N1235" s="4" t="str">
        <f>+VLOOKUP($J1235,DATOS_PERSONAL!B:F,5,0)</f>
        <v>OROBERLÍN S.A.S.</v>
      </c>
      <c r="O1235" s="4">
        <f>+VLOOKUP($A1235,DATOS_CAPACITACIONES!A:N,11,0)</f>
        <v>80</v>
      </c>
      <c r="P1235" s="4">
        <f>+VLOOKUP($A1235,DATOS_CAPACITACIONES!A:L,12,0)</f>
        <v>80</v>
      </c>
      <c r="Q1235" s="3">
        <f t="shared" si="19"/>
        <v>1</v>
      </c>
    </row>
    <row r="1236" spans="1:17" ht="34.5" customHeight="1" x14ac:dyDescent="0.25">
      <c r="A1236" s="2">
        <v>49</v>
      </c>
      <c r="B1236" s="4" t="str">
        <f>+VLOOKUP($A1236,DATOS_CAPACITACIONES!A:B,2,0)</f>
        <v>SST</v>
      </c>
      <c r="C1236" s="4" t="str">
        <f>+VLOOKUP($A1236,DATOS_CAPACITACIONES!A:C,3,0)</f>
        <v>Matriz EPP</v>
      </c>
      <c r="D1236" s="4" t="str">
        <f>+VLOOKUP($A1236,DATOS_CAPACITACIONES!A:D,4,0)</f>
        <v xml:space="preserve">Compartir la matriz de EPP con el fin de conocer loe elementos que se deben usar en cada labor </v>
      </c>
      <c r="E1236" s="4" t="str">
        <f>+VLOOKUP($A1236,DATOS_CAPACITACIONES!A:E,5,0)</f>
        <v>Felipe Arias</v>
      </c>
      <c r="F1236" s="4" t="str">
        <f>+VLOOKUP($A1236,DATOS_CAPACITACIONES!A:F,6,0)</f>
        <v>Felipe Arias</v>
      </c>
      <c r="G1236" s="4" t="str">
        <f>+VLOOKUP($A1236,DATOS_CAPACITACIONES!A:G,7,0)</f>
        <v xml:space="preserve">Finca El Pilar </v>
      </c>
      <c r="H1236" s="5">
        <f>+VLOOKUP($A1236,DATOS_CAPACITACIONES!A:H,8,0)</f>
        <v>44394</v>
      </c>
      <c r="I1236" s="4">
        <f>+VLOOKUP($A1236,DATOS_CAPACITACIONES!A:I,9,0)</f>
        <v>60</v>
      </c>
      <c r="J1236" s="2">
        <v>17355000</v>
      </c>
      <c r="K1236" s="4">
        <f>+VLOOKUP($J1236,DATOS_PERSONAL!B:C,2,0)</f>
        <v>1379</v>
      </c>
      <c r="L1236" s="4" t="str">
        <f>+VLOOKUP($J1236,DATOS_PERSONAL!B:D,3,0)</f>
        <v xml:space="preserve"> ALBERTO</v>
      </c>
      <c r="M1236" s="4" t="str">
        <f>+VLOOKUP($J1236,DATOS_PERSONAL!B:E,4,0)</f>
        <v>ROJAS CARLOS</v>
      </c>
      <c r="N1236" s="4" t="str">
        <f>+VLOOKUP($J1236,DATOS_PERSONAL!B:F,5,0)</f>
        <v>OROBERLÍN S.A.S.</v>
      </c>
      <c r="O1236" s="4">
        <f>+VLOOKUP($A1236,DATOS_CAPACITACIONES!A:N,11,0)</f>
        <v>80</v>
      </c>
      <c r="P1236" s="4">
        <f>+VLOOKUP($A1236,DATOS_CAPACITACIONES!A:L,12,0)</f>
        <v>80</v>
      </c>
      <c r="Q1236" s="3">
        <f t="shared" si="19"/>
        <v>1</v>
      </c>
    </row>
    <row r="1237" spans="1:17" ht="34.5" customHeight="1" x14ac:dyDescent="0.25">
      <c r="A1237" s="2">
        <v>49</v>
      </c>
      <c r="B1237" s="4" t="str">
        <f>+VLOOKUP($A1237,DATOS_CAPACITACIONES!A:B,2,0)</f>
        <v>SST</v>
      </c>
      <c r="C1237" s="4" t="str">
        <f>+VLOOKUP($A1237,DATOS_CAPACITACIONES!A:C,3,0)</f>
        <v>Matriz EPP</v>
      </c>
      <c r="D1237" s="4" t="str">
        <f>+VLOOKUP($A1237,DATOS_CAPACITACIONES!A:D,4,0)</f>
        <v xml:space="preserve">Compartir la matriz de EPP con el fin de conocer loe elementos que se deben usar en cada labor </v>
      </c>
      <c r="E1237" s="4" t="str">
        <f>+VLOOKUP($A1237,DATOS_CAPACITACIONES!A:E,5,0)</f>
        <v>Felipe Arias</v>
      </c>
      <c r="F1237" s="4" t="str">
        <f>+VLOOKUP($A1237,DATOS_CAPACITACIONES!A:F,6,0)</f>
        <v>Felipe Arias</v>
      </c>
      <c r="G1237" s="4" t="str">
        <f>+VLOOKUP($A1237,DATOS_CAPACITACIONES!A:G,7,0)</f>
        <v xml:space="preserve">Finca El Pilar </v>
      </c>
      <c r="H1237" s="5">
        <f>+VLOOKUP($A1237,DATOS_CAPACITACIONES!A:H,8,0)</f>
        <v>44394</v>
      </c>
      <c r="I1237" s="4">
        <f>+VLOOKUP($A1237,DATOS_CAPACITACIONES!A:I,9,0)</f>
        <v>60</v>
      </c>
      <c r="J1237" s="2">
        <v>85261773</v>
      </c>
      <c r="K1237" s="4">
        <f>+VLOOKUP($J1237,DATOS_PERSONAL!B:C,2,0)</f>
        <v>1540</v>
      </c>
      <c r="L1237" s="4" t="str">
        <f>+VLOOKUP($J1237,DATOS_PERSONAL!B:D,3,0)</f>
        <v>JORGE LUIS</v>
      </c>
      <c r="M1237" s="4" t="str">
        <f>+VLOOKUP($J1237,DATOS_PERSONAL!B:E,4,0)</f>
        <v xml:space="preserve">RODRIGUEZ TORRES </v>
      </c>
      <c r="N1237" s="4" t="str">
        <f>+VLOOKUP($J1237,DATOS_PERSONAL!B:F,5,0)</f>
        <v>OROBERLÍN S.A.S.</v>
      </c>
      <c r="O1237" s="4">
        <f>+VLOOKUP($A1237,DATOS_CAPACITACIONES!A:N,11,0)</f>
        <v>80</v>
      </c>
      <c r="P1237" s="4">
        <f>+VLOOKUP($A1237,DATOS_CAPACITACIONES!A:L,12,0)</f>
        <v>80</v>
      </c>
      <c r="Q1237" s="3">
        <f t="shared" si="19"/>
        <v>1</v>
      </c>
    </row>
    <row r="1238" spans="1:17" ht="34.5" customHeight="1" x14ac:dyDescent="0.25">
      <c r="A1238" s="2">
        <v>49</v>
      </c>
      <c r="B1238" s="4" t="str">
        <f>+VLOOKUP($A1238,DATOS_CAPACITACIONES!A:B,2,0)</f>
        <v>SST</v>
      </c>
      <c r="C1238" s="4" t="str">
        <f>+VLOOKUP($A1238,DATOS_CAPACITACIONES!A:C,3,0)</f>
        <v>Matriz EPP</v>
      </c>
      <c r="D1238" s="4" t="str">
        <f>+VLOOKUP($A1238,DATOS_CAPACITACIONES!A:D,4,0)</f>
        <v xml:space="preserve">Compartir la matriz de EPP con el fin de conocer loe elementos que se deben usar en cada labor </v>
      </c>
      <c r="E1238" s="4" t="str">
        <f>+VLOOKUP($A1238,DATOS_CAPACITACIONES!A:E,5,0)</f>
        <v>Felipe Arias</v>
      </c>
      <c r="F1238" s="4" t="str">
        <f>+VLOOKUP($A1238,DATOS_CAPACITACIONES!A:F,6,0)</f>
        <v>Felipe Arias</v>
      </c>
      <c r="G1238" s="4" t="str">
        <f>+VLOOKUP($A1238,DATOS_CAPACITACIONES!A:G,7,0)</f>
        <v xml:space="preserve">Finca El Pilar </v>
      </c>
      <c r="H1238" s="5">
        <f>+VLOOKUP($A1238,DATOS_CAPACITACIONES!A:H,8,0)</f>
        <v>44394</v>
      </c>
      <c r="I1238" s="4">
        <f>+VLOOKUP($A1238,DATOS_CAPACITACIONES!A:I,9,0)</f>
        <v>60</v>
      </c>
      <c r="J1238" s="2">
        <v>1123114419</v>
      </c>
      <c r="K1238" s="4">
        <f>+VLOOKUP($J1238,DATOS_PERSONAL!B:C,2,0)</f>
        <v>1059</v>
      </c>
      <c r="L1238" s="4" t="str">
        <f>+VLOOKUP($J1238,DATOS_PERSONAL!B:D,3,0)</f>
        <v>ANA MARIA</v>
      </c>
      <c r="M1238" s="4" t="str">
        <f>+VLOOKUP($J1238,DATOS_PERSONAL!B:E,4,0)</f>
        <v xml:space="preserve">ROBAYO JIMENEZ </v>
      </c>
      <c r="N1238" s="4" t="str">
        <f>+VLOOKUP($J1238,DATOS_PERSONAL!B:F,5,0)</f>
        <v>OROBERLÍN S.A.S.</v>
      </c>
      <c r="O1238" s="4">
        <f>+VLOOKUP($A1238,DATOS_CAPACITACIONES!A:N,11,0)</f>
        <v>80</v>
      </c>
      <c r="P1238" s="4">
        <f>+VLOOKUP($A1238,DATOS_CAPACITACIONES!A:L,12,0)</f>
        <v>80</v>
      </c>
      <c r="Q1238" s="3">
        <f t="shared" si="19"/>
        <v>1</v>
      </c>
    </row>
    <row r="1239" spans="1:17" ht="34.5" customHeight="1" x14ac:dyDescent="0.25">
      <c r="A1239" s="2">
        <v>49</v>
      </c>
      <c r="B1239" s="4" t="str">
        <f>+VLOOKUP($A1239,DATOS_CAPACITACIONES!A:B,2,0)</f>
        <v>SST</v>
      </c>
      <c r="C1239" s="4" t="str">
        <f>+VLOOKUP($A1239,DATOS_CAPACITACIONES!A:C,3,0)</f>
        <v>Matriz EPP</v>
      </c>
      <c r="D1239" s="4" t="str">
        <f>+VLOOKUP($A1239,DATOS_CAPACITACIONES!A:D,4,0)</f>
        <v xml:space="preserve">Compartir la matriz de EPP con el fin de conocer loe elementos que se deben usar en cada labor </v>
      </c>
      <c r="E1239" s="4" t="str">
        <f>+VLOOKUP($A1239,DATOS_CAPACITACIONES!A:E,5,0)</f>
        <v>Felipe Arias</v>
      </c>
      <c r="F1239" s="4" t="str">
        <f>+VLOOKUP($A1239,DATOS_CAPACITACIONES!A:F,6,0)</f>
        <v>Felipe Arias</v>
      </c>
      <c r="G1239" s="4" t="str">
        <f>+VLOOKUP($A1239,DATOS_CAPACITACIONES!A:G,7,0)</f>
        <v xml:space="preserve">Finca El Pilar </v>
      </c>
      <c r="H1239" s="5">
        <f>+VLOOKUP($A1239,DATOS_CAPACITACIONES!A:H,8,0)</f>
        <v>44394</v>
      </c>
      <c r="I1239" s="4">
        <f>+VLOOKUP($A1239,DATOS_CAPACITACIONES!A:I,9,0)</f>
        <v>60</v>
      </c>
      <c r="J1239" s="2">
        <v>1123114657</v>
      </c>
      <c r="K1239" s="4">
        <f>+VLOOKUP($J1239,DATOS_PERSONAL!B:C,2,0)</f>
        <v>1456</v>
      </c>
      <c r="L1239" s="4" t="str">
        <f>+VLOOKUP($J1239,DATOS_PERSONAL!B:D,3,0)</f>
        <v xml:space="preserve"> SIGUIFREDO</v>
      </c>
      <c r="M1239" s="4" t="str">
        <f>+VLOOKUP($J1239,DATOS_PERSONAL!B:E,4,0)</f>
        <v>ROBAYO JIMENEZ</v>
      </c>
      <c r="N1239" s="4" t="str">
        <f>+VLOOKUP($J1239,DATOS_PERSONAL!B:F,5,0)</f>
        <v>OROBERLÍN S.A.S.</v>
      </c>
      <c r="O1239" s="4">
        <f>+VLOOKUP($A1239,DATOS_CAPACITACIONES!A:N,11,0)</f>
        <v>80</v>
      </c>
      <c r="P1239" s="4">
        <f>+VLOOKUP($A1239,DATOS_CAPACITACIONES!A:L,12,0)</f>
        <v>80</v>
      </c>
      <c r="Q1239" s="3">
        <f t="shared" si="19"/>
        <v>1</v>
      </c>
    </row>
    <row r="1240" spans="1:17" ht="34.5" customHeight="1" x14ac:dyDescent="0.25">
      <c r="A1240" s="2">
        <v>49</v>
      </c>
      <c r="B1240" s="4" t="str">
        <f>+VLOOKUP($A1240,DATOS_CAPACITACIONES!A:B,2,0)</f>
        <v>SST</v>
      </c>
      <c r="C1240" s="4" t="str">
        <f>+VLOOKUP($A1240,DATOS_CAPACITACIONES!A:C,3,0)</f>
        <v>Matriz EPP</v>
      </c>
      <c r="D1240" s="4" t="str">
        <f>+VLOOKUP($A1240,DATOS_CAPACITACIONES!A:D,4,0)</f>
        <v xml:space="preserve">Compartir la matriz de EPP con el fin de conocer loe elementos que se deben usar en cada labor </v>
      </c>
      <c r="E1240" s="4" t="str">
        <f>+VLOOKUP($A1240,DATOS_CAPACITACIONES!A:E,5,0)</f>
        <v>Felipe Arias</v>
      </c>
      <c r="F1240" s="4" t="str">
        <f>+VLOOKUP($A1240,DATOS_CAPACITACIONES!A:F,6,0)</f>
        <v>Felipe Arias</v>
      </c>
      <c r="G1240" s="4" t="str">
        <f>+VLOOKUP($A1240,DATOS_CAPACITACIONES!A:G,7,0)</f>
        <v xml:space="preserve">Finca El Pilar </v>
      </c>
      <c r="H1240" s="5">
        <f>+VLOOKUP($A1240,DATOS_CAPACITACIONES!A:H,8,0)</f>
        <v>44394</v>
      </c>
      <c r="I1240" s="4">
        <f>+VLOOKUP($A1240,DATOS_CAPACITACIONES!A:I,9,0)</f>
        <v>60</v>
      </c>
      <c r="J1240" s="2">
        <v>1122646567</v>
      </c>
      <c r="K1240" s="4">
        <f>+VLOOKUP($J1240,DATOS_PERSONAL!B:C,2,0)</f>
        <v>1232</v>
      </c>
      <c r="L1240" s="4" t="str">
        <f>+VLOOKUP($J1240,DATOS_PERSONAL!B:D,3,0)</f>
        <v xml:space="preserve"> ISRAEL</v>
      </c>
      <c r="M1240" s="4" t="str">
        <f>+VLOOKUP($J1240,DATOS_PERSONAL!B:E,4,0)</f>
        <v>ROBAYO JIMENEZ</v>
      </c>
      <c r="N1240" s="4" t="str">
        <f>+VLOOKUP($J1240,DATOS_PERSONAL!B:F,5,0)</f>
        <v>OROBERLÍN S.A.S.</v>
      </c>
      <c r="O1240" s="4">
        <f>+VLOOKUP($A1240,DATOS_CAPACITACIONES!A:N,11,0)</f>
        <v>80</v>
      </c>
      <c r="P1240" s="4">
        <f>+VLOOKUP($A1240,DATOS_CAPACITACIONES!A:L,12,0)</f>
        <v>80</v>
      </c>
      <c r="Q1240" s="3">
        <f t="shared" si="19"/>
        <v>1</v>
      </c>
    </row>
    <row r="1241" spans="1:17" ht="34.5" customHeight="1" x14ac:dyDescent="0.25">
      <c r="A1241" s="2">
        <v>49</v>
      </c>
      <c r="B1241" s="4" t="str">
        <f>+VLOOKUP($A1241,DATOS_CAPACITACIONES!A:B,2,0)</f>
        <v>SST</v>
      </c>
      <c r="C1241" s="4" t="str">
        <f>+VLOOKUP($A1241,DATOS_CAPACITACIONES!A:C,3,0)</f>
        <v>Matriz EPP</v>
      </c>
      <c r="D1241" s="4" t="str">
        <f>+VLOOKUP($A1241,DATOS_CAPACITACIONES!A:D,4,0)</f>
        <v xml:space="preserve">Compartir la matriz de EPP con el fin de conocer loe elementos que se deben usar en cada labor </v>
      </c>
      <c r="E1241" s="4" t="str">
        <f>+VLOOKUP($A1241,DATOS_CAPACITACIONES!A:E,5,0)</f>
        <v>Felipe Arias</v>
      </c>
      <c r="F1241" s="4" t="str">
        <f>+VLOOKUP($A1241,DATOS_CAPACITACIONES!A:F,6,0)</f>
        <v>Felipe Arias</v>
      </c>
      <c r="G1241" s="4" t="str">
        <f>+VLOOKUP($A1241,DATOS_CAPACITACIONES!A:G,7,0)</f>
        <v xml:space="preserve">Finca El Pilar </v>
      </c>
      <c r="H1241" s="5">
        <f>+VLOOKUP($A1241,DATOS_CAPACITACIONES!A:H,8,0)</f>
        <v>44394</v>
      </c>
      <c r="I1241" s="4">
        <f>+VLOOKUP($A1241,DATOS_CAPACITACIONES!A:I,9,0)</f>
        <v>60</v>
      </c>
      <c r="J1241" s="2">
        <v>1006658683</v>
      </c>
      <c r="K1241" s="4">
        <f>+VLOOKUP($J1241,DATOS_PERSONAL!B:C,2,0)</f>
        <v>1509</v>
      </c>
      <c r="L1241" s="4" t="str">
        <f>+VLOOKUP($J1241,DATOS_PERSONAL!B:D,3,0)</f>
        <v>BRAYAN DAVID</v>
      </c>
      <c r="M1241" s="4" t="str">
        <f>+VLOOKUP($J1241,DATOS_PERSONAL!B:E,4,0)</f>
        <v xml:space="preserve">ROA OCHOA </v>
      </c>
      <c r="N1241" s="4" t="str">
        <f>+VLOOKUP($J1241,DATOS_PERSONAL!B:F,5,0)</f>
        <v>OROBERLÍN S.A.S.</v>
      </c>
      <c r="O1241" s="4">
        <f>+VLOOKUP($A1241,DATOS_CAPACITACIONES!A:N,11,0)</f>
        <v>80</v>
      </c>
      <c r="P1241" s="4">
        <f>+VLOOKUP($A1241,DATOS_CAPACITACIONES!A:L,12,0)</f>
        <v>80</v>
      </c>
      <c r="Q1241" s="3">
        <f t="shared" si="19"/>
        <v>1</v>
      </c>
    </row>
    <row r="1242" spans="1:17" ht="34.5" customHeight="1" x14ac:dyDescent="0.25">
      <c r="A1242" s="2">
        <v>49</v>
      </c>
      <c r="B1242" s="4" t="str">
        <f>+VLOOKUP($A1242,DATOS_CAPACITACIONES!A:B,2,0)</f>
        <v>SST</v>
      </c>
      <c r="C1242" s="4" t="str">
        <f>+VLOOKUP($A1242,DATOS_CAPACITACIONES!A:C,3,0)</f>
        <v>Matriz EPP</v>
      </c>
      <c r="D1242" s="4" t="str">
        <f>+VLOOKUP($A1242,DATOS_CAPACITACIONES!A:D,4,0)</f>
        <v xml:space="preserve">Compartir la matriz de EPP con el fin de conocer loe elementos que se deben usar en cada labor </v>
      </c>
      <c r="E1242" s="4" t="str">
        <f>+VLOOKUP($A1242,DATOS_CAPACITACIONES!A:E,5,0)</f>
        <v>Felipe Arias</v>
      </c>
      <c r="F1242" s="4" t="str">
        <f>+VLOOKUP($A1242,DATOS_CAPACITACIONES!A:F,6,0)</f>
        <v>Felipe Arias</v>
      </c>
      <c r="G1242" s="4" t="str">
        <f>+VLOOKUP($A1242,DATOS_CAPACITACIONES!A:G,7,0)</f>
        <v xml:space="preserve">Finca El Pilar </v>
      </c>
      <c r="H1242" s="5">
        <f>+VLOOKUP($A1242,DATOS_CAPACITACIONES!A:H,8,0)</f>
        <v>44394</v>
      </c>
      <c r="I1242" s="4">
        <f>+VLOOKUP($A1242,DATOS_CAPACITACIONES!A:I,9,0)</f>
        <v>60</v>
      </c>
      <c r="J1242" s="2">
        <v>1123114519</v>
      </c>
      <c r="K1242" s="4">
        <f>+VLOOKUP($J1242,DATOS_PERSONAL!B:C,2,0)</f>
        <v>1016</v>
      </c>
      <c r="L1242" s="4" t="str">
        <f>+VLOOKUP($J1242,DATOS_PERSONAL!B:D,3,0)</f>
        <v xml:space="preserve"> JUAN CARLOS</v>
      </c>
      <c r="M1242" s="4" t="str">
        <f>+VLOOKUP($J1242,DATOS_PERSONAL!B:E,4,0)</f>
        <v>ROA CASTILLO</v>
      </c>
      <c r="N1242" s="4" t="str">
        <f>+VLOOKUP($J1242,DATOS_PERSONAL!B:F,5,0)</f>
        <v>OROBERLÍN S.A.S.</v>
      </c>
      <c r="O1242" s="4">
        <f>+VLOOKUP($A1242,DATOS_CAPACITACIONES!A:N,11,0)</f>
        <v>80</v>
      </c>
      <c r="P1242" s="4">
        <f>+VLOOKUP($A1242,DATOS_CAPACITACIONES!A:L,12,0)</f>
        <v>80</v>
      </c>
      <c r="Q1242" s="3">
        <f t="shared" si="19"/>
        <v>1</v>
      </c>
    </row>
    <row r="1243" spans="1:17" ht="34.5" customHeight="1" x14ac:dyDescent="0.25">
      <c r="A1243" s="2">
        <v>49</v>
      </c>
      <c r="B1243" s="4" t="str">
        <f>+VLOOKUP($A1243,DATOS_CAPACITACIONES!A:B,2,0)</f>
        <v>SST</v>
      </c>
      <c r="C1243" s="4" t="str">
        <f>+VLOOKUP($A1243,DATOS_CAPACITACIONES!A:C,3,0)</f>
        <v>Matriz EPP</v>
      </c>
      <c r="D1243" s="4" t="str">
        <f>+VLOOKUP($A1243,DATOS_CAPACITACIONES!A:D,4,0)</f>
        <v xml:space="preserve">Compartir la matriz de EPP con el fin de conocer loe elementos que se deben usar en cada labor </v>
      </c>
      <c r="E1243" s="4" t="str">
        <f>+VLOOKUP($A1243,DATOS_CAPACITACIONES!A:E,5,0)</f>
        <v>Felipe Arias</v>
      </c>
      <c r="F1243" s="4" t="str">
        <f>+VLOOKUP($A1243,DATOS_CAPACITACIONES!A:F,6,0)</f>
        <v>Felipe Arias</v>
      </c>
      <c r="G1243" s="4" t="str">
        <f>+VLOOKUP($A1243,DATOS_CAPACITACIONES!A:G,7,0)</f>
        <v xml:space="preserve">Finca El Pilar </v>
      </c>
      <c r="H1243" s="5">
        <f>+VLOOKUP($A1243,DATOS_CAPACITACIONES!A:H,8,0)</f>
        <v>44394</v>
      </c>
      <c r="I1243" s="4">
        <f>+VLOOKUP($A1243,DATOS_CAPACITACIONES!A:I,9,0)</f>
        <v>60</v>
      </c>
      <c r="J1243" s="2">
        <v>1123114283</v>
      </c>
      <c r="K1243" s="4">
        <f>+VLOOKUP($J1243,DATOS_PERSONAL!B:C,2,0)</f>
        <v>1017</v>
      </c>
      <c r="L1243" s="4" t="str">
        <f>+VLOOKUP($J1243,DATOS_PERSONAL!B:D,3,0)</f>
        <v xml:space="preserve"> RODRIGO JOSE</v>
      </c>
      <c r="M1243" s="4" t="str">
        <f>+VLOOKUP($J1243,DATOS_PERSONAL!B:E,4,0)</f>
        <v>ROA CASTILLO</v>
      </c>
      <c r="N1243" s="4" t="str">
        <f>+VLOOKUP($J1243,DATOS_PERSONAL!B:F,5,0)</f>
        <v>OROBERLÍN S.A.S.</v>
      </c>
      <c r="O1243" s="4">
        <f>+VLOOKUP($A1243,DATOS_CAPACITACIONES!A:N,11,0)</f>
        <v>80</v>
      </c>
      <c r="P1243" s="4">
        <f>+VLOOKUP($A1243,DATOS_CAPACITACIONES!A:L,12,0)</f>
        <v>80</v>
      </c>
      <c r="Q1243" s="3">
        <f t="shared" si="19"/>
        <v>1</v>
      </c>
    </row>
    <row r="1244" spans="1:17" ht="34.5" customHeight="1" x14ac:dyDescent="0.25">
      <c r="A1244" s="2">
        <v>49</v>
      </c>
      <c r="B1244" s="4" t="str">
        <f>+VLOOKUP($A1244,DATOS_CAPACITACIONES!A:B,2,0)</f>
        <v>SST</v>
      </c>
      <c r="C1244" s="4" t="str">
        <f>+VLOOKUP($A1244,DATOS_CAPACITACIONES!A:C,3,0)</f>
        <v>Matriz EPP</v>
      </c>
      <c r="D1244" s="4" t="str">
        <f>+VLOOKUP($A1244,DATOS_CAPACITACIONES!A:D,4,0)</f>
        <v xml:space="preserve">Compartir la matriz de EPP con el fin de conocer loe elementos que se deben usar en cada labor </v>
      </c>
      <c r="E1244" s="4" t="str">
        <f>+VLOOKUP($A1244,DATOS_CAPACITACIONES!A:E,5,0)</f>
        <v>Felipe Arias</v>
      </c>
      <c r="F1244" s="4" t="str">
        <f>+VLOOKUP($A1244,DATOS_CAPACITACIONES!A:F,6,0)</f>
        <v>Felipe Arias</v>
      </c>
      <c r="G1244" s="4" t="str">
        <f>+VLOOKUP($A1244,DATOS_CAPACITACIONES!A:G,7,0)</f>
        <v xml:space="preserve">Finca El Pilar </v>
      </c>
      <c r="H1244" s="5">
        <f>+VLOOKUP($A1244,DATOS_CAPACITACIONES!A:H,8,0)</f>
        <v>44394</v>
      </c>
      <c r="I1244" s="4">
        <f>+VLOOKUP($A1244,DATOS_CAPACITACIONES!A:I,9,0)</f>
        <v>60</v>
      </c>
      <c r="J1244" s="2">
        <v>40411297</v>
      </c>
      <c r="K1244" s="4">
        <f>+VLOOKUP($J1244,DATOS_PERSONAL!B:C,2,0)</f>
        <v>1015</v>
      </c>
      <c r="L1244" s="4" t="str">
        <f>+VLOOKUP($J1244,DATOS_PERSONAL!B:D,3,0)</f>
        <v xml:space="preserve"> ANGELICA YOHANA</v>
      </c>
      <c r="M1244" s="4" t="str">
        <f>+VLOOKUP($J1244,DATOS_PERSONAL!B:E,4,0)</f>
        <v>RINCON</v>
      </c>
      <c r="N1244" s="4" t="str">
        <f>+VLOOKUP($J1244,DATOS_PERSONAL!B:F,5,0)</f>
        <v>OROBERLÍN S.A.S.</v>
      </c>
      <c r="O1244" s="4">
        <f>+VLOOKUP($A1244,DATOS_CAPACITACIONES!A:N,11,0)</f>
        <v>80</v>
      </c>
      <c r="P1244" s="4">
        <f>+VLOOKUP($A1244,DATOS_CAPACITACIONES!A:L,12,0)</f>
        <v>80</v>
      </c>
      <c r="Q1244" s="3">
        <f t="shared" si="19"/>
        <v>1</v>
      </c>
    </row>
    <row r="1245" spans="1:17" ht="34.5" customHeight="1" x14ac:dyDescent="0.25">
      <c r="A1245" s="2">
        <v>49</v>
      </c>
      <c r="B1245" s="4" t="str">
        <f>+VLOOKUP($A1245,DATOS_CAPACITACIONES!A:B,2,0)</f>
        <v>SST</v>
      </c>
      <c r="C1245" s="4" t="str">
        <f>+VLOOKUP($A1245,DATOS_CAPACITACIONES!A:C,3,0)</f>
        <v>Matriz EPP</v>
      </c>
      <c r="D1245" s="4" t="str">
        <f>+VLOOKUP($A1245,DATOS_CAPACITACIONES!A:D,4,0)</f>
        <v xml:space="preserve">Compartir la matriz de EPP con el fin de conocer loe elementos que se deben usar en cada labor </v>
      </c>
      <c r="E1245" s="4" t="str">
        <f>+VLOOKUP($A1245,DATOS_CAPACITACIONES!A:E,5,0)</f>
        <v>Felipe Arias</v>
      </c>
      <c r="F1245" s="4" t="str">
        <f>+VLOOKUP($A1245,DATOS_CAPACITACIONES!A:F,6,0)</f>
        <v>Felipe Arias</v>
      </c>
      <c r="G1245" s="4" t="str">
        <f>+VLOOKUP($A1245,DATOS_CAPACITACIONES!A:G,7,0)</f>
        <v xml:space="preserve">Finca El Pilar </v>
      </c>
      <c r="H1245" s="5">
        <f>+VLOOKUP($A1245,DATOS_CAPACITACIONES!A:H,8,0)</f>
        <v>44394</v>
      </c>
      <c r="I1245" s="4">
        <f>+VLOOKUP($A1245,DATOS_CAPACITACIONES!A:I,9,0)</f>
        <v>60</v>
      </c>
      <c r="J1245" s="2">
        <v>87946959</v>
      </c>
      <c r="K1245" s="4">
        <f>+VLOOKUP($J1245,DATOS_PERSONAL!B:C,2,0)</f>
        <v>1542</v>
      </c>
      <c r="L1245" s="4" t="str">
        <f>+VLOOKUP($J1245,DATOS_PERSONAL!B:D,3,0)</f>
        <v>DANNY JAMER</v>
      </c>
      <c r="M1245" s="4" t="str">
        <f>+VLOOKUP($J1245,DATOS_PERSONAL!B:E,4,0)</f>
        <v xml:space="preserve">PORTILLA PALACIOS </v>
      </c>
      <c r="N1245" s="4" t="str">
        <f>+VLOOKUP($J1245,DATOS_PERSONAL!B:F,5,0)</f>
        <v>OROBERLÍN S.A.S.</v>
      </c>
      <c r="O1245" s="4">
        <f>+VLOOKUP($A1245,DATOS_CAPACITACIONES!A:N,11,0)</f>
        <v>80</v>
      </c>
      <c r="P1245" s="4">
        <f>+VLOOKUP($A1245,DATOS_CAPACITACIONES!A:L,12,0)</f>
        <v>80</v>
      </c>
      <c r="Q1245" s="3">
        <f t="shared" si="19"/>
        <v>1</v>
      </c>
    </row>
    <row r="1246" spans="1:17" ht="34.5" customHeight="1" x14ac:dyDescent="0.25">
      <c r="A1246" s="2">
        <v>49</v>
      </c>
      <c r="B1246" s="4" t="str">
        <f>+VLOOKUP($A1246,DATOS_CAPACITACIONES!A:B,2,0)</f>
        <v>SST</v>
      </c>
      <c r="C1246" s="4" t="str">
        <f>+VLOOKUP($A1246,DATOS_CAPACITACIONES!A:C,3,0)</f>
        <v>Matriz EPP</v>
      </c>
      <c r="D1246" s="4" t="str">
        <f>+VLOOKUP($A1246,DATOS_CAPACITACIONES!A:D,4,0)</f>
        <v xml:space="preserve">Compartir la matriz de EPP con el fin de conocer loe elementos que se deben usar en cada labor </v>
      </c>
      <c r="E1246" s="4" t="str">
        <f>+VLOOKUP($A1246,DATOS_CAPACITACIONES!A:E,5,0)</f>
        <v>Felipe Arias</v>
      </c>
      <c r="F1246" s="4" t="str">
        <f>+VLOOKUP($A1246,DATOS_CAPACITACIONES!A:F,6,0)</f>
        <v>Felipe Arias</v>
      </c>
      <c r="G1246" s="4" t="str">
        <f>+VLOOKUP($A1246,DATOS_CAPACITACIONES!A:G,7,0)</f>
        <v xml:space="preserve">Finca El Pilar </v>
      </c>
      <c r="H1246" s="5">
        <f>+VLOOKUP($A1246,DATOS_CAPACITACIONES!A:H,8,0)</f>
        <v>44394</v>
      </c>
      <c r="I1246" s="4">
        <f>+VLOOKUP($A1246,DATOS_CAPACITACIONES!A:I,9,0)</f>
        <v>60</v>
      </c>
      <c r="J1246" s="2">
        <v>19561040</v>
      </c>
      <c r="K1246" s="4">
        <f>+VLOOKUP($J1246,DATOS_PERSONAL!B:C,2,0)</f>
        <v>1166</v>
      </c>
      <c r="L1246" s="4" t="str">
        <f>+VLOOKUP($J1246,DATOS_PERSONAL!B:D,3,0)</f>
        <v>GILBERTO SEGUNDO</v>
      </c>
      <c r="M1246" s="4" t="str">
        <f>+VLOOKUP($J1246,DATOS_PERSONAL!B:E,4,0)</f>
        <v xml:space="preserve">PEREZ RIVERA </v>
      </c>
      <c r="N1246" s="4" t="str">
        <f>+VLOOKUP($J1246,DATOS_PERSONAL!B:F,5,0)</f>
        <v>OROBERLÍN S.A.S.</v>
      </c>
      <c r="O1246" s="4">
        <f>+VLOOKUP($A1246,DATOS_CAPACITACIONES!A:N,11,0)</f>
        <v>80</v>
      </c>
      <c r="P1246" s="4">
        <f>+VLOOKUP($A1246,DATOS_CAPACITACIONES!A:L,12,0)</f>
        <v>80</v>
      </c>
      <c r="Q1246" s="3">
        <f t="shared" si="19"/>
        <v>1</v>
      </c>
    </row>
    <row r="1247" spans="1:17" ht="34.5" customHeight="1" x14ac:dyDescent="0.25">
      <c r="A1247" s="2">
        <v>49</v>
      </c>
      <c r="B1247" s="4" t="str">
        <f>+VLOOKUP($A1247,DATOS_CAPACITACIONES!A:B,2,0)</f>
        <v>SST</v>
      </c>
      <c r="C1247" s="4" t="str">
        <f>+VLOOKUP($A1247,DATOS_CAPACITACIONES!A:C,3,0)</f>
        <v>Matriz EPP</v>
      </c>
      <c r="D1247" s="4" t="str">
        <f>+VLOOKUP($A1247,DATOS_CAPACITACIONES!A:D,4,0)</f>
        <v xml:space="preserve">Compartir la matriz de EPP con el fin de conocer loe elementos que se deben usar en cada labor </v>
      </c>
      <c r="E1247" s="4" t="str">
        <f>+VLOOKUP($A1247,DATOS_CAPACITACIONES!A:E,5,0)</f>
        <v>Felipe Arias</v>
      </c>
      <c r="F1247" s="4" t="str">
        <f>+VLOOKUP($A1247,DATOS_CAPACITACIONES!A:F,6,0)</f>
        <v>Felipe Arias</v>
      </c>
      <c r="G1247" s="4" t="str">
        <f>+VLOOKUP($A1247,DATOS_CAPACITACIONES!A:G,7,0)</f>
        <v xml:space="preserve">Finca El Pilar </v>
      </c>
      <c r="H1247" s="5">
        <f>+VLOOKUP($A1247,DATOS_CAPACITACIONES!A:H,8,0)</f>
        <v>44394</v>
      </c>
      <c r="I1247" s="4">
        <f>+VLOOKUP($A1247,DATOS_CAPACITACIONES!A:I,9,0)</f>
        <v>60</v>
      </c>
      <c r="J1247" s="2">
        <v>1123514268</v>
      </c>
      <c r="K1247" s="4">
        <f>+VLOOKUP($J1247,DATOS_PERSONAL!B:C,2,0)</f>
        <v>1510</v>
      </c>
      <c r="L1247" s="4" t="str">
        <f>+VLOOKUP($J1247,DATOS_PERSONAL!B:D,3,0)</f>
        <v xml:space="preserve"> CRISTIAN ANDRES</v>
      </c>
      <c r="M1247" s="4" t="str">
        <f>+VLOOKUP($J1247,DATOS_PERSONAL!B:E,4,0)</f>
        <v>PEREZ GUAYABO</v>
      </c>
      <c r="N1247" s="4" t="str">
        <f>+VLOOKUP($J1247,DATOS_PERSONAL!B:F,5,0)</f>
        <v>OROBERLÍN S.A.S.</v>
      </c>
      <c r="O1247" s="4">
        <f>+VLOOKUP($A1247,DATOS_CAPACITACIONES!A:N,11,0)</f>
        <v>80</v>
      </c>
      <c r="P1247" s="4">
        <f>+VLOOKUP($A1247,DATOS_CAPACITACIONES!A:L,12,0)</f>
        <v>80</v>
      </c>
      <c r="Q1247" s="3">
        <f t="shared" si="19"/>
        <v>1</v>
      </c>
    </row>
    <row r="1248" spans="1:17" ht="34.5" customHeight="1" x14ac:dyDescent="0.25">
      <c r="A1248" s="2">
        <v>49</v>
      </c>
      <c r="B1248" s="4" t="str">
        <f>+VLOOKUP($A1248,DATOS_CAPACITACIONES!A:B,2,0)</f>
        <v>SST</v>
      </c>
      <c r="C1248" s="4" t="str">
        <f>+VLOOKUP($A1248,DATOS_CAPACITACIONES!A:C,3,0)</f>
        <v>Matriz EPP</v>
      </c>
      <c r="D1248" s="4" t="str">
        <f>+VLOOKUP($A1248,DATOS_CAPACITACIONES!A:D,4,0)</f>
        <v xml:space="preserve">Compartir la matriz de EPP con el fin de conocer loe elementos que se deben usar en cada labor </v>
      </c>
      <c r="E1248" s="4" t="str">
        <f>+VLOOKUP($A1248,DATOS_CAPACITACIONES!A:E,5,0)</f>
        <v>Felipe Arias</v>
      </c>
      <c r="F1248" s="4" t="str">
        <f>+VLOOKUP($A1248,DATOS_CAPACITACIONES!A:F,6,0)</f>
        <v>Felipe Arias</v>
      </c>
      <c r="G1248" s="4" t="str">
        <f>+VLOOKUP($A1248,DATOS_CAPACITACIONES!A:G,7,0)</f>
        <v xml:space="preserve">Finca El Pilar </v>
      </c>
      <c r="H1248" s="5">
        <f>+VLOOKUP($A1248,DATOS_CAPACITACIONES!A:H,8,0)</f>
        <v>44394</v>
      </c>
      <c r="I1248" s="4">
        <f>+VLOOKUP($A1248,DATOS_CAPACITACIONES!A:I,9,0)</f>
        <v>60</v>
      </c>
      <c r="J1248" s="2">
        <v>17972048</v>
      </c>
      <c r="K1248" s="4">
        <f>+VLOOKUP($J1248,DATOS_PERSONAL!B:C,2,0)</f>
        <v>1450</v>
      </c>
      <c r="L1248" s="4" t="str">
        <f>+VLOOKUP($J1248,DATOS_PERSONAL!B:D,3,0)</f>
        <v>MANUEL FRANCISCO</v>
      </c>
      <c r="M1248" s="4" t="str">
        <f>+VLOOKUP($J1248,DATOS_PERSONAL!B:E,4,0)</f>
        <v xml:space="preserve">PALLARES ANAYA </v>
      </c>
      <c r="N1248" s="4" t="str">
        <f>+VLOOKUP($J1248,DATOS_PERSONAL!B:F,5,0)</f>
        <v>OROBERLÍN S.A.S.</v>
      </c>
      <c r="O1248" s="4">
        <f>+VLOOKUP($A1248,DATOS_CAPACITACIONES!A:N,11,0)</f>
        <v>80</v>
      </c>
      <c r="P1248" s="4">
        <f>+VLOOKUP($A1248,DATOS_CAPACITACIONES!A:L,12,0)</f>
        <v>80</v>
      </c>
      <c r="Q1248" s="3">
        <f t="shared" si="19"/>
        <v>1</v>
      </c>
    </row>
    <row r="1249" spans="1:17" ht="34.5" customHeight="1" x14ac:dyDescent="0.25">
      <c r="A1249" s="2">
        <v>49</v>
      </c>
      <c r="B1249" s="4" t="str">
        <f>+VLOOKUP($A1249,DATOS_CAPACITACIONES!A:B,2,0)</f>
        <v>SST</v>
      </c>
      <c r="C1249" s="4" t="str">
        <f>+VLOOKUP($A1249,DATOS_CAPACITACIONES!A:C,3,0)</f>
        <v>Matriz EPP</v>
      </c>
      <c r="D1249" s="4" t="str">
        <f>+VLOOKUP($A1249,DATOS_CAPACITACIONES!A:D,4,0)</f>
        <v xml:space="preserve">Compartir la matriz de EPP con el fin de conocer loe elementos que se deben usar en cada labor </v>
      </c>
      <c r="E1249" s="4" t="str">
        <f>+VLOOKUP($A1249,DATOS_CAPACITACIONES!A:E,5,0)</f>
        <v>Felipe Arias</v>
      </c>
      <c r="F1249" s="4" t="str">
        <f>+VLOOKUP($A1249,DATOS_CAPACITACIONES!A:F,6,0)</f>
        <v>Felipe Arias</v>
      </c>
      <c r="G1249" s="4" t="str">
        <f>+VLOOKUP($A1249,DATOS_CAPACITACIONES!A:G,7,0)</f>
        <v xml:space="preserve">Finca El Pilar </v>
      </c>
      <c r="H1249" s="5">
        <f>+VLOOKUP($A1249,DATOS_CAPACITACIONES!A:H,8,0)</f>
        <v>44394</v>
      </c>
      <c r="I1249" s="4">
        <f>+VLOOKUP($A1249,DATOS_CAPACITACIONES!A:I,9,0)</f>
        <v>60</v>
      </c>
      <c r="J1249" s="2">
        <v>1120571325</v>
      </c>
      <c r="K1249" s="4">
        <f>+VLOOKUP($J1249,DATOS_PERSONAL!B:C,2,0)</f>
        <v>1145</v>
      </c>
      <c r="L1249" s="4" t="str">
        <f>+VLOOKUP($J1249,DATOS_PERSONAL!B:D,3,0)</f>
        <v>WILINTON DAVID</v>
      </c>
      <c r="M1249" s="4" t="str">
        <f>+VLOOKUP($J1249,DATOS_PERSONAL!B:E,4,0)</f>
        <v xml:space="preserve">PADILLA MORALES </v>
      </c>
      <c r="N1249" s="4" t="str">
        <f>+VLOOKUP($J1249,DATOS_PERSONAL!B:F,5,0)</f>
        <v>OROBERLÍN S.A.S.</v>
      </c>
      <c r="O1249" s="4">
        <f>+VLOOKUP($A1249,DATOS_CAPACITACIONES!A:N,11,0)</f>
        <v>80</v>
      </c>
      <c r="P1249" s="4">
        <f>+VLOOKUP($A1249,DATOS_CAPACITACIONES!A:L,12,0)</f>
        <v>80</v>
      </c>
      <c r="Q1249" s="3">
        <f t="shared" si="19"/>
        <v>1</v>
      </c>
    </row>
    <row r="1250" spans="1:17" ht="34.5" customHeight="1" x14ac:dyDescent="0.25">
      <c r="A1250" s="2">
        <v>49</v>
      </c>
      <c r="B1250" s="4" t="str">
        <f>+VLOOKUP($A1250,DATOS_CAPACITACIONES!A:B,2,0)</f>
        <v>SST</v>
      </c>
      <c r="C1250" s="4" t="str">
        <f>+VLOOKUP($A1250,DATOS_CAPACITACIONES!A:C,3,0)</f>
        <v>Matriz EPP</v>
      </c>
      <c r="D1250" s="4" t="str">
        <f>+VLOOKUP($A1250,DATOS_CAPACITACIONES!A:D,4,0)</f>
        <v xml:space="preserve">Compartir la matriz de EPP con el fin de conocer loe elementos que se deben usar en cada labor </v>
      </c>
      <c r="E1250" s="4" t="str">
        <f>+VLOOKUP($A1250,DATOS_CAPACITACIONES!A:E,5,0)</f>
        <v>Felipe Arias</v>
      </c>
      <c r="F1250" s="4" t="str">
        <f>+VLOOKUP($A1250,DATOS_CAPACITACIONES!A:F,6,0)</f>
        <v>Felipe Arias</v>
      </c>
      <c r="G1250" s="4" t="str">
        <f>+VLOOKUP($A1250,DATOS_CAPACITACIONES!A:G,7,0)</f>
        <v xml:space="preserve">Finca El Pilar </v>
      </c>
      <c r="H1250" s="5">
        <f>+VLOOKUP($A1250,DATOS_CAPACITACIONES!A:H,8,0)</f>
        <v>44394</v>
      </c>
      <c r="I1250" s="4">
        <f>+VLOOKUP($A1250,DATOS_CAPACITACIONES!A:I,9,0)</f>
        <v>60</v>
      </c>
      <c r="J1250" s="2">
        <v>31031695</v>
      </c>
      <c r="K1250" s="4">
        <f>+VLOOKUP($J1250,DATOS_PERSONAL!B:C,2,0)</f>
        <v>1422</v>
      </c>
      <c r="L1250" s="4" t="str">
        <f>+VLOOKUP($J1250,DATOS_PERSONAL!B:D,3,0)</f>
        <v>ANA ELIZABETH</v>
      </c>
      <c r="M1250" s="4" t="str">
        <f>+VLOOKUP($J1250,DATOS_PERSONAL!B:E,4,0)</f>
        <v>ORTIZ</v>
      </c>
      <c r="N1250" s="4" t="str">
        <f>+VLOOKUP($J1250,DATOS_PERSONAL!B:F,5,0)</f>
        <v>OROBERLÍN S.A.S.</v>
      </c>
      <c r="O1250" s="4">
        <f>+VLOOKUP($A1250,DATOS_CAPACITACIONES!A:N,11,0)</f>
        <v>80</v>
      </c>
      <c r="P1250" s="4">
        <f>+VLOOKUP($A1250,DATOS_CAPACITACIONES!A:L,12,0)</f>
        <v>80</v>
      </c>
      <c r="Q1250" s="3">
        <f t="shared" si="19"/>
        <v>1</v>
      </c>
    </row>
    <row r="1251" spans="1:17" ht="34.5" customHeight="1" x14ac:dyDescent="0.25">
      <c r="A1251" s="2">
        <v>49</v>
      </c>
      <c r="B1251" s="4" t="str">
        <f>+VLOOKUP($A1251,DATOS_CAPACITACIONES!A:B,2,0)</f>
        <v>SST</v>
      </c>
      <c r="C1251" s="4" t="str">
        <f>+VLOOKUP($A1251,DATOS_CAPACITACIONES!A:C,3,0)</f>
        <v>Matriz EPP</v>
      </c>
      <c r="D1251" s="4" t="str">
        <f>+VLOOKUP($A1251,DATOS_CAPACITACIONES!A:D,4,0)</f>
        <v xml:space="preserve">Compartir la matriz de EPP con el fin de conocer loe elementos que se deben usar en cada labor </v>
      </c>
      <c r="E1251" s="4" t="str">
        <f>+VLOOKUP($A1251,DATOS_CAPACITACIONES!A:E,5,0)</f>
        <v>Felipe Arias</v>
      </c>
      <c r="F1251" s="4" t="str">
        <f>+VLOOKUP($A1251,DATOS_CAPACITACIONES!A:F,6,0)</f>
        <v>Felipe Arias</v>
      </c>
      <c r="G1251" s="4" t="str">
        <f>+VLOOKUP($A1251,DATOS_CAPACITACIONES!A:G,7,0)</f>
        <v xml:space="preserve">Finca El Pilar </v>
      </c>
      <c r="H1251" s="5">
        <f>+VLOOKUP($A1251,DATOS_CAPACITACIONES!A:H,8,0)</f>
        <v>44394</v>
      </c>
      <c r="I1251" s="4">
        <f>+VLOOKUP($A1251,DATOS_CAPACITACIONES!A:I,9,0)</f>
        <v>60</v>
      </c>
      <c r="J1251" s="2">
        <v>17330089</v>
      </c>
      <c r="K1251" s="4">
        <f>+VLOOKUP($J1251,DATOS_PERSONAL!B:C,2,0)</f>
        <v>1093</v>
      </c>
      <c r="L1251" s="4" t="str">
        <f>+VLOOKUP($J1251,DATOS_PERSONAL!B:D,3,0)</f>
        <v xml:space="preserve">JAVIER IGNACIO </v>
      </c>
      <c r="M1251" s="4" t="str">
        <f>+VLOOKUP($J1251,DATOS_PERSONAL!B:E,4,0)</f>
        <v xml:space="preserve">NARVAEZ SOACHE </v>
      </c>
      <c r="N1251" s="4" t="str">
        <f>+VLOOKUP($J1251,DATOS_PERSONAL!B:F,5,0)</f>
        <v>OROBERLÍN S.A.S.</v>
      </c>
      <c r="O1251" s="4">
        <f>+VLOOKUP($A1251,DATOS_CAPACITACIONES!A:N,11,0)</f>
        <v>80</v>
      </c>
      <c r="P1251" s="4">
        <f>+VLOOKUP($A1251,DATOS_CAPACITACIONES!A:L,12,0)</f>
        <v>80</v>
      </c>
      <c r="Q1251" s="3">
        <f t="shared" si="19"/>
        <v>1</v>
      </c>
    </row>
    <row r="1252" spans="1:17" ht="34.5" customHeight="1" x14ac:dyDescent="0.25">
      <c r="A1252" s="2">
        <v>49</v>
      </c>
      <c r="B1252" s="4" t="str">
        <f>+VLOOKUP($A1252,DATOS_CAPACITACIONES!A:B,2,0)</f>
        <v>SST</v>
      </c>
      <c r="C1252" s="4" t="str">
        <f>+VLOOKUP($A1252,DATOS_CAPACITACIONES!A:C,3,0)</f>
        <v>Matriz EPP</v>
      </c>
      <c r="D1252" s="4" t="str">
        <f>+VLOOKUP($A1252,DATOS_CAPACITACIONES!A:D,4,0)</f>
        <v xml:space="preserve">Compartir la matriz de EPP con el fin de conocer loe elementos que se deben usar en cada labor </v>
      </c>
      <c r="E1252" s="4" t="str">
        <f>+VLOOKUP($A1252,DATOS_CAPACITACIONES!A:E,5,0)</f>
        <v>Felipe Arias</v>
      </c>
      <c r="F1252" s="4" t="str">
        <f>+VLOOKUP($A1252,DATOS_CAPACITACIONES!A:F,6,0)</f>
        <v>Felipe Arias</v>
      </c>
      <c r="G1252" s="4" t="str">
        <f>+VLOOKUP($A1252,DATOS_CAPACITACIONES!A:G,7,0)</f>
        <v xml:space="preserve">Finca El Pilar </v>
      </c>
      <c r="H1252" s="5">
        <f>+VLOOKUP($A1252,DATOS_CAPACITACIONES!A:H,8,0)</f>
        <v>44394</v>
      </c>
      <c r="I1252" s="4">
        <f>+VLOOKUP($A1252,DATOS_CAPACITACIONES!A:I,9,0)</f>
        <v>60</v>
      </c>
      <c r="J1252" s="2">
        <v>1123116287</v>
      </c>
      <c r="K1252" s="4">
        <f>+VLOOKUP($J1252,DATOS_PERSONAL!B:C,2,0)</f>
        <v>1358</v>
      </c>
      <c r="L1252" s="4" t="str">
        <f>+VLOOKUP($J1252,DATOS_PERSONAL!B:D,3,0)</f>
        <v>IVAN JAVIER</v>
      </c>
      <c r="M1252" s="4" t="str">
        <f>+VLOOKUP($J1252,DATOS_PERSONAL!B:E,4,0)</f>
        <v xml:space="preserve">NARVAEZ HERNANDEZ </v>
      </c>
      <c r="N1252" s="4" t="str">
        <f>+VLOOKUP($J1252,DATOS_PERSONAL!B:F,5,0)</f>
        <v>OROBERLÍN S.A.S.</v>
      </c>
      <c r="O1252" s="4">
        <f>+VLOOKUP($A1252,DATOS_CAPACITACIONES!A:N,11,0)</f>
        <v>80</v>
      </c>
      <c r="P1252" s="4">
        <f>+VLOOKUP($A1252,DATOS_CAPACITACIONES!A:L,12,0)</f>
        <v>80</v>
      </c>
      <c r="Q1252" s="3">
        <f t="shared" si="19"/>
        <v>1</v>
      </c>
    </row>
    <row r="1253" spans="1:17" ht="34.5" customHeight="1" x14ac:dyDescent="0.25">
      <c r="A1253" s="2">
        <v>49</v>
      </c>
      <c r="B1253" s="4" t="str">
        <f>+VLOOKUP($A1253,DATOS_CAPACITACIONES!A:B,2,0)</f>
        <v>SST</v>
      </c>
      <c r="C1253" s="4" t="str">
        <f>+VLOOKUP($A1253,DATOS_CAPACITACIONES!A:C,3,0)</f>
        <v>Matriz EPP</v>
      </c>
      <c r="D1253" s="4" t="str">
        <f>+VLOOKUP($A1253,DATOS_CAPACITACIONES!A:D,4,0)</f>
        <v xml:space="preserve">Compartir la matriz de EPP con el fin de conocer loe elementos que se deben usar en cada labor </v>
      </c>
      <c r="E1253" s="4" t="str">
        <f>+VLOOKUP($A1253,DATOS_CAPACITACIONES!A:E,5,0)</f>
        <v>Felipe Arias</v>
      </c>
      <c r="F1253" s="4" t="str">
        <f>+VLOOKUP($A1253,DATOS_CAPACITACIONES!A:F,6,0)</f>
        <v>Felipe Arias</v>
      </c>
      <c r="G1253" s="4" t="str">
        <f>+VLOOKUP($A1253,DATOS_CAPACITACIONES!A:G,7,0)</f>
        <v xml:space="preserve">Finca El Pilar </v>
      </c>
      <c r="H1253" s="5">
        <f>+VLOOKUP($A1253,DATOS_CAPACITACIONES!A:H,8,0)</f>
        <v>44394</v>
      </c>
      <c r="I1253" s="4">
        <f>+VLOOKUP($A1253,DATOS_CAPACITACIONES!A:I,9,0)</f>
        <v>60</v>
      </c>
      <c r="J1253" s="2">
        <v>1003274956</v>
      </c>
      <c r="K1253" s="4">
        <f>+VLOOKUP($J1253,DATOS_PERSONAL!B:C,2,0)</f>
        <v>1463</v>
      </c>
      <c r="L1253" s="4" t="str">
        <f>+VLOOKUP($J1253,DATOS_PERSONAL!B:D,3,0)</f>
        <v>WILSON ENRRIQUE</v>
      </c>
      <c r="M1253" s="4" t="str">
        <f>+VLOOKUP($J1253,DATOS_PERSONAL!B:E,4,0)</f>
        <v>MURILLO JIMENEZ</v>
      </c>
      <c r="N1253" s="4" t="str">
        <f>+VLOOKUP($J1253,DATOS_PERSONAL!B:F,5,0)</f>
        <v>OROBERLÍN S.A.S.</v>
      </c>
      <c r="O1253" s="4">
        <f>+VLOOKUP($A1253,DATOS_CAPACITACIONES!A:N,11,0)</f>
        <v>80</v>
      </c>
      <c r="P1253" s="4">
        <f>+VLOOKUP($A1253,DATOS_CAPACITACIONES!A:L,12,0)</f>
        <v>80</v>
      </c>
      <c r="Q1253" s="3">
        <f t="shared" si="19"/>
        <v>1</v>
      </c>
    </row>
    <row r="1254" spans="1:17" ht="34.5" customHeight="1" x14ac:dyDescent="0.25">
      <c r="A1254" s="2">
        <v>49</v>
      </c>
      <c r="B1254" s="4" t="str">
        <f>+VLOOKUP($A1254,DATOS_CAPACITACIONES!A:B,2,0)</f>
        <v>SST</v>
      </c>
      <c r="C1254" s="4" t="str">
        <f>+VLOOKUP($A1254,DATOS_CAPACITACIONES!A:C,3,0)</f>
        <v>Matriz EPP</v>
      </c>
      <c r="D1254" s="4" t="str">
        <f>+VLOOKUP($A1254,DATOS_CAPACITACIONES!A:D,4,0)</f>
        <v xml:space="preserve">Compartir la matriz de EPP con el fin de conocer loe elementos que se deben usar en cada labor </v>
      </c>
      <c r="E1254" s="4" t="str">
        <f>+VLOOKUP($A1254,DATOS_CAPACITACIONES!A:E,5,0)</f>
        <v>Felipe Arias</v>
      </c>
      <c r="F1254" s="4" t="str">
        <f>+VLOOKUP($A1254,DATOS_CAPACITACIONES!A:F,6,0)</f>
        <v>Felipe Arias</v>
      </c>
      <c r="G1254" s="4" t="str">
        <f>+VLOOKUP($A1254,DATOS_CAPACITACIONES!A:G,7,0)</f>
        <v xml:space="preserve">Finca El Pilar </v>
      </c>
      <c r="H1254" s="5">
        <f>+VLOOKUP($A1254,DATOS_CAPACITACIONES!A:H,8,0)</f>
        <v>44394</v>
      </c>
      <c r="I1254" s="4">
        <f>+VLOOKUP($A1254,DATOS_CAPACITACIONES!A:I,9,0)</f>
        <v>60</v>
      </c>
      <c r="J1254" s="2">
        <v>1123115732</v>
      </c>
      <c r="K1254" s="4">
        <f>+VLOOKUP($J1254,DATOS_PERSONAL!B:C,2,0)</f>
        <v>1520</v>
      </c>
      <c r="L1254" s="4" t="str">
        <f>+VLOOKUP($J1254,DATOS_PERSONAL!B:D,3,0)</f>
        <v xml:space="preserve"> OVIDIO</v>
      </c>
      <c r="M1254" s="4" t="str">
        <f>+VLOOKUP($J1254,DATOS_PERSONAL!B:E,4,0)</f>
        <v>MURCIA JOJOA</v>
      </c>
      <c r="N1254" s="4" t="str">
        <f>+VLOOKUP($J1254,DATOS_PERSONAL!B:F,5,0)</f>
        <v>OROBERLÍN S.A.S.</v>
      </c>
      <c r="O1254" s="4">
        <f>+VLOOKUP($A1254,DATOS_CAPACITACIONES!A:N,11,0)</f>
        <v>80</v>
      </c>
      <c r="P1254" s="4">
        <f>+VLOOKUP($A1254,DATOS_CAPACITACIONES!A:L,12,0)</f>
        <v>80</v>
      </c>
      <c r="Q1254" s="3">
        <f t="shared" si="19"/>
        <v>1</v>
      </c>
    </row>
    <row r="1255" spans="1:17" ht="34.5" customHeight="1" x14ac:dyDescent="0.25">
      <c r="A1255" s="2">
        <v>49</v>
      </c>
      <c r="B1255" s="4" t="str">
        <f>+VLOOKUP($A1255,DATOS_CAPACITACIONES!A:B,2,0)</f>
        <v>SST</v>
      </c>
      <c r="C1255" s="4" t="str">
        <f>+VLOOKUP($A1255,DATOS_CAPACITACIONES!A:C,3,0)</f>
        <v>Matriz EPP</v>
      </c>
      <c r="D1255" s="4" t="str">
        <f>+VLOOKUP($A1255,DATOS_CAPACITACIONES!A:D,4,0)</f>
        <v xml:space="preserve">Compartir la matriz de EPP con el fin de conocer loe elementos que se deben usar en cada labor </v>
      </c>
      <c r="E1255" s="4" t="str">
        <f>+VLOOKUP($A1255,DATOS_CAPACITACIONES!A:E,5,0)</f>
        <v>Felipe Arias</v>
      </c>
      <c r="F1255" s="4" t="str">
        <f>+VLOOKUP($A1255,DATOS_CAPACITACIONES!A:F,6,0)</f>
        <v>Felipe Arias</v>
      </c>
      <c r="G1255" s="4" t="str">
        <f>+VLOOKUP($A1255,DATOS_CAPACITACIONES!A:G,7,0)</f>
        <v xml:space="preserve">Finca El Pilar </v>
      </c>
      <c r="H1255" s="5">
        <f>+VLOOKUP($A1255,DATOS_CAPACITACIONES!A:H,8,0)</f>
        <v>44394</v>
      </c>
      <c r="I1255" s="4">
        <f>+VLOOKUP($A1255,DATOS_CAPACITACIONES!A:I,9,0)</f>
        <v>60</v>
      </c>
      <c r="J1255" s="2">
        <v>40404467</v>
      </c>
      <c r="K1255" s="4">
        <f>+VLOOKUP($J1255,DATOS_PERSONAL!B:C,2,0)</f>
        <v>1029</v>
      </c>
      <c r="L1255" s="4" t="str">
        <f>+VLOOKUP($J1255,DATOS_PERSONAL!B:D,3,0)</f>
        <v>BLANCA MARINELLA</v>
      </c>
      <c r="M1255" s="4" t="str">
        <f>+VLOOKUP($J1255,DATOS_PERSONAL!B:E,4,0)</f>
        <v xml:space="preserve">MORENO SANCHEZ </v>
      </c>
      <c r="N1255" s="4" t="str">
        <f>+VLOOKUP($J1255,DATOS_PERSONAL!B:F,5,0)</f>
        <v>OROBERLÍN S.A.S.</v>
      </c>
      <c r="O1255" s="4">
        <f>+VLOOKUP($A1255,DATOS_CAPACITACIONES!A:N,11,0)</f>
        <v>80</v>
      </c>
      <c r="P1255" s="4">
        <f>+VLOOKUP($A1255,DATOS_CAPACITACIONES!A:L,12,0)</f>
        <v>80</v>
      </c>
      <c r="Q1255" s="3">
        <f t="shared" si="19"/>
        <v>1</v>
      </c>
    </row>
    <row r="1256" spans="1:17" ht="34.5" customHeight="1" x14ac:dyDescent="0.25">
      <c r="A1256" s="2">
        <v>49</v>
      </c>
      <c r="B1256" s="4" t="str">
        <f>+VLOOKUP($A1256,DATOS_CAPACITACIONES!A:B,2,0)</f>
        <v>SST</v>
      </c>
      <c r="C1256" s="4" t="str">
        <f>+VLOOKUP($A1256,DATOS_CAPACITACIONES!A:C,3,0)</f>
        <v>Matriz EPP</v>
      </c>
      <c r="D1256" s="4" t="str">
        <f>+VLOOKUP($A1256,DATOS_CAPACITACIONES!A:D,4,0)</f>
        <v xml:space="preserve">Compartir la matriz de EPP con el fin de conocer loe elementos que se deben usar en cada labor </v>
      </c>
      <c r="E1256" s="4" t="str">
        <f>+VLOOKUP($A1256,DATOS_CAPACITACIONES!A:E,5,0)</f>
        <v>Felipe Arias</v>
      </c>
      <c r="F1256" s="4" t="str">
        <f>+VLOOKUP($A1256,DATOS_CAPACITACIONES!A:F,6,0)</f>
        <v>Felipe Arias</v>
      </c>
      <c r="G1256" s="4" t="str">
        <f>+VLOOKUP($A1256,DATOS_CAPACITACIONES!A:G,7,0)</f>
        <v xml:space="preserve">Finca El Pilar </v>
      </c>
      <c r="H1256" s="5">
        <f>+VLOOKUP($A1256,DATOS_CAPACITACIONES!A:H,8,0)</f>
        <v>44394</v>
      </c>
      <c r="I1256" s="4">
        <f>+VLOOKUP($A1256,DATOS_CAPACITACIONES!A:I,9,0)</f>
        <v>60</v>
      </c>
      <c r="J1256" s="2">
        <v>40328103</v>
      </c>
      <c r="K1256" s="4">
        <f>+VLOOKUP($J1256,DATOS_PERSONAL!B:C,2,0)</f>
        <v>1030</v>
      </c>
      <c r="L1256" s="4" t="str">
        <f>+VLOOKUP($J1256,DATOS_PERSONAL!B:D,3,0)</f>
        <v>DORYS ADRIANA</v>
      </c>
      <c r="M1256" s="4" t="str">
        <f>+VLOOKUP($J1256,DATOS_PERSONAL!B:E,4,0)</f>
        <v xml:space="preserve">MORENO SANCHEZ </v>
      </c>
      <c r="N1256" s="4" t="str">
        <f>+VLOOKUP($J1256,DATOS_PERSONAL!B:F,5,0)</f>
        <v>OROBERLÍN S.A.S.</v>
      </c>
      <c r="O1256" s="4">
        <f>+VLOOKUP($A1256,DATOS_CAPACITACIONES!A:N,11,0)</f>
        <v>80</v>
      </c>
      <c r="P1256" s="4">
        <f>+VLOOKUP($A1256,DATOS_CAPACITACIONES!A:L,12,0)</f>
        <v>80</v>
      </c>
      <c r="Q1256" s="3">
        <f t="shared" si="19"/>
        <v>1</v>
      </c>
    </row>
    <row r="1257" spans="1:17" ht="34.5" customHeight="1" x14ac:dyDescent="0.25">
      <c r="A1257" s="2">
        <v>49</v>
      </c>
      <c r="B1257" s="4" t="str">
        <f>+VLOOKUP($A1257,DATOS_CAPACITACIONES!A:B,2,0)</f>
        <v>SST</v>
      </c>
      <c r="C1257" s="4" t="str">
        <f>+VLOOKUP($A1257,DATOS_CAPACITACIONES!A:C,3,0)</f>
        <v>Matriz EPP</v>
      </c>
      <c r="D1257" s="4" t="str">
        <f>+VLOOKUP($A1257,DATOS_CAPACITACIONES!A:D,4,0)</f>
        <v xml:space="preserve">Compartir la matriz de EPP con el fin de conocer loe elementos que se deben usar en cada labor </v>
      </c>
      <c r="E1257" s="4" t="str">
        <f>+VLOOKUP($A1257,DATOS_CAPACITACIONES!A:E,5,0)</f>
        <v>Felipe Arias</v>
      </c>
      <c r="F1257" s="4" t="str">
        <f>+VLOOKUP($A1257,DATOS_CAPACITACIONES!A:F,6,0)</f>
        <v>Felipe Arias</v>
      </c>
      <c r="G1257" s="4" t="str">
        <f>+VLOOKUP($A1257,DATOS_CAPACITACIONES!A:G,7,0)</f>
        <v xml:space="preserve">Finca El Pilar </v>
      </c>
      <c r="H1257" s="5">
        <f>+VLOOKUP($A1257,DATOS_CAPACITACIONES!A:H,8,0)</f>
        <v>44394</v>
      </c>
      <c r="I1257" s="4">
        <f>+VLOOKUP($A1257,DATOS_CAPACITACIONES!A:I,9,0)</f>
        <v>60</v>
      </c>
      <c r="J1257" s="2">
        <v>40326125</v>
      </c>
      <c r="K1257" s="4">
        <f>+VLOOKUP($J1257,DATOS_PERSONAL!B:C,2,0)</f>
        <v>1129</v>
      </c>
      <c r="L1257" s="4" t="str">
        <f>+VLOOKUP($J1257,DATOS_PERSONAL!B:D,3,0)</f>
        <v>LILIANA ANDREA</v>
      </c>
      <c r="M1257" s="4" t="str">
        <f>+VLOOKUP($J1257,DATOS_PERSONAL!B:E,4,0)</f>
        <v xml:space="preserve">MORENO NARVAEZ </v>
      </c>
      <c r="N1257" s="4" t="str">
        <f>+VLOOKUP($J1257,DATOS_PERSONAL!B:F,5,0)</f>
        <v>OROBERLÍN S.A.S.</v>
      </c>
      <c r="O1257" s="4">
        <f>+VLOOKUP($A1257,DATOS_CAPACITACIONES!A:N,11,0)</f>
        <v>80</v>
      </c>
      <c r="P1257" s="4">
        <f>+VLOOKUP($A1257,DATOS_CAPACITACIONES!A:L,12,0)</f>
        <v>80</v>
      </c>
      <c r="Q1257" s="3">
        <f t="shared" si="19"/>
        <v>1</v>
      </c>
    </row>
    <row r="1258" spans="1:17" ht="34.5" customHeight="1" x14ac:dyDescent="0.25">
      <c r="A1258" s="2">
        <v>49</v>
      </c>
      <c r="B1258" s="4" t="str">
        <f>+VLOOKUP($A1258,DATOS_CAPACITACIONES!A:B,2,0)</f>
        <v>SST</v>
      </c>
      <c r="C1258" s="4" t="str">
        <f>+VLOOKUP($A1258,DATOS_CAPACITACIONES!A:C,3,0)</f>
        <v>Matriz EPP</v>
      </c>
      <c r="D1258" s="4" t="str">
        <f>+VLOOKUP($A1258,DATOS_CAPACITACIONES!A:D,4,0)</f>
        <v xml:space="preserve">Compartir la matriz de EPP con el fin de conocer loe elementos que se deben usar en cada labor </v>
      </c>
      <c r="E1258" s="4" t="str">
        <f>+VLOOKUP($A1258,DATOS_CAPACITACIONES!A:E,5,0)</f>
        <v>Felipe Arias</v>
      </c>
      <c r="F1258" s="4" t="str">
        <f>+VLOOKUP($A1258,DATOS_CAPACITACIONES!A:F,6,0)</f>
        <v>Felipe Arias</v>
      </c>
      <c r="G1258" s="4" t="str">
        <f>+VLOOKUP($A1258,DATOS_CAPACITACIONES!A:G,7,0)</f>
        <v xml:space="preserve">Finca El Pilar </v>
      </c>
      <c r="H1258" s="5">
        <f>+VLOOKUP($A1258,DATOS_CAPACITACIONES!A:H,8,0)</f>
        <v>44394</v>
      </c>
      <c r="I1258" s="4">
        <f>+VLOOKUP($A1258,DATOS_CAPACITACIONES!A:I,9,0)</f>
        <v>60</v>
      </c>
      <c r="J1258" s="2">
        <v>1121873605</v>
      </c>
      <c r="K1258" s="4">
        <f>+VLOOKUP($J1258,DATOS_PERSONAL!B:C,2,0)</f>
        <v>1376</v>
      </c>
      <c r="L1258" s="4" t="str">
        <f>+VLOOKUP($J1258,DATOS_PERSONAL!B:D,3,0)</f>
        <v>ANDRES</v>
      </c>
      <c r="M1258" s="4" t="str">
        <f>+VLOOKUP($J1258,DATOS_PERSONAL!B:E,4,0)</f>
        <v xml:space="preserve">MONTEJO PLAZAS </v>
      </c>
      <c r="N1258" s="4" t="str">
        <f>+VLOOKUP($J1258,DATOS_PERSONAL!B:F,5,0)</f>
        <v>OROBERLÍN S.A.S.</v>
      </c>
      <c r="O1258" s="4">
        <f>+VLOOKUP($A1258,DATOS_CAPACITACIONES!A:N,11,0)</f>
        <v>80</v>
      </c>
      <c r="P1258" s="4">
        <f>+VLOOKUP($A1258,DATOS_CAPACITACIONES!A:L,12,0)</f>
        <v>80</v>
      </c>
      <c r="Q1258" s="3">
        <f t="shared" si="19"/>
        <v>1</v>
      </c>
    </row>
    <row r="1259" spans="1:17" ht="34.5" customHeight="1" x14ac:dyDescent="0.25">
      <c r="A1259" s="2">
        <v>49</v>
      </c>
      <c r="B1259" s="4" t="str">
        <f>+VLOOKUP($A1259,DATOS_CAPACITACIONES!A:B,2,0)</f>
        <v>SST</v>
      </c>
      <c r="C1259" s="4" t="str">
        <f>+VLOOKUP($A1259,DATOS_CAPACITACIONES!A:C,3,0)</f>
        <v>Matriz EPP</v>
      </c>
      <c r="D1259" s="4" t="str">
        <f>+VLOOKUP($A1259,DATOS_CAPACITACIONES!A:D,4,0)</f>
        <v xml:space="preserve">Compartir la matriz de EPP con el fin de conocer loe elementos que se deben usar en cada labor </v>
      </c>
      <c r="E1259" s="4" t="str">
        <f>+VLOOKUP($A1259,DATOS_CAPACITACIONES!A:E,5,0)</f>
        <v>Felipe Arias</v>
      </c>
      <c r="F1259" s="4" t="str">
        <f>+VLOOKUP($A1259,DATOS_CAPACITACIONES!A:F,6,0)</f>
        <v>Felipe Arias</v>
      </c>
      <c r="G1259" s="4" t="str">
        <f>+VLOOKUP($A1259,DATOS_CAPACITACIONES!A:G,7,0)</f>
        <v xml:space="preserve">Finca El Pilar </v>
      </c>
      <c r="H1259" s="5">
        <f>+VLOOKUP($A1259,DATOS_CAPACITACIONES!A:H,8,0)</f>
        <v>44394</v>
      </c>
      <c r="I1259" s="4">
        <f>+VLOOKUP($A1259,DATOS_CAPACITACIONES!A:I,9,0)</f>
        <v>60</v>
      </c>
      <c r="J1259" s="2">
        <v>19118159</v>
      </c>
      <c r="K1259" s="4">
        <f>+VLOOKUP($J1259,DATOS_PERSONAL!B:C,2,0)</f>
        <v>1402</v>
      </c>
      <c r="L1259" s="4" t="str">
        <f>+VLOOKUP($J1259,DATOS_PERSONAL!B:D,3,0)</f>
        <v xml:space="preserve">NICANOR </v>
      </c>
      <c r="M1259" s="4" t="str">
        <f>+VLOOKUP($J1259,DATOS_PERSONAL!B:E,4,0)</f>
        <v>MARTINEZ GOMEZ</v>
      </c>
      <c r="N1259" s="4" t="str">
        <f>+VLOOKUP($J1259,DATOS_PERSONAL!B:F,5,0)</f>
        <v>OROBERLÍN S.A.S.</v>
      </c>
      <c r="O1259" s="4">
        <f>+VLOOKUP($A1259,DATOS_CAPACITACIONES!A:N,11,0)</f>
        <v>80</v>
      </c>
      <c r="P1259" s="4">
        <f>+VLOOKUP($A1259,DATOS_CAPACITACIONES!A:L,12,0)</f>
        <v>80</v>
      </c>
      <c r="Q1259" s="3">
        <f t="shared" si="19"/>
        <v>1</v>
      </c>
    </row>
    <row r="1260" spans="1:17" ht="34.5" customHeight="1" x14ac:dyDescent="0.25">
      <c r="A1260" s="2">
        <v>49</v>
      </c>
      <c r="B1260" s="4" t="str">
        <f>+VLOOKUP($A1260,DATOS_CAPACITACIONES!A:B,2,0)</f>
        <v>SST</v>
      </c>
      <c r="C1260" s="4" t="str">
        <f>+VLOOKUP($A1260,DATOS_CAPACITACIONES!A:C,3,0)</f>
        <v>Matriz EPP</v>
      </c>
      <c r="D1260" s="4" t="str">
        <f>+VLOOKUP($A1260,DATOS_CAPACITACIONES!A:D,4,0)</f>
        <v xml:space="preserve">Compartir la matriz de EPP con el fin de conocer loe elementos que se deben usar en cada labor </v>
      </c>
      <c r="E1260" s="4" t="str">
        <f>+VLOOKUP($A1260,DATOS_CAPACITACIONES!A:E,5,0)</f>
        <v>Felipe Arias</v>
      </c>
      <c r="F1260" s="4" t="str">
        <f>+VLOOKUP($A1260,DATOS_CAPACITACIONES!A:F,6,0)</f>
        <v>Felipe Arias</v>
      </c>
      <c r="G1260" s="4" t="str">
        <f>+VLOOKUP($A1260,DATOS_CAPACITACIONES!A:G,7,0)</f>
        <v xml:space="preserve">Finca El Pilar </v>
      </c>
      <c r="H1260" s="5">
        <f>+VLOOKUP($A1260,DATOS_CAPACITACIONES!A:H,8,0)</f>
        <v>44394</v>
      </c>
      <c r="I1260" s="4">
        <f>+VLOOKUP($A1260,DATOS_CAPACITACIONES!A:I,9,0)</f>
        <v>60</v>
      </c>
      <c r="J1260" s="2">
        <v>85380891</v>
      </c>
      <c r="K1260" s="4">
        <f>+VLOOKUP($J1260,DATOS_PERSONAL!B:C,2,0)</f>
        <v>1532</v>
      </c>
      <c r="L1260" s="4" t="str">
        <f>+VLOOKUP($J1260,DATOS_PERSONAL!B:D,3,0)</f>
        <v>JOSE FERNANDO</v>
      </c>
      <c r="M1260" s="4" t="str">
        <f>+VLOOKUP($J1260,DATOS_PERSONAL!B:E,4,0)</f>
        <v xml:space="preserve">MANGA GUZMAN </v>
      </c>
      <c r="N1260" s="4" t="str">
        <f>+VLOOKUP($J1260,DATOS_PERSONAL!B:F,5,0)</f>
        <v>OROBERLÍN S.A.S.</v>
      </c>
      <c r="O1260" s="4">
        <f>+VLOOKUP($A1260,DATOS_CAPACITACIONES!A:N,11,0)</f>
        <v>80</v>
      </c>
      <c r="P1260" s="4">
        <f>+VLOOKUP($A1260,DATOS_CAPACITACIONES!A:L,12,0)</f>
        <v>80</v>
      </c>
      <c r="Q1260" s="3">
        <f t="shared" si="19"/>
        <v>1</v>
      </c>
    </row>
    <row r="1261" spans="1:17" ht="34.5" customHeight="1" x14ac:dyDescent="0.25">
      <c r="A1261" s="2">
        <v>49</v>
      </c>
      <c r="B1261" s="4" t="str">
        <f>+VLOOKUP($A1261,DATOS_CAPACITACIONES!A:B,2,0)</f>
        <v>SST</v>
      </c>
      <c r="C1261" s="4" t="str">
        <f>+VLOOKUP($A1261,DATOS_CAPACITACIONES!A:C,3,0)</f>
        <v>Matriz EPP</v>
      </c>
      <c r="D1261" s="4" t="str">
        <f>+VLOOKUP($A1261,DATOS_CAPACITACIONES!A:D,4,0)</f>
        <v xml:space="preserve">Compartir la matriz de EPP con el fin de conocer loe elementos que se deben usar en cada labor </v>
      </c>
      <c r="E1261" s="4" t="str">
        <f>+VLOOKUP($A1261,DATOS_CAPACITACIONES!A:E,5,0)</f>
        <v>Felipe Arias</v>
      </c>
      <c r="F1261" s="4" t="str">
        <f>+VLOOKUP($A1261,DATOS_CAPACITACIONES!A:F,6,0)</f>
        <v>Felipe Arias</v>
      </c>
      <c r="G1261" s="4" t="str">
        <f>+VLOOKUP($A1261,DATOS_CAPACITACIONES!A:G,7,0)</f>
        <v xml:space="preserve">Finca El Pilar </v>
      </c>
      <c r="H1261" s="5">
        <f>+VLOOKUP($A1261,DATOS_CAPACITACIONES!A:H,8,0)</f>
        <v>44394</v>
      </c>
      <c r="I1261" s="4">
        <f>+VLOOKUP($A1261,DATOS_CAPACITACIONES!A:I,9,0)</f>
        <v>60</v>
      </c>
      <c r="J1261" s="2">
        <v>7837936</v>
      </c>
      <c r="K1261" s="4">
        <f>+VLOOKUP($J1261,DATOS_PERSONAL!B:C,2,0)</f>
        <v>1011</v>
      </c>
      <c r="L1261" s="4" t="str">
        <f>+VLOOKUP($J1261,DATOS_PERSONAL!B:D,3,0)</f>
        <v xml:space="preserve"> WILSON</v>
      </c>
      <c r="M1261" s="4" t="str">
        <f>+VLOOKUP($J1261,DATOS_PERSONAL!B:E,4,0)</f>
        <v>LOPEZ RINCON</v>
      </c>
      <c r="N1261" s="4" t="str">
        <f>+VLOOKUP($J1261,DATOS_PERSONAL!B:F,5,0)</f>
        <v>OROBERLÍN S.A.S.</v>
      </c>
      <c r="O1261" s="4">
        <f>+VLOOKUP($A1261,DATOS_CAPACITACIONES!A:N,11,0)</f>
        <v>80</v>
      </c>
      <c r="P1261" s="4">
        <f>+VLOOKUP($A1261,DATOS_CAPACITACIONES!A:L,12,0)</f>
        <v>80</v>
      </c>
      <c r="Q1261" s="3">
        <f t="shared" si="19"/>
        <v>1</v>
      </c>
    </row>
    <row r="1262" spans="1:17" ht="34.5" customHeight="1" x14ac:dyDescent="0.25">
      <c r="A1262" s="2">
        <v>49</v>
      </c>
      <c r="B1262" s="4" t="str">
        <f>+VLOOKUP($A1262,DATOS_CAPACITACIONES!A:B,2,0)</f>
        <v>SST</v>
      </c>
      <c r="C1262" s="4" t="str">
        <f>+VLOOKUP($A1262,DATOS_CAPACITACIONES!A:C,3,0)</f>
        <v>Matriz EPP</v>
      </c>
      <c r="D1262" s="4" t="str">
        <f>+VLOOKUP($A1262,DATOS_CAPACITACIONES!A:D,4,0)</f>
        <v xml:space="preserve">Compartir la matriz de EPP con el fin de conocer loe elementos que se deben usar en cada labor </v>
      </c>
      <c r="E1262" s="4" t="str">
        <f>+VLOOKUP($A1262,DATOS_CAPACITACIONES!A:E,5,0)</f>
        <v>Felipe Arias</v>
      </c>
      <c r="F1262" s="4" t="str">
        <f>+VLOOKUP($A1262,DATOS_CAPACITACIONES!A:F,6,0)</f>
        <v>Felipe Arias</v>
      </c>
      <c r="G1262" s="4" t="str">
        <f>+VLOOKUP($A1262,DATOS_CAPACITACIONES!A:G,7,0)</f>
        <v xml:space="preserve">Finca El Pilar </v>
      </c>
      <c r="H1262" s="5">
        <f>+VLOOKUP($A1262,DATOS_CAPACITACIONES!A:H,8,0)</f>
        <v>44394</v>
      </c>
      <c r="I1262" s="4">
        <f>+VLOOKUP($A1262,DATOS_CAPACITACIONES!A:I,9,0)</f>
        <v>60</v>
      </c>
      <c r="J1262" s="2">
        <v>7837811</v>
      </c>
      <c r="K1262" s="4" t="str">
        <f>+VLOOKUP($J1262,DATOS_PERSONAL!B:C,2,0)</f>
        <v>N/A</v>
      </c>
      <c r="L1262" s="4" t="str">
        <f>+VLOOKUP($J1262,DATOS_PERSONAL!B:D,3,0)</f>
        <v xml:space="preserve">ESTEBAN </v>
      </c>
      <c r="M1262" s="4" t="str">
        <f>+VLOOKUP($J1262,DATOS_PERSONAL!B:E,4,0)</f>
        <v>LOPEZ</v>
      </c>
      <c r="N1262" s="4" t="str">
        <f>+VLOOKUP($J1262,DATOS_PERSONAL!B:F,5,0)</f>
        <v>OROBERLÍN S.A.S.</v>
      </c>
      <c r="O1262" s="4">
        <f>+VLOOKUP($A1262,DATOS_CAPACITACIONES!A:N,11,0)</f>
        <v>80</v>
      </c>
      <c r="P1262" s="4">
        <f>+VLOOKUP($A1262,DATOS_CAPACITACIONES!A:L,12,0)</f>
        <v>80</v>
      </c>
      <c r="Q1262" s="3">
        <f t="shared" si="19"/>
        <v>1</v>
      </c>
    </row>
    <row r="1263" spans="1:17" ht="34.5" customHeight="1" x14ac:dyDescent="0.25">
      <c r="A1263" s="2">
        <v>49</v>
      </c>
      <c r="B1263" s="4" t="str">
        <f>+VLOOKUP($A1263,DATOS_CAPACITACIONES!A:B,2,0)</f>
        <v>SST</v>
      </c>
      <c r="C1263" s="4" t="str">
        <f>+VLOOKUP($A1263,DATOS_CAPACITACIONES!A:C,3,0)</f>
        <v>Matriz EPP</v>
      </c>
      <c r="D1263" s="4" t="str">
        <f>+VLOOKUP($A1263,DATOS_CAPACITACIONES!A:D,4,0)</f>
        <v xml:space="preserve">Compartir la matriz de EPP con el fin de conocer loe elementos que se deben usar en cada labor </v>
      </c>
      <c r="E1263" s="4" t="str">
        <f>+VLOOKUP($A1263,DATOS_CAPACITACIONES!A:E,5,0)</f>
        <v>Felipe Arias</v>
      </c>
      <c r="F1263" s="4" t="str">
        <f>+VLOOKUP($A1263,DATOS_CAPACITACIONES!A:F,6,0)</f>
        <v>Felipe Arias</v>
      </c>
      <c r="G1263" s="4" t="str">
        <f>+VLOOKUP($A1263,DATOS_CAPACITACIONES!A:G,7,0)</f>
        <v xml:space="preserve">Finca El Pilar </v>
      </c>
      <c r="H1263" s="5">
        <f>+VLOOKUP($A1263,DATOS_CAPACITACIONES!A:H,8,0)</f>
        <v>44394</v>
      </c>
      <c r="I1263" s="4">
        <f>+VLOOKUP($A1263,DATOS_CAPACITACIONES!A:I,9,0)</f>
        <v>60</v>
      </c>
      <c r="J1263" s="2">
        <v>1063724340</v>
      </c>
      <c r="K1263" s="4">
        <f>+VLOOKUP($J1263,DATOS_PERSONAL!B:C,2,0)</f>
        <v>1345</v>
      </c>
      <c r="L1263" s="4" t="str">
        <f>+VLOOKUP($J1263,DATOS_PERSONAL!B:D,3,0)</f>
        <v xml:space="preserve"> LUIS ALBERTO</v>
      </c>
      <c r="M1263" s="4" t="str">
        <f>+VLOOKUP($J1263,DATOS_PERSONAL!B:E,4,0)</f>
        <v>JULIO ANAYA</v>
      </c>
      <c r="N1263" s="4" t="str">
        <f>+VLOOKUP($J1263,DATOS_PERSONAL!B:F,5,0)</f>
        <v>OROBERLÍN S.A.S.</v>
      </c>
      <c r="O1263" s="4">
        <f>+VLOOKUP($A1263,DATOS_CAPACITACIONES!A:N,11,0)</f>
        <v>80</v>
      </c>
      <c r="P1263" s="4">
        <f>+VLOOKUP($A1263,DATOS_CAPACITACIONES!A:L,12,0)</f>
        <v>80</v>
      </c>
      <c r="Q1263" s="3">
        <f t="shared" si="19"/>
        <v>1</v>
      </c>
    </row>
    <row r="1264" spans="1:17" ht="34.5" customHeight="1" x14ac:dyDescent="0.25">
      <c r="A1264" s="2">
        <v>49</v>
      </c>
      <c r="B1264" s="4" t="str">
        <f>+VLOOKUP($A1264,DATOS_CAPACITACIONES!A:B,2,0)</f>
        <v>SST</v>
      </c>
      <c r="C1264" s="4" t="str">
        <f>+VLOOKUP($A1264,DATOS_CAPACITACIONES!A:C,3,0)</f>
        <v>Matriz EPP</v>
      </c>
      <c r="D1264" s="4" t="str">
        <f>+VLOOKUP($A1264,DATOS_CAPACITACIONES!A:D,4,0)</f>
        <v xml:space="preserve">Compartir la matriz de EPP con el fin de conocer loe elementos que se deben usar en cada labor </v>
      </c>
      <c r="E1264" s="4" t="str">
        <f>+VLOOKUP($A1264,DATOS_CAPACITACIONES!A:E,5,0)</f>
        <v>Felipe Arias</v>
      </c>
      <c r="F1264" s="4" t="str">
        <f>+VLOOKUP($A1264,DATOS_CAPACITACIONES!A:F,6,0)</f>
        <v>Felipe Arias</v>
      </c>
      <c r="G1264" s="4" t="str">
        <f>+VLOOKUP($A1264,DATOS_CAPACITACIONES!A:G,7,0)</f>
        <v xml:space="preserve">Finca El Pilar </v>
      </c>
      <c r="H1264" s="5">
        <f>+VLOOKUP($A1264,DATOS_CAPACITACIONES!A:H,8,0)</f>
        <v>44394</v>
      </c>
      <c r="I1264" s="4">
        <f>+VLOOKUP($A1264,DATOS_CAPACITACIONES!A:I,9,0)</f>
        <v>60</v>
      </c>
      <c r="J1264" s="2">
        <v>1120506666</v>
      </c>
      <c r="K1264" s="4">
        <f>+VLOOKUP($J1264,DATOS_PERSONAL!B:C,2,0)</f>
        <v>1523</v>
      </c>
      <c r="L1264" s="4" t="str">
        <f>+VLOOKUP($J1264,DATOS_PERSONAL!B:D,3,0)</f>
        <v>WAGNER STEVEN</v>
      </c>
      <c r="M1264" s="4" t="str">
        <f>+VLOOKUP($J1264,DATOS_PERSONAL!B:E,4,0)</f>
        <v xml:space="preserve">HERNANDEZ SUPELANO </v>
      </c>
      <c r="N1264" s="4" t="str">
        <f>+VLOOKUP($J1264,DATOS_PERSONAL!B:F,5,0)</f>
        <v>OROBERLÍN S.A.S.</v>
      </c>
      <c r="O1264" s="4">
        <f>+VLOOKUP($A1264,DATOS_CAPACITACIONES!A:N,11,0)</f>
        <v>80</v>
      </c>
      <c r="P1264" s="4">
        <f>+VLOOKUP($A1264,DATOS_CAPACITACIONES!A:L,12,0)</f>
        <v>80</v>
      </c>
      <c r="Q1264" s="3">
        <f t="shared" si="19"/>
        <v>1</v>
      </c>
    </row>
    <row r="1265" spans="1:17" ht="34.5" customHeight="1" x14ac:dyDescent="0.25">
      <c r="A1265" s="2">
        <v>49</v>
      </c>
      <c r="B1265" s="4" t="str">
        <f>+VLOOKUP($A1265,DATOS_CAPACITACIONES!A:B,2,0)</f>
        <v>SST</v>
      </c>
      <c r="C1265" s="4" t="str">
        <f>+VLOOKUP($A1265,DATOS_CAPACITACIONES!A:C,3,0)</f>
        <v>Matriz EPP</v>
      </c>
      <c r="D1265" s="4" t="str">
        <f>+VLOOKUP($A1265,DATOS_CAPACITACIONES!A:D,4,0)</f>
        <v xml:space="preserve">Compartir la matriz de EPP con el fin de conocer loe elementos que se deben usar en cada labor </v>
      </c>
      <c r="E1265" s="4" t="str">
        <f>+VLOOKUP($A1265,DATOS_CAPACITACIONES!A:E,5,0)</f>
        <v>Felipe Arias</v>
      </c>
      <c r="F1265" s="4" t="str">
        <f>+VLOOKUP($A1265,DATOS_CAPACITACIONES!A:F,6,0)</f>
        <v>Felipe Arias</v>
      </c>
      <c r="G1265" s="4" t="str">
        <f>+VLOOKUP($A1265,DATOS_CAPACITACIONES!A:G,7,0)</f>
        <v xml:space="preserve">Finca El Pilar </v>
      </c>
      <c r="H1265" s="5">
        <f>+VLOOKUP($A1265,DATOS_CAPACITACIONES!A:H,8,0)</f>
        <v>44394</v>
      </c>
      <c r="I1265" s="4">
        <f>+VLOOKUP($A1265,DATOS_CAPACITACIONES!A:I,9,0)</f>
        <v>60</v>
      </c>
      <c r="J1265" s="2">
        <v>1121819496</v>
      </c>
      <c r="K1265" s="4">
        <f>+VLOOKUP($J1265,DATOS_PERSONAL!B:C,2,0)</f>
        <v>1008</v>
      </c>
      <c r="L1265" s="4" t="str">
        <f>+VLOOKUP($J1265,DATOS_PERSONAL!B:D,3,0)</f>
        <v xml:space="preserve"> OMAR JOSE</v>
      </c>
      <c r="M1265" s="4" t="str">
        <f>+VLOOKUP($J1265,DATOS_PERSONAL!B:E,4,0)</f>
        <v>HERNANDEZ RUIZ</v>
      </c>
      <c r="N1265" s="4" t="str">
        <f>+VLOOKUP($J1265,DATOS_PERSONAL!B:F,5,0)</f>
        <v>OROBERLÍN S.A.S.</v>
      </c>
      <c r="O1265" s="4">
        <f>+VLOOKUP($A1265,DATOS_CAPACITACIONES!A:N,11,0)</f>
        <v>80</v>
      </c>
      <c r="P1265" s="4">
        <f>+VLOOKUP($A1265,DATOS_CAPACITACIONES!A:L,12,0)</f>
        <v>80</v>
      </c>
      <c r="Q1265" s="3">
        <f t="shared" si="19"/>
        <v>1</v>
      </c>
    </row>
    <row r="1266" spans="1:17" ht="34.5" customHeight="1" x14ac:dyDescent="0.25">
      <c r="A1266" s="2">
        <v>49</v>
      </c>
      <c r="B1266" s="4" t="str">
        <f>+VLOOKUP($A1266,DATOS_CAPACITACIONES!A:B,2,0)</f>
        <v>SST</v>
      </c>
      <c r="C1266" s="4" t="str">
        <f>+VLOOKUP($A1266,DATOS_CAPACITACIONES!A:C,3,0)</f>
        <v>Matriz EPP</v>
      </c>
      <c r="D1266" s="4" t="str">
        <f>+VLOOKUP($A1266,DATOS_CAPACITACIONES!A:D,4,0)</f>
        <v xml:space="preserve">Compartir la matriz de EPP con el fin de conocer loe elementos que se deben usar en cada labor </v>
      </c>
      <c r="E1266" s="4" t="str">
        <f>+VLOOKUP($A1266,DATOS_CAPACITACIONES!A:E,5,0)</f>
        <v>Felipe Arias</v>
      </c>
      <c r="F1266" s="4" t="str">
        <f>+VLOOKUP($A1266,DATOS_CAPACITACIONES!A:F,6,0)</f>
        <v>Felipe Arias</v>
      </c>
      <c r="G1266" s="4" t="str">
        <f>+VLOOKUP($A1266,DATOS_CAPACITACIONES!A:G,7,0)</f>
        <v xml:space="preserve">Finca El Pilar </v>
      </c>
      <c r="H1266" s="5">
        <f>+VLOOKUP($A1266,DATOS_CAPACITACIONES!A:H,8,0)</f>
        <v>44394</v>
      </c>
      <c r="I1266" s="4">
        <f>+VLOOKUP($A1266,DATOS_CAPACITACIONES!A:I,9,0)</f>
        <v>60</v>
      </c>
      <c r="J1266" s="2">
        <v>1121911429</v>
      </c>
      <c r="K1266" s="4">
        <f>+VLOOKUP($J1266,DATOS_PERSONAL!B:C,2,0)</f>
        <v>1037</v>
      </c>
      <c r="L1266" s="4" t="str">
        <f>+VLOOKUP($J1266,DATOS_PERSONAL!B:D,3,0)</f>
        <v>JYMMY ALEXANDER</v>
      </c>
      <c r="M1266" s="4" t="str">
        <f>+VLOOKUP($J1266,DATOS_PERSONAL!B:E,4,0)</f>
        <v xml:space="preserve">HERNANDEZ MORENO  </v>
      </c>
      <c r="N1266" s="4" t="str">
        <f>+VLOOKUP($J1266,DATOS_PERSONAL!B:F,5,0)</f>
        <v>OROBERLÍN S.A.S.</v>
      </c>
      <c r="O1266" s="4">
        <f>+VLOOKUP($A1266,DATOS_CAPACITACIONES!A:N,11,0)</f>
        <v>80</v>
      </c>
      <c r="P1266" s="4">
        <f>+VLOOKUP($A1266,DATOS_CAPACITACIONES!A:L,12,0)</f>
        <v>80</v>
      </c>
      <c r="Q1266" s="3">
        <f t="shared" si="19"/>
        <v>1</v>
      </c>
    </row>
    <row r="1267" spans="1:17" ht="34.5" customHeight="1" x14ac:dyDescent="0.25">
      <c r="A1267" s="2">
        <v>49</v>
      </c>
      <c r="B1267" s="4" t="str">
        <f>+VLOOKUP($A1267,DATOS_CAPACITACIONES!A:B,2,0)</f>
        <v>SST</v>
      </c>
      <c r="C1267" s="4" t="str">
        <f>+VLOOKUP($A1267,DATOS_CAPACITACIONES!A:C,3,0)</f>
        <v>Matriz EPP</v>
      </c>
      <c r="D1267" s="4" t="str">
        <f>+VLOOKUP($A1267,DATOS_CAPACITACIONES!A:D,4,0)</f>
        <v xml:space="preserve">Compartir la matriz de EPP con el fin de conocer loe elementos que se deben usar en cada labor </v>
      </c>
      <c r="E1267" s="4" t="str">
        <f>+VLOOKUP($A1267,DATOS_CAPACITACIONES!A:E,5,0)</f>
        <v>Felipe Arias</v>
      </c>
      <c r="F1267" s="4" t="str">
        <f>+VLOOKUP($A1267,DATOS_CAPACITACIONES!A:F,6,0)</f>
        <v>Felipe Arias</v>
      </c>
      <c r="G1267" s="4" t="str">
        <f>+VLOOKUP($A1267,DATOS_CAPACITACIONES!A:G,7,0)</f>
        <v xml:space="preserve">Finca El Pilar </v>
      </c>
      <c r="H1267" s="5">
        <f>+VLOOKUP($A1267,DATOS_CAPACITACIONES!A:H,8,0)</f>
        <v>44394</v>
      </c>
      <c r="I1267" s="4">
        <f>+VLOOKUP($A1267,DATOS_CAPACITACIONES!A:I,9,0)</f>
        <v>60</v>
      </c>
      <c r="J1267" s="2">
        <v>1121934150</v>
      </c>
      <c r="K1267" s="4">
        <f>+VLOOKUP($J1267,DATOS_PERSONAL!B:C,2,0)</f>
        <v>1058</v>
      </c>
      <c r="L1267" s="4" t="str">
        <f>+VLOOKUP($J1267,DATOS_PERSONAL!B:D,3,0)</f>
        <v xml:space="preserve"> YULIAN ANDRES</v>
      </c>
      <c r="M1267" s="4" t="str">
        <f>+VLOOKUP($J1267,DATOS_PERSONAL!B:E,4,0)</f>
        <v>HERNANDEZ MORENO</v>
      </c>
      <c r="N1267" s="4" t="str">
        <f>+VLOOKUP($J1267,DATOS_PERSONAL!B:F,5,0)</f>
        <v>OROBERLÍN S.A.S.</v>
      </c>
      <c r="O1267" s="4">
        <f>+VLOOKUP($A1267,DATOS_CAPACITACIONES!A:N,11,0)</f>
        <v>80</v>
      </c>
      <c r="P1267" s="4">
        <f>+VLOOKUP($A1267,DATOS_CAPACITACIONES!A:L,12,0)</f>
        <v>80</v>
      </c>
      <c r="Q1267" s="3">
        <f t="shared" si="19"/>
        <v>1</v>
      </c>
    </row>
    <row r="1268" spans="1:17" ht="34.5" customHeight="1" x14ac:dyDescent="0.25">
      <c r="A1268" s="2">
        <v>49</v>
      </c>
      <c r="B1268" s="4" t="str">
        <f>+VLOOKUP($A1268,DATOS_CAPACITACIONES!A:B,2,0)</f>
        <v>SST</v>
      </c>
      <c r="C1268" s="4" t="str">
        <f>+VLOOKUP($A1268,DATOS_CAPACITACIONES!A:C,3,0)</f>
        <v>Matriz EPP</v>
      </c>
      <c r="D1268" s="4" t="str">
        <f>+VLOOKUP($A1268,DATOS_CAPACITACIONES!A:D,4,0)</f>
        <v xml:space="preserve">Compartir la matriz de EPP con el fin de conocer loe elementos que se deben usar en cada labor </v>
      </c>
      <c r="E1268" s="4" t="str">
        <f>+VLOOKUP($A1268,DATOS_CAPACITACIONES!A:E,5,0)</f>
        <v>Felipe Arias</v>
      </c>
      <c r="F1268" s="4" t="str">
        <f>+VLOOKUP($A1268,DATOS_CAPACITACIONES!A:F,6,0)</f>
        <v>Felipe Arias</v>
      </c>
      <c r="G1268" s="4" t="str">
        <f>+VLOOKUP($A1268,DATOS_CAPACITACIONES!A:G,7,0)</f>
        <v xml:space="preserve">Finca El Pilar </v>
      </c>
      <c r="H1268" s="5">
        <f>+VLOOKUP($A1268,DATOS_CAPACITACIONES!A:H,8,0)</f>
        <v>44394</v>
      </c>
      <c r="I1268" s="4">
        <f>+VLOOKUP($A1268,DATOS_CAPACITACIONES!A:I,9,0)</f>
        <v>60</v>
      </c>
      <c r="J1268" s="2">
        <v>1007329990</v>
      </c>
      <c r="K1268" s="4">
        <f>+VLOOKUP($J1268,DATOS_PERSONAL!B:C,2,0)</f>
        <v>1101</v>
      </c>
      <c r="L1268" s="4" t="str">
        <f>+VLOOKUP($J1268,DATOS_PERSONAL!B:D,3,0)</f>
        <v>ADRIANA</v>
      </c>
      <c r="M1268" s="4" t="str">
        <f>+VLOOKUP($J1268,DATOS_PERSONAL!B:E,4,0)</f>
        <v xml:space="preserve">HERNANDEZ LONDOÑO </v>
      </c>
      <c r="N1268" s="4" t="str">
        <f>+VLOOKUP($J1268,DATOS_PERSONAL!B:F,5,0)</f>
        <v>OROBERLÍN S.A.S.</v>
      </c>
      <c r="O1268" s="4">
        <f>+VLOOKUP($A1268,DATOS_CAPACITACIONES!A:N,11,0)</f>
        <v>80</v>
      </c>
      <c r="P1268" s="4">
        <f>+VLOOKUP($A1268,DATOS_CAPACITACIONES!A:L,12,0)</f>
        <v>80</v>
      </c>
      <c r="Q1268" s="3">
        <f t="shared" si="19"/>
        <v>1</v>
      </c>
    </row>
    <row r="1269" spans="1:17" ht="34.5" customHeight="1" x14ac:dyDescent="0.25">
      <c r="A1269" s="2">
        <v>49</v>
      </c>
      <c r="B1269" s="4" t="str">
        <f>+VLOOKUP($A1269,DATOS_CAPACITACIONES!A:B,2,0)</f>
        <v>SST</v>
      </c>
      <c r="C1269" s="4" t="str">
        <f>+VLOOKUP($A1269,DATOS_CAPACITACIONES!A:C,3,0)</f>
        <v>Matriz EPP</v>
      </c>
      <c r="D1269" s="4" t="str">
        <f>+VLOOKUP($A1269,DATOS_CAPACITACIONES!A:D,4,0)</f>
        <v xml:space="preserve">Compartir la matriz de EPP con el fin de conocer loe elementos que se deben usar en cada labor </v>
      </c>
      <c r="E1269" s="4" t="str">
        <f>+VLOOKUP($A1269,DATOS_CAPACITACIONES!A:E,5,0)</f>
        <v>Felipe Arias</v>
      </c>
      <c r="F1269" s="4" t="str">
        <f>+VLOOKUP($A1269,DATOS_CAPACITACIONES!A:F,6,0)</f>
        <v>Felipe Arias</v>
      </c>
      <c r="G1269" s="4" t="str">
        <f>+VLOOKUP($A1269,DATOS_CAPACITACIONES!A:G,7,0)</f>
        <v xml:space="preserve">Finca El Pilar </v>
      </c>
      <c r="H1269" s="5">
        <f>+VLOOKUP($A1269,DATOS_CAPACITACIONES!A:H,8,0)</f>
        <v>44394</v>
      </c>
      <c r="I1269" s="4">
        <f>+VLOOKUP($A1269,DATOS_CAPACITACIONES!A:I,9,0)</f>
        <v>60</v>
      </c>
      <c r="J1269" s="2">
        <v>1123115110</v>
      </c>
      <c r="K1269" s="4">
        <f>+VLOOKUP($J1269,DATOS_PERSONAL!B:C,2,0)</f>
        <v>1371</v>
      </c>
      <c r="L1269" s="4" t="str">
        <f>+VLOOKUP($J1269,DATOS_PERSONAL!B:D,3,0)</f>
        <v>MARINELLY</v>
      </c>
      <c r="M1269" s="4" t="str">
        <f>+VLOOKUP($J1269,DATOS_PERSONAL!B:E,4,0)</f>
        <v xml:space="preserve">HERNANDEZ JILGUERO </v>
      </c>
      <c r="N1269" s="4" t="str">
        <f>+VLOOKUP($J1269,DATOS_PERSONAL!B:F,5,0)</f>
        <v>OROBERLÍN S.A.S.</v>
      </c>
      <c r="O1269" s="4">
        <f>+VLOOKUP($A1269,DATOS_CAPACITACIONES!A:N,11,0)</f>
        <v>80</v>
      </c>
      <c r="P1269" s="4">
        <f>+VLOOKUP($A1269,DATOS_CAPACITACIONES!A:L,12,0)</f>
        <v>80</v>
      </c>
      <c r="Q1269" s="3">
        <f t="shared" si="19"/>
        <v>1</v>
      </c>
    </row>
    <row r="1270" spans="1:17" ht="34.5" customHeight="1" x14ac:dyDescent="0.25">
      <c r="A1270" s="2">
        <v>49</v>
      </c>
      <c r="B1270" s="4" t="str">
        <f>+VLOOKUP($A1270,DATOS_CAPACITACIONES!A:B,2,0)</f>
        <v>SST</v>
      </c>
      <c r="C1270" s="4" t="str">
        <f>+VLOOKUP($A1270,DATOS_CAPACITACIONES!A:C,3,0)</f>
        <v>Matriz EPP</v>
      </c>
      <c r="D1270" s="4" t="str">
        <f>+VLOOKUP($A1270,DATOS_CAPACITACIONES!A:D,4,0)</f>
        <v xml:space="preserve">Compartir la matriz de EPP con el fin de conocer loe elementos que se deben usar en cada labor </v>
      </c>
      <c r="E1270" s="4" t="str">
        <f>+VLOOKUP($A1270,DATOS_CAPACITACIONES!A:E,5,0)</f>
        <v>Felipe Arias</v>
      </c>
      <c r="F1270" s="4" t="str">
        <f>+VLOOKUP($A1270,DATOS_CAPACITACIONES!A:F,6,0)</f>
        <v>Felipe Arias</v>
      </c>
      <c r="G1270" s="4" t="str">
        <f>+VLOOKUP($A1270,DATOS_CAPACITACIONES!A:G,7,0)</f>
        <v xml:space="preserve">Finca El Pilar </v>
      </c>
      <c r="H1270" s="5">
        <f>+VLOOKUP($A1270,DATOS_CAPACITACIONES!A:H,8,0)</f>
        <v>44394</v>
      </c>
      <c r="I1270" s="4">
        <f>+VLOOKUP($A1270,DATOS_CAPACITACIONES!A:I,9,0)</f>
        <v>60</v>
      </c>
      <c r="J1270" s="2">
        <v>17490003</v>
      </c>
      <c r="K1270" s="4">
        <f>+VLOOKUP($J1270,DATOS_PERSONAL!B:C,2,0)</f>
        <v>1007</v>
      </c>
      <c r="L1270" s="4" t="str">
        <f>+VLOOKUP($J1270,DATOS_PERSONAL!B:D,3,0)</f>
        <v xml:space="preserve">NICANOR </v>
      </c>
      <c r="M1270" s="4" t="str">
        <f>+VLOOKUP($J1270,DATOS_PERSONAL!B:E,4,0)</f>
        <v xml:space="preserve">HERNANDEZ HERNANDEZ </v>
      </c>
      <c r="N1270" s="4" t="str">
        <f>+VLOOKUP($J1270,DATOS_PERSONAL!B:F,5,0)</f>
        <v>OROBERLÍN S.A.S.</v>
      </c>
      <c r="O1270" s="4">
        <f>+VLOOKUP($A1270,DATOS_CAPACITACIONES!A:N,11,0)</f>
        <v>80</v>
      </c>
      <c r="P1270" s="4">
        <f>+VLOOKUP($A1270,DATOS_CAPACITACIONES!A:L,12,0)</f>
        <v>80</v>
      </c>
      <c r="Q1270" s="3">
        <f t="shared" si="19"/>
        <v>1</v>
      </c>
    </row>
    <row r="1271" spans="1:17" ht="34.5" customHeight="1" x14ac:dyDescent="0.25">
      <c r="A1271" s="2">
        <v>49</v>
      </c>
      <c r="B1271" s="4" t="str">
        <f>+VLOOKUP($A1271,DATOS_CAPACITACIONES!A:B,2,0)</f>
        <v>SST</v>
      </c>
      <c r="C1271" s="4" t="str">
        <f>+VLOOKUP($A1271,DATOS_CAPACITACIONES!A:C,3,0)</f>
        <v>Matriz EPP</v>
      </c>
      <c r="D1271" s="4" t="str">
        <f>+VLOOKUP($A1271,DATOS_CAPACITACIONES!A:D,4,0)</f>
        <v xml:space="preserve">Compartir la matriz de EPP con el fin de conocer loe elementos que se deben usar en cada labor </v>
      </c>
      <c r="E1271" s="4" t="str">
        <f>+VLOOKUP($A1271,DATOS_CAPACITACIONES!A:E,5,0)</f>
        <v>Felipe Arias</v>
      </c>
      <c r="F1271" s="4" t="str">
        <f>+VLOOKUP($A1271,DATOS_CAPACITACIONES!A:F,6,0)</f>
        <v>Felipe Arias</v>
      </c>
      <c r="G1271" s="4" t="str">
        <f>+VLOOKUP($A1271,DATOS_CAPACITACIONES!A:G,7,0)</f>
        <v xml:space="preserve">Finca El Pilar </v>
      </c>
      <c r="H1271" s="5">
        <f>+VLOOKUP($A1271,DATOS_CAPACITACIONES!A:H,8,0)</f>
        <v>44394</v>
      </c>
      <c r="I1271" s="4">
        <f>+VLOOKUP($A1271,DATOS_CAPACITACIONES!A:I,9,0)</f>
        <v>60</v>
      </c>
      <c r="J1271" s="2">
        <v>1010143088</v>
      </c>
      <c r="K1271" s="4">
        <f>+VLOOKUP($J1271,DATOS_PERSONAL!B:C,2,0)</f>
        <v>1536</v>
      </c>
      <c r="L1271" s="4" t="str">
        <f>+VLOOKUP($J1271,DATOS_PERSONAL!B:D,3,0)</f>
        <v>MONICA ALEJANDRA</v>
      </c>
      <c r="M1271" s="4" t="str">
        <f>+VLOOKUP($J1271,DATOS_PERSONAL!B:E,4,0)</f>
        <v xml:space="preserve">HERNANDEZ HERNANDEZ </v>
      </c>
      <c r="N1271" s="4" t="str">
        <f>+VLOOKUP($J1271,DATOS_PERSONAL!B:F,5,0)</f>
        <v>OROBERLÍN S.A.S.</v>
      </c>
      <c r="O1271" s="4">
        <f>+VLOOKUP($A1271,DATOS_CAPACITACIONES!A:N,11,0)</f>
        <v>80</v>
      </c>
      <c r="P1271" s="4">
        <f>+VLOOKUP($A1271,DATOS_CAPACITACIONES!A:L,12,0)</f>
        <v>80</v>
      </c>
      <c r="Q1271" s="3">
        <f t="shared" si="19"/>
        <v>1</v>
      </c>
    </row>
    <row r="1272" spans="1:17" ht="34.5" customHeight="1" x14ac:dyDescent="0.25">
      <c r="A1272" s="2">
        <v>49</v>
      </c>
      <c r="B1272" s="4" t="str">
        <f>+VLOOKUP($A1272,DATOS_CAPACITACIONES!A:B,2,0)</f>
        <v>SST</v>
      </c>
      <c r="C1272" s="4" t="str">
        <f>+VLOOKUP($A1272,DATOS_CAPACITACIONES!A:C,3,0)</f>
        <v>Matriz EPP</v>
      </c>
      <c r="D1272" s="4" t="str">
        <f>+VLOOKUP($A1272,DATOS_CAPACITACIONES!A:D,4,0)</f>
        <v xml:space="preserve">Compartir la matriz de EPP con el fin de conocer loe elementos que se deben usar en cada labor </v>
      </c>
      <c r="E1272" s="4" t="str">
        <f>+VLOOKUP($A1272,DATOS_CAPACITACIONES!A:E,5,0)</f>
        <v>Felipe Arias</v>
      </c>
      <c r="F1272" s="4" t="str">
        <f>+VLOOKUP($A1272,DATOS_CAPACITACIONES!A:F,6,0)</f>
        <v>Felipe Arias</v>
      </c>
      <c r="G1272" s="4" t="str">
        <f>+VLOOKUP($A1272,DATOS_CAPACITACIONES!A:G,7,0)</f>
        <v xml:space="preserve">Finca El Pilar </v>
      </c>
      <c r="H1272" s="5">
        <f>+VLOOKUP($A1272,DATOS_CAPACITACIONES!A:H,8,0)</f>
        <v>44394</v>
      </c>
      <c r="I1272" s="4">
        <f>+VLOOKUP($A1272,DATOS_CAPACITACIONES!A:I,9,0)</f>
        <v>60</v>
      </c>
      <c r="J1272" s="2">
        <v>1123116171</v>
      </c>
      <c r="K1272" s="4">
        <f>+VLOOKUP($J1272,DATOS_PERSONAL!B:C,2,0)</f>
        <v>1539</v>
      </c>
      <c r="L1272" s="4" t="str">
        <f>+VLOOKUP($J1272,DATOS_PERSONAL!B:D,3,0)</f>
        <v>YULIZA ANDREA</v>
      </c>
      <c r="M1272" s="4" t="str">
        <f>+VLOOKUP($J1272,DATOS_PERSONAL!B:E,4,0)</f>
        <v xml:space="preserve">HERNANDEZ HERNANDEZ </v>
      </c>
      <c r="N1272" s="4" t="str">
        <f>+VLOOKUP($J1272,DATOS_PERSONAL!B:F,5,0)</f>
        <v>OROBERLÍN S.A.S.</v>
      </c>
      <c r="O1272" s="4">
        <f>+VLOOKUP($A1272,DATOS_CAPACITACIONES!A:N,11,0)</f>
        <v>80</v>
      </c>
      <c r="P1272" s="4">
        <f>+VLOOKUP($A1272,DATOS_CAPACITACIONES!A:L,12,0)</f>
        <v>80</v>
      </c>
      <c r="Q1272" s="3">
        <f t="shared" si="19"/>
        <v>1</v>
      </c>
    </row>
    <row r="1273" spans="1:17" ht="34.5" customHeight="1" x14ac:dyDescent="0.25">
      <c r="A1273" s="2">
        <v>49</v>
      </c>
      <c r="B1273" s="4" t="str">
        <f>+VLOOKUP($A1273,DATOS_CAPACITACIONES!A:B,2,0)</f>
        <v>SST</v>
      </c>
      <c r="C1273" s="4" t="str">
        <f>+VLOOKUP($A1273,DATOS_CAPACITACIONES!A:C,3,0)</f>
        <v>Matriz EPP</v>
      </c>
      <c r="D1273" s="4" t="str">
        <f>+VLOOKUP($A1273,DATOS_CAPACITACIONES!A:D,4,0)</f>
        <v xml:space="preserve">Compartir la matriz de EPP con el fin de conocer loe elementos que se deben usar en cada labor </v>
      </c>
      <c r="E1273" s="4" t="str">
        <f>+VLOOKUP($A1273,DATOS_CAPACITACIONES!A:E,5,0)</f>
        <v>Felipe Arias</v>
      </c>
      <c r="F1273" s="4" t="str">
        <f>+VLOOKUP($A1273,DATOS_CAPACITACIONES!A:F,6,0)</f>
        <v>Felipe Arias</v>
      </c>
      <c r="G1273" s="4" t="str">
        <f>+VLOOKUP($A1273,DATOS_CAPACITACIONES!A:G,7,0)</f>
        <v xml:space="preserve">Finca El Pilar </v>
      </c>
      <c r="H1273" s="5">
        <f>+VLOOKUP($A1273,DATOS_CAPACITACIONES!A:H,8,0)</f>
        <v>44394</v>
      </c>
      <c r="I1273" s="4">
        <f>+VLOOKUP($A1273,DATOS_CAPACITACIONES!A:I,9,0)</f>
        <v>60</v>
      </c>
      <c r="J1273" s="2">
        <v>1006838595</v>
      </c>
      <c r="K1273" s="4" t="str">
        <f>+VLOOKUP($J1273,DATOS_PERSONAL!B:C,2,0)</f>
        <v>N/A</v>
      </c>
      <c r="L1273" s="4" t="str">
        <f>+VLOOKUP($J1273,DATOS_PERSONAL!B:D,3,0)</f>
        <v>GEIDY</v>
      </c>
      <c r="M1273" s="4" t="str">
        <f>+VLOOKUP($J1273,DATOS_PERSONAL!B:E,4,0)</f>
        <v>GUZMAN RINCON</v>
      </c>
      <c r="N1273" s="4" t="str">
        <f>+VLOOKUP($J1273,DATOS_PERSONAL!B:F,5,0)</f>
        <v>OROBERLÍN S.A.S.</v>
      </c>
      <c r="O1273" s="4">
        <f>+VLOOKUP($A1273,DATOS_CAPACITACIONES!A:N,11,0)</f>
        <v>80</v>
      </c>
      <c r="P1273" s="4">
        <f>+VLOOKUP($A1273,DATOS_CAPACITACIONES!A:L,12,0)</f>
        <v>80</v>
      </c>
      <c r="Q1273" s="3">
        <f t="shared" si="19"/>
        <v>1</v>
      </c>
    </row>
    <row r="1274" spans="1:17" ht="34.5" customHeight="1" x14ac:dyDescent="0.25">
      <c r="A1274" s="2">
        <v>49</v>
      </c>
      <c r="B1274" s="4" t="str">
        <f>+VLOOKUP($A1274,DATOS_CAPACITACIONES!A:B,2,0)</f>
        <v>SST</v>
      </c>
      <c r="C1274" s="4" t="str">
        <f>+VLOOKUP($A1274,DATOS_CAPACITACIONES!A:C,3,0)</f>
        <v>Matriz EPP</v>
      </c>
      <c r="D1274" s="4" t="str">
        <f>+VLOOKUP($A1274,DATOS_CAPACITACIONES!A:D,4,0)</f>
        <v xml:space="preserve">Compartir la matriz de EPP con el fin de conocer loe elementos que se deben usar en cada labor </v>
      </c>
      <c r="E1274" s="4" t="str">
        <f>+VLOOKUP($A1274,DATOS_CAPACITACIONES!A:E,5,0)</f>
        <v>Felipe Arias</v>
      </c>
      <c r="F1274" s="4" t="str">
        <f>+VLOOKUP($A1274,DATOS_CAPACITACIONES!A:F,6,0)</f>
        <v>Felipe Arias</v>
      </c>
      <c r="G1274" s="4" t="str">
        <f>+VLOOKUP($A1274,DATOS_CAPACITACIONES!A:G,7,0)</f>
        <v xml:space="preserve">Finca El Pilar </v>
      </c>
      <c r="H1274" s="5">
        <f>+VLOOKUP($A1274,DATOS_CAPACITACIONES!A:H,8,0)</f>
        <v>44394</v>
      </c>
      <c r="I1274" s="4">
        <f>+VLOOKUP($A1274,DATOS_CAPACITACIONES!A:I,9,0)</f>
        <v>60</v>
      </c>
      <c r="J1274" s="2">
        <v>1006863658</v>
      </c>
      <c r="K1274" s="4" t="str">
        <f>+VLOOKUP($J1274,DATOS_PERSONAL!B:C,2,0)</f>
        <v>N/A</v>
      </c>
      <c r="L1274" s="4" t="str">
        <f>+VLOOKUP($J1274,DATOS_PERSONAL!B:D,3,0)</f>
        <v>IDER ANDRES</v>
      </c>
      <c r="M1274" s="4" t="str">
        <f>+VLOOKUP($J1274,DATOS_PERSONAL!B:E,4,0)</f>
        <v>GRACIA PIRAQUIVE</v>
      </c>
      <c r="N1274" s="4" t="str">
        <f>+VLOOKUP($J1274,DATOS_PERSONAL!B:F,5,0)</f>
        <v>OROBERLÍN S.A.S.</v>
      </c>
      <c r="O1274" s="4">
        <f>+VLOOKUP($A1274,DATOS_CAPACITACIONES!A:N,11,0)</f>
        <v>80</v>
      </c>
      <c r="P1274" s="4">
        <f>+VLOOKUP($A1274,DATOS_CAPACITACIONES!A:L,12,0)</f>
        <v>80</v>
      </c>
      <c r="Q1274" s="3">
        <f t="shared" si="19"/>
        <v>1</v>
      </c>
    </row>
    <row r="1275" spans="1:17" ht="34.5" customHeight="1" x14ac:dyDescent="0.25">
      <c r="A1275" s="2">
        <v>49</v>
      </c>
      <c r="B1275" s="4" t="str">
        <f>+VLOOKUP($A1275,DATOS_CAPACITACIONES!A:B,2,0)</f>
        <v>SST</v>
      </c>
      <c r="C1275" s="4" t="str">
        <f>+VLOOKUP($A1275,DATOS_CAPACITACIONES!A:C,3,0)</f>
        <v>Matriz EPP</v>
      </c>
      <c r="D1275" s="4" t="str">
        <f>+VLOOKUP($A1275,DATOS_CAPACITACIONES!A:D,4,0)</f>
        <v xml:space="preserve">Compartir la matriz de EPP con el fin de conocer loe elementos que se deben usar en cada labor </v>
      </c>
      <c r="E1275" s="4" t="str">
        <f>+VLOOKUP($A1275,DATOS_CAPACITACIONES!A:E,5,0)</f>
        <v>Felipe Arias</v>
      </c>
      <c r="F1275" s="4" t="str">
        <f>+VLOOKUP($A1275,DATOS_CAPACITACIONES!A:F,6,0)</f>
        <v>Felipe Arias</v>
      </c>
      <c r="G1275" s="4" t="str">
        <f>+VLOOKUP($A1275,DATOS_CAPACITACIONES!A:G,7,0)</f>
        <v xml:space="preserve">Finca El Pilar </v>
      </c>
      <c r="H1275" s="5">
        <f>+VLOOKUP($A1275,DATOS_CAPACITACIONES!A:H,8,0)</f>
        <v>44394</v>
      </c>
      <c r="I1275" s="4">
        <f>+VLOOKUP($A1275,DATOS_CAPACITACIONES!A:I,9,0)</f>
        <v>60</v>
      </c>
      <c r="J1275" s="2">
        <v>1121822122</v>
      </c>
      <c r="K1275" s="4" t="str">
        <f>+VLOOKUP($J1275,DATOS_PERSONAL!B:C,2,0)</f>
        <v>N/A</v>
      </c>
      <c r="L1275" s="4" t="str">
        <f>+VLOOKUP($J1275,DATOS_PERSONAL!B:D,3,0)</f>
        <v>ANA MARYELY</v>
      </c>
      <c r="M1275" s="4" t="str">
        <f>+VLOOKUP($J1275,DATOS_PERSONAL!B:E,4,0)</f>
        <v xml:space="preserve">GONZALEZ RAMIREZ </v>
      </c>
      <c r="N1275" s="4" t="str">
        <f>+VLOOKUP($J1275,DATOS_PERSONAL!B:F,5,0)</f>
        <v>OROBERLÍN S.A.S.</v>
      </c>
      <c r="O1275" s="4">
        <f>+VLOOKUP($A1275,DATOS_CAPACITACIONES!A:N,11,0)</f>
        <v>80</v>
      </c>
      <c r="P1275" s="4">
        <f>+VLOOKUP($A1275,DATOS_CAPACITACIONES!A:L,12,0)</f>
        <v>80</v>
      </c>
      <c r="Q1275" s="3">
        <f t="shared" si="19"/>
        <v>1</v>
      </c>
    </row>
    <row r="1276" spans="1:17" ht="34.5" customHeight="1" x14ac:dyDescent="0.25">
      <c r="A1276" s="2">
        <v>49</v>
      </c>
      <c r="B1276" s="4" t="str">
        <f>+VLOOKUP($A1276,DATOS_CAPACITACIONES!A:B,2,0)</f>
        <v>SST</v>
      </c>
      <c r="C1276" s="4" t="str">
        <f>+VLOOKUP($A1276,DATOS_CAPACITACIONES!A:C,3,0)</f>
        <v>Matriz EPP</v>
      </c>
      <c r="D1276" s="4" t="str">
        <f>+VLOOKUP($A1276,DATOS_CAPACITACIONES!A:D,4,0)</f>
        <v xml:space="preserve">Compartir la matriz de EPP con el fin de conocer loe elementos que se deben usar en cada labor </v>
      </c>
      <c r="E1276" s="4" t="str">
        <f>+VLOOKUP($A1276,DATOS_CAPACITACIONES!A:E,5,0)</f>
        <v>Felipe Arias</v>
      </c>
      <c r="F1276" s="4" t="str">
        <f>+VLOOKUP($A1276,DATOS_CAPACITACIONES!A:F,6,0)</f>
        <v>Felipe Arias</v>
      </c>
      <c r="G1276" s="4" t="str">
        <f>+VLOOKUP($A1276,DATOS_CAPACITACIONES!A:G,7,0)</f>
        <v xml:space="preserve">Finca El Pilar </v>
      </c>
      <c r="H1276" s="5">
        <f>+VLOOKUP($A1276,DATOS_CAPACITACIONES!A:H,8,0)</f>
        <v>44394</v>
      </c>
      <c r="I1276" s="4">
        <f>+VLOOKUP($A1276,DATOS_CAPACITACIONES!A:I,9,0)</f>
        <v>60</v>
      </c>
      <c r="J1276" s="2">
        <v>1128198184</v>
      </c>
      <c r="K1276" s="4">
        <f>+VLOOKUP($J1276,DATOS_PERSONAL!B:C,2,0)</f>
        <v>1527</v>
      </c>
      <c r="L1276" s="4" t="str">
        <f>+VLOOKUP($J1276,DATOS_PERSONAL!B:D,3,0)</f>
        <v xml:space="preserve"> DEYBER ENRIQUE</v>
      </c>
      <c r="M1276" s="4" t="str">
        <f>+VLOOKUP($J1276,DATOS_PERSONAL!B:E,4,0)</f>
        <v>GONZALEZ ALCAZAR</v>
      </c>
      <c r="N1276" s="4" t="str">
        <f>+VLOOKUP($J1276,DATOS_PERSONAL!B:F,5,0)</f>
        <v>OROBERLÍN S.A.S.</v>
      </c>
      <c r="O1276" s="4">
        <f>+VLOOKUP($A1276,DATOS_CAPACITACIONES!A:N,11,0)</f>
        <v>80</v>
      </c>
      <c r="P1276" s="4">
        <f>+VLOOKUP($A1276,DATOS_CAPACITACIONES!A:L,12,0)</f>
        <v>80</v>
      </c>
      <c r="Q1276" s="3">
        <f t="shared" si="19"/>
        <v>1</v>
      </c>
    </row>
    <row r="1277" spans="1:17" ht="34.5" customHeight="1" x14ac:dyDescent="0.25">
      <c r="A1277" s="2">
        <v>49</v>
      </c>
      <c r="B1277" s="4" t="str">
        <f>+VLOOKUP($A1277,DATOS_CAPACITACIONES!A:B,2,0)</f>
        <v>SST</v>
      </c>
      <c r="C1277" s="4" t="str">
        <f>+VLOOKUP($A1277,DATOS_CAPACITACIONES!A:C,3,0)</f>
        <v>Matriz EPP</v>
      </c>
      <c r="D1277" s="4" t="str">
        <f>+VLOOKUP($A1277,DATOS_CAPACITACIONES!A:D,4,0)</f>
        <v xml:space="preserve">Compartir la matriz de EPP con el fin de conocer loe elementos que se deben usar en cada labor </v>
      </c>
      <c r="E1277" s="4" t="str">
        <f>+VLOOKUP($A1277,DATOS_CAPACITACIONES!A:E,5,0)</f>
        <v>Felipe Arias</v>
      </c>
      <c r="F1277" s="4" t="str">
        <f>+VLOOKUP($A1277,DATOS_CAPACITACIONES!A:F,6,0)</f>
        <v>Felipe Arias</v>
      </c>
      <c r="G1277" s="4" t="str">
        <f>+VLOOKUP($A1277,DATOS_CAPACITACIONES!A:G,7,0)</f>
        <v xml:space="preserve">Finca El Pilar </v>
      </c>
      <c r="H1277" s="5">
        <f>+VLOOKUP($A1277,DATOS_CAPACITACIONES!A:H,8,0)</f>
        <v>44394</v>
      </c>
      <c r="I1277" s="4">
        <f>+VLOOKUP($A1277,DATOS_CAPACITACIONES!A:I,9,0)</f>
        <v>60</v>
      </c>
      <c r="J1277" s="2">
        <v>1121952333</v>
      </c>
      <c r="K1277" s="4">
        <f>+VLOOKUP($J1277,DATOS_PERSONAL!B:C,2,0)</f>
        <v>1480</v>
      </c>
      <c r="L1277" s="4" t="str">
        <f>+VLOOKUP($J1277,DATOS_PERSONAL!B:D,3,0)</f>
        <v>DANNY ALEJANDRA</v>
      </c>
      <c r="M1277" s="4" t="str">
        <f>+VLOOKUP($J1277,DATOS_PERSONAL!B:E,4,0)</f>
        <v xml:space="preserve">GONZALEZ </v>
      </c>
      <c r="N1277" s="4" t="str">
        <f>+VLOOKUP($J1277,DATOS_PERSONAL!B:F,5,0)</f>
        <v>OROBERLÍN S.A.S.</v>
      </c>
      <c r="O1277" s="4">
        <f>+VLOOKUP($A1277,DATOS_CAPACITACIONES!A:N,11,0)</f>
        <v>80</v>
      </c>
      <c r="P1277" s="4">
        <f>+VLOOKUP($A1277,DATOS_CAPACITACIONES!A:L,12,0)</f>
        <v>80</v>
      </c>
      <c r="Q1277" s="3">
        <f t="shared" si="19"/>
        <v>1</v>
      </c>
    </row>
    <row r="1278" spans="1:17" ht="34.5" customHeight="1" x14ac:dyDescent="0.25">
      <c r="A1278" s="2">
        <v>49</v>
      </c>
      <c r="B1278" s="4" t="str">
        <f>+VLOOKUP($A1278,DATOS_CAPACITACIONES!A:B,2,0)</f>
        <v>SST</v>
      </c>
      <c r="C1278" s="4" t="str">
        <f>+VLOOKUP($A1278,DATOS_CAPACITACIONES!A:C,3,0)</f>
        <v>Matriz EPP</v>
      </c>
      <c r="D1278" s="4" t="str">
        <f>+VLOOKUP($A1278,DATOS_CAPACITACIONES!A:D,4,0)</f>
        <v xml:space="preserve">Compartir la matriz de EPP con el fin de conocer loe elementos que se deben usar en cada labor </v>
      </c>
      <c r="E1278" s="4" t="str">
        <f>+VLOOKUP($A1278,DATOS_CAPACITACIONES!A:E,5,0)</f>
        <v>Felipe Arias</v>
      </c>
      <c r="F1278" s="4" t="str">
        <f>+VLOOKUP($A1278,DATOS_CAPACITACIONES!A:F,6,0)</f>
        <v>Felipe Arias</v>
      </c>
      <c r="G1278" s="4" t="str">
        <f>+VLOOKUP($A1278,DATOS_CAPACITACIONES!A:G,7,0)</f>
        <v xml:space="preserve">Finca El Pilar </v>
      </c>
      <c r="H1278" s="5">
        <f>+VLOOKUP($A1278,DATOS_CAPACITACIONES!A:H,8,0)</f>
        <v>44394</v>
      </c>
      <c r="I1278" s="4">
        <f>+VLOOKUP($A1278,DATOS_CAPACITACIONES!A:I,9,0)</f>
        <v>60</v>
      </c>
      <c r="J1278" s="2">
        <v>1083556844</v>
      </c>
      <c r="K1278" s="4">
        <f>+VLOOKUP($J1278,DATOS_PERSONAL!B:C,2,0)</f>
        <v>1548</v>
      </c>
      <c r="L1278" s="4" t="str">
        <f>+VLOOKUP($J1278,DATOS_PERSONAL!B:D,3,0)</f>
        <v>GEINER ANTONIO</v>
      </c>
      <c r="M1278" s="4" t="str">
        <f>+VLOOKUP($J1278,DATOS_PERSONAL!B:E,4,0)</f>
        <v xml:space="preserve">GIL LARA </v>
      </c>
      <c r="N1278" s="4" t="str">
        <f>+VLOOKUP($J1278,DATOS_PERSONAL!B:F,5,0)</f>
        <v>OROBERLÍN S.A.S.</v>
      </c>
      <c r="O1278" s="4">
        <f>+VLOOKUP($A1278,DATOS_CAPACITACIONES!A:N,11,0)</f>
        <v>80</v>
      </c>
      <c r="P1278" s="4">
        <f>+VLOOKUP($A1278,DATOS_CAPACITACIONES!A:L,12,0)</f>
        <v>80</v>
      </c>
      <c r="Q1278" s="3">
        <f t="shared" si="19"/>
        <v>1</v>
      </c>
    </row>
    <row r="1279" spans="1:17" ht="34.5" customHeight="1" x14ac:dyDescent="0.25">
      <c r="A1279" s="2">
        <v>49</v>
      </c>
      <c r="B1279" s="4" t="str">
        <f>+VLOOKUP($A1279,DATOS_CAPACITACIONES!A:B,2,0)</f>
        <v>SST</v>
      </c>
      <c r="C1279" s="4" t="str">
        <f>+VLOOKUP($A1279,DATOS_CAPACITACIONES!A:C,3,0)</f>
        <v>Matriz EPP</v>
      </c>
      <c r="D1279" s="4" t="str">
        <f>+VLOOKUP($A1279,DATOS_CAPACITACIONES!A:D,4,0)</f>
        <v xml:space="preserve">Compartir la matriz de EPP con el fin de conocer loe elementos que se deben usar en cada labor </v>
      </c>
      <c r="E1279" s="4" t="str">
        <f>+VLOOKUP($A1279,DATOS_CAPACITACIONES!A:E,5,0)</f>
        <v>Felipe Arias</v>
      </c>
      <c r="F1279" s="4" t="str">
        <f>+VLOOKUP($A1279,DATOS_CAPACITACIONES!A:F,6,0)</f>
        <v>Felipe Arias</v>
      </c>
      <c r="G1279" s="4" t="str">
        <f>+VLOOKUP($A1279,DATOS_CAPACITACIONES!A:G,7,0)</f>
        <v xml:space="preserve">Finca El Pilar </v>
      </c>
      <c r="H1279" s="5">
        <f>+VLOOKUP($A1279,DATOS_CAPACITACIONES!A:H,8,0)</f>
        <v>44394</v>
      </c>
      <c r="I1279" s="4">
        <f>+VLOOKUP($A1279,DATOS_CAPACITACIONES!A:I,9,0)</f>
        <v>60</v>
      </c>
      <c r="J1279" s="2">
        <v>1006838553</v>
      </c>
      <c r="K1279" s="4">
        <f>+VLOOKUP($J1279,DATOS_PERSONAL!B:C,2,0)</f>
        <v>1547</v>
      </c>
      <c r="L1279" s="4" t="str">
        <f>+VLOOKUP($J1279,DATOS_PERSONAL!B:D,3,0)</f>
        <v>MIGUEL ANGEL</v>
      </c>
      <c r="M1279" s="4" t="str">
        <f>+VLOOKUP($J1279,DATOS_PERSONAL!B:E,4,0)</f>
        <v xml:space="preserve">GARCIA MORENO </v>
      </c>
      <c r="N1279" s="4" t="str">
        <f>+VLOOKUP($J1279,DATOS_PERSONAL!B:F,5,0)</f>
        <v>OROBERLÍN S.A.S.</v>
      </c>
      <c r="O1279" s="4">
        <f>+VLOOKUP($A1279,DATOS_CAPACITACIONES!A:N,11,0)</f>
        <v>80</v>
      </c>
      <c r="P1279" s="4">
        <f>+VLOOKUP($A1279,DATOS_CAPACITACIONES!A:L,12,0)</f>
        <v>80</v>
      </c>
      <c r="Q1279" s="3">
        <f t="shared" si="19"/>
        <v>1</v>
      </c>
    </row>
    <row r="1280" spans="1:17" ht="34.5" customHeight="1" x14ac:dyDescent="0.25">
      <c r="A1280" s="2">
        <v>49</v>
      </c>
      <c r="B1280" s="4" t="str">
        <f>+VLOOKUP($A1280,DATOS_CAPACITACIONES!A:B,2,0)</f>
        <v>SST</v>
      </c>
      <c r="C1280" s="4" t="str">
        <f>+VLOOKUP($A1280,DATOS_CAPACITACIONES!A:C,3,0)</f>
        <v>Matriz EPP</v>
      </c>
      <c r="D1280" s="4" t="str">
        <f>+VLOOKUP($A1280,DATOS_CAPACITACIONES!A:D,4,0)</f>
        <v xml:space="preserve">Compartir la matriz de EPP con el fin de conocer loe elementos que se deben usar en cada labor </v>
      </c>
      <c r="E1280" s="4" t="str">
        <f>+VLOOKUP($A1280,DATOS_CAPACITACIONES!A:E,5,0)</f>
        <v>Felipe Arias</v>
      </c>
      <c r="F1280" s="4" t="str">
        <f>+VLOOKUP($A1280,DATOS_CAPACITACIONES!A:F,6,0)</f>
        <v>Felipe Arias</v>
      </c>
      <c r="G1280" s="4" t="str">
        <f>+VLOOKUP($A1280,DATOS_CAPACITACIONES!A:G,7,0)</f>
        <v xml:space="preserve">Finca El Pilar </v>
      </c>
      <c r="H1280" s="5">
        <f>+VLOOKUP($A1280,DATOS_CAPACITACIONES!A:H,8,0)</f>
        <v>44394</v>
      </c>
      <c r="I1280" s="4">
        <f>+VLOOKUP($A1280,DATOS_CAPACITACIONES!A:I,9,0)</f>
        <v>60</v>
      </c>
      <c r="J1280" s="2">
        <v>1122123721</v>
      </c>
      <c r="K1280" s="4">
        <f>+VLOOKUP($J1280,DATOS_PERSONAL!B:C,2,0)</f>
        <v>1549</v>
      </c>
      <c r="L1280" s="4" t="str">
        <f>+VLOOKUP($J1280,DATOS_PERSONAL!B:D,3,0)</f>
        <v>WALTER</v>
      </c>
      <c r="M1280" s="4" t="str">
        <f>+VLOOKUP($J1280,DATOS_PERSONAL!B:E,4,0)</f>
        <v>DIAZ BALANTA</v>
      </c>
      <c r="N1280" s="4" t="str">
        <f>+VLOOKUP($J1280,DATOS_PERSONAL!B:F,5,0)</f>
        <v>OROBERLÍN S.A.S.</v>
      </c>
      <c r="O1280" s="4">
        <f>+VLOOKUP($A1280,DATOS_CAPACITACIONES!A:N,11,0)</f>
        <v>80</v>
      </c>
      <c r="P1280" s="4">
        <f>+VLOOKUP($A1280,DATOS_CAPACITACIONES!A:L,12,0)</f>
        <v>80</v>
      </c>
      <c r="Q1280" s="3">
        <f t="shared" si="19"/>
        <v>1</v>
      </c>
    </row>
    <row r="1281" spans="1:17" ht="34.5" customHeight="1" x14ac:dyDescent="0.25">
      <c r="A1281" s="2">
        <v>49</v>
      </c>
      <c r="B1281" s="4" t="str">
        <f>+VLOOKUP($A1281,DATOS_CAPACITACIONES!A:B,2,0)</f>
        <v>SST</v>
      </c>
      <c r="C1281" s="4" t="str">
        <f>+VLOOKUP($A1281,DATOS_CAPACITACIONES!A:C,3,0)</f>
        <v>Matriz EPP</v>
      </c>
      <c r="D1281" s="4" t="str">
        <f>+VLOOKUP($A1281,DATOS_CAPACITACIONES!A:D,4,0)</f>
        <v xml:space="preserve">Compartir la matriz de EPP con el fin de conocer loe elementos que se deben usar en cada labor </v>
      </c>
      <c r="E1281" s="4" t="str">
        <f>+VLOOKUP($A1281,DATOS_CAPACITACIONES!A:E,5,0)</f>
        <v>Felipe Arias</v>
      </c>
      <c r="F1281" s="4" t="str">
        <f>+VLOOKUP($A1281,DATOS_CAPACITACIONES!A:F,6,0)</f>
        <v>Felipe Arias</v>
      </c>
      <c r="G1281" s="4" t="str">
        <f>+VLOOKUP($A1281,DATOS_CAPACITACIONES!A:G,7,0)</f>
        <v xml:space="preserve">Finca El Pilar </v>
      </c>
      <c r="H1281" s="5">
        <f>+VLOOKUP($A1281,DATOS_CAPACITACIONES!A:H,8,0)</f>
        <v>44394</v>
      </c>
      <c r="I1281" s="4">
        <f>+VLOOKUP($A1281,DATOS_CAPACITACIONES!A:I,9,0)</f>
        <v>60</v>
      </c>
      <c r="J1281" s="2">
        <v>38360656</v>
      </c>
      <c r="K1281" s="4">
        <f>+VLOOKUP($J1281,DATOS_PERSONAL!B:C,2,0)</f>
        <v>1039</v>
      </c>
      <c r="L1281" s="4" t="str">
        <f>+VLOOKUP($J1281,DATOS_PERSONAL!B:D,3,0)</f>
        <v>EMILCE</v>
      </c>
      <c r="M1281" s="4" t="str">
        <f>+VLOOKUP($J1281,DATOS_PERSONAL!B:E,4,0)</f>
        <v xml:space="preserve">CESPEDES CANAS </v>
      </c>
      <c r="N1281" s="4" t="str">
        <f>+VLOOKUP($J1281,DATOS_PERSONAL!B:F,5,0)</f>
        <v>OROBERLÍN S.A.S.</v>
      </c>
      <c r="O1281" s="4">
        <f>+VLOOKUP($A1281,DATOS_CAPACITACIONES!A:N,11,0)</f>
        <v>80</v>
      </c>
      <c r="P1281" s="4">
        <f>+VLOOKUP($A1281,DATOS_CAPACITACIONES!A:L,12,0)</f>
        <v>80</v>
      </c>
      <c r="Q1281" s="3">
        <f t="shared" si="19"/>
        <v>1</v>
      </c>
    </row>
    <row r="1282" spans="1:17" ht="34.5" customHeight="1" x14ac:dyDescent="0.25">
      <c r="A1282" s="2">
        <v>49</v>
      </c>
      <c r="B1282" s="4" t="str">
        <f>+VLOOKUP($A1282,DATOS_CAPACITACIONES!A:B,2,0)</f>
        <v>SST</v>
      </c>
      <c r="C1282" s="4" t="str">
        <f>+VLOOKUP($A1282,DATOS_CAPACITACIONES!A:C,3,0)</f>
        <v>Matriz EPP</v>
      </c>
      <c r="D1282" s="4" t="str">
        <f>+VLOOKUP($A1282,DATOS_CAPACITACIONES!A:D,4,0)</f>
        <v xml:space="preserve">Compartir la matriz de EPP con el fin de conocer loe elementos que se deben usar en cada labor </v>
      </c>
      <c r="E1282" s="4" t="str">
        <f>+VLOOKUP($A1282,DATOS_CAPACITACIONES!A:E,5,0)</f>
        <v>Felipe Arias</v>
      </c>
      <c r="F1282" s="4" t="str">
        <f>+VLOOKUP($A1282,DATOS_CAPACITACIONES!A:F,6,0)</f>
        <v>Felipe Arias</v>
      </c>
      <c r="G1282" s="4" t="str">
        <f>+VLOOKUP($A1282,DATOS_CAPACITACIONES!A:G,7,0)</f>
        <v xml:space="preserve">Finca El Pilar </v>
      </c>
      <c r="H1282" s="5">
        <f>+VLOOKUP($A1282,DATOS_CAPACITACIONES!A:H,8,0)</f>
        <v>44394</v>
      </c>
      <c r="I1282" s="4">
        <f>+VLOOKUP($A1282,DATOS_CAPACITACIONES!A:I,9,0)</f>
        <v>60</v>
      </c>
      <c r="J1282" s="2">
        <v>1006795353</v>
      </c>
      <c r="K1282" s="4">
        <f>+VLOOKUP($J1282,DATOS_PERSONAL!B:C,2,0)</f>
        <v>1533</v>
      </c>
      <c r="L1282" s="4" t="str">
        <f>+VLOOKUP($J1282,DATOS_PERSONAL!B:D,3,0)</f>
        <v xml:space="preserve"> LUIS JEFREY</v>
      </c>
      <c r="M1282" s="4" t="str">
        <f>+VLOOKUP($J1282,DATOS_PERSONAL!B:E,4,0)</f>
        <v>CASTRO NARVAEZ</v>
      </c>
      <c r="N1282" s="4" t="str">
        <f>+VLOOKUP($J1282,DATOS_PERSONAL!B:F,5,0)</f>
        <v>OROBERLÍN S.A.S.</v>
      </c>
      <c r="O1282" s="4">
        <f>+VLOOKUP($A1282,DATOS_CAPACITACIONES!A:N,11,0)</f>
        <v>80</v>
      </c>
      <c r="P1282" s="4">
        <f>+VLOOKUP($A1282,DATOS_CAPACITACIONES!A:L,12,0)</f>
        <v>80</v>
      </c>
      <c r="Q1282" s="3">
        <f t="shared" ref="Q1282:Q1345" si="20">(P1282/O1282)</f>
        <v>1</v>
      </c>
    </row>
    <row r="1283" spans="1:17" ht="34.5" customHeight="1" x14ac:dyDescent="0.25">
      <c r="A1283" s="2">
        <v>49</v>
      </c>
      <c r="B1283" s="4" t="str">
        <f>+VLOOKUP($A1283,DATOS_CAPACITACIONES!A:B,2,0)</f>
        <v>SST</v>
      </c>
      <c r="C1283" s="4" t="str">
        <f>+VLOOKUP($A1283,DATOS_CAPACITACIONES!A:C,3,0)</f>
        <v>Matriz EPP</v>
      </c>
      <c r="D1283" s="4" t="str">
        <f>+VLOOKUP($A1283,DATOS_CAPACITACIONES!A:D,4,0)</f>
        <v xml:space="preserve">Compartir la matriz de EPP con el fin de conocer loe elementos que se deben usar en cada labor </v>
      </c>
      <c r="E1283" s="4" t="str">
        <f>+VLOOKUP($A1283,DATOS_CAPACITACIONES!A:E,5,0)</f>
        <v>Felipe Arias</v>
      </c>
      <c r="F1283" s="4" t="str">
        <f>+VLOOKUP($A1283,DATOS_CAPACITACIONES!A:F,6,0)</f>
        <v>Felipe Arias</v>
      </c>
      <c r="G1283" s="4" t="str">
        <f>+VLOOKUP($A1283,DATOS_CAPACITACIONES!A:G,7,0)</f>
        <v xml:space="preserve">Finca El Pilar </v>
      </c>
      <c r="H1283" s="5">
        <f>+VLOOKUP($A1283,DATOS_CAPACITACIONES!A:H,8,0)</f>
        <v>44394</v>
      </c>
      <c r="I1283" s="4">
        <f>+VLOOKUP($A1283,DATOS_CAPACITACIONES!A:I,9,0)</f>
        <v>60</v>
      </c>
      <c r="J1283" s="2">
        <v>1109411143</v>
      </c>
      <c r="K1283" s="4">
        <f>+VLOOKUP($J1283,DATOS_PERSONAL!B:C,2,0)</f>
        <v>1477</v>
      </c>
      <c r="L1283" s="4" t="str">
        <f>+VLOOKUP($J1283,DATOS_PERSONAL!B:D,3,0)</f>
        <v>YISSY FERNANDA</v>
      </c>
      <c r="M1283" s="4" t="str">
        <f>+VLOOKUP($J1283,DATOS_PERSONAL!B:E,4,0)</f>
        <v xml:space="preserve">CASTRO CESPEDES </v>
      </c>
      <c r="N1283" s="4" t="str">
        <f>+VLOOKUP($J1283,DATOS_PERSONAL!B:F,5,0)</f>
        <v>OROBERLÍN S.A.S.</v>
      </c>
      <c r="O1283" s="4">
        <f>+VLOOKUP($A1283,DATOS_CAPACITACIONES!A:N,11,0)</f>
        <v>80</v>
      </c>
      <c r="P1283" s="4">
        <f>+VLOOKUP($A1283,DATOS_CAPACITACIONES!A:L,12,0)</f>
        <v>80</v>
      </c>
      <c r="Q1283" s="3">
        <f t="shared" si="20"/>
        <v>1</v>
      </c>
    </row>
    <row r="1284" spans="1:17" ht="34.5" customHeight="1" x14ac:dyDescent="0.25">
      <c r="A1284" s="2">
        <v>49</v>
      </c>
      <c r="B1284" s="4" t="str">
        <f>+VLOOKUP($A1284,DATOS_CAPACITACIONES!A:B,2,0)</f>
        <v>SST</v>
      </c>
      <c r="C1284" s="4" t="str">
        <f>+VLOOKUP($A1284,DATOS_CAPACITACIONES!A:C,3,0)</f>
        <v>Matriz EPP</v>
      </c>
      <c r="D1284" s="4" t="str">
        <f>+VLOOKUP($A1284,DATOS_CAPACITACIONES!A:D,4,0)</f>
        <v xml:space="preserve">Compartir la matriz de EPP con el fin de conocer loe elementos que se deben usar en cada labor </v>
      </c>
      <c r="E1284" s="4" t="str">
        <f>+VLOOKUP($A1284,DATOS_CAPACITACIONES!A:E,5,0)</f>
        <v>Felipe Arias</v>
      </c>
      <c r="F1284" s="4" t="str">
        <f>+VLOOKUP($A1284,DATOS_CAPACITACIONES!A:F,6,0)</f>
        <v>Felipe Arias</v>
      </c>
      <c r="G1284" s="4" t="str">
        <f>+VLOOKUP($A1284,DATOS_CAPACITACIONES!A:G,7,0)</f>
        <v xml:space="preserve">Finca El Pilar </v>
      </c>
      <c r="H1284" s="5">
        <f>+VLOOKUP($A1284,DATOS_CAPACITACIONES!A:H,8,0)</f>
        <v>44394</v>
      </c>
      <c r="I1284" s="4">
        <f>+VLOOKUP($A1284,DATOS_CAPACITACIONES!A:I,9,0)</f>
        <v>60</v>
      </c>
      <c r="J1284" s="2">
        <v>1122142973</v>
      </c>
      <c r="K1284" s="4">
        <f>+VLOOKUP($J1284,DATOS_PERSONAL!B:C,2,0)</f>
        <v>1415</v>
      </c>
      <c r="L1284" s="4" t="str">
        <f>+VLOOKUP($J1284,DATOS_PERSONAL!B:D,3,0)</f>
        <v xml:space="preserve"> ERIKA DAYANA</v>
      </c>
      <c r="M1284" s="4" t="str">
        <f>+VLOOKUP($J1284,DATOS_PERSONAL!B:E,4,0)</f>
        <v>CARO MORA</v>
      </c>
      <c r="N1284" s="4" t="str">
        <f>+VLOOKUP($J1284,DATOS_PERSONAL!B:F,5,0)</f>
        <v>OROBERLÍN S.A.S.</v>
      </c>
      <c r="O1284" s="4">
        <f>+VLOOKUP($A1284,DATOS_CAPACITACIONES!A:N,11,0)</f>
        <v>80</v>
      </c>
      <c r="P1284" s="4">
        <f>+VLOOKUP($A1284,DATOS_CAPACITACIONES!A:L,12,0)</f>
        <v>80</v>
      </c>
      <c r="Q1284" s="3">
        <f t="shared" si="20"/>
        <v>1</v>
      </c>
    </row>
    <row r="1285" spans="1:17" ht="34.5" customHeight="1" x14ac:dyDescent="0.25">
      <c r="A1285" s="2">
        <v>49</v>
      </c>
      <c r="B1285" s="4" t="str">
        <f>+VLOOKUP($A1285,DATOS_CAPACITACIONES!A:B,2,0)</f>
        <v>SST</v>
      </c>
      <c r="C1285" s="4" t="str">
        <f>+VLOOKUP($A1285,DATOS_CAPACITACIONES!A:C,3,0)</f>
        <v>Matriz EPP</v>
      </c>
      <c r="D1285" s="4" t="str">
        <f>+VLOOKUP($A1285,DATOS_CAPACITACIONES!A:D,4,0)</f>
        <v xml:space="preserve">Compartir la matriz de EPP con el fin de conocer loe elementos que se deben usar en cada labor </v>
      </c>
      <c r="E1285" s="4" t="str">
        <f>+VLOOKUP($A1285,DATOS_CAPACITACIONES!A:E,5,0)</f>
        <v>Felipe Arias</v>
      </c>
      <c r="F1285" s="4" t="str">
        <f>+VLOOKUP($A1285,DATOS_CAPACITACIONES!A:F,6,0)</f>
        <v>Felipe Arias</v>
      </c>
      <c r="G1285" s="4" t="str">
        <f>+VLOOKUP($A1285,DATOS_CAPACITACIONES!A:G,7,0)</f>
        <v xml:space="preserve">Finca El Pilar </v>
      </c>
      <c r="H1285" s="5">
        <f>+VLOOKUP($A1285,DATOS_CAPACITACIONES!A:H,8,0)</f>
        <v>44394</v>
      </c>
      <c r="I1285" s="4">
        <f>+VLOOKUP($A1285,DATOS_CAPACITACIONES!A:I,9,0)</f>
        <v>60</v>
      </c>
      <c r="J1285" s="2">
        <v>1084728100</v>
      </c>
      <c r="K1285" s="4">
        <f>+VLOOKUP($J1285,DATOS_PERSONAL!B:C,2,0)</f>
        <v>1384</v>
      </c>
      <c r="L1285" s="4" t="str">
        <f>+VLOOKUP($J1285,DATOS_PERSONAL!B:D,3,0)</f>
        <v>YON JAIRO</v>
      </c>
      <c r="M1285" s="4" t="str">
        <f>+VLOOKUP($J1285,DATOS_PERSONAL!B:E,4,0)</f>
        <v xml:space="preserve">CARDENAS TORREGROSA </v>
      </c>
      <c r="N1285" s="4" t="str">
        <f>+VLOOKUP($J1285,DATOS_PERSONAL!B:F,5,0)</f>
        <v>OROBERLÍN S.A.S.</v>
      </c>
      <c r="O1285" s="4">
        <f>+VLOOKUP($A1285,DATOS_CAPACITACIONES!A:N,11,0)</f>
        <v>80</v>
      </c>
      <c r="P1285" s="4">
        <f>+VLOOKUP($A1285,DATOS_CAPACITACIONES!A:L,12,0)</f>
        <v>80</v>
      </c>
      <c r="Q1285" s="3">
        <f t="shared" si="20"/>
        <v>1</v>
      </c>
    </row>
    <row r="1286" spans="1:17" ht="34.5" customHeight="1" x14ac:dyDescent="0.25">
      <c r="A1286" s="2">
        <v>49</v>
      </c>
      <c r="B1286" s="4" t="str">
        <f>+VLOOKUP($A1286,DATOS_CAPACITACIONES!A:B,2,0)</f>
        <v>SST</v>
      </c>
      <c r="C1286" s="4" t="str">
        <f>+VLOOKUP($A1286,DATOS_CAPACITACIONES!A:C,3,0)</f>
        <v>Matriz EPP</v>
      </c>
      <c r="D1286" s="4" t="str">
        <f>+VLOOKUP($A1286,DATOS_CAPACITACIONES!A:D,4,0)</f>
        <v xml:space="preserve">Compartir la matriz de EPP con el fin de conocer loe elementos que se deben usar en cada labor </v>
      </c>
      <c r="E1286" s="4" t="str">
        <f>+VLOOKUP($A1286,DATOS_CAPACITACIONES!A:E,5,0)</f>
        <v>Felipe Arias</v>
      </c>
      <c r="F1286" s="4" t="str">
        <f>+VLOOKUP($A1286,DATOS_CAPACITACIONES!A:F,6,0)</f>
        <v>Felipe Arias</v>
      </c>
      <c r="G1286" s="4" t="str">
        <f>+VLOOKUP($A1286,DATOS_CAPACITACIONES!A:G,7,0)</f>
        <v xml:space="preserve">Finca El Pilar </v>
      </c>
      <c r="H1286" s="5">
        <f>+VLOOKUP($A1286,DATOS_CAPACITACIONES!A:H,8,0)</f>
        <v>44394</v>
      </c>
      <c r="I1286" s="4">
        <f>+VLOOKUP($A1286,DATOS_CAPACITACIONES!A:I,9,0)</f>
        <v>60</v>
      </c>
      <c r="J1286" s="2">
        <v>1103219172</v>
      </c>
      <c r="K1286" s="4">
        <f>+VLOOKUP($J1286,DATOS_PERSONAL!B:C,2,0)</f>
        <v>1230</v>
      </c>
      <c r="L1286" s="4" t="str">
        <f>+VLOOKUP($J1286,DATOS_PERSONAL!B:D,3,0)</f>
        <v>PABLO SEGUNDO</v>
      </c>
      <c r="M1286" s="4" t="str">
        <f>+VLOOKUP($J1286,DATOS_PERSONAL!B:E,4,0)</f>
        <v xml:space="preserve">CARDENAS MUÑOZ </v>
      </c>
      <c r="N1286" s="4" t="str">
        <f>+VLOOKUP($J1286,DATOS_PERSONAL!B:F,5,0)</f>
        <v>OROBERLÍN S.A.S.</v>
      </c>
      <c r="O1286" s="4">
        <f>+VLOOKUP($A1286,DATOS_CAPACITACIONES!A:N,11,0)</f>
        <v>80</v>
      </c>
      <c r="P1286" s="4">
        <f>+VLOOKUP($A1286,DATOS_CAPACITACIONES!A:L,12,0)</f>
        <v>80</v>
      </c>
      <c r="Q1286" s="3">
        <f t="shared" si="20"/>
        <v>1</v>
      </c>
    </row>
    <row r="1287" spans="1:17" ht="34.5" customHeight="1" x14ac:dyDescent="0.25">
      <c r="A1287" s="2">
        <v>49</v>
      </c>
      <c r="B1287" s="4" t="str">
        <f>+VLOOKUP($A1287,DATOS_CAPACITACIONES!A:B,2,0)</f>
        <v>SST</v>
      </c>
      <c r="C1287" s="4" t="str">
        <f>+VLOOKUP($A1287,DATOS_CAPACITACIONES!A:C,3,0)</f>
        <v>Matriz EPP</v>
      </c>
      <c r="D1287" s="4" t="str">
        <f>+VLOOKUP($A1287,DATOS_CAPACITACIONES!A:D,4,0)</f>
        <v xml:space="preserve">Compartir la matriz de EPP con el fin de conocer loe elementos que se deben usar en cada labor </v>
      </c>
      <c r="E1287" s="4" t="str">
        <f>+VLOOKUP($A1287,DATOS_CAPACITACIONES!A:E,5,0)</f>
        <v>Felipe Arias</v>
      </c>
      <c r="F1287" s="4" t="str">
        <f>+VLOOKUP($A1287,DATOS_CAPACITACIONES!A:F,6,0)</f>
        <v>Felipe Arias</v>
      </c>
      <c r="G1287" s="4" t="str">
        <f>+VLOOKUP($A1287,DATOS_CAPACITACIONES!A:G,7,0)</f>
        <v xml:space="preserve">Finca El Pilar </v>
      </c>
      <c r="H1287" s="5">
        <f>+VLOOKUP($A1287,DATOS_CAPACITACIONES!A:H,8,0)</f>
        <v>44394</v>
      </c>
      <c r="I1287" s="4">
        <f>+VLOOKUP($A1287,DATOS_CAPACITACIONES!A:I,9,0)</f>
        <v>60</v>
      </c>
      <c r="J1287" s="2">
        <v>1122126686</v>
      </c>
      <c r="K1287" s="4">
        <f>+VLOOKUP($J1287,DATOS_PERSONAL!B:C,2,0)</f>
        <v>1550</v>
      </c>
      <c r="L1287" s="4" t="str">
        <f>+VLOOKUP($J1287,DATOS_PERSONAL!B:D,3,0)</f>
        <v>VICTOR ALEXANDER</v>
      </c>
      <c r="M1287" s="4" t="str">
        <f>+VLOOKUP($J1287,DATOS_PERSONAL!B:E,4,0)</f>
        <v>CARABALI PEREA</v>
      </c>
      <c r="N1287" s="4" t="str">
        <f>+VLOOKUP($J1287,DATOS_PERSONAL!B:F,5,0)</f>
        <v>OROBERLÍN S.A.S.</v>
      </c>
      <c r="O1287" s="4">
        <f>+VLOOKUP($A1287,DATOS_CAPACITACIONES!A:N,11,0)</f>
        <v>80</v>
      </c>
      <c r="P1287" s="4">
        <f>+VLOOKUP($A1287,DATOS_CAPACITACIONES!A:L,12,0)</f>
        <v>80</v>
      </c>
      <c r="Q1287" s="3">
        <f t="shared" si="20"/>
        <v>1</v>
      </c>
    </row>
    <row r="1288" spans="1:17" ht="34.5" customHeight="1" x14ac:dyDescent="0.25">
      <c r="A1288" s="2">
        <v>49</v>
      </c>
      <c r="B1288" s="4" t="str">
        <f>+VLOOKUP($A1288,DATOS_CAPACITACIONES!A:B,2,0)</f>
        <v>SST</v>
      </c>
      <c r="C1288" s="4" t="str">
        <f>+VLOOKUP($A1288,DATOS_CAPACITACIONES!A:C,3,0)</f>
        <v>Matriz EPP</v>
      </c>
      <c r="D1288" s="4" t="str">
        <f>+VLOOKUP($A1288,DATOS_CAPACITACIONES!A:D,4,0)</f>
        <v xml:space="preserve">Compartir la matriz de EPP con el fin de conocer loe elementos que se deben usar en cada labor </v>
      </c>
      <c r="E1288" s="4" t="str">
        <f>+VLOOKUP($A1288,DATOS_CAPACITACIONES!A:E,5,0)</f>
        <v>Felipe Arias</v>
      </c>
      <c r="F1288" s="4" t="str">
        <f>+VLOOKUP($A1288,DATOS_CAPACITACIONES!A:F,6,0)</f>
        <v>Felipe Arias</v>
      </c>
      <c r="G1288" s="4" t="str">
        <f>+VLOOKUP($A1288,DATOS_CAPACITACIONES!A:G,7,0)</f>
        <v xml:space="preserve">Finca El Pilar </v>
      </c>
      <c r="H1288" s="5">
        <f>+VLOOKUP($A1288,DATOS_CAPACITACIONES!A:H,8,0)</f>
        <v>44394</v>
      </c>
      <c r="I1288" s="4">
        <f>+VLOOKUP($A1288,DATOS_CAPACITACIONES!A:I,9,0)</f>
        <v>60</v>
      </c>
      <c r="J1288" s="2">
        <v>1065667090</v>
      </c>
      <c r="K1288" s="4">
        <f>+VLOOKUP($J1288,DATOS_PERSONAL!B:C,2,0)</f>
        <v>1513</v>
      </c>
      <c r="L1288" s="4" t="str">
        <f>+VLOOKUP($J1288,DATOS_PERSONAL!B:D,3,0)</f>
        <v>CESAR ANTONIO</v>
      </c>
      <c r="M1288" s="4" t="str">
        <f>+VLOOKUP($J1288,DATOS_PERSONAL!B:E,4,0)</f>
        <v xml:space="preserve">CALDERON TRENS </v>
      </c>
      <c r="N1288" s="4" t="str">
        <f>+VLOOKUP($J1288,DATOS_PERSONAL!B:F,5,0)</f>
        <v>OROBERLÍN S.A.S.</v>
      </c>
      <c r="O1288" s="4">
        <f>+VLOOKUP($A1288,DATOS_CAPACITACIONES!A:N,11,0)</f>
        <v>80</v>
      </c>
      <c r="P1288" s="4">
        <f>+VLOOKUP($A1288,DATOS_CAPACITACIONES!A:L,12,0)</f>
        <v>80</v>
      </c>
      <c r="Q1288" s="3">
        <f t="shared" si="20"/>
        <v>1</v>
      </c>
    </row>
    <row r="1289" spans="1:17" ht="34.5" customHeight="1" x14ac:dyDescent="0.25">
      <c r="A1289" s="2">
        <v>49</v>
      </c>
      <c r="B1289" s="4" t="str">
        <f>+VLOOKUP($A1289,DATOS_CAPACITACIONES!A:B,2,0)</f>
        <v>SST</v>
      </c>
      <c r="C1289" s="4" t="str">
        <f>+VLOOKUP($A1289,DATOS_CAPACITACIONES!A:C,3,0)</f>
        <v>Matriz EPP</v>
      </c>
      <c r="D1289" s="4" t="str">
        <f>+VLOOKUP($A1289,DATOS_CAPACITACIONES!A:D,4,0)</f>
        <v xml:space="preserve">Compartir la matriz de EPP con el fin de conocer loe elementos que se deben usar en cada labor </v>
      </c>
      <c r="E1289" s="4" t="str">
        <f>+VLOOKUP($A1289,DATOS_CAPACITACIONES!A:E,5,0)</f>
        <v>Felipe Arias</v>
      </c>
      <c r="F1289" s="4" t="str">
        <f>+VLOOKUP($A1289,DATOS_CAPACITACIONES!A:F,6,0)</f>
        <v>Felipe Arias</v>
      </c>
      <c r="G1289" s="4" t="str">
        <f>+VLOOKUP($A1289,DATOS_CAPACITACIONES!A:G,7,0)</f>
        <v xml:space="preserve">Finca El Pilar </v>
      </c>
      <c r="H1289" s="5">
        <f>+VLOOKUP($A1289,DATOS_CAPACITACIONES!A:H,8,0)</f>
        <v>44394</v>
      </c>
      <c r="I1289" s="4">
        <f>+VLOOKUP($A1289,DATOS_CAPACITACIONES!A:I,9,0)</f>
        <v>60</v>
      </c>
      <c r="J1289" s="2">
        <v>7278364</v>
      </c>
      <c r="K1289" s="4">
        <f>+VLOOKUP($J1289,DATOS_PERSONAL!B:C,2,0)</f>
        <v>1001</v>
      </c>
      <c r="L1289" s="4" t="str">
        <f>+VLOOKUP($J1289,DATOS_PERSONAL!B:D,3,0)</f>
        <v xml:space="preserve"> OROSMAN</v>
      </c>
      <c r="M1289" s="4" t="str">
        <f>+VLOOKUP($J1289,DATOS_PERSONAL!B:E,4,0)</f>
        <v>BUITRAGO</v>
      </c>
      <c r="N1289" s="4" t="str">
        <f>+VLOOKUP($J1289,DATOS_PERSONAL!B:F,5,0)</f>
        <v>OROBERLÍN S.A.S.</v>
      </c>
      <c r="O1289" s="4">
        <f>+VLOOKUP($A1289,DATOS_CAPACITACIONES!A:N,11,0)</f>
        <v>80</v>
      </c>
      <c r="P1289" s="4">
        <f>+VLOOKUP($A1289,DATOS_CAPACITACIONES!A:L,12,0)</f>
        <v>80</v>
      </c>
      <c r="Q1289" s="3">
        <f t="shared" si="20"/>
        <v>1</v>
      </c>
    </row>
    <row r="1290" spans="1:17" ht="34.5" customHeight="1" x14ac:dyDescent="0.25">
      <c r="A1290" s="2">
        <v>49</v>
      </c>
      <c r="B1290" s="4" t="str">
        <f>+VLOOKUP($A1290,DATOS_CAPACITACIONES!A:B,2,0)</f>
        <v>SST</v>
      </c>
      <c r="C1290" s="4" t="str">
        <f>+VLOOKUP($A1290,DATOS_CAPACITACIONES!A:C,3,0)</f>
        <v>Matriz EPP</v>
      </c>
      <c r="D1290" s="4" t="str">
        <f>+VLOOKUP($A1290,DATOS_CAPACITACIONES!A:D,4,0)</f>
        <v xml:space="preserve">Compartir la matriz de EPP con el fin de conocer loe elementos que se deben usar en cada labor </v>
      </c>
      <c r="E1290" s="4" t="str">
        <f>+VLOOKUP($A1290,DATOS_CAPACITACIONES!A:E,5,0)</f>
        <v>Felipe Arias</v>
      </c>
      <c r="F1290" s="4" t="str">
        <f>+VLOOKUP($A1290,DATOS_CAPACITACIONES!A:F,6,0)</f>
        <v>Felipe Arias</v>
      </c>
      <c r="G1290" s="4" t="str">
        <f>+VLOOKUP($A1290,DATOS_CAPACITACIONES!A:G,7,0)</f>
        <v xml:space="preserve">Finca El Pilar </v>
      </c>
      <c r="H1290" s="5">
        <f>+VLOOKUP($A1290,DATOS_CAPACITACIONES!A:H,8,0)</f>
        <v>44394</v>
      </c>
      <c r="I1290" s="4">
        <f>+VLOOKUP($A1290,DATOS_CAPACITACIONES!A:I,9,0)</f>
        <v>60</v>
      </c>
      <c r="J1290" s="2">
        <v>17345837</v>
      </c>
      <c r="K1290" s="4">
        <f>+VLOOKUP($J1290,DATOS_PERSONAL!B:C,2,0)</f>
        <v>1240</v>
      </c>
      <c r="L1290" s="4" t="str">
        <f>+VLOOKUP($J1290,DATOS_PERSONAL!B:D,3,0)</f>
        <v>GUILLERMO ANTONIO</v>
      </c>
      <c r="M1290" s="4" t="str">
        <f>+VLOOKUP($J1290,DATOS_PERSONAL!B:E,4,0)</f>
        <v xml:space="preserve">BRAVO </v>
      </c>
      <c r="N1290" s="4" t="str">
        <f>+VLOOKUP($J1290,DATOS_PERSONAL!B:F,5,0)</f>
        <v>OROBERLÍN S.A.S.</v>
      </c>
      <c r="O1290" s="4">
        <f>+VLOOKUP($A1290,DATOS_CAPACITACIONES!A:N,11,0)</f>
        <v>80</v>
      </c>
      <c r="P1290" s="4">
        <f>+VLOOKUP($A1290,DATOS_CAPACITACIONES!A:L,12,0)</f>
        <v>80</v>
      </c>
      <c r="Q1290" s="3">
        <f t="shared" si="20"/>
        <v>1</v>
      </c>
    </row>
    <row r="1291" spans="1:17" ht="34.5" customHeight="1" x14ac:dyDescent="0.25">
      <c r="A1291" s="2">
        <v>49</v>
      </c>
      <c r="B1291" s="4" t="str">
        <f>+VLOOKUP($A1291,DATOS_CAPACITACIONES!A:B,2,0)</f>
        <v>SST</v>
      </c>
      <c r="C1291" s="4" t="str">
        <f>+VLOOKUP($A1291,DATOS_CAPACITACIONES!A:C,3,0)</f>
        <v>Matriz EPP</v>
      </c>
      <c r="D1291" s="4" t="str">
        <f>+VLOOKUP($A1291,DATOS_CAPACITACIONES!A:D,4,0)</f>
        <v xml:space="preserve">Compartir la matriz de EPP con el fin de conocer loe elementos que se deben usar en cada labor </v>
      </c>
      <c r="E1291" s="4" t="str">
        <f>+VLOOKUP($A1291,DATOS_CAPACITACIONES!A:E,5,0)</f>
        <v>Felipe Arias</v>
      </c>
      <c r="F1291" s="4" t="str">
        <f>+VLOOKUP($A1291,DATOS_CAPACITACIONES!A:F,6,0)</f>
        <v>Felipe Arias</v>
      </c>
      <c r="G1291" s="4" t="str">
        <f>+VLOOKUP($A1291,DATOS_CAPACITACIONES!A:G,7,0)</f>
        <v xml:space="preserve">Finca El Pilar </v>
      </c>
      <c r="H1291" s="5">
        <f>+VLOOKUP($A1291,DATOS_CAPACITACIONES!A:H,8,0)</f>
        <v>44394</v>
      </c>
      <c r="I1291" s="4">
        <f>+VLOOKUP($A1291,DATOS_CAPACITACIONES!A:I,9,0)</f>
        <v>60</v>
      </c>
      <c r="J1291" s="2">
        <v>1006697383</v>
      </c>
      <c r="K1291" s="4">
        <f>+VLOOKUP($J1291,DATOS_PERSONAL!B:C,2,0)</f>
        <v>1535</v>
      </c>
      <c r="L1291" s="4" t="str">
        <f>+VLOOKUP($J1291,DATOS_PERSONAL!B:D,3,0)</f>
        <v>DIANA SOFIA</v>
      </c>
      <c r="M1291" s="4" t="str">
        <f>+VLOOKUP($J1291,DATOS_PERSONAL!B:E,4,0)</f>
        <v xml:space="preserve">BLANCO ANDRADE </v>
      </c>
      <c r="N1291" s="4" t="str">
        <f>+VLOOKUP($J1291,DATOS_PERSONAL!B:F,5,0)</f>
        <v>OROBERLÍN S.A.S.</v>
      </c>
      <c r="O1291" s="4">
        <f>+VLOOKUP($A1291,DATOS_CAPACITACIONES!A:N,11,0)</f>
        <v>80</v>
      </c>
      <c r="P1291" s="4">
        <f>+VLOOKUP($A1291,DATOS_CAPACITACIONES!A:L,12,0)</f>
        <v>80</v>
      </c>
      <c r="Q1291" s="3">
        <f t="shared" si="20"/>
        <v>1</v>
      </c>
    </row>
    <row r="1292" spans="1:17" ht="34.5" customHeight="1" x14ac:dyDescent="0.25">
      <c r="A1292" s="2">
        <v>49</v>
      </c>
      <c r="B1292" s="4" t="str">
        <f>+VLOOKUP($A1292,DATOS_CAPACITACIONES!A:B,2,0)</f>
        <v>SST</v>
      </c>
      <c r="C1292" s="4" t="str">
        <f>+VLOOKUP($A1292,DATOS_CAPACITACIONES!A:C,3,0)</f>
        <v>Matriz EPP</v>
      </c>
      <c r="D1292" s="4" t="str">
        <f>+VLOOKUP($A1292,DATOS_CAPACITACIONES!A:D,4,0)</f>
        <v xml:space="preserve">Compartir la matriz de EPP con el fin de conocer loe elementos que se deben usar en cada labor </v>
      </c>
      <c r="E1292" s="4" t="str">
        <f>+VLOOKUP($A1292,DATOS_CAPACITACIONES!A:E,5,0)</f>
        <v>Felipe Arias</v>
      </c>
      <c r="F1292" s="4" t="str">
        <f>+VLOOKUP($A1292,DATOS_CAPACITACIONES!A:F,6,0)</f>
        <v>Felipe Arias</v>
      </c>
      <c r="G1292" s="4" t="str">
        <f>+VLOOKUP($A1292,DATOS_CAPACITACIONES!A:G,7,0)</f>
        <v xml:space="preserve">Finca El Pilar </v>
      </c>
      <c r="H1292" s="5">
        <f>+VLOOKUP($A1292,DATOS_CAPACITACIONES!A:H,8,0)</f>
        <v>44394</v>
      </c>
      <c r="I1292" s="4">
        <f>+VLOOKUP($A1292,DATOS_CAPACITACIONES!A:I,9,0)</f>
        <v>60</v>
      </c>
      <c r="J1292" s="2">
        <v>1193531410</v>
      </c>
      <c r="K1292" s="4">
        <f>+VLOOKUP($J1292,DATOS_PERSONAL!B:C,2,0)</f>
        <v>1544</v>
      </c>
      <c r="L1292" s="4" t="str">
        <f>+VLOOKUP($J1292,DATOS_PERSONAL!B:D,3,0)</f>
        <v>SARA DANIELA</v>
      </c>
      <c r="M1292" s="4" t="str">
        <f>+VLOOKUP($J1292,DATOS_PERSONAL!B:E,4,0)</f>
        <v xml:space="preserve">BELTRAN MORENO </v>
      </c>
      <c r="N1292" s="4" t="str">
        <f>+VLOOKUP($J1292,DATOS_PERSONAL!B:F,5,0)</f>
        <v>OROBERLÍN S.A.S.</v>
      </c>
      <c r="O1292" s="4">
        <f>+VLOOKUP($A1292,DATOS_CAPACITACIONES!A:N,11,0)</f>
        <v>80</v>
      </c>
      <c r="P1292" s="4">
        <f>+VLOOKUP($A1292,DATOS_CAPACITACIONES!A:L,12,0)</f>
        <v>80</v>
      </c>
      <c r="Q1292" s="3">
        <f t="shared" si="20"/>
        <v>1</v>
      </c>
    </row>
    <row r="1293" spans="1:17" ht="34.5" customHeight="1" x14ac:dyDescent="0.25">
      <c r="A1293" s="2">
        <v>49</v>
      </c>
      <c r="B1293" s="4" t="str">
        <f>+VLOOKUP($A1293,DATOS_CAPACITACIONES!A:B,2,0)</f>
        <v>SST</v>
      </c>
      <c r="C1293" s="4" t="str">
        <f>+VLOOKUP($A1293,DATOS_CAPACITACIONES!A:C,3,0)</f>
        <v>Matriz EPP</v>
      </c>
      <c r="D1293" s="4" t="str">
        <f>+VLOOKUP($A1293,DATOS_CAPACITACIONES!A:D,4,0)</f>
        <v xml:space="preserve">Compartir la matriz de EPP con el fin de conocer loe elementos que se deben usar en cada labor </v>
      </c>
      <c r="E1293" s="4" t="str">
        <f>+VLOOKUP($A1293,DATOS_CAPACITACIONES!A:E,5,0)</f>
        <v>Felipe Arias</v>
      </c>
      <c r="F1293" s="4" t="str">
        <f>+VLOOKUP($A1293,DATOS_CAPACITACIONES!A:F,6,0)</f>
        <v>Felipe Arias</v>
      </c>
      <c r="G1293" s="4" t="str">
        <f>+VLOOKUP($A1293,DATOS_CAPACITACIONES!A:G,7,0)</f>
        <v xml:space="preserve">Finca El Pilar </v>
      </c>
      <c r="H1293" s="5">
        <f>+VLOOKUP($A1293,DATOS_CAPACITACIONES!A:H,8,0)</f>
        <v>44394</v>
      </c>
      <c r="I1293" s="4">
        <f>+VLOOKUP($A1293,DATOS_CAPACITACIONES!A:I,9,0)</f>
        <v>60</v>
      </c>
      <c r="J1293" s="2">
        <v>19618655</v>
      </c>
      <c r="K1293" s="4">
        <f>+VLOOKUP($J1293,DATOS_PERSONAL!B:C,2,0)</f>
        <v>1551</v>
      </c>
      <c r="L1293" s="4" t="str">
        <f>+VLOOKUP($J1293,DATOS_PERSONAL!B:D,3,0)</f>
        <v>WILMAN ANTONIO</v>
      </c>
      <c r="M1293" s="4" t="str">
        <f>+VLOOKUP($J1293,DATOS_PERSONAL!B:E,4,0)</f>
        <v>BARRETO MARTINEZ</v>
      </c>
      <c r="N1293" s="4" t="str">
        <f>+VLOOKUP($J1293,DATOS_PERSONAL!B:F,5,0)</f>
        <v>OROBERLÍN S.A.S.</v>
      </c>
      <c r="O1293" s="4">
        <f>+VLOOKUP($A1293,DATOS_CAPACITACIONES!A:N,11,0)</f>
        <v>80</v>
      </c>
      <c r="P1293" s="4">
        <f>+VLOOKUP($A1293,DATOS_CAPACITACIONES!A:L,12,0)</f>
        <v>80</v>
      </c>
      <c r="Q1293" s="3">
        <f t="shared" si="20"/>
        <v>1</v>
      </c>
    </row>
    <row r="1294" spans="1:17" ht="34.5" customHeight="1" x14ac:dyDescent="0.25">
      <c r="A1294" s="2">
        <v>49</v>
      </c>
      <c r="B1294" s="4" t="str">
        <f>+VLOOKUP($A1294,DATOS_CAPACITACIONES!A:B,2,0)</f>
        <v>SST</v>
      </c>
      <c r="C1294" s="4" t="str">
        <f>+VLOOKUP($A1294,DATOS_CAPACITACIONES!A:C,3,0)</f>
        <v>Matriz EPP</v>
      </c>
      <c r="D1294" s="4" t="str">
        <f>+VLOOKUP($A1294,DATOS_CAPACITACIONES!A:D,4,0)</f>
        <v xml:space="preserve">Compartir la matriz de EPP con el fin de conocer loe elementos que se deben usar en cada labor </v>
      </c>
      <c r="E1294" s="4" t="str">
        <f>+VLOOKUP($A1294,DATOS_CAPACITACIONES!A:E,5,0)</f>
        <v>Felipe Arias</v>
      </c>
      <c r="F1294" s="4" t="str">
        <f>+VLOOKUP($A1294,DATOS_CAPACITACIONES!A:F,6,0)</f>
        <v>Felipe Arias</v>
      </c>
      <c r="G1294" s="4" t="str">
        <f>+VLOOKUP($A1294,DATOS_CAPACITACIONES!A:G,7,0)</f>
        <v xml:space="preserve">Finca El Pilar </v>
      </c>
      <c r="H1294" s="5">
        <f>+VLOOKUP($A1294,DATOS_CAPACITACIONES!A:H,8,0)</f>
        <v>44394</v>
      </c>
      <c r="I1294" s="4">
        <f>+VLOOKUP($A1294,DATOS_CAPACITACIONES!A:I,9,0)</f>
        <v>60</v>
      </c>
      <c r="J1294" s="2">
        <v>1121935929</v>
      </c>
      <c r="K1294" s="4" t="str">
        <f>+VLOOKUP($J1294,DATOS_PERSONAL!B:C,2,0)</f>
        <v>N/A</v>
      </c>
      <c r="L1294" s="4" t="str">
        <f>+VLOOKUP($J1294,DATOS_PERSONAL!B:D,3,0)</f>
        <v>MILTON ANDRÉS</v>
      </c>
      <c r="M1294" s="4" t="str">
        <f>+VLOOKUP($J1294,DATOS_PERSONAL!B:E,4,0)</f>
        <v>AVILA LEGUIZAMO</v>
      </c>
      <c r="N1294" s="4" t="str">
        <f>+VLOOKUP($J1294,DATOS_PERSONAL!B:F,5,0)</f>
        <v>OROBERLÍN S.A.S.</v>
      </c>
      <c r="O1294" s="4">
        <f>+VLOOKUP($A1294,DATOS_CAPACITACIONES!A:N,11,0)</f>
        <v>80</v>
      </c>
      <c r="P1294" s="4">
        <f>+VLOOKUP($A1294,DATOS_CAPACITACIONES!A:L,12,0)</f>
        <v>80</v>
      </c>
      <c r="Q1294" s="3">
        <f t="shared" si="20"/>
        <v>1</v>
      </c>
    </row>
    <row r="1295" spans="1:17" ht="34.5" customHeight="1" x14ac:dyDescent="0.25">
      <c r="A1295" s="2">
        <v>49</v>
      </c>
      <c r="B1295" s="4" t="str">
        <f>+VLOOKUP($A1295,DATOS_CAPACITACIONES!A:B,2,0)</f>
        <v>SST</v>
      </c>
      <c r="C1295" s="4" t="str">
        <f>+VLOOKUP($A1295,DATOS_CAPACITACIONES!A:C,3,0)</f>
        <v>Matriz EPP</v>
      </c>
      <c r="D1295" s="4" t="str">
        <f>+VLOOKUP($A1295,DATOS_CAPACITACIONES!A:D,4,0)</f>
        <v xml:space="preserve">Compartir la matriz de EPP con el fin de conocer loe elementos que se deben usar en cada labor </v>
      </c>
      <c r="E1295" s="4" t="str">
        <f>+VLOOKUP($A1295,DATOS_CAPACITACIONES!A:E,5,0)</f>
        <v>Felipe Arias</v>
      </c>
      <c r="F1295" s="4" t="str">
        <f>+VLOOKUP($A1295,DATOS_CAPACITACIONES!A:F,6,0)</f>
        <v>Felipe Arias</v>
      </c>
      <c r="G1295" s="4" t="str">
        <f>+VLOOKUP($A1295,DATOS_CAPACITACIONES!A:G,7,0)</f>
        <v xml:space="preserve">Finca El Pilar </v>
      </c>
      <c r="H1295" s="5">
        <f>+VLOOKUP($A1295,DATOS_CAPACITACIONES!A:H,8,0)</f>
        <v>44394</v>
      </c>
      <c r="I1295" s="4">
        <f>+VLOOKUP($A1295,DATOS_CAPACITACIONES!A:I,9,0)</f>
        <v>60</v>
      </c>
      <c r="J1295" s="2">
        <v>1122128167</v>
      </c>
      <c r="K1295" s="4">
        <f>+VLOOKUP($J1295,DATOS_PERSONAL!B:C,2,0)</f>
        <v>1552</v>
      </c>
      <c r="L1295" s="4" t="str">
        <f>+VLOOKUP($J1295,DATOS_PERSONAL!B:D,3,0)</f>
        <v>FREDY</v>
      </c>
      <c r="M1295" s="4" t="str">
        <f>+VLOOKUP($J1295,DATOS_PERSONAL!B:E,4,0)</f>
        <v>ASPRILLA</v>
      </c>
      <c r="N1295" s="4" t="str">
        <f>+VLOOKUP($J1295,DATOS_PERSONAL!B:F,5,0)</f>
        <v>OROBERLÍN S.A.S.</v>
      </c>
      <c r="O1295" s="4">
        <f>+VLOOKUP($A1295,DATOS_CAPACITACIONES!A:N,11,0)</f>
        <v>80</v>
      </c>
      <c r="P1295" s="4">
        <f>+VLOOKUP($A1295,DATOS_CAPACITACIONES!A:L,12,0)</f>
        <v>80</v>
      </c>
      <c r="Q1295" s="3">
        <f t="shared" si="20"/>
        <v>1</v>
      </c>
    </row>
    <row r="1296" spans="1:17" ht="34.5" customHeight="1" x14ac:dyDescent="0.25">
      <c r="A1296" s="2">
        <v>49</v>
      </c>
      <c r="B1296" s="4" t="str">
        <f>+VLOOKUP($A1296,DATOS_CAPACITACIONES!A:B,2,0)</f>
        <v>SST</v>
      </c>
      <c r="C1296" s="4" t="str">
        <f>+VLOOKUP($A1296,DATOS_CAPACITACIONES!A:C,3,0)</f>
        <v>Matriz EPP</v>
      </c>
      <c r="D1296" s="4" t="str">
        <f>+VLOOKUP($A1296,DATOS_CAPACITACIONES!A:D,4,0)</f>
        <v xml:space="preserve">Compartir la matriz de EPP con el fin de conocer loe elementos que se deben usar en cada labor </v>
      </c>
      <c r="E1296" s="4" t="str">
        <f>+VLOOKUP($A1296,DATOS_CAPACITACIONES!A:E,5,0)</f>
        <v>Felipe Arias</v>
      </c>
      <c r="F1296" s="4" t="str">
        <f>+VLOOKUP($A1296,DATOS_CAPACITACIONES!A:F,6,0)</f>
        <v>Felipe Arias</v>
      </c>
      <c r="G1296" s="4" t="str">
        <f>+VLOOKUP($A1296,DATOS_CAPACITACIONES!A:G,7,0)</f>
        <v xml:space="preserve">Finca El Pilar </v>
      </c>
      <c r="H1296" s="5">
        <f>+VLOOKUP($A1296,DATOS_CAPACITACIONES!A:H,8,0)</f>
        <v>44394</v>
      </c>
      <c r="I1296" s="4">
        <f>+VLOOKUP($A1296,DATOS_CAPACITACIONES!A:I,9,0)</f>
        <v>60</v>
      </c>
      <c r="J1296" s="2">
        <v>1052702515</v>
      </c>
      <c r="K1296" s="4">
        <f>+VLOOKUP($J1296,DATOS_PERSONAL!B:C,2,0)</f>
        <v>1517</v>
      </c>
      <c r="L1296" s="4" t="str">
        <f>+VLOOKUP($J1296,DATOS_PERSONAL!B:D,3,0)</f>
        <v xml:space="preserve"> ALEXANDER</v>
      </c>
      <c r="M1296" s="4" t="str">
        <f>+VLOOKUP($J1296,DATOS_PERSONAL!B:E,4,0)</f>
        <v>ANGULO CANTILLO</v>
      </c>
      <c r="N1296" s="4" t="str">
        <f>+VLOOKUP($J1296,DATOS_PERSONAL!B:F,5,0)</f>
        <v>OROBERLÍN S.A.S.</v>
      </c>
      <c r="O1296" s="4">
        <f>+VLOOKUP($A1296,DATOS_CAPACITACIONES!A:N,11,0)</f>
        <v>80</v>
      </c>
      <c r="P1296" s="4">
        <f>+VLOOKUP($A1296,DATOS_CAPACITACIONES!A:L,12,0)</f>
        <v>80</v>
      </c>
      <c r="Q1296" s="3">
        <f t="shared" si="20"/>
        <v>1</v>
      </c>
    </row>
    <row r="1297" spans="1:17" ht="34.5" customHeight="1" x14ac:dyDescent="0.25">
      <c r="A1297" s="2">
        <v>49</v>
      </c>
      <c r="B1297" s="4" t="str">
        <f>+VLOOKUP($A1297,DATOS_CAPACITACIONES!A:B,2,0)</f>
        <v>SST</v>
      </c>
      <c r="C1297" s="4" t="str">
        <f>+VLOOKUP($A1297,DATOS_CAPACITACIONES!A:C,3,0)</f>
        <v>Matriz EPP</v>
      </c>
      <c r="D1297" s="4" t="str">
        <f>+VLOOKUP($A1297,DATOS_CAPACITACIONES!A:D,4,0)</f>
        <v xml:space="preserve">Compartir la matriz de EPP con el fin de conocer loe elementos que se deben usar en cada labor </v>
      </c>
      <c r="E1297" s="4" t="str">
        <f>+VLOOKUP($A1297,DATOS_CAPACITACIONES!A:E,5,0)</f>
        <v>Felipe Arias</v>
      </c>
      <c r="F1297" s="4" t="str">
        <f>+VLOOKUP($A1297,DATOS_CAPACITACIONES!A:F,6,0)</f>
        <v>Felipe Arias</v>
      </c>
      <c r="G1297" s="4" t="str">
        <f>+VLOOKUP($A1297,DATOS_CAPACITACIONES!A:G,7,0)</f>
        <v xml:space="preserve">Finca El Pilar </v>
      </c>
      <c r="H1297" s="5">
        <f>+VLOOKUP($A1297,DATOS_CAPACITACIONES!A:H,8,0)</f>
        <v>44394</v>
      </c>
      <c r="I1297" s="4">
        <f>+VLOOKUP($A1297,DATOS_CAPACITACIONES!A:I,9,0)</f>
        <v>60</v>
      </c>
      <c r="J1297" s="2">
        <v>1120499197</v>
      </c>
      <c r="K1297" s="4">
        <f>+VLOOKUP($J1297,DATOS_PERSONAL!B:C,2,0)</f>
        <v>1065</v>
      </c>
      <c r="L1297" s="4" t="str">
        <f>+VLOOKUP($J1297,DATOS_PERSONAL!B:D,3,0)</f>
        <v>LADY JOHANA</v>
      </c>
      <c r="M1297" s="4" t="str">
        <f>+VLOOKUP($J1297,DATOS_PERSONAL!B:E,4,0)</f>
        <v xml:space="preserve">ANDRADE SANCHEZ </v>
      </c>
      <c r="N1297" s="4" t="str">
        <f>+VLOOKUP($J1297,DATOS_PERSONAL!B:F,5,0)</f>
        <v>OROBERLÍN S.A.S.</v>
      </c>
      <c r="O1297" s="4">
        <f>+VLOOKUP($A1297,DATOS_CAPACITACIONES!A:N,11,0)</f>
        <v>80</v>
      </c>
      <c r="P1297" s="4">
        <f>+VLOOKUP($A1297,DATOS_CAPACITACIONES!A:L,12,0)</f>
        <v>80</v>
      </c>
      <c r="Q1297" s="3">
        <f t="shared" si="20"/>
        <v>1</v>
      </c>
    </row>
    <row r="1298" spans="1:17" ht="34.5" customHeight="1" x14ac:dyDescent="0.25">
      <c r="A1298" s="2">
        <v>49</v>
      </c>
      <c r="B1298" s="4" t="str">
        <f>+VLOOKUP($A1298,DATOS_CAPACITACIONES!A:B,2,0)</f>
        <v>SST</v>
      </c>
      <c r="C1298" s="4" t="str">
        <f>+VLOOKUP($A1298,DATOS_CAPACITACIONES!A:C,3,0)</f>
        <v>Matriz EPP</v>
      </c>
      <c r="D1298" s="4" t="str">
        <f>+VLOOKUP($A1298,DATOS_CAPACITACIONES!A:D,4,0)</f>
        <v xml:space="preserve">Compartir la matriz de EPP con el fin de conocer loe elementos que se deben usar en cada labor </v>
      </c>
      <c r="E1298" s="4" t="str">
        <f>+VLOOKUP($A1298,DATOS_CAPACITACIONES!A:E,5,0)</f>
        <v>Felipe Arias</v>
      </c>
      <c r="F1298" s="4" t="str">
        <f>+VLOOKUP($A1298,DATOS_CAPACITACIONES!A:F,6,0)</f>
        <v>Felipe Arias</v>
      </c>
      <c r="G1298" s="4" t="str">
        <f>+VLOOKUP($A1298,DATOS_CAPACITACIONES!A:G,7,0)</f>
        <v xml:space="preserve">Finca El Pilar </v>
      </c>
      <c r="H1298" s="5">
        <f>+VLOOKUP($A1298,DATOS_CAPACITACIONES!A:H,8,0)</f>
        <v>44394</v>
      </c>
      <c r="I1298" s="4">
        <f>+VLOOKUP($A1298,DATOS_CAPACITACIONES!A:I,9,0)</f>
        <v>60</v>
      </c>
      <c r="J1298" s="2">
        <v>1121844449</v>
      </c>
      <c r="K1298" s="4">
        <f>+VLOOKUP($J1298,DATOS_PERSONAL!B:C,2,0)</f>
        <v>1097</v>
      </c>
      <c r="L1298" s="4" t="str">
        <f>+VLOOKUP($J1298,DATOS_PERSONAL!B:D,3,0)</f>
        <v>JOSE MANUEL</v>
      </c>
      <c r="M1298" s="4" t="str">
        <f>+VLOOKUP($J1298,DATOS_PERSONAL!B:E,4,0)</f>
        <v xml:space="preserve">AMAYA GONZALEZ </v>
      </c>
      <c r="N1298" s="4" t="str">
        <f>+VLOOKUP($J1298,DATOS_PERSONAL!B:F,5,0)</f>
        <v>OROBERLÍN S.A.S.</v>
      </c>
      <c r="O1298" s="4">
        <f>+VLOOKUP($A1298,DATOS_CAPACITACIONES!A:N,11,0)</f>
        <v>80</v>
      </c>
      <c r="P1298" s="4">
        <f>+VLOOKUP($A1298,DATOS_CAPACITACIONES!A:L,12,0)</f>
        <v>80</v>
      </c>
      <c r="Q1298" s="3">
        <f t="shared" si="20"/>
        <v>1</v>
      </c>
    </row>
    <row r="1299" spans="1:17" ht="34.5" customHeight="1" x14ac:dyDescent="0.25">
      <c r="A1299" s="2">
        <v>49</v>
      </c>
      <c r="B1299" s="4" t="str">
        <f>+VLOOKUP($A1299,DATOS_CAPACITACIONES!A:B,2,0)</f>
        <v>SST</v>
      </c>
      <c r="C1299" s="4" t="str">
        <f>+VLOOKUP($A1299,DATOS_CAPACITACIONES!A:C,3,0)</f>
        <v>Matriz EPP</v>
      </c>
      <c r="D1299" s="4" t="str">
        <f>+VLOOKUP($A1299,DATOS_CAPACITACIONES!A:D,4,0)</f>
        <v xml:space="preserve">Compartir la matriz de EPP con el fin de conocer loe elementos que se deben usar en cada labor </v>
      </c>
      <c r="E1299" s="4" t="str">
        <f>+VLOOKUP($A1299,DATOS_CAPACITACIONES!A:E,5,0)</f>
        <v>Felipe Arias</v>
      </c>
      <c r="F1299" s="4" t="str">
        <f>+VLOOKUP($A1299,DATOS_CAPACITACIONES!A:F,6,0)</f>
        <v>Felipe Arias</v>
      </c>
      <c r="G1299" s="4" t="str">
        <f>+VLOOKUP($A1299,DATOS_CAPACITACIONES!A:G,7,0)</f>
        <v xml:space="preserve">Finca El Pilar </v>
      </c>
      <c r="H1299" s="5">
        <f>+VLOOKUP($A1299,DATOS_CAPACITACIONES!A:H,8,0)</f>
        <v>44394</v>
      </c>
      <c r="I1299" s="4">
        <f>+VLOOKUP($A1299,DATOS_CAPACITACIONES!A:I,9,0)</f>
        <v>60</v>
      </c>
      <c r="J1299" s="2">
        <v>1122126571</v>
      </c>
      <c r="K1299" s="4">
        <f>+VLOOKUP($J1299,DATOS_PERSONAL!B:C,2,0)</f>
        <v>1485</v>
      </c>
      <c r="L1299" s="4" t="str">
        <f>+VLOOKUP($J1299,DATOS_PERSONAL!B:D,3,0)</f>
        <v xml:space="preserve"> FREDY ALEXANDER</v>
      </c>
      <c r="M1299" s="4" t="str">
        <f>+VLOOKUP($J1299,DATOS_PERSONAL!B:E,4,0)</f>
        <v>ALVAREZ GALINDO</v>
      </c>
      <c r="N1299" s="4" t="str">
        <f>+VLOOKUP($J1299,DATOS_PERSONAL!B:F,5,0)</f>
        <v>OROBERLÍN S.A.S.</v>
      </c>
      <c r="O1299" s="4">
        <f>+VLOOKUP($A1299,DATOS_CAPACITACIONES!A:N,11,0)</f>
        <v>80</v>
      </c>
      <c r="P1299" s="4">
        <f>+VLOOKUP($A1299,DATOS_CAPACITACIONES!A:L,12,0)</f>
        <v>80</v>
      </c>
      <c r="Q1299" s="3">
        <f t="shared" si="20"/>
        <v>1</v>
      </c>
    </row>
    <row r="1300" spans="1:17" ht="34.5" customHeight="1" x14ac:dyDescent="0.25">
      <c r="A1300" s="2">
        <v>49</v>
      </c>
      <c r="B1300" s="4" t="str">
        <f>+VLOOKUP($A1300,DATOS_CAPACITACIONES!A:B,2,0)</f>
        <v>SST</v>
      </c>
      <c r="C1300" s="4" t="str">
        <f>+VLOOKUP($A1300,DATOS_CAPACITACIONES!A:C,3,0)</f>
        <v>Matriz EPP</v>
      </c>
      <c r="D1300" s="4" t="str">
        <f>+VLOOKUP($A1300,DATOS_CAPACITACIONES!A:D,4,0)</f>
        <v xml:space="preserve">Compartir la matriz de EPP con el fin de conocer loe elementos que se deben usar en cada labor </v>
      </c>
      <c r="E1300" s="4" t="str">
        <f>+VLOOKUP($A1300,DATOS_CAPACITACIONES!A:E,5,0)</f>
        <v>Felipe Arias</v>
      </c>
      <c r="F1300" s="4" t="str">
        <f>+VLOOKUP($A1300,DATOS_CAPACITACIONES!A:F,6,0)</f>
        <v>Felipe Arias</v>
      </c>
      <c r="G1300" s="4" t="str">
        <f>+VLOOKUP($A1300,DATOS_CAPACITACIONES!A:G,7,0)</f>
        <v xml:space="preserve">Finca El Pilar </v>
      </c>
      <c r="H1300" s="5">
        <f>+VLOOKUP($A1300,DATOS_CAPACITACIONES!A:H,8,0)</f>
        <v>44394</v>
      </c>
      <c r="I1300" s="4">
        <f>+VLOOKUP($A1300,DATOS_CAPACITACIONES!A:I,9,0)</f>
        <v>60</v>
      </c>
      <c r="J1300" s="2">
        <v>1007952645</v>
      </c>
      <c r="K1300" s="4">
        <f>+VLOOKUP($J1300,DATOS_PERSONAL!B:C,2,0)</f>
        <v>1528</v>
      </c>
      <c r="L1300" s="4" t="str">
        <f>+VLOOKUP($J1300,DATOS_PERSONAL!B:D,3,0)</f>
        <v xml:space="preserve"> JEISON DAVID</v>
      </c>
      <c r="M1300" s="4" t="str">
        <f>+VLOOKUP($J1300,DATOS_PERSONAL!B:E,4,0)</f>
        <v>ALCAZAR ZUÑIGA</v>
      </c>
      <c r="N1300" s="4" t="str">
        <f>+VLOOKUP($J1300,DATOS_PERSONAL!B:F,5,0)</f>
        <v>OROBERLÍN S.A.S.</v>
      </c>
      <c r="O1300" s="4">
        <f>+VLOOKUP($A1300,DATOS_CAPACITACIONES!A:N,11,0)</f>
        <v>80</v>
      </c>
      <c r="P1300" s="4">
        <f>+VLOOKUP($A1300,DATOS_CAPACITACIONES!A:L,12,0)</f>
        <v>80</v>
      </c>
      <c r="Q1300" s="3">
        <f t="shared" si="20"/>
        <v>1</v>
      </c>
    </row>
    <row r="1301" spans="1:17" ht="34.5" customHeight="1" x14ac:dyDescent="0.25">
      <c r="A1301" s="2">
        <v>49</v>
      </c>
      <c r="B1301" s="4" t="str">
        <f>+VLOOKUP($A1301,DATOS_CAPACITACIONES!A:B,2,0)</f>
        <v>SST</v>
      </c>
      <c r="C1301" s="4" t="str">
        <f>+VLOOKUP($A1301,DATOS_CAPACITACIONES!A:C,3,0)</f>
        <v>Matriz EPP</v>
      </c>
      <c r="D1301" s="4" t="str">
        <f>+VLOOKUP($A1301,DATOS_CAPACITACIONES!A:D,4,0)</f>
        <v xml:space="preserve">Compartir la matriz de EPP con el fin de conocer loe elementos que se deben usar en cada labor </v>
      </c>
      <c r="E1301" s="4" t="str">
        <f>+VLOOKUP($A1301,DATOS_CAPACITACIONES!A:E,5,0)</f>
        <v>Felipe Arias</v>
      </c>
      <c r="F1301" s="4" t="str">
        <f>+VLOOKUP($A1301,DATOS_CAPACITACIONES!A:F,6,0)</f>
        <v>Felipe Arias</v>
      </c>
      <c r="G1301" s="4" t="str">
        <f>+VLOOKUP($A1301,DATOS_CAPACITACIONES!A:G,7,0)</f>
        <v xml:space="preserve">Finca El Pilar </v>
      </c>
      <c r="H1301" s="5">
        <f>+VLOOKUP($A1301,DATOS_CAPACITACIONES!A:H,8,0)</f>
        <v>44394</v>
      </c>
      <c r="I1301" s="4">
        <f>+VLOOKUP($A1301,DATOS_CAPACITACIONES!A:I,9,0)</f>
        <v>60</v>
      </c>
      <c r="J1301" s="2">
        <v>19592721</v>
      </c>
      <c r="K1301" s="4">
        <f>+VLOOKUP($J1301,DATOS_PERSONAL!B:C,2,0)</f>
        <v>1524</v>
      </c>
      <c r="L1301" s="4" t="str">
        <f>+VLOOKUP($J1301,DATOS_PERSONAL!B:D,3,0)</f>
        <v xml:space="preserve"> ALVARO ENRIQUE</v>
      </c>
      <c r="M1301" s="4" t="str">
        <f>+VLOOKUP($J1301,DATOS_PERSONAL!B:E,4,0)</f>
        <v>ALCAZAR URINA</v>
      </c>
      <c r="N1301" s="4" t="str">
        <f>+VLOOKUP($J1301,DATOS_PERSONAL!B:F,5,0)</f>
        <v>OROBERLÍN S.A.S.</v>
      </c>
      <c r="O1301" s="4">
        <f>+VLOOKUP($A1301,DATOS_CAPACITACIONES!A:N,11,0)</f>
        <v>80</v>
      </c>
      <c r="P1301" s="4">
        <f>+VLOOKUP($A1301,DATOS_CAPACITACIONES!A:L,12,0)</f>
        <v>80</v>
      </c>
      <c r="Q1301" s="3">
        <f t="shared" si="20"/>
        <v>1</v>
      </c>
    </row>
    <row r="1302" spans="1:17" ht="34.5" customHeight="1" x14ac:dyDescent="0.25">
      <c r="A1302" s="2">
        <v>50</v>
      </c>
      <c r="B1302" s="4" t="str">
        <f>+VLOOKUP($A1302,DATOS_CAPACITACIONES!A:B,2,0)</f>
        <v>SST</v>
      </c>
      <c r="C1302" s="4" t="str">
        <f>+VLOOKUP($A1302,DATOS_CAPACITACIONES!A:C,3,0)</f>
        <v>Riesgo biológico, riesgo físico, riesgo natural</v>
      </c>
      <c r="D1302" s="4" t="str">
        <f>+VLOOKUP($A1302,DATOS_CAPACITACIONES!A:D,4,0)</f>
        <v>Reconocer, identificar y diferenciar cada uno de estos riesgos presentes en las labores</v>
      </c>
      <c r="E1302" s="4" t="str">
        <f>+VLOOKUP($A1302,DATOS_CAPACITACIONES!A:E,5,0)</f>
        <v>Felipe Arias</v>
      </c>
      <c r="F1302" s="4" t="str">
        <f>+VLOOKUP($A1302,DATOS_CAPACITACIONES!A:F,6,0)</f>
        <v>Felipe Arias</v>
      </c>
      <c r="G1302" s="4" t="str">
        <f>+VLOOKUP($A1302,DATOS_CAPACITACIONES!A:G,7,0)</f>
        <v xml:space="preserve">Finca El Pilar </v>
      </c>
      <c r="H1302" s="5">
        <f>+VLOOKUP($A1302,DATOS_CAPACITACIONES!A:H,8,0)</f>
        <v>44394</v>
      </c>
      <c r="I1302" s="4">
        <f>+VLOOKUP($A1302,DATOS_CAPACITACIONES!A:I,9,0)</f>
        <v>90</v>
      </c>
      <c r="J1302" s="2">
        <v>86070853</v>
      </c>
      <c r="K1302" s="4">
        <f>+VLOOKUP($J1302,DATOS_PERSONAL!B:C,2,0)</f>
        <v>1075</v>
      </c>
      <c r="L1302" s="4" t="str">
        <f>+VLOOKUP($J1302,DATOS_PERSONAL!B:D,3,0)</f>
        <v>FREDY</v>
      </c>
      <c r="M1302" s="4" t="str">
        <f>+VLOOKUP($J1302,DATOS_PERSONAL!B:E,4,0)</f>
        <v xml:space="preserve">ZAMORA </v>
      </c>
      <c r="N1302" s="4" t="str">
        <f>+VLOOKUP($J1302,DATOS_PERSONAL!B:F,5,0)</f>
        <v>OROBERLÍN S.A.S.</v>
      </c>
      <c r="O1302" s="4">
        <f>+VLOOKUP($A1302,DATOS_CAPACITACIONES!A:N,11)</f>
        <v>78</v>
      </c>
      <c r="P1302" s="4">
        <f>+VLOOKUP($A1302,DATOS_CAPACITACIONES!A:L,12)</f>
        <v>78</v>
      </c>
      <c r="Q1302" s="3">
        <f t="shared" si="20"/>
        <v>1</v>
      </c>
    </row>
    <row r="1303" spans="1:17" ht="34.5" customHeight="1" x14ac:dyDescent="0.25">
      <c r="A1303" s="2">
        <v>50</v>
      </c>
      <c r="B1303" s="4" t="str">
        <f>+VLOOKUP($A1303,DATOS_CAPACITACIONES!A:B,2,0)</f>
        <v>SST</v>
      </c>
      <c r="C1303" s="4" t="str">
        <f>+VLOOKUP($A1303,DATOS_CAPACITACIONES!A:C,3,0)</f>
        <v>Riesgo biológico, riesgo físico, riesgo natural</v>
      </c>
      <c r="D1303" s="4" t="str">
        <f>+VLOOKUP($A1303,DATOS_CAPACITACIONES!A:D,4,0)</f>
        <v>Reconocer, identificar y diferenciar cada uno de estos riesgos presentes en las labores</v>
      </c>
      <c r="E1303" s="4" t="str">
        <f>+VLOOKUP($A1303,DATOS_CAPACITACIONES!A:E,5,0)</f>
        <v>Felipe Arias</v>
      </c>
      <c r="F1303" s="4" t="str">
        <f>+VLOOKUP($A1303,DATOS_CAPACITACIONES!A:F,6,0)</f>
        <v>Felipe Arias</v>
      </c>
      <c r="G1303" s="4" t="str">
        <f>+VLOOKUP($A1303,DATOS_CAPACITACIONES!A:G,7,0)</f>
        <v xml:space="preserve">Finca El Pilar </v>
      </c>
      <c r="H1303" s="5">
        <f>+VLOOKUP($A1303,DATOS_CAPACITACIONES!A:H,8,0)</f>
        <v>44394</v>
      </c>
      <c r="I1303" s="4">
        <f>+VLOOKUP($A1303,DATOS_CAPACITACIONES!A:I,9,0)</f>
        <v>90</v>
      </c>
      <c r="J1303" s="2">
        <v>40439756</v>
      </c>
      <c r="K1303" s="4">
        <f>+VLOOKUP($J1303,DATOS_PERSONAL!B:C,2,0)</f>
        <v>1032</v>
      </c>
      <c r="L1303" s="4" t="str">
        <f>+VLOOKUP($J1303,DATOS_PERSONAL!B:D,3,0)</f>
        <v xml:space="preserve"> MILVA</v>
      </c>
      <c r="M1303" s="4" t="str">
        <f>+VLOOKUP($J1303,DATOS_PERSONAL!B:E,4,0)</f>
        <v>VANEGAS ZUBIETA</v>
      </c>
      <c r="N1303" s="4" t="str">
        <f>+VLOOKUP($J1303,DATOS_PERSONAL!B:F,5,0)</f>
        <v>OROBERLÍN S.A.S.</v>
      </c>
      <c r="O1303" s="4">
        <f>+VLOOKUP($A1303,DATOS_CAPACITACIONES!A:N,11)</f>
        <v>78</v>
      </c>
      <c r="P1303" s="4">
        <f>+VLOOKUP($A1303,DATOS_CAPACITACIONES!A:L,12)</f>
        <v>78</v>
      </c>
      <c r="Q1303" s="3">
        <f t="shared" si="20"/>
        <v>1</v>
      </c>
    </row>
    <row r="1304" spans="1:17" ht="34.5" customHeight="1" x14ac:dyDescent="0.25">
      <c r="A1304" s="2">
        <v>50</v>
      </c>
      <c r="B1304" s="4" t="str">
        <f>+VLOOKUP($A1304,DATOS_CAPACITACIONES!A:B,2,0)</f>
        <v>SST</v>
      </c>
      <c r="C1304" s="4" t="str">
        <f>+VLOOKUP($A1304,DATOS_CAPACITACIONES!A:C,3,0)</f>
        <v>Riesgo biológico, riesgo físico, riesgo natural</v>
      </c>
      <c r="D1304" s="4" t="str">
        <f>+VLOOKUP($A1304,DATOS_CAPACITACIONES!A:D,4,0)</f>
        <v>Reconocer, identificar y diferenciar cada uno de estos riesgos presentes en las labores</v>
      </c>
      <c r="E1304" s="4" t="str">
        <f>+VLOOKUP($A1304,DATOS_CAPACITACIONES!A:E,5,0)</f>
        <v>Felipe Arias</v>
      </c>
      <c r="F1304" s="4" t="str">
        <f>+VLOOKUP($A1304,DATOS_CAPACITACIONES!A:F,6,0)</f>
        <v>Felipe Arias</v>
      </c>
      <c r="G1304" s="4" t="str">
        <f>+VLOOKUP($A1304,DATOS_CAPACITACIONES!A:G,7,0)</f>
        <v xml:space="preserve">Finca El Pilar </v>
      </c>
      <c r="H1304" s="5">
        <f>+VLOOKUP($A1304,DATOS_CAPACITACIONES!A:H,8,0)</f>
        <v>44394</v>
      </c>
      <c r="I1304" s="4">
        <f>+VLOOKUP($A1304,DATOS_CAPACITACIONES!A:I,9,0)</f>
        <v>90</v>
      </c>
      <c r="J1304" s="2">
        <v>1123116500</v>
      </c>
      <c r="K1304" s="4">
        <f>+VLOOKUP($J1304,DATOS_PERSONAL!B:C,2,0)</f>
        <v>1461</v>
      </c>
      <c r="L1304" s="4" t="str">
        <f>+VLOOKUP($J1304,DATOS_PERSONAL!B:D,3,0)</f>
        <v>ALEXIS JAIR</v>
      </c>
      <c r="M1304" s="4" t="str">
        <f>+VLOOKUP($J1304,DATOS_PERSONAL!B:E,4,0)</f>
        <v xml:space="preserve">VANEGAS VILLALOBOS </v>
      </c>
      <c r="N1304" s="4" t="str">
        <f>+VLOOKUP($J1304,DATOS_PERSONAL!B:F,5,0)</f>
        <v>OROBERLÍN S.A.S.</v>
      </c>
      <c r="Q1304" s="3" t="e">
        <f t="shared" si="20"/>
        <v>#DIV/0!</v>
      </c>
    </row>
    <row r="1305" spans="1:17" ht="34.5" customHeight="1" x14ac:dyDescent="0.25">
      <c r="A1305" s="2">
        <v>50</v>
      </c>
      <c r="B1305" s="4" t="str">
        <f>+VLOOKUP($A1305,DATOS_CAPACITACIONES!A:B,2,0)</f>
        <v>SST</v>
      </c>
      <c r="C1305" s="4" t="str">
        <f>+VLOOKUP($A1305,DATOS_CAPACITACIONES!A:C,3,0)</f>
        <v>Riesgo biológico, riesgo físico, riesgo natural</v>
      </c>
      <c r="D1305" s="4" t="str">
        <f>+VLOOKUP($A1305,DATOS_CAPACITACIONES!A:D,4,0)</f>
        <v>Reconocer, identificar y diferenciar cada uno de estos riesgos presentes en las labores</v>
      </c>
      <c r="E1305" s="4" t="str">
        <f>+VLOOKUP($A1305,DATOS_CAPACITACIONES!A:E,5,0)</f>
        <v>Felipe Arias</v>
      </c>
      <c r="F1305" s="4" t="str">
        <f>+VLOOKUP($A1305,DATOS_CAPACITACIONES!A:F,6,0)</f>
        <v>Felipe Arias</v>
      </c>
      <c r="G1305" s="4" t="str">
        <f>+VLOOKUP($A1305,DATOS_CAPACITACIONES!A:G,7,0)</f>
        <v xml:space="preserve">Finca El Pilar </v>
      </c>
      <c r="H1305" s="5">
        <f>+VLOOKUP($A1305,DATOS_CAPACITACIONES!A:H,8,0)</f>
        <v>44394</v>
      </c>
      <c r="I1305" s="4">
        <f>+VLOOKUP($A1305,DATOS_CAPACITACIONES!A:I,9,0)</f>
        <v>90</v>
      </c>
      <c r="J1305" s="2">
        <v>1121906783</v>
      </c>
      <c r="K1305" s="4">
        <f>+VLOOKUP($J1305,DATOS_PERSONAL!B:C,2,0)</f>
        <v>1022</v>
      </c>
      <c r="L1305" s="4" t="str">
        <f>+VLOOKUP($J1305,DATOS_PERSONAL!B:D,3,0)</f>
        <v>FRANCISCO</v>
      </c>
      <c r="M1305" s="4" t="str">
        <f>+VLOOKUP($J1305,DATOS_PERSONAL!B:E,4,0)</f>
        <v xml:space="preserve">VANEGAS SOLANO </v>
      </c>
      <c r="N1305" s="4" t="str">
        <f>+VLOOKUP($J1305,DATOS_PERSONAL!B:F,5,0)</f>
        <v>OROBERLÍN S.A.S.</v>
      </c>
      <c r="O1305" s="4">
        <f>+VLOOKUP($A1305,DATOS_CAPACITACIONES!A:N,11)</f>
        <v>78</v>
      </c>
      <c r="P1305" s="4">
        <f>+VLOOKUP($A1305,DATOS_CAPACITACIONES!A:L,12)</f>
        <v>78</v>
      </c>
      <c r="Q1305" s="3">
        <f t="shared" si="20"/>
        <v>1</v>
      </c>
    </row>
    <row r="1306" spans="1:17" ht="34.5" customHeight="1" x14ac:dyDescent="0.25">
      <c r="A1306" s="2">
        <v>50</v>
      </c>
      <c r="B1306" s="4" t="str">
        <f>+VLOOKUP($A1306,DATOS_CAPACITACIONES!A:B,2,0)</f>
        <v>SST</v>
      </c>
      <c r="C1306" s="4" t="str">
        <f>+VLOOKUP($A1306,DATOS_CAPACITACIONES!A:C,3,0)</f>
        <v>Riesgo biológico, riesgo físico, riesgo natural</v>
      </c>
      <c r="D1306" s="4" t="str">
        <f>+VLOOKUP($A1306,DATOS_CAPACITACIONES!A:D,4,0)</f>
        <v>Reconocer, identificar y diferenciar cada uno de estos riesgos presentes en las labores</v>
      </c>
      <c r="E1306" s="4" t="str">
        <f>+VLOOKUP($A1306,DATOS_CAPACITACIONES!A:E,5,0)</f>
        <v>Felipe Arias</v>
      </c>
      <c r="F1306" s="4" t="str">
        <f>+VLOOKUP($A1306,DATOS_CAPACITACIONES!A:F,6,0)</f>
        <v>Felipe Arias</v>
      </c>
      <c r="G1306" s="4" t="str">
        <f>+VLOOKUP($A1306,DATOS_CAPACITACIONES!A:G,7,0)</f>
        <v xml:space="preserve">Finca El Pilar </v>
      </c>
      <c r="H1306" s="5">
        <f>+VLOOKUP($A1306,DATOS_CAPACITACIONES!A:H,8,0)</f>
        <v>44394</v>
      </c>
      <c r="I1306" s="4">
        <f>+VLOOKUP($A1306,DATOS_CAPACITACIONES!A:I,9,0)</f>
        <v>90</v>
      </c>
      <c r="J1306" s="2">
        <v>1121906783</v>
      </c>
      <c r="K1306" s="4">
        <f>+VLOOKUP($J1306,DATOS_PERSONAL!B:C,2,0)</f>
        <v>1022</v>
      </c>
      <c r="L1306" s="4" t="str">
        <f>+VLOOKUP($J1306,DATOS_PERSONAL!B:D,3,0)</f>
        <v>FRANCISCO</v>
      </c>
      <c r="M1306" s="4" t="str">
        <f>+VLOOKUP($J1306,DATOS_PERSONAL!B:E,4,0)</f>
        <v xml:space="preserve">VANEGAS SOLANO </v>
      </c>
      <c r="N1306" s="4" t="str">
        <f>+VLOOKUP($J1306,DATOS_PERSONAL!B:F,5,0)</f>
        <v>OROBERLÍN S.A.S.</v>
      </c>
      <c r="O1306" s="4">
        <f>+VLOOKUP($A1306,DATOS_CAPACITACIONES!A:N,11)</f>
        <v>78</v>
      </c>
      <c r="P1306" s="4">
        <f>+VLOOKUP($A1306,DATOS_CAPACITACIONES!A:L,12)</f>
        <v>78</v>
      </c>
      <c r="Q1306" s="3">
        <f t="shared" si="20"/>
        <v>1</v>
      </c>
    </row>
    <row r="1307" spans="1:17" ht="34.5" customHeight="1" x14ac:dyDescent="0.25">
      <c r="A1307" s="2">
        <v>50</v>
      </c>
      <c r="B1307" s="4" t="str">
        <f>+VLOOKUP($A1307,DATOS_CAPACITACIONES!A:B,2,0)</f>
        <v>SST</v>
      </c>
      <c r="C1307" s="4" t="str">
        <f>+VLOOKUP($A1307,DATOS_CAPACITACIONES!A:C,3,0)</f>
        <v>Riesgo biológico, riesgo físico, riesgo natural</v>
      </c>
      <c r="D1307" s="4" t="str">
        <f>+VLOOKUP($A1307,DATOS_CAPACITACIONES!A:D,4,0)</f>
        <v>Reconocer, identificar y diferenciar cada uno de estos riesgos presentes en las labores</v>
      </c>
      <c r="E1307" s="4" t="str">
        <f>+VLOOKUP($A1307,DATOS_CAPACITACIONES!A:E,5,0)</f>
        <v>Felipe Arias</v>
      </c>
      <c r="F1307" s="4" t="str">
        <f>+VLOOKUP($A1307,DATOS_CAPACITACIONES!A:F,6,0)</f>
        <v>Felipe Arias</v>
      </c>
      <c r="G1307" s="4" t="str">
        <f>+VLOOKUP($A1307,DATOS_CAPACITACIONES!A:G,7,0)</f>
        <v xml:space="preserve">Finca El Pilar </v>
      </c>
      <c r="H1307" s="5">
        <f>+VLOOKUP($A1307,DATOS_CAPACITACIONES!A:H,8,0)</f>
        <v>44394</v>
      </c>
      <c r="I1307" s="4">
        <f>+VLOOKUP($A1307,DATOS_CAPACITACIONES!A:I,9,0)</f>
        <v>90</v>
      </c>
      <c r="J1307" s="2">
        <v>40341942</v>
      </c>
      <c r="K1307" s="4">
        <f>+VLOOKUP($J1307,DATOS_PERSONAL!B:C,2,0)</f>
        <v>1028</v>
      </c>
      <c r="L1307" s="4" t="str">
        <f>+VLOOKUP($J1307,DATOS_PERSONAL!B:D,3,0)</f>
        <v xml:space="preserve"> MARIA YORLEY</v>
      </c>
      <c r="M1307" s="4" t="str">
        <f>+VLOOKUP($J1307,DATOS_PERSONAL!B:E,4,0)</f>
        <v>TORRES GARCIA</v>
      </c>
      <c r="N1307" s="4" t="str">
        <f>+VLOOKUP($J1307,DATOS_PERSONAL!B:F,5,0)</f>
        <v>OROBERLÍN S.A.S.</v>
      </c>
      <c r="O1307" s="4">
        <f>+VLOOKUP($A1307,DATOS_CAPACITACIONES!A:N,11)</f>
        <v>78</v>
      </c>
      <c r="P1307" s="4">
        <f>+VLOOKUP($A1307,DATOS_CAPACITACIONES!A:L,12)</f>
        <v>78</v>
      </c>
      <c r="Q1307" s="3">
        <f t="shared" si="20"/>
        <v>1</v>
      </c>
    </row>
    <row r="1308" spans="1:17" ht="34.5" customHeight="1" x14ac:dyDescent="0.25">
      <c r="A1308" s="2">
        <v>50</v>
      </c>
      <c r="B1308" s="4" t="str">
        <f>+VLOOKUP($A1308,DATOS_CAPACITACIONES!A:B,2,0)</f>
        <v>SST</v>
      </c>
      <c r="C1308" s="4" t="str">
        <f>+VLOOKUP($A1308,DATOS_CAPACITACIONES!A:C,3,0)</f>
        <v>Riesgo biológico, riesgo físico, riesgo natural</v>
      </c>
      <c r="D1308" s="4" t="str">
        <f>+VLOOKUP($A1308,DATOS_CAPACITACIONES!A:D,4,0)</f>
        <v>Reconocer, identificar y diferenciar cada uno de estos riesgos presentes en las labores</v>
      </c>
      <c r="E1308" s="4" t="str">
        <f>+VLOOKUP($A1308,DATOS_CAPACITACIONES!A:E,5,0)</f>
        <v>Felipe Arias</v>
      </c>
      <c r="F1308" s="4" t="str">
        <f>+VLOOKUP($A1308,DATOS_CAPACITACIONES!A:F,6,0)</f>
        <v>Felipe Arias</v>
      </c>
      <c r="G1308" s="4" t="str">
        <f>+VLOOKUP($A1308,DATOS_CAPACITACIONES!A:G,7,0)</f>
        <v xml:space="preserve">Finca El Pilar </v>
      </c>
      <c r="H1308" s="5">
        <f>+VLOOKUP($A1308,DATOS_CAPACITACIONES!A:H,8,0)</f>
        <v>44394</v>
      </c>
      <c r="I1308" s="4">
        <f>+VLOOKUP($A1308,DATOS_CAPACITACIONES!A:I,9,0)</f>
        <v>90</v>
      </c>
      <c r="J1308" s="2">
        <v>1120580004</v>
      </c>
      <c r="K1308" s="4">
        <f>+VLOOKUP($J1308,DATOS_PERSONAL!B:C,2,0)</f>
        <v>1519</v>
      </c>
      <c r="L1308" s="4" t="str">
        <f>+VLOOKUP($J1308,DATOS_PERSONAL!B:D,3,0)</f>
        <v xml:space="preserve"> YEISON FAVIAN</v>
      </c>
      <c r="M1308" s="4" t="str">
        <f>+VLOOKUP($J1308,DATOS_PERSONAL!B:E,4,0)</f>
        <v>TOLOZA ESPINOSA</v>
      </c>
      <c r="N1308" s="4" t="str">
        <f>+VLOOKUP($J1308,DATOS_PERSONAL!B:F,5,0)</f>
        <v>OROBERLÍN S.A.S.</v>
      </c>
      <c r="O1308" s="4">
        <f>+VLOOKUP($A1308,DATOS_CAPACITACIONES!A:N,11)</f>
        <v>78</v>
      </c>
      <c r="P1308" s="4">
        <f>+VLOOKUP($A1308,DATOS_CAPACITACIONES!A:L,12)</f>
        <v>78</v>
      </c>
      <c r="Q1308" s="3">
        <f t="shared" si="20"/>
        <v>1</v>
      </c>
    </row>
    <row r="1309" spans="1:17" ht="34.5" customHeight="1" x14ac:dyDescent="0.25">
      <c r="A1309" s="2">
        <v>50</v>
      </c>
      <c r="B1309" s="4" t="str">
        <f>+VLOOKUP($A1309,DATOS_CAPACITACIONES!A:B,2,0)</f>
        <v>SST</v>
      </c>
      <c r="C1309" s="4" t="str">
        <f>+VLOOKUP($A1309,DATOS_CAPACITACIONES!A:C,3,0)</f>
        <v>Riesgo biológico, riesgo físico, riesgo natural</v>
      </c>
      <c r="D1309" s="4" t="str">
        <f>+VLOOKUP($A1309,DATOS_CAPACITACIONES!A:D,4,0)</f>
        <v>Reconocer, identificar y diferenciar cada uno de estos riesgos presentes en las labores</v>
      </c>
      <c r="E1309" s="4" t="str">
        <f>+VLOOKUP($A1309,DATOS_CAPACITACIONES!A:E,5,0)</f>
        <v>Felipe Arias</v>
      </c>
      <c r="F1309" s="4" t="str">
        <f>+VLOOKUP($A1309,DATOS_CAPACITACIONES!A:F,6,0)</f>
        <v>Felipe Arias</v>
      </c>
      <c r="G1309" s="4" t="str">
        <f>+VLOOKUP($A1309,DATOS_CAPACITACIONES!A:G,7,0)</f>
        <v xml:space="preserve">Finca El Pilar </v>
      </c>
      <c r="H1309" s="5">
        <f>+VLOOKUP($A1309,DATOS_CAPACITACIONES!A:H,8,0)</f>
        <v>44394</v>
      </c>
      <c r="I1309" s="4">
        <f>+VLOOKUP($A1309,DATOS_CAPACITACIONES!A:I,9,0)</f>
        <v>90</v>
      </c>
      <c r="J1309" s="2">
        <v>6388963</v>
      </c>
      <c r="K1309" s="4">
        <f>+VLOOKUP($J1309,DATOS_PERSONAL!B:C,2,0)</f>
        <v>1553</v>
      </c>
      <c r="L1309" s="4" t="str">
        <f>+VLOOKUP($J1309,DATOS_PERSONAL!B:D,3,0)</f>
        <v>NORMAN</v>
      </c>
      <c r="M1309" s="4" t="str">
        <f>+VLOOKUP($J1309,DATOS_PERSONAL!B:E,4,0)</f>
        <v>TENORIO</v>
      </c>
      <c r="N1309" s="4" t="str">
        <f>+VLOOKUP($J1309,DATOS_PERSONAL!B:F,5,0)</f>
        <v>OROBERLÍN S.A.S.</v>
      </c>
      <c r="O1309" s="4">
        <f>+VLOOKUP($A1309,DATOS_CAPACITACIONES!A:N,11)</f>
        <v>78</v>
      </c>
      <c r="P1309" s="4">
        <f>+VLOOKUP($A1309,DATOS_CAPACITACIONES!A:L,12)</f>
        <v>78</v>
      </c>
      <c r="Q1309" s="3">
        <f t="shared" si="20"/>
        <v>1</v>
      </c>
    </row>
    <row r="1310" spans="1:17" ht="34.5" customHeight="1" x14ac:dyDescent="0.25">
      <c r="A1310" s="2">
        <v>50</v>
      </c>
      <c r="B1310" s="4" t="str">
        <f>+VLOOKUP($A1310,DATOS_CAPACITACIONES!A:B,2,0)</f>
        <v>SST</v>
      </c>
      <c r="C1310" s="4" t="str">
        <f>+VLOOKUP($A1310,DATOS_CAPACITACIONES!A:C,3,0)</f>
        <v>Riesgo biológico, riesgo físico, riesgo natural</v>
      </c>
      <c r="D1310" s="4" t="str">
        <f>+VLOOKUP($A1310,DATOS_CAPACITACIONES!A:D,4,0)</f>
        <v>Reconocer, identificar y diferenciar cada uno de estos riesgos presentes en las labores</v>
      </c>
      <c r="E1310" s="4" t="str">
        <f>+VLOOKUP($A1310,DATOS_CAPACITACIONES!A:E,5,0)</f>
        <v>Felipe Arias</v>
      </c>
      <c r="F1310" s="4" t="str">
        <f>+VLOOKUP($A1310,DATOS_CAPACITACIONES!A:F,6,0)</f>
        <v>Felipe Arias</v>
      </c>
      <c r="G1310" s="4" t="str">
        <f>+VLOOKUP($A1310,DATOS_CAPACITACIONES!A:G,7,0)</f>
        <v xml:space="preserve">Finca El Pilar </v>
      </c>
      <c r="H1310" s="5">
        <f>+VLOOKUP($A1310,DATOS_CAPACITACIONES!A:H,8,0)</f>
        <v>44394</v>
      </c>
      <c r="I1310" s="4">
        <f>+VLOOKUP($A1310,DATOS_CAPACITACIONES!A:I,9,0)</f>
        <v>90</v>
      </c>
      <c r="J1310" s="2">
        <v>17267214</v>
      </c>
      <c r="K1310" s="4">
        <f>+VLOOKUP($J1310,DATOS_PERSONAL!B:C,2,0)</f>
        <v>1311</v>
      </c>
      <c r="L1310" s="4" t="str">
        <f>+VLOOKUP($J1310,DATOS_PERSONAL!B:D,3,0)</f>
        <v>JOSE ALVARO</v>
      </c>
      <c r="M1310" s="4" t="str">
        <f>+VLOOKUP($J1310,DATOS_PERSONAL!B:E,4,0)</f>
        <v xml:space="preserve">SUAREZ TRIVIÑO </v>
      </c>
      <c r="N1310" s="4" t="str">
        <f>+VLOOKUP($J1310,DATOS_PERSONAL!B:F,5,0)</f>
        <v>OROBERLÍN S.A.S.</v>
      </c>
      <c r="O1310" s="4">
        <f>+VLOOKUP($A1310,DATOS_CAPACITACIONES!A:N,11)</f>
        <v>78</v>
      </c>
      <c r="P1310" s="4">
        <f>+VLOOKUP($A1310,DATOS_CAPACITACIONES!A:L,12)</f>
        <v>78</v>
      </c>
      <c r="Q1310" s="3">
        <f t="shared" si="20"/>
        <v>1</v>
      </c>
    </row>
    <row r="1311" spans="1:17" ht="34.5" customHeight="1" x14ac:dyDescent="0.25">
      <c r="A1311" s="2">
        <v>50</v>
      </c>
      <c r="B1311" s="4" t="str">
        <f>+VLOOKUP($A1311,DATOS_CAPACITACIONES!A:B,2,0)</f>
        <v>SST</v>
      </c>
      <c r="C1311" s="4" t="str">
        <f>+VLOOKUP($A1311,DATOS_CAPACITACIONES!A:C,3,0)</f>
        <v>Riesgo biológico, riesgo físico, riesgo natural</v>
      </c>
      <c r="D1311" s="4" t="str">
        <f>+VLOOKUP($A1311,DATOS_CAPACITACIONES!A:D,4,0)</f>
        <v>Reconocer, identificar y diferenciar cada uno de estos riesgos presentes en las labores</v>
      </c>
      <c r="E1311" s="4" t="str">
        <f>+VLOOKUP($A1311,DATOS_CAPACITACIONES!A:E,5,0)</f>
        <v>Felipe Arias</v>
      </c>
      <c r="F1311" s="4" t="str">
        <f>+VLOOKUP($A1311,DATOS_CAPACITACIONES!A:F,6,0)</f>
        <v>Felipe Arias</v>
      </c>
      <c r="G1311" s="4" t="str">
        <f>+VLOOKUP($A1311,DATOS_CAPACITACIONES!A:G,7,0)</f>
        <v xml:space="preserve">Finca El Pilar </v>
      </c>
      <c r="H1311" s="5">
        <f>+VLOOKUP($A1311,DATOS_CAPACITACIONES!A:H,8,0)</f>
        <v>44394</v>
      </c>
      <c r="I1311" s="4">
        <f>+VLOOKUP($A1311,DATOS_CAPACITACIONES!A:I,9,0)</f>
        <v>90</v>
      </c>
      <c r="J1311" s="2">
        <v>25331999</v>
      </c>
      <c r="K1311" s="4">
        <f>+VLOOKUP($J1311,DATOS_PERSONAL!B:C,2,0)</f>
        <v>1121</v>
      </c>
      <c r="L1311" s="4" t="str">
        <f>+VLOOKUP($J1311,DATOS_PERSONAL!B:D,3,0)</f>
        <v xml:space="preserve">VICKY JIMENA </v>
      </c>
      <c r="M1311" s="4" t="str">
        <f>+VLOOKUP($J1311,DATOS_PERSONAL!B:E,4,0)</f>
        <v xml:space="preserve">SANDOVAL GOLU </v>
      </c>
      <c r="N1311" s="4" t="str">
        <f>+VLOOKUP($J1311,DATOS_PERSONAL!B:F,5,0)</f>
        <v>OROBERLÍN S.A.S.</v>
      </c>
      <c r="O1311" s="4">
        <f>+VLOOKUP($A1311,DATOS_CAPACITACIONES!A:N,11)</f>
        <v>78</v>
      </c>
      <c r="P1311" s="4">
        <f>+VLOOKUP($A1311,DATOS_CAPACITACIONES!A:L,12)</f>
        <v>78</v>
      </c>
      <c r="Q1311" s="3">
        <f t="shared" si="20"/>
        <v>1</v>
      </c>
    </row>
    <row r="1312" spans="1:17" ht="34.5" customHeight="1" x14ac:dyDescent="0.25">
      <c r="A1312" s="2">
        <v>50</v>
      </c>
      <c r="B1312" s="4" t="str">
        <f>+VLOOKUP($A1312,DATOS_CAPACITACIONES!A:B,2,0)</f>
        <v>SST</v>
      </c>
      <c r="C1312" s="4" t="str">
        <f>+VLOOKUP($A1312,DATOS_CAPACITACIONES!A:C,3,0)</f>
        <v>Riesgo biológico, riesgo físico, riesgo natural</v>
      </c>
      <c r="D1312" s="4" t="str">
        <f>+VLOOKUP($A1312,DATOS_CAPACITACIONES!A:D,4,0)</f>
        <v>Reconocer, identificar y diferenciar cada uno de estos riesgos presentes en las labores</v>
      </c>
      <c r="E1312" s="4" t="str">
        <f>+VLOOKUP($A1312,DATOS_CAPACITACIONES!A:E,5,0)</f>
        <v>Felipe Arias</v>
      </c>
      <c r="F1312" s="4" t="str">
        <f>+VLOOKUP($A1312,DATOS_CAPACITACIONES!A:F,6,0)</f>
        <v>Felipe Arias</v>
      </c>
      <c r="G1312" s="4" t="str">
        <f>+VLOOKUP($A1312,DATOS_CAPACITACIONES!A:G,7,0)</f>
        <v xml:space="preserve">Finca El Pilar </v>
      </c>
      <c r="H1312" s="5">
        <f>+VLOOKUP($A1312,DATOS_CAPACITACIONES!A:H,8,0)</f>
        <v>44394</v>
      </c>
      <c r="I1312" s="4">
        <f>+VLOOKUP($A1312,DATOS_CAPACITACIONES!A:I,9,0)</f>
        <v>90</v>
      </c>
      <c r="J1312" s="2">
        <v>1006777925</v>
      </c>
      <c r="K1312" s="4">
        <f>+VLOOKUP($J1312,DATOS_PERSONAL!B:C,2,0)</f>
        <v>1449</v>
      </c>
      <c r="L1312" s="4" t="str">
        <f>+VLOOKUP($J1312,DATOS_PERSONAL!B:D,3,0)</f>
        <v>MICHAEL ESTEBAN</v>
      </c>
      <c r="M1312" s="4" t="str">
        <f>+VLOOKUP($J1312,DATOS_PERSONAL!B:E,4,0)</f>
        <v xml:space="preserve">SAAVEDRA OCHOA </v>
      </c>
      <c r="N1312" s="4" t="str">
        <f>+VLOOKUP($J1312,DATOS_PERSONAL!B:F,5,0)</f>
        <v>OROBERLÍN S.A.S.</v>
      </c>
      <c r="O1312" s="4">
        <f>+VLOOKUP($A1312,DATOS_CAPACITACIONES!A:N,11)</f>
        <v>78</v>
      </c>
      <c r="P1312" s="4">
        <f>+VLOOKUP($A1312,DATOS_CAPACITACIONES!A:L,12)</f>
        <v>78</v>
      </c>
      <c r="Q1312" s="3">
        <f t="shared" si="20"/>
        <v>1</v>
      </c>
    </row>
    <row r="1313" spans="1:17" ht="34.5" customHeight="1" x14ac:dyDescent="0.25">
      <c r="A1313" s="2">
        <v>50</v>
      </c>
      <c r="B1313" s="4" t="str">
        <f>+VLOOKUP($A1313,DATOS_CAPACITACIONES!A:B,2,0)</f>
        <v>SST</v>
      </c>
      <c r="C1313" s="4" t="str">
        <f>+VLOOKUP($A1313,DATOS_CAPACITACIONES!A:C,3,0)</f>
        <v>Riesgo biológico, riesgo físico, riesgo natural</v>
      </c>
      <c r="D1313" s="4" t="str">
        <f>+VLOOKUP($A1313,DATOS_CAPACITACIONES!A:D,4,0)</f>
        <v>Reconocer, identificar y diferenciar cada uno de estos riesgos presentes en las labores</v>
      </c>
      <c r="E1313" s="4" t="str">
        <f>+VLOOKUP($A1313,DATOS_CAPACITACIONES!A:E,5,0)</f>
        <v>Felipe Arias</v>
      </c>
      <c r="F1313" s="4" t="str">
        <f>+VLOOKUP($A1313,DATOS_CAPACITACIONES!A:F,6,0)</f>
        <v>Felipe Arias</v>
      </c>
      <c r="G1313" s="4" t="str">
        <f>+VLOOKUP($A1313,DATOS_CAPACITACIONES!A:G,7,0)</f>
        <v xml:space="preserve">Finca El Pilar </v>
      </c>
      <c r="H1313" s="5">
        <f>+VLOOKUP($A1313,DATOS_CAPACITACIONES!A:H,8,0)</f>
        <v>44394</v>
      </c>
      <c r="I1313" s="4">
        <f>+VLOOKUP($A1313,DATOS_CAPACITACIONES!A:I,9,0)</f>
        <v>90</v>
      </c>
      <c r="J1313" s="2">
        <v>40401255</v>
      </c>
      <c r="K1313" s="4">
        <f>+VLOOKUP($J1313,DATOS_PERSONAL!B:C,2,0)</f>
        <v>1034</v>
      </c>
      <c r="L1313" s="4" t="str">
        <f>+VLOOKUP($J1313,DATOS_PERSONAL!B:D,3,0)</f>
        <v>YUDY FERLAY</v>
      </c>
      <c r="M1313" s="4" t="str">
        <f>+VLOOKUP($J1313,DATOS_PERSONAL!B:E,4,0)</f>
        <v xml:space="preserve">ROMERO BERNAL </v>
      </c>
      <c r="N1313" s="4" t="str">
        <f>+VLOOKUP($J1313,DATOS_PERSONAL!B:F,5,0)</f>
        <v>OROBERLÍN S.A.S.</v>
      </c>
      <c r="O1313" s="4">
        <f>+VLOOKUP($A1313,DATOS_CAPACITACIONES!A:N,11)</f>
        <v>78</v>
      </c>
      <c r="P1313" s="4">
        <f>+VLOOKUP($A1313,DATOS_CAPACITACIONES!A:L,12)</f>
        <v>78</v>
      </c>
      <c r="Q1313" s="3">
        <f t="shared" si="20"/>
        <v>1</v>
      </c>
    </row>
    <row r="1314" spans="1:17" ht="34.5" customHeight="1" x14ac:dyDescent="0.25">
      <c r="A1314" s="2">
        <v>50</v>
      </c>
      <c r="B1314" s="4" t="str">
        <f>+VLOOKUP($A1314,DATOS_CAPACITACIONES!A:B,2,0)</f>
        <v>SST</v>
      </c>
      <c r="C1314" s="4" t="str">
        <f>+VLOOKUP($A1314,DATOS_CAPACITACIONES!A:C,3,0)</f>
        <v>Riesgo biológico, riesgo físico, riesgo natural</v>
      </c>
      <c r="D1314" s="4" t="str">
        <f>+VLOOKUP($A1314,DATOS_CAPACITACIONES!A:D,4,0)</f>
        <v>Reconocer, identificar y diferenciar cada uno de estos riesgos presentes en las labores</v>
      </c>
      <c r="E1314" s="4" t="str">
        <f>+VLOOKUP($A1314,DATOS_CAPACITACIONES!A:E,5,0)</f>
        <v>Felipe Arias</v>
      </c>
      <c r="F1314" s="4" t="str">
        <f>+VLOOKUP($A1314,DATOS_CAPACITACIONES!A:F,6,0)</f>
        <v>Felipe Arias</v>
      </c>
      <c r="G1314" s="4" t="str">
        <f>+VLOOKUP($A1314,DATOS_CAPACITACIONES!A:G,7,0)</f>
        <v xml:space="preserve">Finca El Pilar </v>
      </c>
      <c r="H1314" s="5">
        <f>+VLOOKUP($A1314,DATOS_CAPACITACIONES!A:H,8,0)</f>
        <v>44394</v>
      </c>
      <c r="I1314" s="4">
        <f>+VLOOKUP($A1314,DATOS_CAPACITACIONES!A:I,9,0)</f>
        <v>90</v>
      </c>
      <c r="J1314" s="2">
        <v>1123116797</v>
      </c>
      <c r="K1314" s="4">
        <f>+VLOOKUP($J1314,DATOS_PERSONAL!B:C,2,0)</f>
        <v>1404</v>
      </c>
      <c r="L1314" s="4" t="str">
        <f>+VLOOKUP($J1314,DATOS_PERSONAL!B:D,3,0)</f>
        <v xml:space="preserve"> ELKIN STEVEN</v>
      </c>
      <c r="M1314" s="4" t="str">
        <f>+VLOOKUP($J1314,DATOS_PERSONAL!B:E,4,0)</f>
        <v>ROJAS ORTIZ</v>
      </c>
      <c r="N1314" s="4" t="str">
        <f>+VLOOKUP($J1314,DATOS_PERSONAL!B:F,5,0)</f>
        <v>OROBERLÍN S.A.S.</v>
      </c>
      <c r="O1314" s="4">
        <f>+VLOOKUP($A1314,DATOS_CAPACITACIONES!A:N,11)</f>
        <v>78</v>
      </c>
      <c r="P1314" s="4">
        <f>+VLOOKUP($A1314,DATOS_CAPACITACIONES!A:L,12)</f>
        <v>78</v>
      </c>
      <c r="Q1314" s="3">
        <f t="shared" si="20"/>
        <v>1</v>
      </c>
    </row>
    <row r="1315" spans="1:17" ht="34.5" customHeight="1" x14ac:dyDescent="0.25">
      <c r="A1315" s="2">
        <v>50</v>
      </c>
      <c r="B1315" s="4" t="str">
        <f>+VLOOKUP($A1315,DATOS_CAPACITACIONES!A:B,2,0)</f>
        <v>SST</v>
      </c>
      <c r="C1315" s="4" t="str">
        <f>+VLOOKUP($A1315,DATOS_CAPACITACIONES!A:C,3,0)</f>
        <v>Riesgo biológico, riesgo físico, riesgo natural</v>
      </c>
      <c r="D1315" s="4" t="str">
        <f>+VLOOKUP($A1315,DATOS_CAPACITACIONES!A:D,4,0)</f>
        <v>Reconocer, identificar y diferenciar cada uno de estos riesgos presentes en las labores</v>
      </c>
      <c r="E1315" s="4" t="str">
        <f>+VLOOKUP($A1315,DATOS_CAPACITACIONES!A:E,5,0)</f>
        <v>Felipe Arias</v>
      </c>
      <c r="F1315" s="4" t="str">
        <f>+VLOOKUP($A1315,DATOS_CAPACITACIONES!A:F,6,0)</f>
        <v>Felipe Arias</v>
      </c>
      <c r="G1315" s="4" t="str">
        <f>+VLOOKUP($A1315,DATOS_CAPACITACIONES!A:G,7,0)</f>
        <v xml:space="preserve">Finca El Pilar </v>
      </c>
      <c r="H1315" s="5">
        <f>+VLOOKUP($A1315,DATOS_CAPACITACIONES!A:H,8,0)</f>
        <v>44394</v>
      </c>
      <c r="I1315" s="4">
        <f>+VLOOKUP($A1315,DATOS_CAPACITACIONES!A:I,9,0)</f>
        <v>90</v>
      </c>
      <c r="J1315" s="2">
        <v>1122132486</v>
      </c>
      <c r="K1315" s="4">
        <f>+VLOOKUP($J1315,DATOS_PERSONAL!B:C,2,0)</f>
        <v>1216</v>
      </c>
      <c r="L1315" s="4" t="str">
        <f>+VLOOKUP($J1315,DATOS_PERSONAL!B:D,3,0)</f>
        <v xml:space="preserve"> LAURA MARCELA</v>
      </c>
      <c r="M1315" s="4" t="str">
        <f>+VLOOKUP($J1315,DATOS_PERSONAL!B:E,4,0)</f>
        <v>ROJAS GARCIA</v>
      </c>
      <c r="N1315" s="4" t="str">
        <f>+VLOOKUP($J1315,DATOS_PERSONAL!B:F,5,0)</f>
        <v>OROBERLÍN S.A.S.</v>
      </c>
      <c r="O1315" s="4">
        <f>+VLOOKUP($A1315,DATOS_CAPACITACIONES!A:N,11)</f>
        <v>78</v>
      </c>
      <c r="P1315" s="4">
        <f>+VLOOKUP($A1315,DATOS_CAPACITACIONES!A:L,12)</f>
        <v>78</v>
      </c>
      <c r="Q1315" s="3">
        <f t="shared" si="20"/>
        <v>1</v>
      </c>
    </row>
    <row r="1316" spans="1:17" ht="34.5" customHeight="1" x14ac:dyDescent="0.25">
      <c r="A1316" s="2">
        <v>50</v>
      </c>
      <c r="B1316" s="4" t="str">
        <f>+VLOOKUP($A1316,DATOS_CAPACITACIONES!A:B,2,0)</f>
        <v>SST</v>
      </c>
      <c r="C1316" s="4" t="str">
        <f>+VLOOKUP($A1316,DATOS_CAPACITACIONES!A:C,3,0)</f>
        <v>Riesgo biológico, riesgo físico, riesgo natural</v>
      </c>
      <c r="D1316" s="4" t="str">
        <f>+VLOOKUP($A1316,DATOS_CAPACITACIONES!A:D,4,0)</f>
        <v>Reconocer, identificar y diferenciar cada uno de estos riesgos presentes en las labores</v>
      </c>
      <c r="E1316" s="4" t="str">
        <f>+VLOOKUP($A1316,DATOS_CAPACITACIONES!A:E,5,0)</f>
        <v>Felipe Arias</v>
      </c>
      <c r="F1316" s="4" t="str">
        <f>+VLOOKUP($A1316,DATOS_CAPACITACIONES!A:F,6,0)</f>
        <v>Felipe Arias</v>
      </c>
      <c r="G1316" s="4" t="str">
        <f>+VLOOKUP($A1316,DATOS_CAPACITACIONES!A:G,7,0)</f>
        <v xml:space="preserve">Finca El Pilar </v>
      </c>
      <c r="H1316" s="5">
        <f>+VLOOKUP($A1316,DATOS_CAPACITACIONES!A:H,8,0)</f>
        <v>44394</v>
      </c>
      <c r="I1316" s="4">
        <f>+VLOOKUP($A1316,DATOS_CAPACITACIONES!A:I,9,0)</f>
        <v>90</v>
      </c>
      <c r="J1316" s="2">
        <v>17355000</v>
      </c>
      <c r="K1316" s="4">
        <f>+VLOOKUP($J1316,DATOS_PERSONAL!B:C,2,0)</f>
        <v>1379</v>
      </c>
      <c r="L1316" s="4" t="str">
        <f>+VLOOKUP($J1316,DATOS_PERSONAL!B:D,3,0)</f>
        <v xml:space="preserve"> ALBERTO</v>
      </c>
      <c r="M1316" s="4" t="str">
        <f>+VLOOKUP($J1316,DATOS_PERSONAL!B:E,4,0)</f>
        <v>ROJAS CARLOS</v>
      </c>
      <c r="N1316" s="4" t="str">
        <f>+VLOOKUP($J1316,DATOS_PERSONAL!B:F,5,0)</f>
        <v>OROBERLÍN S.A.S.</v>
      </c>
      <c r="O1316" s="4">
        <f>+VLOOKUP($A1316,DATOS_CAPACITACIONES!A:N,11)</f>
        <v>78</v>
      </c>
      <c r="P1316" s="4">
        <f>+VLOOKUP($A1316,DATOS_CAPACITACIONES!A:L,12)</f>
        <v>78</v>
      </c>
      <c r="Q1316" s="3">
        <f t="shared" si="20"/>
        <v>1</v>
      </c>
    </row>
    <row r="1317" spans="1:17" ht="34.5" customHeight="1" x14ac:dyDescent="0.25">
      <c r="A1317" s="2">
        <v>50</v>
      </c>
      <c r="B1317" s="4" t="str">
        <f>+VLOOKUP($A1317,DATOS_CAPACITACIONES!A:B,2,0)</f>
        <v>SST</v>
      </c>
      <c r="C1317" s="4" t="str">
        <f>+VLOOKUP($A1317,DATOS_CAPACITACIONES!A:C,3,0)</f>
        <v>Riesgo biológico, riesgo físico, riesgo natural</v>
      </c>
      <c r="D1317" s="4" t="str">
        <f>+VLOOKUP($A1317,DATOS_CAPACITACIONES!A:D,4,0)</f>
        <v>Reconocer, identificar y diferenciar cada uno de estos riesgos presentes en las labores</v>
      </c>
      <c r="E1317" s="4" t="str">
        <f>+VLOOKUP($A1317,DATOS_CAPACITACIONES!A:E,5,0)</f>
        <v>Felipe Arias</v>
      </c>
      <c r="F1317" s="4" t="str">
        <f>+VLOOKUP($A1317,DATOS_CAPACITACIONES!A:F,6,0)</f>
        <v>Felipe Arias</v>
      </c>
      <c r="G1317" s="4" t="str">
        <f>+VLOOKUP($A1317,DATOS_CAPACITACIONES!A:G,7,0)</f>
        <v xml:space="preserve">Finca El Pilar </v>
      </c>
      <c r="H1317" s="5">
        <f>+VLOOKUP($A1317,DATOS_CAPACITACIONES!A:H,8,0)</f>
        <v>44394</v>
      </c>
      <c r="I1317" s="4">
        <f>+VLOOKUP($A1317,DATOS_CAPACITACIONES!A:I,9,0)</f>
        <v>90</v>
      </c>
      <c r="J1317" s="2">
        <v>85261773</v>
      </c>
      <c r="K1317" s="4">
        <f>+VLOOKUP($J1317,DATOS_PERSONAL!B:C,2,0)</f>
        <v>1540</v>
      </c>
      <c r="L1317" s="4" t="str">
        <f>+VLOOKUP($J1317,DATOS_PERSONAL!B:D,3,0)</f>
        <v>JORGE LUIS</v>
      </c>
      <c r="M1317" s="4" t="str">
        <f>+VLOOKUP($J1317,DATOS_PERSONAL!B:E,4,0)</f>
        <v xml:space="preserve">RODRIGUEZ TORRES </v>
      </c>
      <c r="N1317" s="4" t="str">
        <f>+VLOOKUP($J1317,DATOS_PERSONAL!B:F,5,0)</f>
        <v>OROBERLÍN S.A.S.</v>
      </c>
      <c r="O1317" s="4">
        <f>+VLOOKUP($A1317,DATOS_CAPACITACIONES!A:N,11)</f>
        <v>78</v>
      </c>
      <c r="P1317" s="4">
        <f>+VLOOKUP($A1317,DATOS_CAPACITACIONES!A:L,12)</f>
        <v>78</v>
      </c>
      <c r="Q1317" s="3">
        <f t="shared" si="20"/>
        <v>1</v>
      </c>
    </row>
    <row r="1318" spans="1:17" ht="34.5" customHeight="1" x14ac:dyDescent="0.25">
      <c r="A1318" s="2">
        <v>50</v>
      </c>
      <c r="B1318" s="4" t="str">
        <f>+VLOOKUP($A1318,DATOS_CAPACITACIONES!A:B,2,0)</f>
        <v>SST</v>
      </c>
      <c r="C1318" s="4" t="str">
        <f>+VLOOKUP($A1318,DATOS_CAPACITACIONES!A:C,3,0)</f>
        <v>Riesgo biológico, riesgo físico, riesgo natural</v>
      </c>
      <c r="D1318" s="4" t="str">
        <f>+VLOOKUP($A1318,DATOS_CAPACITACIONES!A:D,4,0)</f>
        <v>Reconocer, identificar y diferenciar cada uno de estos riesgos presentes en las labores</v>
      </c>
      <c r="E1318" s="4" t="str">
        <f>+VLOOKUP($A1318,DATOS_CAPACITACIONES!A:E,5,0)</f>
        <v>Felipe Arias</v>
      </c>
      <c r="F1318" s="4" t="str">
        <f>+VLOOKUP($A1318,DATOS_CAPACITACIONES!A:F,6,0)</f>
        <v>Felipe Arias</v>
      </c>
      <c r="G1318" s="4" t="str">
        <f>+VLOOKUP($A1318,DATOS_CAPACITACIONES!A:G,7,0)</f>
        <v xml:space="preserve">Finca El Pilar </v>
      </c>
      <c r="H1318" s="5">
        <f>+VLOOKUP($A1318,DATOS_CAPACITACIONES!A:H,8,0)</f>
        <v>44394</v>
      </c>
      <c r="I1318" s="4">
        <f>+VLOOKUP($A1318,DATOS_CAPACITACIONES!A:I,9,0)</f>
        <v>90</v>
      </c>
      <c r="J1318" s="2">
        <v>1123114419</v>
      </c>
      <c r="K1318" s="4">
        <f>+VLOOKUP($J1318,DATOS_PERSONAL!B:C,2,0)</f>
        <v>1059</v>
      </c>
      <c r="L1318" s="4" t="str">
        <f>+VLOOKUP($J1318,DATOS_PERSONAL!B:D,3,0)</f>
        <v>ANA MARIA</v>
      </c>
      <c r="M1318" s="4" t="str">
        <f>+VLOOKUP($J1318,DATOS_PERSONAL!B:E,4,0)</f>
        <v xml:space="preserve">ROBAYO JIMENEZ </v>
      </c>
      <c r="N1318" s="4" t="str">
        <f>+VLOOKUP($J1318,DATOS_PERSONAL!B:F,5,0)</f>
        <v>OROBERLÍN S.A.S.</v>
      </c>
      <c r="O1318" s="4">
        <f>+VLOOKUP($A1318,DATOS_CAPACITACIONES!A:N,11)</f>
        <v>78</v>
      </c>
      <c r="P1318" s="4">
        <f>+VLOOKUP($A1318,DATOS_CAPACITACIONES!A:L,12)</f>
        <v>78</v>
      </c>
      <c r="Q1318" s="3">
        <f t="shared" si="20"/>
        <v>1</v>
      </c>
    </row>
    <row r="1319" spans="1:17" ht="34.5" customHeight="1" x14ac:dyDescent="0.25">
      <c r="A1319" s="2">
        <v>50</v>
      </c>
      <c r="B1319" s="4" t="str">
        <f>+VLOOKUP($A1319,DATOS_CAPACITACIONES!A:B,2,0)</f>
        <v>SST</v>
      </c>
      <c r="C1319" s="4" t="str">
        <f>+VLOOKUP($A1319,DATOS_CAPACITACIONES!A:C,3,0)</f>
        <v>Riesgo biológico, riesgo físico, riesgo natural</v>
      </c>
      <c r="D1319" s="4" t="str">
        <f>+VLOOKUP($A1319,DATOS_CAPACITACIONES!A:D,4,0)</f>
        <v>Reconocer, identificar y diferenciar cada uno de estos riesgos presentes en las labores</v>
      </c>
      <c r="E1319" s="4" t="str">
        <f>+VLOOKUP($A1319,DATOS_CAPACITACIONES!A:E,5,0)</f>
        <v>Felipe Arias</v>
      </c>
      <c r="F1319" s="4" t="str">
        <f>+VLOOKUP($A1319,DATOS_CAPACITACIONES!A:F,6,0)</f>
        <v>Felipe Arias</v>
      </c>
      <c r="G1319" s="4" t="str">
        <f>+VLOOKUP($A1319,DATOS_CAPACITACIONES!A:G,7,0)</f>
        <v xml:space="preserve">Finca El Pilar </v>
      </c>
      <c r="H1319" s="5">
        <f>+VLOOKUP($A1319,DATOS_CAPACITACIONES!A:H,8,0)</f>
        <v>44394</v>
      </c>
      <c r="I1319" s="4">
        <f>+VLOOKUP($A1319,DATOS_CAPACITACIONES!A:I,9,0)</f>
        <v>90</v>
      </c>
      <c r="J1319" s="2">
        <v>1123114657</v>
      </c>
      <c r="K1319" s="4">
        <f>+VLOOKUP($J1319,DATOS_PERSONAL!B:C,2,0)</f>
        <v>1456</v>
      </c>
      <c r="L1319" s="4" t="str">
        <f>+VLOOKUP($J1319,DATOS_PERSONAL!B:D,3,0)</f>
        <v xml:space="preserve"> SIGUIFREDO</v>
      </c>
      <c r="M1319" s="4" t="str">
        <f>+VLOOKUP($J1319,DATOS_PERSONAL!B:E,4,0)</f>
        <v>ROBAYO JIMENEZ</v>
      </c>
      <c r="N1319" s="4" t="str">
        <f>+VLOOKUP($J1319,DATOS_PERSONAL!B:F,5,0)</f>
        <v>OROBERLÍN S.A.S.</v>
      </c>
      <c r="O1319" s="4">
        <f>+VLOOKUP($A1319,DATOS_CAPACITACIONES!A:N,11)</f>
        <v>78</v>
      </c>
      <c r="P1319" s="4">
        <f>+VLOOKUP($A1319,DATOS_CAPACITACIONES!A:L,12)</f>
        <v>78</v>
      </c>
      <c r="Q1319" s="3">
        <f t="shared" si="20"/>
        <v>1</v>
      </c>
    </row>
    <row r="1320" spans="1:17" ht="34.5" customHeight="1" x14ac:dyDescent="0.25">
      <c r="A1320" s="2">
        <v>50</v>
      </c>
      <c r="B1320" s="4" t="str">
        <f>+VLOOKUP($A1320,DATOS_CAPACITACIONES!A:B,2,0)</f>
        <v>SST</v>
      </c>
      <c r="C1320" s="4" t="str">
        <f>+VLOOKUP($A1320,DATOS_CAPACITACIONES!A:C,3,0)</f>
        <v>Riesgo biológico, riesgo físico, riesgo natural</v>
      </c>
      <c r="D1320" s="4" t="str">
        <f>+VLOOKUP($A1320,DATOS_CAPACITACIONES!A:D,4,0)</f>
        <v>Reconocer, identificar y diferenciar cada uno de estos riesgos presentes en las labores</v>
      </c>
      <c r="E1320" s="4" t="str">
        <f>+VLOOKUP($A1320,DATOS_CAPACITACIONES!A:E,5,0)</f>
        <v>Felipe Arias</v>
      </c>
      <c r="F1320" s="4" t="str">
        <f>+VLOOKUP($A1320,DATOS_CAPACITACIONES!A:F,6,0)</f>
        <v>Felipe Arias</v>
      </c>
      <c r="G1320" s="4" t="str">
        <f>+VLOOKUP($A1320,DATOS_CAPACITACIONES!A:G,7,0)</f>
        <v xml:space="preserve">Finca El Pilar </v>
      </c>
      <c r="H1320" s="5">
        <f>+VLOOKUP($A1320,DATOS_CAPACITACIONES!A:H,8,0)</f>
        <v>44394</v>
      </c>
      <c r="I1320" s="4">
        <f>+VLOOKUP($A1320,DATOS_CAPACITACIONES!A:I,9,0)</f>
        <v>90</v>
      </c>
      <c r="J1320" s="2">
        <v>1122646567</v>
      </c>
      <c r="K1320" s="4">
        <f>+VLOOKUP($J1320,DATOS_PERSONAL!B:C,2,0)</f>
        <v>1232</v>
      </c>
      <c r="L1320" s="4" t="str">
        <f>+VLOOKUP($J1320,DATOS_PERSONAL!B:D,3,0)</f>
        <v xml:space="preserve"> ISRAEL</v>
      </c>
      <c r="M1320" s="4" t="str">
        <f>+VLOOKUP($J1320,DATOS_PERSONAL!B:E,4,0)</f>
        <v>ROBAYO JIMENEZ</v>
      </c>
      <c r="N1320" s="4" t="str">
        <f>+VLOOKUP($J1320,DATOS_PERSONAL!B:F,5,0)</f>
        <v>OROBERLÍN S.A.S.</v>
      </c>
      <c r="O1320" s="4">
        <f>+VLOOKUP($A1320,DATOS_CAPACITACIONES!A:N,11)</f>
        <v>78</v>
      </c>
      <c r="P1320" s="4">
        <f>+VLOOKUP($A1320,DATOS_CAPACITACIONES!A:L,12)</f>
        <v>78</v>
      </c>
      <c r="Q1320" s="3">
        <f t="shared" si="20"/>
        <v>1</v>
      </c>
    </row>
    <row r="1321" spans="1:17" ht="34.5" customHeight="1" x14ac:dyDescent="0.25">
      <c r="A1321" s="2">
        <v>50</v>
      </c>
      <c r="B1321" s="4" t="str">
        <f>+VLOOKUP($A1321,DATOS_CAPACITACIONES!A:B,2,0)</f>
        <v>SST</v>
      </c>
      <c r="C1321" s="4" t="str">
        <f>+VLOOKUP($A1321,DATOS_CAPACITACIONES!A:C,3,0)</f>
        <v>Riesgo biológico, riesgo físico, riesgo natural</v>
      </c>
      <c r="D1321" s="4" t="str">
        <f>+VLOOKUP($A1321,DATOS_CAPACITACIONES!A:D,4,0)</f>
        <v>Reconocer, identificar y diferenciar cada uno de estos riesgos presentes en las labores</v>
      </c>
      <c r="E1321" s="4" t="str">
        <f>+VLOOKUP($A1321,DATOS_CAPACITACIONES!A:E,5,0)</f>
        <v>Felipe Arias</v>
      </c>
      <c r="F1321" s="4" t="str">
        <f>+VLOOKUP($A1321,DATOS_CAPACITACIONES!A:F,6,0)</f>
        <v>Felipe Arias</v>
      </c>
      <c r="G1321" s="4" t="str">
        <f>+VLOOKUP($A1321,DATOS_CAPACITACIONES!A:G,7,0)</f>
        <v xml:space="preserve">Finca El Pilar </v>
      </c>
      <c r="H1321" s="5">
        <f>+VLOOKUP($A1321,DATOS_CAPACITACIONES!A:H,8,0)</f>
        <v>44394</v>
      </c>
      <c r="I1321" s="4">
        <f>+VLOOKUP($A1321,DATOS_CAPACITACIONES!A:I,9,0)</f>
        <v>90</v>
      </c>
      <c r="J1321" s="2">
        <v>1006658683</v>
      </c>
      <c r="K1321" s="4">
        <f>+VLOOKUP($J1321,DATOS_PERSONAL!B:C,2,0)</f>
        <v>1509</v>
      </c>
      <c r="L1321" s="4" t="str">
        <f>+VLOOKUP($J1321,DATOS_PERSONAL!B:D,3,0)</f>
        <v>BRAYAN DAVID</v>
      </c>
      <c r="M1321" s="4" t="str">
        <f>+VLOOKUP($J1321,DATOS_PERSONAL!B:E,4,0)</f>
        <v xml:space="preserve">ROA OCHOA </v>
      </c>
      <c r="N1321" s="4" t="str">
        <f>+VLOOKUP($J1321,DATOS_PERSONAL!B:F,5,0)</f>
        <v>OROBERLÍN S.A.S.</v>
      </c>
      <c r="O1321" s="4">
        <f>+VLOOKUP($A1321,DATOS_CAPACITACIONES!A:N,11)</f>
        <v>78</v>
      </c>
      <c r="P1321" s="4">
        <f>+VLOOKUP($A1321,DATOS_CAPACITACIONES!A:L,12)</f>
        <v>78</v>
      </c>
      <c r="Q1321" s="3">
        <f t="shared" si="20"/>
        <v>1</v>
      </c>
    </row>
    <row r="1322" spans="1:17" ht="34.5" customHeight="1" x14ac:dyDescent="0.25">
      <c r="A1322" s="2">
        <v>50</v>
      </c>
      <c r="B1322" s="4" t="str">
        <f>+VLOOKUP($A1322,DATOS_CAPACITACIONES!A:B,2,0)</f>
        <v>SST</v>
      </c>
      <c r="C1322" s="4" t="str">
        <f>+VLOOKUP($A1322,DATOS_CAPACITACIONES!A:C,3,0)</f>
        <v>Riesgo biológico, riesgo físico, riesgo natural</v>
      </c>
      <c r="D1322" s="4" t="str">
        <f>+VLOOKUP($A1322,DATOS_CAPACITACIONES!A:D,4,0)</f>
        <v>Reconocer, identificar y diferenciar cada uno de estos riesgos presentes en las labores</v>
      </c>
      <c r="E1322" s="4" t="str">
        <f>+VLOOKUP($A1322,DATOS_CAPACITACIONES!A:E,5,0)</f>
        <v>Felipe Arias</v>
      </c>
      <c r="F1322" s="4" t="str">
        <f>+VLOOKUP($A1322,DATOS_CAPACITACIONES!A:F,6,0)</f>
        <v>Felipe Arias</v>
      </c>
      <c r="G1322" s="4" t="str">
        <f>+VLOOKUP($A1322,DATOS_CAPACITACIONES!A:G,7,0)</f>
        <v xml:space="preserve">Finca El Pilar </v>
      </c>
      <c r="H1322" s="5">
        <f>+VLOOKUP($A1322,DATOS_CAPACITACIONES!A:H,8,0)</f>
        <v>44394</v>
      </c>
      <c r="I1322" s="4">
        <f>+VLOOKUP($A1322,DATOS_CAPACITACIONES!A:I,9,0)</f>
        <v>90</v>
      </c>
      <c r="J1322" s="2">
        <v>1123114519</v>
      </c>
      <c r="K1322" s="4">
        <f>+VLOOKUP($J1322,DATOS_PERSONAL!B:C,2,0)</f>
        <v>1016</v>
      </c>
      <c r="L1322" s="4" t="str">
        <f>+VLOOKUP($J1322,DATOS_PERSONAL!B:D,3,0)</f>
        <v xml:space="preserve"> JUAN CARLOS</v>
      </c>
      <c r="M1322" s="4" t="str">
        <f>+VLOOKUP($J1322,DATOS_PERSONAL!B:E,4,0)</f>
        <v>ROA CASTILLO</v>
      </c>
      <c r="N1322" s="4" t="str">
        <f>+VLOOKUP($J1322,DATOS_PERSONAL!B:F,5,0)</f>
        <v>OROBERLÍN S.A.S.</v>
      </c>
      <c r="O1322" s="4">
        <f>+VLOOKUP($A1322,DATOS_CAPACITACIONES!A:N,11)</f>
        <v>78</v>
      </c>
      <c r="P1322" s="4">
        <f>+VLOOKUP($A1322,DATOS_CAPACITACIONES!A:L,12)</f>
        <v>78</v>
      </c>
      <c r="Q1322" s="3">
        <f t="shared" si="20"/>
        <v>1</v>
      </c>
    </row>
    <row r="1323" spans="1:17" ht="34.5" customHeight="1" x14ac:dyDescent="0.25">
      <c r="A1323" s="2">
        <v>50</v>
      </c>
      <c r="B1323" s="4" t="str">
        <f>+VLOOKUP($A1323,DATOS_CAPACITACIONES!A:B,2,0)</f>
        <v>SST</v>
      </c>
      <c r="C1323" s="4" t="str">
        <f>+VLOOKUP($A1323,DATOS_CAPACITACIONES!A:C,3,0)</f>
        <v>Riesgo biológico, riesgo físico, riesgo natural</v>
      </c>
      <c r="D1323" s="4" t="str">
        <f>+VLOOKUP($A1323,DATOS_CAPACITACIONES!A:D,4,0)</f>
        <v>Reconocer, identificar y diferenciar cada uno de estos riesgos presentes en las labores</v>
      </c>
      <c r="E1323" s="4" t="str">
        <f>+VLOOKUP($A1323,DATOS_CAPACITACIONES!A:E,5,0)</f>
        <v>Felipe Arias</v>
      </c>
      <c r="F1323" s="4" t="str">
        <f>+VLOOKUP($A1323,DATOS_CAPACITACIONES!A:F,6,0)</f>
        <v>Felipe Arias</v>
      </c>
      <c r="G1323" s="4" t="str">
        <f>+VLOOKUP($A1323,DATOS_CAPACITACIONES!A:G,7,0)</f>
        <v xml:space="preserve">Finca El Pilar </v>
      </c>
      <c r="H1323" s="5">
        <f>+VLOOKUP($A1323,DATOS_CAPACITACIONES!A:H,8,0)</f>
        <v>44394</v>
      </c>
      <c r="I1323" s="4">
        <f>+VLOOKUP($A1323,DATOS_CAPACITACIONES!A:I,9,0)</f>
        <v>90</v>
      </c>
      <c r="J1323" s="2">
        <v>1123114283</v>
      </c>
      <c r="K1323" s="4">
        <f>+VLOOKUP($J1323,DATOS_PERSONAL!B:C,2,0)</f>
        <v>1017</v>
      </c>
      <c r="L1323" s="4" t="str">
        <f>+VLOOKUP($J1323,DATOS_PERSONAL!B:D,3,0)</f>
        <v xml:space="preserve"> RODRIGO JOSE</v>
      </c>
      <c r="M1323" s="4" t="str">
        <f>+VLOOKUP($J1323,DATOS_PERSONAL!B:E,4,0)</f>
        <v>ROA CASTILLO</v>
      </c>
      <c r="N1323" s="4" t="str">
        <f>+VLOOKUP($J1323,DATOS_PERSONAL!B:F,5,0)</f>
        <v>OROBERLÍN S.A.S.</v>
      </c>
      <c r="O1323" s="4">
        <f>+VLOOKUP($A1323,DATOS_CAPACITACIONES!A:N,11)</f>
        <v>78</v>
      </c>
      <c r="P1323" s="4">
        <f>+VLOOKUP($A1323,DATOS_CAPACITACIONES!A:L,12)</f>
        <v>78</v>
      </c>
      <c r="Q1323" s="3">
        <f t="shared" si="20"/>
        <v>1</v>
      </c>
    </row>
    <row r="1324" spans="1:17" ht="34.5" customHeight="1" x14ac:dyDescent="0.25">
      <c r="A1324" s="2">
        <v>50</v>
      </c>
      <c r="B1324" s="4" t="str">
        <f>+VLOOKUP($A1324,DATOS_CAPACITACIONES!A:B,2,0)</f>
        <v>SST</v>
      </c>
      <c r="C1324" s="4" t="str">
        <f>+VLOOKUP($A1324,DATOS_CAPACITACIONES!A:C,3,0)</f>
        <v>Riesgo biológico, riesgo físico, riesgo natural</v>
      </c>
      <c r="D1324" s="4" t="str">
        <f>+VLOOKUP($A1324,DATOS_CAPACITACIONES!A:D,4,0)</f>
        <v>Reconocer, identificar y diferenciar cada uno de estos riesgos presentes en las labores</v>
      </c>
      <c r="E1324" s="4" t="str">
        <f>+VLOOKUP($A1324,DATOS_CAPACITACIONES!A:E,5,0)</f>
        <v>Felipe Arias</v>
      </c>
      <c r="F1324" s="4" t="str">
        <f>+VLOOKUP($A1324,DATOS_CAPACITACIONES!A:F,6,0)</f>
        <v>Felipe Arias</v>
      </c>
      <c r="G1324" s="4" t="str">
        <f>+VLOOKUP($A1324,DATOS_CAPACITACIONES!A:G,7,0)</f>
        <v xml:space="preserve">Finca El Pilar </v>
      </c>
      <c r="H1324" s="5">
        <f>+VLOOKUP($A1324,DATOS_CAPACITACIONES!A:H,8,0)</f>
        <v>44394</v>
      </c>
      <c r="I1324" s="4">
        <f>+VLOOKUP($A1324,DATOS_CAPACITACIONES!A:I,9,0)</f>
        <v>90</v>
      </c>
      <c r="J1324" s="2">
        <v>40411297</v>
      </c>
      <c r="K1324" s="4">
        <f>+VLOOKUP($J1324,DATOS_PERSONAL!B:C,2,0)</f>
        <v>1015</v>
      </c>
      <c r="L1324" s="4" t="str">
        <f>+VLOOKUP($J1324,DATOS_PERSONAL!B:D,3,0)</f>
        <v xml:space="preserve"> ANGELICA YOHANA</v>
      </c>
      <c r="M1324" s="4" t="str">
        <f>+VLOOKUP($J1324,DATOS_PERSONAL!B:E,4,0)</f>
        <v>RINCON</v>
      </c>
      <c r="N1324" s="4" t="str">
        <f>+VLOOKUP($J1324,DATOS_PERSONAL!B:F,5,0)</f>
        <v>OROBERLÍN S.A.S.</v>
      </c>
      <c r="O1324" s="4">
        <f>+VLOOKUP($A1324,DATOS_CAPACITACIONES!A:N,11)</f>
        <v>78</v>
      </c>
      <c r="P1324" s="4">
        <f>+VLOOKUP($A1324,DATOS_CAPACITACIONES!A:L,12)</f>
        <v>78</v>
      </c>
      <c r="Q1324" s="3">
        <f t="shared" si="20"/>
        <v>1</v>
      </c>
    </row>
    <row r="1325" spans="1:17" ht="34.5" customHeight="1" x14ac:dyDescent="0.25">
      <c r="A1325" s="2">
        <v>50</v>
      </c>
      <c r="B1325" s="4" t="str">
        <f>+VLOOKUP($A1325,DATOS_CAPACITACIONES!A:B,2,0)</f>
        <v>SST</v>
      </c>
      <c r="C1325" s="4" t="str">
        <f>+VLOOKUP($A1325,DATOS_CAPACITACIONES!A:C,3,0)</f>
        <v>Riesgo biológico, riesgo físico, riesgo natural</v>
      </c>
      <c r="D1325" s="4" t="str">
        <f>+VLOOKUP($A1325,DATOS_CAPACITACIONES!A:D,4,0)</f>
        <v>Reconocer, identificar y diferenciar cada uno de estos riesgos presentes en las labores</v>
      </c>
      <c r="E1325" s="4" t="str">
        <f>+VLOOKUP($A1325,DATOS_CAPACITACIONES!A:E,5,0)</f>
        <v>Felipe Arias</v>
      </c>
      <c r="F1325" s="4" t="str">
        <f>+VLOOKUP($A1325,DATOS_CAPACITACIONES!A:F,6,0)</f>
        <v>Felipe Arias</v>
      </c>
      <c r="G1325" s="4" t="str">
        <f>+VLOOKUP($A1325,DATOS_CAPACITACIONES!A:G,7,0)</f>
        <v xml:space="preserve">Finca El Pilar </v>
      </c>
      <c r="H1325" s="5">
        <f>+VLOOKUP($A1325,DATOS_CAPACITACIONES!A:H,8,0)</f>
        <v>44394</v>
      </c>
      <c r="I1325" s="4">
        <f>+VLOOKUP($A1325,DATOS_CAPACITACIONES!A:I,9,0)</f>
        <v>90</v>
      </c>
      <c r="J1325" s="2">
        <v>87946959</v>
      </c>
      <c r="K1325" s="4">
        <f>+VLOOKUP($J1325,DATOS_PERSONAL!B:C,2,0)</f>
        <v>1542</v>
      </c>
      <c r="L1325" s="4" t="str">
        <f>+VLOOKUP($J1325,DATOS_PERSONAL!B:D,3,0)</f>
        <v>DANNY JAMER</v>
      </c>
      <c r="M1325" s="4" t="str">
        <f>+VLOOKUP($J1325,DATOS_PERSONAL!B:E,4,0)</f>
        <v xml:space="preserve">PORTILLA PALACIOS </v>
      </c>
      <c r="N1325" s="4" t="str">
        <f>+VLOOKUP($J1325,DATOS_PERSONAL!B:F,5,0)</f>
        <v>OROBERLÍN S.A.S.</v>
      </c>
      <c r="O1325" s="4">
        <f>+VLOOKUP($A1325,DATOS_CAPACITACIONES!A:N,11)</f>
        <v>78</v>
      </c>
      <c r="P1325" s="4">
        <f>+VLOOKUP($A1325,DATOS_CAPACITACIONES!A:L,12)</f>
        <v>78</v>
      </c>
      <c r="Q1325" s="3">
        <f t="shared" si="20"/>
        <v>1</v>
      </c>
    </row>
    <row r="1326" spans="1:17" ht="34.5" customHeight="1" x14ac:dyDescent="0.25">
      <c r="A1326" s="2">
        <v>50</v>
      </c>
      <c r="B1326" s="4" t="str">
        <f>+VLOOKUP($A1326,DATOS_CAPACITACIONES!A:B,2,0)</f>
        <v>SST</v>
      </c>
      <c r="C1326" s="4" t="str">
        <f>+VLOOKUP($A1326,DATOS_CAPACITACIONES!A:C,3,0)</f>
        <v>Riesgo biológico, riesgo físico, riesgo natural</v>
      </c>
      <c r="D1326" s="4" t="str">
        <f>+VLOOKUP($A1326,DATOS_CAPACITACIONES!A:D,4,0)</f>
        <v>Reconocer, identificar y diferenciar cada uno de estos riesgos presentes en las labores</v>
      </c>
      <c r="E1326" s="4" t="str">
        <f>+VLOOKUP($A1326,DATOS_CAPACITACIONES!A:E,5,0)</f>
        <v>Felipe Arias</v>
      </c>
      <c r="F1326" s="4" t="str">
        <f>+VLOOKUP($A1326,DATOS_CAPACITACIONES!A:F,6,0)</f>
        <v>Felipe Arias</v>
      </c>
      <c r="G1326" s="4" t="str">
        <f>+VLOOKUP($A1326,DATOS_CAPACITACIONES!A:G,7,0)</f>
        <v xml:space="preserve">Finca El Pilar </v>
      </c>
      <c r="H1326" s="5">
        <f>+VLOOKUP($A1326,DATOS_CAPACITACIONES!A:H,8,0)</f>
        <v>44394</v>
      </c>
      <c r="I1326" s="4">
        <f>+VLOOKUP($A1326,DATOS_CAPACITACIONES!A:I,9,0)</f>
        <v>90</v>
      </c>
      <c r="J1326" s="2">
        <v>19561040</v>
      </c>
      <c r="K1326" s="4">
        <f>+VLOOKUP($J1326,DATOS_PERSONAL!B:C,2,0)</f>
        <v>1166</v>
      </c>
      <c r="L1326" s="4" t="str">
        <f>+VLOOKUP($J1326,DATOS_PERSONAL!B:D,3,0)</f>
        <v>GILBERTO SEGUNDO</v>
      </c>
      <c r="M1326" s="4" t="str">
        <f>+VLOOKUP($J1326,DATOS_PERSONAL!B:E,4,0)</f>
        <v xml:space="preserve">PEREZ RIVERA </v>
      </c>
      <c r="N1326" s="4" t="str">
        <f>+VLOOKUP($J1326,DATOS_PERSONAL!B:F,5,0)</f>
        <v>OROBERLÍN S.A.S.</v>
      </c>
      <c r="O1326" s="4">
        <f>+VLOOKUP($A1326,DATOS_CAPACITACIONES!A:N,11)</f>
        <v>78</v>
      </c>
      <c r="P1326" s="4">
        <f>+VLOOKUP($A1326,DATOS_CAPACITACIONES!A:L,12)</f>
        <v>78</v>
      </c>
      <c r="Q1326" s="3">
        <f t="shared" si="20"/>
        <v>1</v>
      </c>
    </row>
    <row r="1327" spans="1:17" ht="34.5" customHeight="1" x14ac:dyDescent="0.25">
      <c r="A1327" s="2">
        <v>50</v>
      </c>
      <c r="B1327" s="4" t="str">
        <f>+VLOOKUP($A1327,DATOS_CAPACITACIONES!A:B,2,0)</f>
        <v>SST</v>
      </c>
      <c r="C1327" s="4" t="str">
        <f>+VLOOKUP($A1327,DATOS_CAPACITACIONES!A:C,3,0)</f>
        <v>Riesgo biológico, riesgo físico, riesgo natural</v>
      </c>
      <c r="D1327" s="4" t="str">
        <f>+VLOOKUP($A1327,DATOS_CAPACITACIONES!A:D,4,0)</f>
        <v>Reconocer, identificar y diferenciar cada uno de estos riesgos presentes en las labores</v>
      </c>
      <c r="E1327" s="4" t="str">
        <f>+VLOOKUP($A1327,DATOS_CAPACITACIONES!A:E,5,0)</f>
        <v>Felipe Arias</v>
      </c>
      <c r="F1327" s="4" t="str">
        <f>+VLOOKUP($A1327,DATOS_CAPACITACIONES!A:F,6,0)</f>
        <v>Felipe Arias</v>
      </c>
      <c r="G1327" s="4" t="str">
        <f>+VLOOKUP($A1327,DATOS_CAPACITACIONES!A:G,7,0)</f>
        <v xml:space="preserve">Finca El Pilar </v>
      </c>
      <c r="H1327" s="5">
        <f>+VLOOKUP($A1327,DATOS_CAPACITACIONES!A:H,8,0)</f>
        <v>44394</v>
      </c>
      <c r="I1327" s="4">
        <f>+VLOOKUP($A1327,DATOS_CAPACITACIONES!A:I,9,0)</f>
        <v>90</v>
      </c>
      <c r="J1327" s="2">
        <v>1123514268</v>
      </c>
      <c r="K1327" s="4">
        <f>+VLOOKUP($J1327,DATOS_PERSONAL!B:C,2,0)</f>
        <v>1510</v>
      </c>
      <c r="L1327" s="4" t="str">
        <f>+VLOOKUP($J1327,DATOS_PERSONAL!B:D,3,0)</f>
        <v xml:space="preserve"> CRISTIAN ANDRES</v>
      </c>
      <c r="M1327" s="4" t="str">
        <f>+VLOOKUP($J1327,DATOS_PERSONAL!B:E,4,0)</f>
        <v>PEREZ GUAYABO</v>
      </c>
      <c r="N1327" s="4" t="str">
        <f>+VLOOKUP($J1327,DATOS_PERSONAL!B:F,5,0)</f>
        <v>OROBERLÍN S.A.S.</v>
      </c>
      <c r="O1327" s="4">
        <f>+VLOOKUP($A1327,DATOS_CAPACITACIONES!A:N,11)</f>
        <v>78</v>
      </c>
      <c r="P1327" s="4">
        <f>+VLOOKUP($A1327,DATOS_CAPACITACIONES!A:L,12)</f>
        <v>78</v>
      </c>
      <c r="Q1327" s="3">
        <f t="shared" si="20"/>
        <v>1</v>
      </c>
    </row>
    <row r="1328" spans="1:17" ht="34.5" customHeight="1" x14ac:dyDescent="0.25">
      <c r="A1328" s="2">
        <v>50</v>
      </c>
      <c r="B1328" s="4" t="str">
        <f>+VLOOKUP($A1328,DATOS_CAPACITACIONES!A:B,2,0)</f>
        <v>SST</v>
      </c>
      <c r="C1328" s="4" t="str">
        <f>+VLOOKUP($A1328,DATOS_CAPACITACIONES!A:C,3,0)</f>
        <v>Riesgo biológico, riesgo físico, riesgo natural</v>
      </c>
      <c r="D1328" s="4" t="str">
        <f>+VLOOKUP($A1328,DATOS_CAPACITACIONES!A:D,4,0)</f>
        <v>Reconocer, identificar y diferenciar cada uno de estos riesgos presentes en las labores</v>
      </c>
      <c r="E1328" s="4" t="str">
        <f>+VLOOKUP($A1328,DATOS_CAPACITACIONES!A:E,5,0)</f>
        <v>Felipe Arias</v>
      </c>
      <c r="F1328" s="4" t="str">
        <f>+VLOOKUP($A1328,DATOS_CAPACITACIONES!A:F,6,0)</f>
        <v>Felipe Arias</v>
      </c>
      <c r="G1328" s="4" t="str">
        <f>+VLOOKUP($A1328,DATOS_CAPACITACIONES!A:G,7,0)</f>
        <v xml:space="preserve">Finca El Pilar </v>
      </c>
      <c r="H1328" s="5">
        <f>+VLOOKUP($A1328,DATOS_CAPACITACIONES!A:H,8,0)</f>
        <v>44394</v>
      </c>
      <c r="I1328" s="4">
        <f>+VLOOKUP($A1328,DATOS_CAPACITACIONES!A:I,9,0)</f>
        <v>90</v>
      </c>
      <c r="J1328" s="2">
        <v>17972048</v>
      </c>
      <c r="K1328" s="4">
        <f>+VLOOKUP($J1328,DATOS_PERSONAL!B:C,2,0)</f>
        <v>1450</v>
      </c>
      <c r="L1328" s="4" t="str">
        <f>+VLOOKUP($J1328,DATOS_PERSONAL!B:D,3,0)</f>
        <v>MANUEL FRANCISCO</v>
      </c>
      <c r="M1328" s="4" t="str">
        <f>+VLOOKUP($J1328,DATOS_PERSONAL!B:E,4,0)</f>
        <v xml:space="preserve">PALLARES ANAYA </v>
      </c>
      <c r="N1328" s="4" t="str">
        <f>+VLOOKUP($J1328,DATOS_PERSONAL!B:F,5,0)</f>
        <v>OROBERLÍN S.A.S.</v>
      </c>
      <c r="O1328" s="4">
        <f>+VLOOKUP($A1328,DATOS_CAPACITACIONES!A:N,11)</f>
        <v>78</v>
      </c>
      <c r="P1328" s="4">
        <f>+VLOOKUP($A1328,DATOS_CAPACITACIONES!A:L,12)</f>
        <v>78</v>
      </c>
      <c r="Q1328" s="3">
        <f t="shared" si="20"/>
        <v>1</v>
      </c>
    </row>
    <row r="1329" spans="1:17" ht="34.5" customHeight="1" x14ac:dyDescent="0.25">
      <c r="A1329" s="2">
        <v>50</v>
      </c>
      <c r="B1329" s="4" t="str">
        <f>+VLOOKUP($A1329,DATOS_CAPACITACIONES!A:B,2,0)</f>
        <v>SST</v>
      </c>
      <c r="C1329" s="4" t="str">
        <f>+VLOOKUP($A1329,DATOS_CAPACITACIONES!A:C,3,0)</f>
        <v>Riesgo biológico, riesgo físico, riesgo natural</v>
      </c>
      <c r="D1329" s="4" t="str">
        <f>+VLOOKUP($A1329,DATOS_CAPACITACIONES!A:D,4,0)</f>
        <v>Reconocer, identificar y diferenciar cada uno de estos riesgos presentes en las labores</v>
      </c>
      <c r="E1329" s="4" t="str">
        <f>+VLOOKUP($A1329,DATOS_CAPACITACIONES!A:E,5,0)</f>
        <v>Felipe Arias</v>
      </c>
      <c r="F1329" s="4" t="str">
        <f>+VLOOKUP($A1329,DATOS_CAPACITACIONES!A:F,6,0)</f>
        <v>Felipe Arias</v>
      </c>
      <c r="G1329" s="4" t="str">
        <f>+VLOOKUP($A1329,DATOS_CAPACITACIONES!A:G,7,0)</f>
        <v xml:space="preserve">Finca El Pilar </v>
      </c>
      <c r="H1329" s="5">
        <f>+VLOOKUP($A1329,DATOS_CAPACITACIONES!A:H,8,0)</f>
        <v>44394</v>
      </c>
      <c r="I1329" s="4">
        <f>+VLOOKUP($A1329,DATOS_CAPACITACIONES!A:I,9,0)</f>
        <v>90</v>
      </c>
      <c r="J1329" s="2">
        <v>1120571325</v>
      </c>
      <c r="K1329" s="4">
        <f>+VLOOKUP($J1329,DATOS_PERSONAL!B:C,2,0)</f>
        <v>1145</v>
      </c>
      <c r="L1329" s="4" t="str">
        <f>+VLOOKUP($J1329,DATOS_PERSONAL!B:D,3,0)</f>
        <v>WILINTON DAVID</v>
      </c>
      <c r="M1329" s="4" t="str">
        <f>+VLOOKUP($J1329,DATOS_PERSONAL!B:E,4,0)</f>
        <v xml:space="preserve">PADILLA MORALES </v>
      </c>
      <c r="N1329" s="4" t="str">
        <f>+VLOOKUP($J1329,DATOS_PERSONAL!B:F,5,0)</f>
        <v>OROBERLÍN S.A.S.</v>
      </c>
      <c r="O1329" s="4">
        <f>+VLOOKUP($A1329,DATOS_CAPACITACIONES!A:N,11)</f>
        <v>78</v>
      </c>
      <c r="P1329" s="4">
        <f>+VLOOKUP($A1329,DATOS_CAPACITACIONES!A:L,12)</f>
        <v>78</v>
      </c>
      <c r="Q1329" s="3">
        <f t="shared" si="20"/>
        <v>1</v>
      </c>
    </row>
    <row r="1330" spans="1:17" ht="34.5" customHeight="1" x14ac:dyDescent="0.25">
      <c r="A1330" s="2">
        <v>50</v>
      </c>
      <c r="B1330" s="4" t="str">
        <f>+VLOOKUP($A1330,DATOS_CAPACITACIONES!A:B,2,0)</f>
        <v>SST</v>
      </c>
      <c r="C1330" s="4" t="str">
        <f>+VLOOKUP($A1330,DATOS_CAPACITACIONES!A:C,3,0)</f>
        <v>Riesgo biológico, riesgo físico, riesgo natural</v>
      </c>
      <c r="D1330" s="4" t="str">
        <f>+VLOOKUP($A1330,DATOS_CAPACITACIONES!A:D,4,0)</f>
        <v>Reconocer, identificar y diferenciar cada uno de estos riesgos presentes en las labores</v>
      </c>
      <c r="E1330" s="4" t="str">
        <f>+VLOOKUP($A1330,DATOS_CAPACITACIONES!A:E,5,0)</f>
        <v>Felipe Arias</v>
      </c>
      <c r="F1330" s="4" t="str">
        <f>+VLOOKUP($A1330,DATOS_CAPACITACIONES!A:F,6,0)</f>
        <v>Felipe Arias</v>
      </c>
      <c r="G1330" s="4" t="str">
        <f>+VLOOKUP($A1330,DATOS_CAPACITACIONES!A:G,7,0)</f>
        <v xml:space="preserve">Finca El Pilar </v>
      </c>
      <c r="H1330" s="5">
        <f>+VLOOKUP($A1330,DATOS_CAPACITACIONES!A:H,8,0)</f>
        <v>44394</v>
      </c>
      <c r="I1330" s="4">
        <f>+VLOOKUP($A1330,DATOS_CAPACITACIONES!A:I,9,0)</f>
        <v>90</v>
      </c>
      <c r="J1330" s="2">
        <v>31031695</v>
      </c>
      <c r="K1330" s="4">
        <f>+VLOOKUP($J1330,DATOS_PERSONAL!B:C,2,0)</f>
        <v>1422</v>
      </c>
      <c r="L1330" s="4" t="str">
        <f>+VLOOKUP($J1330,DATOS_PERSONAL!B:D,3,0)</f>
        <v>ANA ELIZABETH</v>
      </c>
      <c r="M1330" s="4" t="str">
        <f>+VLOOKUP($J1330,DATOS_PERSONAL!B:E,4,0)</f>
        <v>ORTIZ</v>
      </c>
      <c r="N1330" s="4" t="str">
        <f>+VLOOKUP($J1330,DATOS_PERSONAL!B:F,5,0)</f>
        <v>OROBERLÍN S.A.S.</v>
      </c>
      <c r="O1330" s="4">
        <f>+VLOOKUP($A1330,DATOS_CAPACITACIONES!A:N,11)</f>
        <v>78</v>
      </c>
      <c r="P1330" s="4">
        <f>+VLOOKUP($A1330,DATOS_CAPACITACIONES!A:L,12)</f>
        <v>78</v>
      </c>
      <c r="Q1330" s="3">
        <f t="shared" si="20"/>
        <v>1</v>
      </c>
    </row>
    <row r="1331" spans="1:17" ht="34.5" customHeight="1" x14ac:dyDescent="0.25">
      <c r="A1331" s="2">
        <v>50</v>
      </c>
      <c r="B1331" s="4" t="str">
        <f>+VLOOKUP($A1331,DATOS_CAPACITACIONES!A:B,2,0)</f>
        <v>SST</v>
      </c>
      <c r="C1331" s="4" t="str">
        <f>+VLOOKUP($A1331,DATOS_CAPACITACIONES!A:C,3,0)</f>
        <v>Riesgo biológico, riesgo físico, riesgo natural</v>
      </c>
      <c r="D1331" s="4" t="str">
        <f>+VLOOKUP($A1331,DATOS_CAPACITACIONES!A:D,4,0)</f>
        <v>Reconocer, identificar y diferenciar cada uno de estos riesgos presentes en las labores</v>
      </c>
      <c r="E1331" s="4" t="str">
        <f>+VLOOKUP($A1331,DATOS_CAPACITACIONES!A:E,5,0)</f>
        <v>Felipe Arias</v>
      </c>
      <c r="F1331" s="4" t="str">
        <f>+VLOOKUP($A1331,DATOS_CAPACITACIONES!A:F,6,0)</f>
        <v>Felipe Arias</v>
      </c>
      <c r="G1331" s="4" t="str">
        <f>+VLOOKUP($A1331,DATOS_CAPACITACIONES!A:G,7,0)</f>
        <v xml:space="preserve">Finca El Pilar </v>
      </c>
      <c r="H1331" s="5">
        <f>+VLOOKUP($A1331,DATOS_CAPACITACIONES!A:H,8,0)</f>
        <v>44394</v>
      </c>
      <c r="I1331" s="4">
        <f>+VLOOKUP($A1331,DATOS_CAPACITACIONES!A:I,9,0)</f>
        <v>90</v>
      </c>
      <c r="J1331" s="2">
        <v>17330089</v>
      </c>
      <c r="K1331" s="4">
        <f>+VLOOKUP($J1331,DATOS_PERSONAL!B:C,2,0)</f>
        <v>1093</v>
      </c>
      <c r="L1331" s="4" t="str">
        <f>+VLOOKUP($J1331,DATOS_PERSONAL!B:D,3,0)</f>
        <v xml:space="preserve">JAVIER IGNACIO </v>
      </c>
      <c r="M1331" s="4" t="str">
        <f>+VLOOKUP($J1331,DATOS_PERSONAL!B:E,4,0)</f>
        <v xml:space="preserve">NARVAEZ SOACHE </v>
      </c>
      <c r="N1331" s="4" t="str">
        <f>+VLOOKUP($J1331,DATOS_PERSONAL!B:F,5,0)</f>
        <v>OROBERLÍN S.A.S.</v>
      </c>
      <c r="O1331" s="4">
        <f>+VLOOKUP($A1331,DATOS_CAPACITACIONES!A:N,11)</f>
        <v>78</v>
      </c>
      <c r="P1331" s="4">
        <f>+VLOOKUP($A1331,DATOS_CAPACITACIONES!A:L,12)</f>
        <v>78</v>
      </c>
      <c r="Q1331" s="3">
        <f t="shared" si="20"/>
        <v>1</v>
      </c>
    </row>
    <row r="1332" spans="1:17" ht="34.5" customHeight="1" x14ac:dyDescent="0.25">
      <c r="A1332" s="2">
        <v>50</v>
      </c>
      <c r="B1332" s="4" t="str">
        <f>+VLOOKUP($A1332,DATOS_CAPACITACIONES!A:B,2,0)</f>
        <v>SST</v>
      </c>
      <c r="C1332" s="4" t="str">
        <f>+VLOOKUP($A1332,DATOS_CAPACITACIONES!A:C,3,0)</f>
        <v>Riesgo biológico, riesgo físico, riesgo natural</v>
      </c>
      <c r="D1332" s="4" t="str">
        <f>+VLOOKUP($A1332,DATOS_CAPACITACIONES!A:D,4,0)</f>
        <v>Reconocer, identificar y diferenciar cada uno de estos riesgos presentes en las labores</v>
      </c>
      <c r="E1332" s="4" t="str">
        <f>+VLOOKUP($A1332,DATOS_CAPACITACIONES!A:E,5,0)</f>
        <v>Felipe Arias</v>
      </c>
      <c r="F1332" s="4" t="str">
        <f>+VLOOKUP($A1332,DATOS_CAPACITACIONES!A:F,6,0)</f>
        <v>Felipe Arias</v>
      </c>
      <c r="G1332" s="4" t="str">
        <f>+VLOOKUP($A1332,DATOS_CAPACITACIONES!A:G,7,0)</f>
        <v xml:space="preserve">Finca El Pilar </v>
      </c>
      <c r="H1332" s="5">
        <f>+VLOOKUP($A1332,DATOS_CAPACITACIONES!A:H,8,0)</f>
        <v>44394</v>
      </c>
      <c r="I1332" s="4">
        <f>+VLOOKUP($A1332,DATOS_CAPACITACIONES!A:I,9,0)</f>
        <v>90</v>
      </c>
      <c r="J1332" s="2">
        <v>17330089</v>
      </c>
      <c r="K1332" s="4">
        <f>+VLOOKUP($J1332,DATOS_PERSONAL!B:C,2,0)</f>
        <v>1093</v>
      </c>
      <c r="L1332" s="4" t="str">
        <f>+VLOOKUP($J1332,DATOS_PERSONAL!B:D,3,0)</f>
        <v xml:space="preserve">JAVIER IGNACIO </v>
      </c>
      <c r="M1332" s="4" t="str">
        <f>+VLOOKUP($J1332,DATOS_PERSONAL!B:E,4,0)</f>
        <v xml:space="preserve">NARVAEZ SOACHE </v>
      </c>
      <c r="N1332" s="4" t="str">
        <f>+VLOOKUP($J1332,DATOS_PERSONAL!B:F,5,0)</f>
        <v>OROBERLÍN S.A.S.</v>
      </c>
      <c r="O1332" s="4">
        <f>+VLOOKUP($A1332,DATOS_CAPACITACIONES!A:N,11)</f>
        <v>78</v>
      </c>
      <c r="P1332" s="4">
        <f>+VLOOKUP($A1332,DATOS_CAPACITACIONES!A:L,12)</f>
        <v>78</v>
      </c>
      <c r="Q1332" s="3">
        <f t="shared" si="20"/>
        <v>1</v>
      </c>
    </row>
    <row r="1333" spans="1:17" ht="34.5" customHeight="1" x14ac:dyDescent="0.25">
      <c r="A1333" s="2">
        <v>50</v>
      </c>
      <c r="B1333" s="4" t="str">
        <f>+VLOOKUP($A1333,DATOS_CAPACITACIONES!A:B,2,0)</f>
        <v>SST</v>
      </c>
      <c r="C1333" s="4" t="str">
        <f>+VLOOKUP($A1333,DATOS_CAPACITACIONES!A:C,3,0)</f>
        <v>Riesgo biológico, riesgo físico, riesgo natural</v>
      </c>
      <c r="D1333" s="4" t="str">
        <f>+VLOOKUP($A1333,DATOS_CAPACITACIONES!A:D,4,0)</f>
        <v>Reconocer, identificar y diferenciar cada uno de estos riesgos presentes en las labores</v>
      </c>
      <c r="E1333" s="4" t="str">
        <f>+VLOOKUP($A1333,DATOS_CAPACITACIONES!A:E,5,0)</f>
        <v>Felipe Arias</v>
      </c>
      <c r="F1333" s="4" t="str">
        <f>+VLOOKUP($A1333,DATOS_CAPACITACIONES!A:F,6,0)</f>
        <v>Felipe Arias</v>
      </c>
      <c r="G1333" s="4" t="str">
        <f>+VLOOKUP($A1333,DATOS_CAPACITACIONES!A:G,7,0)</f>
        <v xml:space="preserve">Finca El Pilar </v>
      </c>
      <c r="H1333" s="5">
        <f>+VLOOKUP($A1333,DATOS_CAPACITACIONES!A:H,8,0)</f>
        <v>44394</v>
      </c>
      <c r="I1333" s="4">
        <f>+VLOOKUP($A1333,DATOS_CAPACITACIONES!A:I,9,0)</f>
        <v>90</v>
      </c>
      <c r="J1333" s="2">
        <v>1123116287</v>
      </c>
      <c r="K1333" s="4">
        <f>+VLOOKUP($J1333,DATOS_PERSONAL!B:C,2,0)</f>
        <v>1358</v>
      </c>
      <c r="L1333" s="4" t="str">
        <f>+VLOOKUP($J1333,DATOS_PERSONAL!B:D,3,0)</f>
        <v>IVAN JAVIER</v>
      </c>
      <c r="M1333" s="4" t="str">
        <f>+VLOOKUP($J1333,DATOS_PERSONAL!B:E,4,0)</f>
        <v xml:space="preserve">NARVAEZ HERNANDEZ </v>
      </c>
      <c r="N1333" s="4" t="str">
        <f>+VLOOKUP($J1333,DATOS_PERSONAL!B:F,5,0)</f>
        <v>OROBERLÍN S.A.S.</v>
      </c>
      <c r="O1333" s="4">
        <f>+VLOOKUP($A1333,DATOS_CAPACITACIONES!A:N,11)</f>
        <v>78</v>
      </c>
      <c r="P1333" s="4">
        <f>+VLOOKUP($A1333,DATOS_CAPACITACIONES!A:L,12)</f>
        <v>78</v>
      </c>
      <c r="Q1333" s="3">
        <f t="shared" si="20"/>
        <v>1</v>
      </c>
    </row>
    <row r="1334" spans="1:17" ht="34.5" customHeight="1" x14ac:dyDescent="0.25">
      <c r="A1334" s="2">
        <v>50</v>
      </c>
      <c r="B1334" s="4" t="str">
        <f>+VLOOKUP($A1334,DATOS_CAPACITACIONES!A:B,2,0)</f>
        <v>SST</v>
      </c>
      <c r="C1334" s="4" t="str">
        <f>+VLOOKUP($A1334,DATOS_CAPACITACIONES!A:C,3,0)</f>
        <v>Riesgo biológico, riesgo físico, riesgo natural</v>
      </c>
      <c r="D1334" s="4" t="str">
        <f>+VLOOKUP($A1334,DATOS_CAPACITACIONES!A:D,4,0)</f>
        <v>Reconocer, identificar y diferenciar cada uno de estos riesgos presentes en las labores</v>
      </c>
      <c r="E1334" s="4" t="str">
        <f>+VLOOKUP($A1334,DATOS_CAPACITACIONES!A:E,5,0)</f>
        <v>Felipe Arias</v>
      </c>
      <c r="F1334" s="4" t="str">
        <f>+VLOOKUP($A1334,DATOS_CAPACITACIONES!A:F,6,0)</f>
        <v>Felipe Arias</v>
      </c>
      <c r="G1334" s="4" t="str">
        <f>+VLOOKUP($A1334,DATOS_CAPACITACIONES!A:G,7,0)</f>
        <v xml:space="preserve">Finca El Pilar </v>
      </c>
      <c r="H1334" s="5">
        <f>+VLOOKUP($A1334,DATOS_CAPACITACIONES!A:H,8,0)</f>
        <v>44394</v>
      </c>
      <c r="I1334" s="4">
        <f>+VLOOKUP($A1334,DATOS_CAPACITACIONES!A:I,9,0)</f>
        <v>90</v>
      </c>
      <c r="J1334" s="2">
        <v>1003274956</v>
      </c>
      <c r="K1334" s="4">
        <f>+VLOOKUP($J1334,DATOS_PERSONAL!B:C,2,0)</f>
        <v>1463</v>
      </c>
      <c r="L1334" s="4" t="str">
        <f>+VLOOKUP($J1334,DATOS_PERSONAL!B:D,3,0)</f>
        <v>WILSON ENRRIQUE</v>
      </c>
      <c r="M1334" s="4" t="str">
        <f>+VLOOKUP($J1334,DATOS_PERSONAL!B:E,4,0)</f>
        <v>MURILLO JIMENEZ</v>
      </c>
      <c r="N1334" s="4" t="str">
        <f>+VLOOKUP($J1334,DATOS_PERSONAL!B:F,5,0)</f>
        <v>OROBERLÍN S.A.S.</v>
      </c>
      <c r="O1334" s="4">
        <f>+VLOOKUP($A1334,DATOS_CAPACITACIONES!A:N,11)</f>
        <v>78</v>
      </c>
      <c r="P1334" s="4">
        <f>+VLOOKUP($A1334,DATOS_CAPACITACIONES!A:L,12)</f>
        <v>78</v>
      </c>
      <c r="Q1334" s="3">
        <f t="shared" si="20"/>
        <v>1</v>
      </c>
    </row>
    <row r="1335" spans="1:17" ht="34.5" customHeight="1" x14ac:dyDescent="0.25">
      <c r="A1335" s="2">
        <v>50</v>
      </c>
      <c r="B1335" s="4" t="str">
        <f>+VLOOKUP($A1335,DATOS_CAPACITACIONES!A:B,2,0)</f>
        <v>SST</v>
      </c>
      <c r="C1335" s="4" t="str">
        <f>+VLOOKUP($A1335,DATOS_CAPACITACIONES!A:C,3,0)</f>
        <v>Riesgo biológico, riesgo físico, riesgo natural</v>
      </c>
      <c r="D1335" s="4" t="str">
        <f>+VLOOKUP($A1335,DATOS_CAPACITACIONES!A:D,4,0)</f>
        <v>Reconocer, identificar y diferenciar cada uno de estos riesgos presentes en las labores</v>
      </c>
      <c r="E1335" s="4" t="str">
        <f>+VLOOKUP($A1335,DATOS_CAPACITACIONES!A:E,5,0)</f>
        <v>Felipe Arias</v>
      </c>
      <c r="F1335" s="4" t="str">
        <f>+VLOOKUP($A1335,DATOS_CAPACITACIONES!A:F,6,0)</f>
        <v>Felipe Arias</v>
      </c>
      <c r="G1335" s="4" t="str">
        <f>+VLOOKUP($A1335,DATOS_CAPACITACIONES!A:G,7,0)</f>
        <v xml:space="preserve">Finca El Pilar </v>
      </c>
      <c r="H1335" s="5">
        <f>+VLOOKUP($A1335,DATOS_CAPACITACIONES!A:H,8,0)</f>
        <v>44394</v>
      </c>
      <c r="I1335" s="4">
        <f>+VLOOKUP($A1335,DATOS_CAPACITACIONES!A:I,9,0)</f>
        <v>90</v>
      </c>
      <c r="J1335" s="2">
        <v>1123115732</v>
      </c>
      <c r="K1335" s="4">
        <f>+VLOOKUP($J1335,DATOS_PERSONAL!B:C,2,0)</f>
        <v>1520</v>
      </c>
      <c r="L1335" s="4" t="str">
        <f>+VLOOKUP($J1335,DATOS_PERSONAL!B:D,3,0)</f>
        <v xml:space="preserve"> OVIDIO</v>
      </c>
      <c r="M1335" s="4" t="str">
        <f>+VLOOKUP($J1335,DATOS_PERSONAL!B:E,4,0)</f>
        <v>MURCIA JOJOA</v>
      </c>
      <c r="N1335" s="4" t="str">
        <f>+VLOOKUP($J1335,DATOS_PERSONAL!B:F,5,0)</f>
        <v>OROBERLÍN S.A.S.</v>
      </c>
      <c r="O1335" s="4">
        <f>+VLOOKUP($A1335,DATOS_CAPACITACIONES!A:N,11)</f>
        <v>78</v>
      </c>
      <c r="P1335" s="4">
        <f>+VLOOKUP($A1335,DATOS_CAPACITACIONES!A:L,12)</f>
        <v>78</v>
      </c>
      <c r="Q1335" s="3">
        <f t="shared" si="20"/>
        <v>1</v>
      </c>
    </row>
    <row r="1336" spans="1:17" ht="34.5" customHeight="1" x14ac:dyDescent="0.25">
      <c r="A1336" s="2">
        <v>50</v>
      </c>
      <c r="B1336" s="4" t="str">
        <f>+VLOOKUP($A1336,DATOS_CAPACITACIONES!A:B,2,0)</f>
        <v>SST</v>
      </c>
      <c r="C1336" s="4" t="str">
        <f>+VLOOKUP($A1336,DATOS_CAPACITACIONES!A:C,3,0)</f>
        <v>Riesgo biológico, riesgo físico, riesgo natural</v>
      </c>
      <c r="D1336" s="4" t="str">
        <f>+VLOOKUP($A1336,DATOS_CAPACITACIONES!A:D,4,0)</f>
        <v>Reconocer, identificar y diferenciar cada uno de estos riesgos presentes en las labores</v>
      </c>
      <c r="E1336" s="4" t="str">
        <f>+VLOOKUP($A1336,DATOS_CAPACITACIONES!A:E,5,0)</f>
        <v>Felipe Arias</v>
      </c>
      <c r="F1336" s="4" t="str">
        <f>+VLOOKUP($A1336,DATOS_CAPACITACIONES!A:F,6,0)</f>
        <v>Felipe Arias</v>
      </c>
      <c r="G1336" s="4" t="str">
        <f>+VLOOKUP($A1336,DATOS_CAPACITACIONES!A:G,7,0)</f>
        <v xml:space="preserve">Finca El Pilar </v>
      </c>
      <c r="H1336" s="5">
        <f>+VLOOKUP($A1336,DATOS_CAPACITACIONES!A:H,8,0)</f>
        <v>44394</v>
      </c>
      <c r="I1336" s="4">
        <f>+VLOOKUP($A1336,DATOS_CAPACITACIONES!A:I,9,0)</f>
        <v>90</v>
      </c>
      <c r="J1336" s="2">
        <v>40404467</v>
      </c>
      <c r="K1336" s="4">
        <f>+VLOOKUP($J1336,DATOS_PERSONAL!B:C,2,0)</f>
        <v>1029</v>
      </c>
      <c r="L1336" s="4" t="str">
        <f>+VLOOKUP($J1336,DATOS_PERSONAL!B:D,3,0)</f>
        <v>BLANCA MARINELLA</v>
      </c>
      <c r="M1336" s="4" t="str">
        <f>+VLOOKUP($J1336,DATOS_PERSONAL!B:E,4,0)</f>
        <v xml:space="preserve">MORENO SANCHEZ </v>
      </c>
      <c r="N1336" s="4" t="str">
        <f>+VLOOKUP($J1336,DATOS_PERSONAL!B:F,5,0)</f>
        <v>OROBERLÍN S.A.S.</v>
      </c>
      <c r="O1336" s="4">
        <f>+VLOOKUP($A1336,DATOS_CAPACITACIONES!A:N,11)</f>
        <v>78</v>
      </c>
      <c r="P1336" s="4">
        <f>+VLOOKUP($A1336,DATOS_CAPACITACIONES!A:L,12)</f>
        <v>78</v>
      </c>
      <c r="Q1336" s="3">
        <f t="shared" si="20"/>
        <v>1</v>
      </c>
    </row>
    <row r="1337" spans="1:17" ht="34.5" customHeight="1" x14ac:dyDescent="0.25">
      <c r="A1337" s="2">
        <v>50</v>
      </c>
      <c r="B1337" s="4" t="str">
        <f>+VLOOKUP($A1337,DATOS_CAPACITACIONES!A:B,2,0)</f>
        <v>SST</v>
      </c>
      <c r="C1337" s="4" t="str">
        <f>+VLOOKUP($A1337,DATOS_CAPACITACIONES!A:C,3,0)</f>
        <v>Riesgo biológico, riesgo físico, riesgo natural</v>
      </c>
      <c r="D1337" s="4" t="str">
        <f>+VLOOKUP($A1337,DATOS_CAPACITACIONES!A:D,4,0)</f>
        <v>Reconocer, identificar y diferenciar cada uno de estos riesgos presentes en las labores</v>
      </c>
      <c r="E1337" s="4" t="str">
        <f>+VLOOKUP($A1337,DATOS_CAPACITACIONES!A:E,5,0)</f>
        <v>Felipe Arias</v>
      </c>
      <c r="F1337" s="4" t="str">
        <f>+VLOOKUP($A1337,DATOS_CAPACITACIONES!A:F,6,0)</f>
        <v>Felipe Arias</v>
      </c>
      <c r="G1337" s="4" t="str">
        <f>+VLOOKUP($A1337,DATOS_CAPACITACIONES!A:G,7,0)</f>
        <v xml:space="preserve">Finca El Pilar </v>
      </c>
      <c r="H1337" s="5">
        <f>+VLOOKUP($A1337,DATOS_CAPACITACIONES!A:H,8,0)</f>
        <v>44394</v>
      </c>
      <c r="I1337" s="4">
        <f>+VLOOKUP($A1337,DATOS_CAPACITACIONES!A:I,9,0)</f>
        <v>90</v>
      </c>
      <c r="J1337" s="2">
        <v>40328103</v>
      </c>
      <c r="K1337" s="4">
        <f>+VLOOKUP($J1337,DATOS_PERSONAL!B:C,2,0)</f>
        <v>1030</v>
      </c>
      <c r="L1337" s="4" t="str">
        <f>+VLOOKUP($J1337,DATOS_PERSONAL!B:D,3,0)</f>
        <v>DORYS ADRIANA</v>
      </c>
      <c r="M1337" s="4" t="str">
        <f>+VLOOKUP($J1337,DATOS_PERSONAL!B:E,4,0)</f>
        <v xml:space="preserve">MORENO SANCHEZ </v>
      </c>
      <c r="N1337" s="4" t="str">
        <f>+VLOOKUP($J1337,DATOS_PERSONAL!B:F,5,0)</f>
        <v>OROBERLÍN S.A.S.</v>
      </c>
      <c r="O1337" s="4">
        <f>+VLOOKUP($A1337,DATOS_CAPACITACIONES!A:N,11)</f>
        <v>78</v>
      </c>
      <c r="P1337" s="4">
        <f>+VLOOKUP($A1337,DATOS_CAPACITACIONES!A:L,12)</f>
        <v>78</v>
      </c>
      <c r="Q1337" s="3">
        <f t="shared" si="20"/>
        <v>1</v>
      </c>
    </row>
    <row r="1338" spans="1:17" ht="34.5" customHeight="1" x14ac:dyDescent="0.25">
      <c r="A1338" s="2">
        <v>50</v>
      </c>
      <c r="B1338" s="4" t="str">
        <f>+VLOOKUP($A1338,DATOS_CAPACITACIONES!A:B,2,0)</f>
        <v>SST</v>
      </c>
      <c r="C1338" s="4" t="str">
        <f>+VLOOKUP($A1338,DATOS_CAPACITACIONES!A:C,3,0)</f>
        <v>Riesgo biológico, riesgo físico, riesgo natural</v>
      </c>
      <c r="D1338" s="4" t="str">
        <f>+VLOOKUP($A1338,DATOS_CAPACITACIONES!A:D,4,0)</f>
        <v>Reconocer, identificar y diferenciar cada uno de estos riesgos presentes en las labores</v>
      </c>
      <c r="E1338" s="4" t="str">
        <f>+VLOOKUP($A1338,DATOS_CAPACITACIONES!A:E,5,0)</f>
        <v>Felipe Arias</v>
      </c>
      <c r="F1338" s="4" t="str">
        <f>+VLOOKUP($A1338,DATOS_CAPACITACIONES!A:F,6,0)</f>
        <v>Felipe Arias</v>
      </c>
      <c r="G1338" s="4" t="str">
        <f>+VLOOKUP($A1338,DATOS_CAPACITACIONES!A:G,7,0)</f>
        <v xml:space="preserve">Finca El Pilar </v>
      </c>
      <c r="H1338" s="5">
        <f>+VLOOKUP($A1338,DATOS_CAPACITACIONES!A:H,8,0)</f>
        <v>44394</v>
      </c>
      <c r="I1338" s="4">
        <f>+VLOOKUP($A1338,DATOS_CAPACITACIONES!A:I,9,0)</f>
        <v>90</v>
      </c>
      <c r="J1338" s="2">
        <v>40326125</v>
      </c>
      <c r="K1338" s="4">
        <f>+VLOOKUP($J1338,DATOS_PERSONAL!B:C,2,0)</f>
        <v>1129</v>
      </c>
      <c r="L1338" s="4" t="str">
        <f>+VLOOKUP($J1338,DATOS_PERSONAL!B:D,3,0)</f>
        <v>LILIANA ANDREA</v>
      </c>
      <c r="M1338" s="4" t="str">
        <f>+VLOOKUP($J1338,DATOS_PERSONAL!B:E,4,0)</f>
        <v xml:space="preserve">MORENO NARVAEZ </v>
      </c>
      <c r="N1338" s="4" t="str">
        <f>+VLOOKUP($J1338,DATOS_PERSONAL!B:F,5,0)</f>
        <v>OROBERLÍN S.A.S.</v>
      </c>
      <c r="O1338" s="4">
        <f>+VLOOKUP($A1338,DATOS_CAPACITACIONES!A:N,11)</f>
        <v>78</v>
      </c>
      <c r="P1338" s="4">
        <f>+VLOOKUP($A1338,DATOS_CAPACITACIONES!A:L,12)</f>
        <v>78</v>
      </c>
      <c r="Q1338" s="3">
        <f t="shared" si="20"/>
        <v>1</v>
      </c>
    </row>
    <row r="1339" spans="1:17" ht="34.5" customHeight="1" x14ac:dyDescent="0.25">
      <c r="A1339" s="2">
        <v>50</v>
      </c>
      <c r="B1339" s="4" t="str">
        <f>+VLOOKUP($A1339,DATOS_CAPACITACIONES!A:B,2,0)</f>
        <v>SST</v>
      </c>
      <c r="C1339" s="4" t="str">
        <f>+VLOOKUP($A1339,DATOS_CAPACITACIONES!A:C,3,0)</f>
        <v>Riesgo biológico, riesgo físico, riesgo natural</v>
      </c>
      <c r="D1339" s="4" t="str">
        <f>+VLOOKUP($A1339,DATOS_CAPACITACIONES!A:D,4,0)</f>
        <v>Reconocer, identificar y diferenciar cada uno de estos riesgos presentes en las labores</v>
      </c>
      <c r="E1339" s="4" t="str">
        <f>+VLOOKUP($A1339,DATOS_CAPACITACIONES!A:E,5,0)</f>
        <v>Felipe Arias</v>
      </c>
      <c r="F1339" s="4" t="str">
        <f>+VLOOKUP($A1339,DATOS_CAPACITACIONES!A:F,6,0)</f>
        <v>Felipe Arias</v>
      </c>
      <c r="G1339" s="4" t="str">
        <f>+VLOOKUP($A1339,DATOS_CAPACITACIONES!A:G,7,0)</f>
        <v xml:space="preserve">Finca El Pilar </v>
      </c>
      <c r="H1339" s="5">
        <f>+VLOOKUP($A1339,DATOS_CAPACITACIONES!A:H,8,0)</f>
        <v>44394</v>
      </c>
      <c r="I1339" s="4">
        <f>+VLOOKUP($A1339,DATOS_CAPACITACIONES!A:I,9,0)</f>
        <v>90</v>
      </c>
      <c r="J1339" s="2">
        <v>1121873605</v>
      </c>
      <c r="K1339" s="4">
        <f>+VLOOKUP($J1339,DATOS_PERSONAL!B:C,2,0)</f>
        <v>1376</v>
      </c>
      <c r="L1339" s="4" t="str">
        <f>+VLOOKUP($J1339,DATOS_PERSONAL!B:D,3,0)</f>
        <v>ANDRES</v>
      </c>
      <c r="M1339" s="4" t="str">
        <f>+VLOOKUP($J1339,DATOS_PERSONAL!B:E,4,0)</f>
        <v xml:space="preserve">MONTEJO PLAZAS </v>
      </c>
      <c r="N1339" s="4" t="str">
        <f>+VLOOKUP($J1339,DATOS_PERSONAL!B:F,5,0)</f>
        <v>OROBERLÍN S.A.S.</v>
      </c>
      <c r="O1339" s="4">
        <f>+VLOOKUP($A1339,DATOS_CAPACITACIONES!A:N,11)</f>
        <v>78</v>
      </c>
      <c r="P1339" s="4">
        <f>+VLOOKUP($A1339,DATOS_CAPACITACIONES!A:L,12)</f>
        <v>78</v>
      </c>
      <c r="Q1339" s="3">
        <f t="shared" si="20"/>
        <v>1</v>
      </c>
    </row>
    <row r="1340" spans="1:17" ht="34.5" customHeight="1" x14ac:dyDescent="0.25">
      <c r="A1340" s="2">
        <v>50</v>
      </c>
      <c r="B1340" s="4" t="str">
        <f>+VLOOKUP($A1340,DATOS_CAPACITACIONES!A:B,2,0)</f>
        <v>SST</v>
      </c>
      <c r="C1340" s="4" t="str">
        <f>+VLOOKUP($A1340,DATOS_CAPACITACIONES!A:C,3,0)</f>
        <v>Riesgo biológico, riesgo físico, riesgo natural</v>
      </c>
      <c r="D1340" s="4" t="str">
        <f>+VLOOKUP($A1340,DATOS_CAPACITACIONES!A:D,4,0)</f>
        <v>Reconocer, identificar y diferenciar cada uno de estos riesgos presentes en las labores</v>
      </c>
      <c r="E1340" s="4" t="str">
        <f>+VLOOKUP($A1340,DATOS_CAPACITACIONES!A:E,5,0)</f>
        <v>Felipe Arias</v>
      </c>
      <c r="F1340" s="4" t="str">
        <f>+VLOOKUP($A1340,DATOS_CAPACITACIONES!A:F,6,0)</f>
        <v>Felipe Arias</v>
      </c>
      <c r="G1340" s="4" t="str">
        <f>+VLOOKUP($A1340,DATOS_CAPACITACIONES!A:G,7,0)</f>
        <v xml:space="preserve">Finca El Pilar </v>
      </c>
      <c r="H1340" s="5">
        <f>+VLOOKUP($A1340,DATOS_CAPACITACIONES!A:H,8,0)</f>
        <v>44394</v>
      </c>
      <c r="I1340" s="4">
        <f>+VLOOKUP($A1340,DATOS_CAPACITACIONES!A:I,9,0)</f>
        <v>90</v>
      </c>
      <c r="J1340" s="2">
        <v>19118159</v>
      </c>
      <c r="K1340" s="4">
        <f>+VLOOKUP($J1340,DATOS_PERSONAL!B:C,2,0)</f>
        <v>1402</v>
      </c>
      <c r="L1340" s="4" t="str">
        <f>+VLOOKUP($J1340,DATOS_PERSONAL!B:D,3,0)</f>
        <v xml:space="preserve">NICANOR </v>
      </c>
      <c r="M1340" s="4" t="str">
        <f>+VLOOKUP($J1340,DATOS_PERSONAL!B:E,4,0)</f>
        <v>MARTINEZ GOMEZ</v>
      </c>
      <c r="N1340" s="4" t="str">
        <f>+VLOOKUP($J1340,DATOS_PERSONAL!B:F,5,0)</f>
        <v>OROBERLÍN S.A.S.</v>
      </c>
      <c r="O1340" s="4">
        <f>+VLOOKUP($A1340,DATOS_CAPACITACIONES!A:N,11)</f>
        <v>78</v>
      </c>
      <c r="P1340" s="4">
        <f>+VLOOKUP($A1340,DATOS_CAPACITACIONES!A:L,12)</f>
        <v>78</v>
      </c>
      <c r="Q1340" s="3">
        <f t="shared" si="20"/>
        <v>1</v>
      </c>
    </row>
    <row r="1341" spans="1:17" ht="34.5" customHeight="1" x14ac:dyDescent="0.25">
      <c r="A1341" s="2">
        <v>50</v>
      </c>
      <c r="B1341" s="4" t="str">
        <f>+VLOOKUP($A1341,DATOS_CAPACITACIONES!A:B,2,0)</f>
        <v>SST</v>
      </c>
      <c r="C1341" s="4" t="str">
        <f>+VLOOKUP($A1341,DATOS_CAPACITACIONES!A:C,3,0)</f>
        <v>Riesgo biológico, riesgo físico, riesgo natural</v>
      </c>
      <c r="D1341" s="4" t="str">
        <f>+VLOOKUP($A1341,DATOS_CAPACITACIONES!A:D,4,0)</f>
        <v>Reconocer, identificar y diferenciar cada uno de estos riesgos presentes en las labores</v>
      </c>
      <c r="E1341" s="4" t="str">
        <f>+VLOOKUP($A1341,DATOS_CAPACITACIONES!A:E,5,0)</f>
        <v>Felipe Arias</v>
      </c>
      <c r="F1341" s="4" t="str">
        <f>+VLOOKUP($A1341,DATOS_CAPACITACIONES!A:F,6,0)</f>
        <v>Felipe Arias</v>
      </c>
      <c r="G1341" s="4" t="str">
        <f>+VLOOKUP($A1341,DATOS_CAPACITACIONES!A:G,7,0)</f>
        <v xml:space="preserve">Finca El Pilar </v>
      </c>
      <c r="H1341" s="5">
        <f>+VLOOKUP($A1341,DATOS_CAPACITACIONES!A:H,8,0)</f>
        <v>44394</v>
      </c>
      <c r="I1341" s="4">
        <f>+VLOOKUP($A1341,DATOS_CAPACITACIONES!A:I,9,0)</f>
        <v>90</v>
      </c>
      <c r="J1341" s="2">
        <v>85380891</v>
      </c>
      <c r="K1341" s="4">
        <f>+VLOOKUP($J1341,DATOS_PERSONAL!B:C,2,0)</f>
        <v>1532</v>
      </c>
      <c r="L1341" s="4" t="str">
        <f>+VLOOKUP($J1341,DATOS_PERSONAL!B:D,3,0)</f>
        <v>JOSE FERNANDO</v>
      </c>
      <c r="M1341" s="4" t="str">
        <f>+VLOOKUP($J1341,DATOS_PERSONAL!B:E,4,0)</f>
        <v xml:space="preserve">MANGA GUZMAN </v>
      </c>
      <c r="N1341" s="4" t="str">
        <f>+VLOOKUP($J1341,DATOS_PERSONAL!B:F,5,0)</f>
        <v>OROBERLÍN S.A.S.</v>
      </c>
      <c r="O1341" s="4">
        <f>+VLOOKUP($A1341,DATOS_CAPACITACIONES!A:N,11)</f>
        <v>78</v>
      </c>
      <c r="P1341" s="4">
        <f>+VLOOKUP($A1341,DATOS_CAPACITACIONES!A:L,12)</f>
        <v>78</v>
      </c>
      <c r="Q1341" s="3">
        <f t="shared" si="20"/>
        <v>1</v>
      </c>
    </row>
    <row r="1342" spans="1:17" ht="34.5" customHeight="1" x14ac:dyDescent="0.25">
      <c r="A1342" s="2">
        <v>50</v>
      </c>
      <c r="B1342" s="4" t="str">
        <f>+VLOOKUP($A1342,DATOS_CAPACITACIONES!A:B,2,0)</f>
        <v>SST</v>
      </c>
      <c r="C1342" s="4" t="str">
        <f>+VLOOKUP($A1342,DATOS_CAPACITACIONES!A:C,3,0)</f>
        <v>Riesgo biológico, riesgo físico, riesgo natural</v>
      </c>
      <c r="D1342" s="4" t="str">
        <f>+VLOOKUP($A1342,DATOS_CAPACITACIONES!A:D,4,0)</f>
        <v>Reconocer, identificar y diferenciar cada uno de estos riesgos presentes en las labores</v>
      </c>
      <c r="E1342" s="4" t="str">
        <f>+VLOOKUP($A1342,DATOS_CAPACITACIONES!A:E,5,0)</f>
        <v>Felipe Arias</v>
      </c>
      <c r="F1342" s="4" t="str">
        <f>+VLOOKUP($A1342,DATOS_CAPACITACIONES!A:F,6,0)</f>
        <v>Felipe Arias</v>
      </c>
      <c r="G1342" s="4" t="str">
        <f>+VLOOKUP($A1342,DATOS_CAPACITACIONES!A:G,7,0)</f>
        <v xml:space="preserve">Finca El Pilar </v>
      </c>
      <c r="H1342" s="5">
        <f>+VLOOKUP($A1342,DATOS_CAPACITACIONES!A:H,8,0)</f>
        <v>44394</v>
      </c>
      <c r="I1342" s="4">
        <f>+VLOOKUP($A1342,DATOS_CAPACITACIONES!A:I,9,0)</f>
        <v>90</v>
      </c>
      <c r="J1342" s="2">
        <v>7837936</v>
      </c>
      <c r="K1342" s="4">
        <f>+VLOOKUP($J1342,DATOS_PERSONAL!B:C,2,0)</f>
        <v>1011</v>
      </c>
      <c r="L1342" s="4" t="str">
        <f>+VLOOKUP($J1342,DATOS_PERSONAL!B:D,3,0)</f>
        <v xml:space="preserve"> WILSON</v>
      </c>
      <c r="M1342" s="4" t="str">
        <f>+VLOOKUP($J1342,DATOS_PERSONAL!B:E,4,0)</f>
        <v>LOPEZ RINCON</v>
      </c>
      <c r="N1342" s="4" t="str">
        <f>+VLOOKUP($J1342,DATOS_PERSONAL!B:F,5,0)</f>
        <v>OROBERLÍN S.A.S.</v>
      </c>
      <c r="O1342" s="4">
        <f>+VLOOKUP($A1342,DATOS_CAPACITACIONES!A:N,11)</f>
        <v>78</v>
      </c>
      <c r="P1342" s="4">
        <f>+VLOOKUP($A1342,DATOS_CAPACITACIONES!A:L,12)</f>
        <v>78</v>
      </c>
      <c r="Q1342" s="3">
        <f t="shared" si="20"/>
        <v>1</v>
      </c>
    </row>
    <row r="1343" spans="1:17" ht="34.5" customHeight="1" x14ac:dyDescent="0.25">
      <c r="A1343" s="2">
        <v>50</v>
      </c>
      <c r="B1343" s="4" t="str">
        <f>+VLOOKUP($A1343,DATOS_CAPACITACIONES!A:B,2,0)</f>
        <v>SST</v>
      </c>
      <c r="C1343" s="4" t="str">
        <f>+VLOOKUP($A1343,DATOS_CAPACITACIONES!A:C,3,0)</f>
        <v>Riesgo biológico, riesgo físico, riesgo natural</v>
      </c>
      <c r="D1343" s="4" t="str">
        <f>+VLOOKUP($A1343,DATOS_CAPACITACIONES!A:D,4,0)</f>
        <v>Reconocer, identificar y diferenciar cada uno de estos riesgos presentes en las labores</v>
      </c>
      <c r="E1343" s="4" t="str">
        <f>+VLOOKUP($A1343,DATOS_CAPACITACIONES!A:E,5,0)</f>
        <v>Felipe Arias</v>
      </c>
      <c r="F1343" s="4" t="str">
        <f>+VLOOKUP($A1343,DATOS_CAPACITACIONES!A:F,6,0)</f>
        <v>Felipe Arias</v>
      </c>
      <c r="G1343" s="4" t="str">
        <f>+VLOOKUP($A1343,DATOS_CAPACITACIONES!A:G,7,0)</f>
        <v xml:space="preserve">Finca El Pilar </v>
      </c>
      <c r="H1343" s="5">
        <f>+VLOOKUP($A1343,DATOS_CAPACITACIONES!A:H,8,0)</f>
        <v>44394</v>
      </c>
      <c r="I1343" s="4">
        <f>+VLOOKUP($A1343,DATOS_CAPACITACIONES!A:I,9,0)</f>
        <v>90</v>
      </c>
      <c r="J1343" s="2">
        <v>7837811</v>
      </c>
      <c r="K1343" s="4" t="str">
        <f>+VLOOKUP($J1343,DATOS_PERSONAL!B:C,2,0)</f>
        <v>N/A</v>
      </c>
      <c r="L1343" s="4" t="str">
        <f>+VLOOKUP($J1343,DATOS_PERSONAL!B:D,3,0)</f>
        <v xml:space="preserve">ESTEBAN </v>
      </c>
      <c r="M1343" s="4" t="str">
        <f>+VLOOKUP($J1343,DATOS_PERSONAL!B:E,4,0)</f>
        <v>LOPEZ</v>
      </c>
      <c r="N1343" s="4" t="str">
        <f>+VLOOKUP($J1343,DATOS_PERSONAL!B:F,5,0)</f>
        <v>OROBERLÍN S.A.S.</v>
      </c>
      <c r="O1343" s="4">
        <f>+VLOOKUP($A1343,DATOS_CAPACITACIONES!A:N,11)</f>
        <v>78</v>
      </c>
      <c r="P1343" s="4">
        <f>+VLOOKUP($A1343,DATOS_CAPACITACIONES!A:L,12)</f>
        <v>78</v>
      </c>
      <c r="Q1343" s="3">
        <f t="shared" si="20"/>
        <v>1</v>
      </c>
    </row>
    <row r="1344" spans="1:17" ht="34.5" customHeight="1" x14ac:dyDescent="0.25">
      <c r="A1344" s="2">
        <v>50</v>
      </c>
      <c r="B1344" s="4" t="str">
        <f>+VLOOKUP($A1344,DATOS_CAPACITACIONES!A:B,2,0)</f>
        <v>SST</v>
      </c>
      <c r="C1344" s="4" t="str">
        <f>+VLOOKUP($A1344,DATOS_CAPACITACIONES!A:C,3,0)</f>
        <v>Riesgo biológico, riesgo físico, riesgo natural</v>
      </c>
      <c r="D1344" s="4" t="str">
        <f>+VLOOKUP($A1344,DATOS_CAPACITACIONES!A:D,4,0)</f>
        <v>Reconocer, identificar y diferenciar cada uno de estos riesgos presentes en las labores</v>
      </c>
      <c r="E1344" s="4" t="str">
        <f>+VLOOKUP($A1344,DATOS_CAPACITACIONES!A:E,5,0)</f>
        <v>Felipe Arias</v>
      </c>
      <c r="F1344" s="4" t="str">
        <f>+VLOOKUP($A1344,DATOS_CAPACITACIONES!A:F,6,0)</f>
        <v>Felipe Arias</v>
      </c>
      <c r="G1344" s="4" t="str">
        <f>+VLOOKUP($A1344,DATOS_CAPACITACIONES!A:G,7,0)</f>
        <v xml:space="preserve">Finca El Pilar </v>
      </c>
      <c r="H1344" s="5">
        <f>+VLOOKUP($A1344,DATOS_CAPACITACIONES!A:H,8,0)</f>
        <v>44394</v>
      </c>
      <c r="I1344" s="4">
        <f>+VLOOKUP($A1344,DATOS_CAPACITACIONES!A:I,9,0)</f>
        <v>90</v>
      </c>
      <c r="J1344" s="2">
        <v>1063724340</v>
      </c>
      <c r="K1344" s="4">
        <f>+VLOOKUP($J1344,DATOS_PERSONAL!B:C,2,0)</f>
        <v>1345</v>
      </c>
      <c r="L1344" s="4" t="str">
        <f>+VLOOKUP($J1344,DATOS_PERSONAL!B:D,3,0)</f>
        <v xml:space="preserve"> LUIS ALBERTO</v>
      </c>
      <c r="M1344" s="4" t="str">
        <f>+VLOOKUP($J1344,DATOS_PERSONAL!B:E,4,0)</f>
        <v>JULIO ANAYA</v>
      </c>
      <c r="N1344" s="4" t="str">
        <f>+VLOOKUP($J1344,DATOS_PERSONAL!B:F,5,0)</f>
        <v>OROBERLÍN S.A.S.</v>
      </c>
      <c r="O1344" s="4">
        <f>+VLOOKUP($A1344,DATOS_CAPACITACIONES!A:N,11)</f>
        <v>78</v>
      </c>
      <c r="P1344" s="4">
        <f>+VLOOKUP($A1344,DATOS_CAPACITACIONES!A:L,12)</f>
        <v>78</v>
      </c>
      <c r="Q1344" s="3">
        <f t="shared" si="20"/>
        <v>1</v>
      </c>
    </row>
    <row r="1345" spans="1:17" ht="34.5" customHeight="1" x14ac:dyDescent="0.25">
      <c r="A1345" s="2">
        <v>50</v>
      </c>
      <c r="B1345" s="4" t="str">
        <f>+VLOOKUP($A1345,DATOS_CAPACITACIONES!A:B,2,0)</f>
        <v>SST</v>
      </c>
      <c r="C1345" s="4" t="str">
        <f>+VLOOKUP($A1345,DATOS_CAPACITACIONES!A:C,3,0)</f>
        <v>Riesgo biológico, riesgo físico, riesgo natural</v>
      </c>
      <c r="D1345" s="4" t="str">
        <f>+VLOOKUP($A1345,DATOS_CAPACITACIONES!A:D,4,0)</f>
        <v>Reconocer, identificar y diferenciar cada uno de estos riesgos presentes en las labores</v>
      </c>
      <c r="E1345" s="4" t="str">
        <f>+VLOOKUP($A1345,DATOS_CAPACITACIONES!A:E,5,0)</f>
        <v>Felipe Arias</v>
      </c>
      <c r="F1345" s="4" t="str">
        <f>+VLOOKUP($A1345,DATOS_CAPACITACIONES!A:F,6,0)</f>
        <v>Felipe Arias</v>
      </c>
      <c r="G1345" s="4" t="str">
        <f>+VLOOKUP($A1345,DATOS_CAPACITACIONES!A:G,7,0)</f>
        <v xml:space="preserve">Finca El Pilar </v>
      </c>
      <c r="H1345" s="5">
        <f>+VLOOKUP($A1345,DATOS_CAPACITACIONES!A:H,8,0)</f>
        <v>44394</v>
      </c>
      <c r="I1345" s="4">
        <f>+VLOOKUP($A1345,DATOS_CAPACITACIONES!A:I,9,0)</f>
        <v>90</v>
      </c>
      <c r="J1345" s="2">
        <v>1120506666</v>
      </c>
      <c r="K1345" s="4">
        <f>+VLOOKUP($J1345,DATOS_PERSONAL!B:C,2,0)</f>
        <v>1523</v>
      </c>
      <c r="L1345" s="4" t="str">
        <f>+VLOOKUP($J1345,DATOS_PERSONAL!B:D,3,0)</f>
        <v>WAGNER STEVEN</v>
      </c>
      <c r="M1345" s="4" t="str">
        <f>+VLOOKUP($J1345,DATOS_PERSONAL!B:E,4,0)</f>
        <v xml:space="preserve">HERNANDEZ SUPELANO </v>
      </c>
      <c r="N1345" s="4" t="str">
        <f>+VLOOKUP($J1345,DATOS_PERSONAL!B:F,5,0)</f>
        <v>OROBERLÍN S.A.S.</v>
      </c>
      <c r="O1345" s="4">
        <f>+VLOOKUP($A1345,DATOS_CAPACITACIONES!A:N,11)</f>
        <v>78</v>
      </c>
      <c r="P1345" s="4">
        <f>+VLOOKUP($A1345,DATOS_CAPACITACIONES!A:L,12)</f>
        <v>78</v>
      </c>
      <c r="Q1345" s="3">
        <f t="shared" si="20"/>
        <v>1</v>
      </c>
    </row>
    <row r="1346" spans="1:17" ht="34.5" customHeight="1" x14ac:dyDescent="0.25">
      <c r="A1346" s="2">
        <v>50</v>
      </c>
      <c r="B1346" s="4" t="str">
        <f>+VLOOKUP($A1346,DATOS_CAPACITACIONES!A:B,2,0)</f>
        <v>SST</v>
      </c>
      <c r="C1346" s="4" t="str">
        <f>+VLOOKUP($A1346,DATOS_CAPACITACIONES!A:C,3,0)</f>
        <v>Riesgo biológico, riesgo físico, riesgo natural</v>
      </c>
      <c r="D1346" s="4" t="str">
        <f>+VLOOKUP($A1346,DATOS_CAPACITACIONES!A:D,4,0)</f>
        <v>Reconocer, identificar y diferenciar cada uno de estos riesgos presentes en las labores</v>
      </c>
      <c r="E1346" s="4" t="str">
        <f>+VLOOKUP($A1346,DATOS_CAPACITACIONES!A:E,5,0)</f>
        <v>Felipe Arias</v>
      </c>
      <c r="F1346" s="4" t="str">
        <f>+VLOOKUP($A1346,DATOS_CAPACITACIONES!A:F,6,0)</f>
        <v>Felipe Arias</v>
      </c>
      <c r="G1346" s="4" t="str">
        <f>+VLOOKUP($A1346,DATOS_CAPACITACIONES!A:G,7,0)</f>
        <v xml:space="preserve">Finca El Pilar </v>
      </c>
      <c r="H1346" s="5">
        <f>+VLOOKUP($A1346,DATOS_CAPACITACIONES!A:H,8,0)</f>
        <v>44394</v>
      </c>
      <c r="I1346" s="4">
        <f>+VLOOKUP($A1346,DATOS_CAPACITACIONES!A:I,9,0)</f>
        <v>90</v>
      </c>
      <c r="J1346" s="2">
        <v>1121819496</v>
      </c>
      <c r="K1346" s="4">
        <f>+VLOOKUP($J1346,DATOS_PERSONAL!B:C,2,0)</f>
        <v>1008</v>
      </c>
      <c r="L1346" s="4" t="str">
        <f>+VLOOKUP($J1346,DATOS_PERSONAL!B:D,3,0)</f>
        <v xml:space="preserve"> OMAR JOSE</v>
      </c>
      <c r="M1346" s="4" t="str">
        <f>+VLOOKUP($J1346,DATOS_PERSONAL!B:E,4,0)</f>
        <v>HERNANDEZ RUIZ</v>
      </c>
      <c r="N1346" s="4" t="str">
        <f>+VLOOKUP($J1346,DATOS_PERSONAL!B:F,5,0)</f>
        <v>OROBERLÍN S.A.S.</v>
      </c>
      <c r="O1346" s="4">
        <f>+VLOOKUP($A1346,DATOS_CAPACITACIONES!A:N,11)</f>
        <v>78</v>
      </c>
      <c r="P1346" s="4">
        <f>+VLOOKUP($A1346,DATOS_CAPACITACIONES!A:L,12)</f>
        <v>78</v>
      </c>
      <c r="Q1346" s="3">
        <f t="shared" ref="Q1346:Q1409" si="21">(P1346/O1346)</f>
        <v>1</v>
      </c>
    </row>
    <row r="1347" spans="1:17" ht="34.5" customHeight="1" x14ac:dyDescent="0.25">
      <c r="A1347" s="2">
        <v>50</v>
      </c>
      <c r="B1347" s="4" t="str">
        <f>+VLOOKUP($A1347,DATOS_CAPACITACIONES!A:B,2,0)</f>
        <v>SST</v>
      </c>
      <c r="C1347" s="4" t="str">
        <f>+VLOOKUP($A1347,DATOS_CAPACITACIONES!A:C,3,0)</f>
        <v>Riesgo biológico, riesgo físico, riesgo natural</v>
      </c>
      <c r="D1347" s="4" t="str">
        <f>+VLOOKUP($A1347,DATOS_CAPACITACIONES!A:D,4,0)</f>
        <v>Reconocer, identificar y diferenciar cada uno de estos riesgos presentes en las labores</v>
      </c>
      <c r="E1347" s="4" t="str">
        <f>+VLOOKUP($A1347,DATOS_CAPACITACIONES!A:E,5,0)</f>
        <v>Felipe Arias</v>
      </c>
      <c r="F1347" s="4" t="str">
        <f>+VLOOKUP($A1347,DATOS_CAPACITACIONES!A:F,6,0)</f>
        <v>Felipe Arias</v>
      </c>
      <c r="G1347" s="4" t="str">
        <f>+VLOOKUP($A1347,DATOS_CAPACITACIONES!A:G,7,0)</f>
        <v xml:space="preserve">Finca El Pilar </v>
      </c>
      <c r="H1347" s="5">
        <f>+VLOOKUP($A1347,DATOS_CAPACITACIONES!A:H,8,0)</f>
        <v>44394</v>
      </c>
      <c r="I1347" s="4">
        <f>+VLOOKUP($A1347,DATOS_CAPACITACIONES!A:I,9,0)</f>
        <v>90</v>
      </c>
      <c r="J1347" s="2">
        <v>1121911429</v>
      </c>
      <c r="K1347" s="4">
        <f>+VLOOKUP($J1347,DATOS_PERSONAL!B:C,2,0)</f>
        <v>1037</v>
      </c>
      <c r="L1347" s="4" t="str">
        <f>+VLOOKUP($J1347,DATOS_PERSONAL!B:D,3,0)</f>
        <v>JYMMY ALEXANDER</v>
      </c>
      <c r="M1347" s="4" t="str">
        <f>+VLOOKUP($J1347,DATOS_PERSONAL!B:E,4,0)</f>
        <v xml:space="preserve">HERNANDEZ MORENO  </v>
      </c>
      <c r="N1347" s="4" t="str">
        <f>+VLOOKUP($J1347,DATOS_PERSONAL!B:F,5,0)</f>
        <v>OROBERLÍN S.A.S.</v>
      </c>
      <c r="O1347" s="4">
        <f>+VLOOKUP($A1347,DATOS_CAPACITACIONES!A:N,11)</f>
        <v>78</v>
      </c>
      <c r="P1347" s="4">
        <f>+VLOOKUP($A1347,DATOS_CAPACITACIONES!A:L,12)</f>
        <v>78</v>
      </c>
      <c r="Q1347" s="3">
        <f t="shared" si="21"/>
        <v>1</v>
      </c>
    </row>
    <row r="1348" spans="1:17" ht="34.5" customHeight="1" x14ac:dyDescent="0.25">
      <c r="A1348" s="2">
        <v>50</v>
      </c>
      <c r="B1348" s="4" t="str">
        <f>+VLOOKUP($A1348,DATOS_CAPACITACIONES!A:B,2,0)</f>
        <v>SST</v>
      </c>
      <c r="C1348" s="4" t="str">
        <f>+VLOOKUP($A1348,DATOS_CAPACITACIONES!A:C,3,0)</f>
        <v>Riesgo biológico, riesgo físico, riesgo natural</v>
      </c>
      <c r="D1348" s="4" t="str">
        <f>+VLOOKUP($A1348,DATOS_CAPACITACIONES!A:D,4,0)</f>
        <v>Reconocer, identificar y diferenciar cada uno de estos riesgos presentes en las labores</v>
      </c>
      <c r="E1348" s="4" t="str">
        <f>+VLOOKUP($A1348,DATOS_CAPACITACIONES!A:E,5,0)</f>
        <v>Felipe Arias</v>
      </c>
      <c r="F1348" s="4" t="str">
        <f>+VLOOKUP($A1348,DATOS_CAPACITACIONES!A:F,6,0)</f>
        <v>Felipe Arias</v>
      </c>
      <c r="G1348" s="4" t="str">
        <f>+VLOOKUP($A1348,DATOS_CAPACITACIONES!A:G,7,0)</f>
        <v xml:space="preserve">Finca El Pilar </v>
      </c>
      <c r="H1348" s="5">
        <f>+VLOOKUP($A1348,DATOS_CAPACITACIONES!A:H,8,0)</f>
        <v>44394</v>
      </c>
      <c r="I1348" s="4">
        <f>+VLOOKUP($A1348,DATOS_CAPACITACIONES!A:I,9,0)</f>
        <v>90</v>
      </c>
      <c r="J1348" s="2">
        <v>1121934150</v>
      </c>
      <c r="K1348" s="4">
        <f>+VLOOKUP($J1348,DATOS_PERSONAL!B:C,2,0)</f>
        <v>1058</v>
      </c>
      <c r="L1348" s="4" t="str">
        <f>+VLOOKUP($J1348,DATOS_PERSONAL!B:D,3,0)</f>
        <v xml:space="preserve"> YULIAN ANDRES</v>
      </c>
      <c r="M1348" s="4" t="str">
        <f>+VLOOKUP($J1348,DATOS_PERSONAL!B:E,4,0)</f>
        <v>HERNANDEZ MORENO</v>
      </c>
      <c r="N1348" s="4" t="str">
        <f>+VLOOKUP($J1348,DATOS_PERSONAL!B:F,5,0)</f>
        <v>OROBERLÍN S.A.S.</v>
      </c>
      <c r="O1348" s="4">
        <f>+VLOOKUP($A1348,DATOS_CAPACITACIONES!A:N,11)</f>
        <v>78</v>
      </c>
      <c r="P1348" s="4">
        <f>+VLOOKUP($A1348,DATOS_CAPACITACIONES!A:L,12)</f>
        <v>78</v>
      </c>
      <c r="Q1348" s="3">
        <f t="shared" si="21"/>
        <v>1</v>
      </c>
    </row>
    <row r="1349" spans="1:17" ht="34.5" customHeight="1" x14ac:dyDescent="0.25">
      <c r="A1349" s="2">
        <v>50</v>
      </c>
      <c r="B1349" s="4" t="str">
        <f>+VLOOKUP($A1349,DATOS_CAPACITACIONES!A:B,2,0)</f>
        <v>SST</v>
      </c>
      <c r="C1349" s="4" t="str">
        <f>+VLOOKUP($A1349,DATOS_CAPACITACIONES!A:C,3,0)</f>
        <v>Riesgo biológico, riesgo físico, riesgo natural</v>
      </c>
      <c r="D1349" s="4" t="str">
        <f>+VLOOKUP($A1349,DATOS_CAPACITACIONES!A:D,4,0)</f>
        <v>Reconocer, identificar y diferenciar cada uno de estos riesgos presentes en las labores</v>
      </c>
      <c r="E1349" s="4" t="str">
        <f>+VLOOKUP($A1349,DATOS_CAPACITACIONES!A:E,5,0)</f>
        <v>Felipe Arias</v>
      </c>
      <c r="F1349" s="4" t="str">
        <f>+VLOOKUP($A1349,DATOS_CAPACITACIONES!A:F,6,0)</f>
        <v>Felipe Arias</v>
      </c>
      <c r="G1349" s="4" t="str">
        <f>+VLOOKUP($A1349,DATOS_CAPACITACIONES!A:G,7,0)</f>
        <v xml:space="preserve">Finca El Pilar </v>
      </c>
      <c r="H1349" s="5">
        <f>+VLOOKUP($A1349,DATOS_CAPACITACIONES!A:H,8,0)</f>
        <v>44394</v>
      </c>
      <c r="I1349" s="4">
        <f>+VLOOKUP($A1349,DATOS_CAPACITACIONES!A:I,9,0)</f>
        <v>90</v>
      </c>
      <c r="J1349" s="2">
        <v>1007329990</v>
      </c>
      <c r="K1349" s="4">
        <f>+VLOOKUP($J1349,DATOS_PERSONAL!B:C,2,0)</f>
        <v>1101</v>
      </c>
      <c r="L1349" s="4" t="str">
        <f>+VLOOKUP($J1349,DATOS_PERSONAL!B:D,3,0)</f>
        <v>ADRIANA</v>
      </c>
      <c r="M1349" s="4" t="str">
        <f>+VLOOKUP($J1349,DATOS_PERSONAL!B:E,4,0)</f>
        <v xml:space="preserve">HERNANDEZ LONDOÑO </v>
      </c>
      <c r="N1349" s="4" t="str">
        <f>+VLOOKUP($J1349,DATOS_PERSONAL!B:F,5,0)</f>
        <v>OROBERLÍN S.A.S.</v>
      </c>
      <c r="O1349" s="4">
        <f>+VLOOKUP($A1349,DATOS_CAPACITACIONES!A:N,11)</f>
        <v>78</v>
      </c>
      <c r="P1349" s="4">
        <f>+VLOOKUP($A1349,DATOS_CAPACITACIONES!A:L,12)</f>
        <v>78</v>
      </c>
      <c r="Q1349" s="3">
        <f t="shared" si="21"/>
        <v>1</v>
      </c>
    </row>
    <row r="1350" spans="1:17" ht="34.5" customHeight="1" x14ac:dyDescent="0.25">
      <c r="A1350" s="2">
        <v>50</v>
      </c>
      <c r="B1350" s="4" t="str">
        <f>+VLOOKUP($A1350,DATOS_CAPACITACIONES!A:B,2,0)</f>
        <v>SST</v>
      </c>
      <c r="C1350" s="4" t="str">
        <f>+VLOOKUP($A1350,DATOS_CAPACITACIONES!A:C,3,0)</f>
        <v>Riesgo biológico, riesgo físico, riesgo natural</v>
      </c>
      <c r="D1350" s="4" t="str">
        <f>+VLOOKUP($A1350,DATOS_CAPACITACIONES!A:D,4,0)</f>
        <v>Reconocer, identificar y diferenciar cada uno de estos riesgos presentes en las labores</v>
      </c>
      <c r="E1350" s="4" t="str">
        <f>+VLOOKUP($A1350,DATOS_CAPACITACIONES!A:E,5,0)</f>
        <v>Felipe Arias</v>
      </c>
      <c r="F1350" s="4" t="str">
        <f>+VLOOKUP($A1350,DATOS_CAPACITACIONES!A:F,6,0)</f>
        <v>Felipe Arias</v>
      </c>
      <c r="G1350" s="4" t="str">
        <f>+VLOOKUP($A1350,DATOS_CAPACITACIONES!A:G,7,0)</f>
        <v xml:space="preserve">Finca El Pilar </v>
      </c>
      <c r="H1350" s="5">
        <f>+VLOOKUP($A1350,DATOS_CAPACITACIONES!A:H,8,0)</f>
        <v>44394</v>
      </c>
      <c r="I1350" s="4">
        <f>+VLOOKUP($A1350,DATOS_CAPACITACIONES!A:I,9,0)</f>
        <v>90</v>
      </c>
      <c r="J1350" s="2">
        <v>1123115110</v>
      </c>
      <c r="K1350" s="4">
        <f>+VLOOKUP($J1350,DATOS_PERSONAL!B:C,2,0)</f>
        <v>1371</v>
      </c>
      <c r="L1350" s="4" t="str">
        <f>+VLOOKUP($J1350,DATOS_PERSONAL!B:D,3,0)</f>
        <v>MARINELLY</v>
      </c>
      <c r="M1350" s="4" t="str">
        <f>+VLOOKUP($J1350,DATOS_PERSONAL!B:E,4,0)</f>
        <v xml:space="preserve">HERNANDEZ JILGUERO </v>
      </c>
      <c r="N1350" s="4" t="str">
        <f>+VLOOKUP($J1350,DATOS_PERSONAL!B:F,5,0)</f>
        <v>OROBERLÍN S.A.S.</v>
      </c>
      <c r="O1350" s="4">
        <f>+VLOOKUP($A1350,DATOS_CAPACITACIONES!A:N,11)</f>
        <v>78</v>
      </c>
      <c r="P1350" s="4">
        <f>+VLOOKUP($A1350,DATOS_CAPACITACIONES!A:L,12)</f>
        <v>78</v>
      </c>
      <c r="Q1350" s="3">
        <f t="shared" si="21"/>
        <v>1</v>
      </c>
    </row>
    <row r="1351" spans="1:17" ht="34.5" customHeight="1" x14ac:dyDescent="0.25">
      <c r="A1351" s="2">
        <v>50</v>
      </c>
      <c r="B1351" s="4" t="str">
        <f>+VLOOKUP($A1351,DATOS_CAPACITACIONES!A:B,2,0)</f>
        <v>SST</v>
      </c>
      <c r="C1351" s="4" t="str">
        <f>+VLOOKUP($A1351,DATOS_CAPACITACIONES!A:C,3,0)</f>
        <v>Riesgo biológico, riesgo físico, riesgo natural</v>
      </c>
      <c r="D1351" s="4" t="str">
        <f>+VLOOKUP($A1351,DATOS_CAPACITACIONES!A:D,4,0)</f>
        <v>Reconocer, identificar y diferenciar cada uno de estos riesgos presentes en las labores</v>
      </c>
      <c r="E1351" s="4" t="str">
        <f>+VLOOKUP($A1351,DATOS_CAPACITACIONES!A:E,5,0)</f>
        <v>Felipe Arias</v>
      </c>
      <c r="F1351" s="4" t="str">
        <f>+VLOOKUP($A1351,DATOS_CAPACITACIONES!A:F,6,0)</f>
        <v>Felipe Arias</v>
      </c>
      <c r="G1351" s="4" t="str">
        <f>+VLOOKUP($A1351,DATOS_CAPACITACIONES!A:G,7,0)</f>
        <v xml:space="preserve">Finca El Pilar </v>
      </c>
      <c r="H1351" s="5">
        <f>+VLOOKUP($A1351,DATOS_CAPACITACIONES!A:H,8,0)</f>
        <v>44394</v>
      </c>
      <c r="I1351" s="4">
        <f>+VLOOKUP($A1351,DATOS_CAPACITACIONES!A:I,9,0)</f>
        <v>90</v>
      </c>
      <c r="J1351" s="2">
        <v>17490003</v>
      </c>
      <c r="K1351" s="4">
        <f>+VLOOKUP($J1351,DATOS_PERSONAL!B:C,2,0)</f>
        <v>1007</v>
      </c>
      <c r="L1351" s="4" t="str">
        <f>+VLOOKUP($J1351,DATOS_PERSONAL!B:D,3,0)</f>
        <v xml:space="preserve">NICANOR </v>
      </c>
      <c r="M1351" s="4" t="str">
        <f>+VLOOKUP($J1351,DATOS_PERSONAL!B:E,4,0)</f>
        <v xml:space="preserve">HERNANDEZ HERNANDEZ </v>
      </c>
      <c r="N1351" s="4" t="str">
        <f>+VLOOKUP($J1351,DATOS_PERSONAL!B:F,5,0)</f>
        <v>OROBERLÍN S.A.S.</v>
      </c>
      <c r="O1351" s="4">
        <f>+VLOOKUP($A1351,DATOS_CAPACITACIONES!A:N,11)</f>
        <v>78</v>
      </c>
      <c r="P1351" s="4">
        <f>+VLOOKUP($A1351,DATOS_CAPACITACIONES!A:L,12)</f>
        <v>78</v>
      </c>
      <c r="Q1351" s="3">
        <f t="shared" si="21"/>
        <v>1</v>
      </c>
    </row>
    <row r="1352" spans="1:17" ht="34.5" customHeight="1" x14ac:dyDescent="0.25">
      <c r="A1352" s="2">
        <v>50</v>
      </c>
      <c r="B1352" s="4" t="str">
        <f>+VLOOKUP($A1352,DATOS_CAPACITACIONES!A:B,2,0)</f>
        <v>SST</v>
      </c>
      <c r="C1352" s="4" t="str">
        <f>+VLOOKUP($A1352,DATOS_CAPACITACIONES!A:C,3,0)</f>
        <v>Riesgo biológico, riesgo físico, riesgo natural</v>
      </c>
      <c r="D1352" s="4" t="str">
        <f>+VLOOKUP($A1352,DATOS_CAPACITACIONES!A:D,4,0)</f>
        <v>Reconocer, identificar y diferenciar cada uno de estos riesgos presentes en las labores</v>
      </c>
      <c r="E1352" s="4" t="str">
        <f>+VLOOKUP($A1352,DATOS_CAPACITACIONES!A:E,5,0)</f>
        <v>Felipe Arias</v>
      </c>
      <c r="F1352" s="4" t="str">
        <f>+VLOOKUP($A1352,DATOS_CAPACITACIONES!A:F,6,0)</f>
        <v>Felipe Arias</v>
      </c>
      <c r="G1352" s="4" t="str">
        <f>+VLOOKUP($A1352,DATOS_CAPACITACIONES!A:G,7,0)</f>
        <v xml:space="preserve">Finca El Pilar </v>
      </c>
      <c r="H1352" s="5">
        <f>+VLOOKUP($A1352,DATOS_CAPACITACIONES!A:H,8,0)</f>
        <v>44394</v>
      </c>
      <c r="I1352" s="4">
        <f>+VLOOKUP($A1352,DATOS_CAPACITACIONES!A:I,9,0)</f>
        <v>90</v>
      </c>
      <c r="J1352" s="2">
        <v>1010143088</v>
      </c>
      <c r="K1352" s="4">
        <f>+VLOOKUP($J1352,DATOS_PERSONAL!B:C,2,0)</f>
        <v>1536</v>
      </c>
      <c r="L1352" s="4" t="str">
        <f>+VLOOKUP($J1352,DATOS_PERSONAL!B:D,3,0)</f>
        <v>MONICA ALEJANDRA</v>
      </c>
      <c r="M1352" s="4" t="str">
        <f>+VLOOKUP($J1352,DATOS_PERSONAL!B:E,4,0)</f>
        <v xml:space="preserve">HERNANDEZ HERNANDEZ </v>
      </c>
      <c r="N1352" s="4" t="str">
        <f>+VLOOKUP($J1352,DATOS_PERSONAL!B:F,5,0)</f>
        <v>OROBERLÍN S.A.S.</v>
      </c>
      <c r="O1352" s="4">
        <f>+VLOOKUP($A1352,DATOS_CAPACITACIONES!A:N,11)</f>
        <v>78</v>
      </c>
      <c r="P1352" s="4">
        <f>+VLOOKUP($A1352,DATOS_CAPACITACIONES!A:L,12)</f>
        <v>78</v>
      </c>
      <c r="Q1352" s="3">
        <f t="shared" si="21"/>
        <v>1</v>
      </c>
    </row>
    <row r="1353" spans="1:17" ht="34.5" customHeight="1" x14ac:dyDescent="0.25">
      <c r="A1353" s="2">
        <v>50</v>
      </c>
      <c r="B1353" s="4" t="str">
        <f>+VLOOKUP($A1353,DATOS_CAPACITACIONES!A:B,2,0)</f>
        <v>SST</v>
      </c>
      <c r="C1353" s="4" t="str">
        <f>+VLOOKUP($A1353,DATOS_CAPACITACIONES!A:C,3,0)</f>
        <v>Riesgo biológico, riesgo físico, riesgo natural</v>
      </c>
      <c r="D1353" s="4" t="str">
        <f>+VLOOKUP($A1353,DATOS_CAPACITACIONES!A:D,4,0)</f>
        <v>Reconocer, identificar y diferenciar cada uno de estos riesgos presentes en las labores</v>
      </c>
      <c r="E1353" s="4" t="str">
        <f>+VLOOKUP($A1353,DATOS_CAPACITACIONES!A:E,5,0)</f>
        <v>Felipe Arias</v>
      </c>
      <c r="F1353" s="4" t="str">
        <f>+VLOOKUP($A1353,DATOS_CAPACITACIONES!A:F,6,0)</f>
        <v>Felipe Arias</v>
      </c>
      <c r="G1353" s="4" t="str">
        <f>+VLOOKUP($A1353,DATOS_CAPACITACIONES!A:G,7,0)</f>
        <v xml:space="preserve">Finca El Pilar </v>
      </c>
      <c r="H1353" s="5">
        <f>+VLOOKUP($A1353,DATOS_CAPACITACIONES!A:H,8,0)</f>
        <v>44394</v>
      </c>
      <c r="I1353" s="4">
        <f>+VLOOKUP($A1353,DATOS_CAPACITACIONES!A:I,9,0)</f>
        <v>90</v>
      </c>
      <c r="J1353" s="2">
        <v>1123116171</v>
      </c>
      <c r="K1353" s="4">
        <f>+VLOOKUP($J1353,DATOS_PERSONAL!B:C,2,0)</f>
        <v>1539</v>
      </c>
      <c r="L1353" s="4" t="str">
        <f>+VLOOKUP($J1353,DATOS_PERSONAL!B:D,3,0)</f>
        <v>YULIZA ANDREA</v>
      </c>
      <c r="M1353" s="4" t="str">
        <f>+VLOOKUP($J1353,DATOS_PERSONAL!B:E,4,0)</f>
        <v xml:space="preserve">HERNANDEZ HERNANDEZ </v>
      </c>
      <c r="N1353" s="4" t="str">
        <f>+VLOOKUP($J1353,DATOS_PERSONAL!B:F,5,0)</f>
        <v>OROBERLÍN S.A.S.</v>
      </c>
      <c r="O1353" s="4">
        <f>+VLOOKUP($A1353,DATOS_CAPACITACIONES!A:N,11)</f>
        <v>78</v>
      </c>
      <c r="P1353" s="4">
        <f>+VLOOKUP($A1353,DATOS_CAPACITACIONES!A:L,12)</f>
        <v>78</v>
      </c>
      <c r="Q1353" s="3">
        <f t="shared" si="21"/>
        <v>1</v>
      </c>
    </row>
    <row r="1354" spans="1:17" ht="34.5" customHeight="1" x14ac:dyDescent="0.25">
      <c r="A1354" s="2">
        <v>50</v>
      </c>
      <c r="B1354" s="4" t="str">
        <f>+VLOOKUP($A1354,DATOS_CAPACITACIONES!A:B,2,0)</f>
        <v>SST</v>
      </c>
      <c r="C1354" s="4" t="str">
        <f>+VLOOKUP($A1354,DATOS_CAPACITACIONES!A:C,3,0)</f>
        <v>Riesgo biológico, riesgo físico, riesgo natural</v>
      </c>
      <c r="D1354" s="4" t="str">
        <f>+VLOOKUP($A1354,DATOS_CAPACITACIONES!A:D,4,0)</f>
        <v>Reconocer, identificar y diferenciar cada uno de estos riesgos presentes en las labores</v>
      </c>
      <c r="E1354" s="4" t="str">
        <f>+VLOOKUP($A1354,DATOS_CAPACITACIONES!A:E,5,0)</f>
        <v>Felipe Arias</v>
      </c>
      <c r="F1354" s="4" t="str">
        <f>+VLOOKUP($A1354,DATOS_CAPACITACIONES!A:F,6,0)</f>
        <v>Felipe Arias</v>
      </c>
      <c r="G1354" s="4" t="str">
        <f>+VLOOKUP($A1354,DATOS_CAPACITACIONES!A:G,7,0)</f>
        <v xml:space="preserve">Finca El Pilar </v>
      </c>
      <c r="H1354" s="5">
        <f>+VLOOKUP($A1354,DATOS_CAPACITACIONES!A:H,8,0)</f>
        <v>44394</v>
      </c>
      <c r="I1354" s="4">
        <f>+VLOOKUP($A1354,DATOS_CAPACITACIONES!A:I,9,0)</f>
        <v>90</v>
      </c>
      <c r="J1354" s="2">
        <v>1006863658</v>
      </c>
      <c r="K1354" s="4" t="str">
        <f>+VLOOKUP($J1354,DATOS_PERSONAL!B:C,2,0)</f>
        <v>N/A</v>
      </c>
      <c r="L1354" s="4" t="str">
        <f>+VLOOKUP($J1354,DATOS_PERSONAL!B:D,3,0)</f>
        <v>IDER ANDRES</v>
      </c>
      <c r="M1354" s="4" t="str">
        <f>+VLOOKUP($J1354,DATOS_PERSONAL!B:E,4,0)</f>
        <v>GRACIA PIRAQUIVE</v>
      </c>
      <c r="N1354" s="4" t="str">
        <f>+VLOOKUP($J1354,DATOS_PERSONAL!B:F,5,0)</f>
        <v>OROBERLÍN S.A.S.</v>
      </c>
      <c r="O1354" s="4">
        <f>+VLOOKUP($A1354,DATOS_CAPACITACIONES!A:N,11)</f>
        <v>78</v>
      </c>
      <c r="P1354" s="4">
        <f>+VLOOKUP($A1354,DATOS_CAPACITACIONES!A:L,12)</f>
        <v>78</v>
      </c>
      <c r="Q1354" s="3">
        <f t="shared" si="21"/>
        <v>1</v>
      </c>
    </row>
    <row r="1355" spans="1:17" ht="34.5" customHeight="1" x14ac:dyDescent="0.25">
      <c r="A1355" s="2">
        <v>50</v>
      </c>
      <c r="B1355" s="4" t="str">
        <f>+VLOOKUP($A1355,DATOS_CAPACITACIONES!A:B,2,0)</f>
        <v>SST</v>
      </c>
      <c r="C1355" s="4" t="str">
        <f>+VLOOKUP($A1355,DATOS_CAPACITACIONES!A:C,3,0)</f>
        <v>Riesgo biológico, riesgo físico, riesgo natural</v>
      </c>
      <c r="D1355" s="4" t="str">
        <f>+VLOOKUP($A1355,DATOS_CAPACITACIONES!A:D,4,0)</f>
        <v>Reconocer, identificar y diferenciar cada uno de estos riesgos presentes en las labores</v>
      </c>
      <c r="E1355" s="4" t="str">
        <f>+VLOOKUP($A1355,DATOS_CAPACITACIONES!A:E,5,0)</f>
        <v>Felipe Arias</v>
      </c>
      <c r="F1355" s="4" t="str">
        <f>+VLOOKUP($A1355,DATOS_CAPACITACIONES!A:F,6,0)</f>
        <v>Felipe Arias</v>
      </c>
      <c r="G1355" s="4" t="str">
        <f>+VLOOKUP($A1355,DATOS_CAPACITACIONES!A:G,7,0)</f>
        <v xml:space="preserve">Finca El Pilar </v>
      </c>
      <c r="H1355" s="5">
        <f>+VLOOKUP($A1355,DATOS_CAPACITACIONES!A:H,8,0)</f>
        <v>44394</v>
      </c>
      <c r="I1355" s="4">
        <f>+VLOOKUP($A1355,DATOS_CAPACITACIONES!A:I,9,0)</f>
        <v>90</v>
      </c>
      <c r="J1355" s="2">
        <v>1121822122</v>
      </c>
      <c r="K1355" s="4" t="str">
        <f>+VLOOKUP($J1355,DATOS_PERSONAL!B:C,2,0)</f>
        <v>N/A</v>
      </c>
      <c r="L1355" s="4" t="str">
        <f>+VLOOKUP($J1355,DATOS_PERSONAL!B:D,3,0)</f>
        <v>ANA MARYELY</v>
      </c>
      <c r="M1355" s="4" t="str">
        <f>+VLOOKUP($J1355,DATOS_PERSONAL!B:E,4,0)</f>
        <v xml:space="preserve">GONZALEZ RAMIREZ </v>
      </c>
      <c r="N1355" s="4" t="str">
        <f>+VLOOKUP($J1355,DATOS_PERSONAL!B:F,5,0)</f>
        <v>OROBERLÍN S.A.S.</v>
      </c>
      <c r="O1355" s="4">
        <f>+VLOOKUP($A1355,DATOS_CAPACITACIONES!A:N,11)</f>
        <v>78</v>
      </c>
      <c r="P1355" s="4">
        <f>+VLOOKUP($A1355,DATOS_CAPACITACIONES!A:L,12)</f>
        <v>78</v>
      </c>
      <c r="Q1355" s="3">
        <f t="shared" si="21"/>
        <v>1</v>
      </c>
    </row>
    <row r="1356" spans="1:17" ht="34.5" customHeight="1" x14ac:dyDescent="0.25">
      <c r="A1356" s="2">
        <v>50</v>
      </c>
      <c r="B1356" s="4" t="str">
        <f>+VLOOKUP($A1356,DATOS_CAPACITACIONES!A:B,2,0)</f>
        <v>SST</v>
      </c>
      <c r="C1356" s="4" t="str">
        <f>+VLOOKUP($A1356,DATOS_CAPACITACIONES!A:C,3,0)</f>
        <v>Riesgo biológico, riesgo físico, riesgo natural</v>
      </c>
      <c r="D1356" s="4" t="str">
        <f>+VLOOKUP($A1356,DATOS_CAPACITACIONES!A:D,4,0)</f>
        <v>Reconocer, identificar y diferenciar cada uno de estos riesgos presentes en las labores</v>
      </c>
      <c r="E1356" s="4" t="str">
        <f>+VLOOKUP($A1356,DATOS_CAPACITACIONES!A:E,5,0)</f>
        <v>Felipe Arias</v>
      </c>
      <c r="F1356" s="4" t="str">
        <f>+VLOOKUP($A1356,DATOS_CAPACITACIONES!A:F,6,0)</f>
        <v>Felipe Arias</v>
      </c>
      <c r="G1356" s="4" t="str">
        <f>+VLOOKUP($A1356,DATOS_CAPACITACIONES!A:G,7,0)</f>
        <v xml:space="preserve">Finca El Pilar </v>
      </c>
      <c r="H1356" s="5">
        <f>+VLOOKUP($A1356,DATOS_CAPACITACIONES!A:H,8,0)</f>
        <v>44394</v>
      </c>
      <c r="I1356" s="4">
        <f>+VLOOKUP($A1356,DATOS_CAPACITACIONES!A:I,9,0)</f>
        <v>90</v>
      </c>
      <c r="J1356" s="2">
        <v>1128198184</v>
      </c>
      <c r="K1356" s="4">
        <f>+VLOOKUP($J1356,DATOS_PERSONAL!B:C,2,0)</f>
        <v>1527</v>
      </c>
      <c r="L1356" s="4" t="str">
        <f>+VLOOKUP($J1356,DATOS_PERSONAL!B:D,3,0)</f>
        <v xml:space="preserve"> DEYBER ENRIQUE</v>
      </c>
      <c r="M1356" s="4" t="str">
        <f>+VLOOKUP($J1356,DATOS_PERSONAL!B:E,4,0)</f>
        <v>GONZALEZ ALCAZAR</v>
      </c>
      <c r="N1356" s="4" t="str">
        <f>+VLOOKUP($J1356,DATOS_PERSONAL!B:F,5,0)</f>
        <v>OROBERLÍN S.A.S.</v>
      </c>
      <c r="O1356" s="4">
        <f>+VLOOKUP($A1356,DATOS_CAPACITACIONES!A:N,11)</f>
        <v>78</v>
      </c>
      <c r="P1356" s="4">
        <f>+VLOOKUP($A1356,DATOS_CAPACITACIONES!A:L,12)</f>
        <v>78</v>
      </c>
      <c r="Q1356" s="3">
        <f t="shared" si="21"/>
        <v>1</v>
      </c>
    </row>
    <row r="1357" spans="1:17" ht="34.5" customHeight="1" x14ac:dyDescent="0.25">
      <c r="A1357" s="2">
        <v>50</v>
      </c>
      <c r="B1357" s="4" t="str">
        <f>+VLOOKUP($A1357,DATOS_CAPACITACIONES!A:B,2,0)</f>
        <v>SST</v>
      </c>
      <c r="C1357" s="4" t="str">
        <f>+VLOOKUP($A1357,DATOS_CAPACITACIONES!A:C,3,0)</f>
        <v>Riesgo biológico, riesgo físico, riesgo natural</v>
      </c>
      <c r="D1357" s="4" t="str">
        <f>+VLOOKUP($A1357,DATOS_CAPACITACIONES!A:D,4,0)</f>
        <v>Reconocer, identificar y diferenciar cada uno de estos riesgos presentes en las labores</v>
      </c>
      <c r="E1357" s="4" t="str">
        <f>+VLOOKUP($A1357,DATOS_CAPACITACIONES!A:E,5,0)</f>
        <v>Felipe Arias</v>
      </c>
      <c r="F1357" s="4" t="str">
        <f>+VLOOKUP($A1357,DATOS_CAPACITACIONES!A:F,6,0)</f>
        <v>Felipe Arias</v>
      </c>
      <c r="G1357" s="4" t="str">
        <f>+VLOOKUP($A1357,DATOS_CAPACITACIONES!A:G,7,0)</f>
        <v xml:space="preserve">Finca El Pilar </v>
      </c>
      <c r="H1357" s="5">
        <f>+VLOOKUP($A1357,DATOS_CAPACITACIONES!A:H,8,0)</f>
        <v>44394</v>
      </c>
      <c r="I1357" s="4">
        <f>+VLOOKUP($A1357,DATOS_CAPACITACIONES!A:I,9,0)</f>
        <v>90</v>
      </c>
      <c r="J1357" s="2">
        <v>1121952333</v>
      </c>
      <c r="K1357" s="4">
        <f>+VLOOKUP($J1357,DATOS_PERSONAL!B:C,2,0)</f>
        <v>1480</v>
      </c>
      <c r="L1357" s="4" t="str">
        <f>+VLOOKUP($J1357,DATOS_PERSONAL!B:D,3,0)</f>
        <v>DANNY ALEJANDRA</v>
      </c>
      <c r="M1357" s="4" t="str">
        <f>+VLOOKUP($J1357,DATOS_PERSONAL!B:E,4,0)</f>
        <v xml:space="preserve">GONZALEZ </v>
      </c>
      <c r="N1357" s="4" t="str">
        <f>+VLOOKUP($J1357,DATOS_PERSONAL!B:F,5,0)</f>
        <v>OROBERLÍN S.A.S.</v>
      </c>
      <c r="O1357" s="4">
        <f>+VLOOKUP($A1357,DATOS_CAPACITACIONES!A:N,11)</f>
        <v>78</v>
      </c>
      <c r="P1357" s="4">
        <f>+VLOOKUP($A1357,DATOS_CAPACITACIONES!A:L,12)</f>
        <v>78</v>
      </c>
      <c r="Q1357" s="3">
        <f t="shared" si="21"/>
        <v>1</v>
      </c>
    </row>
    <row r="1358" spans="1:17" ht="34.5" customHeight="1" x14ac:dyDescent="0.25">
      <c r="A1358" s="2">
        <v>50</v>
      </c>
      <c r="B1358" s="4" t="str">
        <f>+VLOOKUP($A1358,DATOS_CAPACITACIONES!A:B,2,0)</f>
        <v>SST</v>
      </c>
      <c r="C1358" s="4" t="str">
        <f>+VLOOKUP($A1358,DATOS_CAPACITACIONES!A:C,3,0)</f>
        <v>Riesgo biológico, riesgo físico, riesgo natural</v>
      </c>
      <c r="D1358" s="4" t="str">
        <f>+VLOOKUP($A1358,DATOS_CAPACITACIONES!A:D,4,0)</f>
        <v>Reconocer, identificar y diferenciar cada uno de estos riesgos presentes en las labores</v>
      </c>
      <c r="E1358" s="4" t="str">
        <f>+VLOOKUP($A1358,DATOS_CAPACITACIONES!A:E,5,0)</f>
        <v>Felipe Arias</v>
      </c>
      <c r="F1358" s="4" t="str">
        <f>+VLOOKUP($A1358,DATOS_CAPACITACIONES!A:F,6,0)</f>
        <v>Felipe Arias</v>
      </c>
      <c r="G1358" s="4" t="str">
        <f>+VLOOKUP($A1358,DATOS_CAPACITACIONES!A:G,7,0)</f>
        <v xml:space="preserve">Finca El Pilar </v>
      </c>
      <c r="H1358" s="5">
        <f>+VLOOKUP($A1358,DATOS_CAPACITACIONES!A:H,8,0)</f>
        <v>44394</v>
      </c>
      <c r="I1358" s="4">
        <f>+VLOOKUP($A1358,DATOS_CAPACITACIONES!A:I,9,0)</f>
        <v>90</v>
      </c>
      <c r="J1358" s="2">
        <v>1006838553</v>
      </c>
      <c r="K1358" s="4">
        <f>+VLOOKUP($J1358,DATOS_PERSONAL!B:C,2,0)</f>
        <v>1547</v>
      </c>
      <c r="L1358" s="4" t="str">
        <f>+VLOOKUP($J1358,DATOS_PERSONAL!B:D,3,0)</f>
        <v>MIGUEL ANGEL</v>
      </c>
      <c r="M1358" s="4" t="str">
        <f>+VLOOKUP($J1358,DATOS_PERSONAL!B:E,4,0)</f>
        <v xml:space="preserve">GARCIA MORENO </v>
      </c>
      <c r="N1358" s="4" t="str">
        <f>+VLOOKUP($J1358,DATOS_PERSONAL!B:F,5,0)</f>
        <v>OROBERLÍN S.A.S.</v>
      </c>
      <c r="O1358" s="4">
        <f>+VLOOKUP($A1358,DATOS_CAPACITACIONES!A:N,11)</f>
        <v>78</v>
      </c>
      <c r="P1358" s="4">
        <f>+VLOOKUP($A1358,DATOS_CAPACITACIONES!A:L,12)</f>
        <v>78</v>
      </c>
      <c r="Q1358" s="3">
        <f t="shared" si="21"/>
        <v>1</v>
      </c>
    </row>
    <row r="1359" spans="1:17" ht="34.5" customHeight="1" x14ac:dyDescent="0.25">
      <c r="A1359" s="2">
        <v>50</v>
      </c>
      <c r="B1359" s="4" t="str">
        <f>+VLOOKUP($A1359,DATOS_CAPACITACIONES!A:B,2,0)</f>
        <v>SST</v>
      </c>
      <c r="C1359" s="4" t="str">
        <f>+VLOOKUP($A1359,DATOS_CAPACITACIONES!A:C,3,0)</f>
        <v>Riesgo biológico, riesgo físico, riesgo natural</v>
      </c>
      <c r="D1359" s="4" t="str">
        <f>+VLOOKUP($A1359,DATOS_CAPACITACIONES!A:D,4,0)</f>
        <v>Reconocer, identificar y diferenciar cada uno de estos riesgos presentes en las labores</v>
      </c>
      <c r="E1359" s="4" t="str">
        <f>+VLOOKUP($A1359,DATOS_CAPACITACIONES!A:E,5,0)</f>
        <v>Felipe Arias</v>
      </c>
      <c r="F1359" s="4" t="str">
        <f>+VLOOKUP($A1359,DATOS_CAPACITACIONES!A:F,6,0)</f>
        <v>Felipe Arias</v>
      </c>
      <c r="G1359" s="4" t="str">
        <f>+VLOOKUP($A1359,DATOS_CAPACITACIONES!A:G,7,0)</f>
        <v xml:space="preserve">Finca El Pilar </v>
      </c>
      <c r="H1359" s="5">
        <f>+VLOOKUP($A1359,DATOS_CAPACITACIONES!A:H,8,0)</f>
        <v>44394</v>
      </c>
      <c r="I1359" s="4">
        <f>+VLOOKUP($A1359,DATOS_CAPACITACIONES!A:I,9,0)</f>
        <v>90</v>
      </c>
      <c r="J1359" s="2">
        <v>1122123721</v>
      </c>
      <c r="K1359" s="4">
        <f>+VLOOKUP($J1359,DATOS_PERSONAL!B:C,2,0)</f>
        <v>1549</v>
      </c>
      <c r="L1359" s="4" t="str">
        <f>+VLOOKUP($J1359,DATOS_PERSONAL!B:D,3,0)</f>
        <v>WALTER</v>
      </c>
      <c r="M1359" s="4" t="str">
        <f>+VLOOKUP($J1359,DATOS_PERSONAL!B:E,4,0)</f>
        <v>DIAZ BALANTA</v>
      </c>
      <c r="N1359" s="4" t="str">
        <f>+VLOOKUP($J1359,DATOS_PERSONAL!B:F,5,0)</f>
        <v>OROBERLÍN S.A.S.</v>
      </c>
      <c r="O1359" s="4">
        <f>+VLOOKUP($A1359,DATOS_CAPACITACIONES!A:N,11)</f>
        <v>78</v>
      </c>
      <c r="P1359" s="4">
        <f>+VLOOKUP($A1359,DATOS_CAPACITACIONES!A:L,12)</f>
        <v>78</v>
      </c>
      <c r="Q1359" s="3">
        <f t="shared" si="21"/>
        <v>1</v>
      </c>
    </row>
    <row r="1360" spans="1:17" ht="34.5" customHeight="1" x14ac:dyDescent="0.25">
      <c r="A1360" s="2">
        <v>50</v>
      </c>
      <c r="B1360" s="4" t="str">
        <f>+VLOOKUP($A1360,DATOS_CAPACITACIONES!A:B,2,0)</f>
        <v>SST</v>
      </c>
      <c r="C1360" s="4" t="str">
        <f>+VLOOKUP($A1360,DATOS_CAPACITACIONES!A:C,3,0)</f>
        <v>Riesgo biológico, riesgo físico, riesgo natural</v>
      </c>
      <c r="D1360" s="4" t="str">
        <f>+VLOOKUP($A1360,DATOS_CAPACITACIONES!A:D,4,0)</f>
        <v>Reconocer, identificar y diferenciar cada uno de estos riesgos presentes en las labores</v>
      </c>
      <c r="E1360" s="4" t="str">
        <f>+VLOOKUP($A1360,DATOS_CAPACITACIONES!A:E,5,0)</f>
        <v>Felipe Arias</v>
      </c>
      <c r="F1360" s="4" t="str">
        <f>+VLOOKUP($A1360,DATOS_CAPACITACIONES!A:F,6,0)</f>
        <v>Felipe Arias</v>
      </c>
      <c r="G1360" s="4" t="str">
        <f>+VLOOKUP($A1360,DATOS_CAPACITACIONES!A:G,7,0)</f>
        <v xml:space="preserve">Finca El Pilar </v>
      </c>
      <c r="H1360" s="5">
        <f>+VLOOKUP($A1360,DATOS_CAPACITACIONES!A:H,8,0)</f>
        <v>44394</v>
      </c>
      <c r="I1360" s="4">
        <f>+VLOOKUP($A1360,DATOS_CAPACITACIONES!A:I,9,0)</f>
        <v>90</v>
      </c>
      <c r="J1360" s="2">
        <v>38360656</v>
      </c>
      <c r="K1360" s="4">
        <f>+VLOOKUP($J1360,DATOS_PERSONAL!B:C,2,0)</f>
        <v>1039</v>
      </c>
      <c r="L1360" s="4" t="str">
        <f>+VLOOKUP($J1360,DATOS_PERSONAL!B:D,3,0)</f>
        <v>EMILCE</v>
      </c>
      <c r="M1360" s="4" t="str">
        <f>+VLOOKUP($J1360,DATOS_PERSONAL!B:E,4,0)</f>
        <v xml:space="preserve">CESPEDES CANAS </v>
      </c>
      <c r="N1360" s="4" t="str">
        <f>+VLOOKUP($J1360,DATOS_PERSONAL!B:F,5,0)</f>
        <v>OROBERLÍN S.A.S.</v>
      </c>
      <c r="O1360" s="4">
        <f>+VLOOKUP($A1360,DATOS_CAPACITACIONES!A:N,11)</f>
        <v>78</v>
      </c>
      <c r="P1360" s="4">
        <f>+VLOOKUP($A1360,DATOS_CAPACITACIONES!A:L,12)</f>
        <v>78</v>
      </c>
      <c r="Q1360" s="3">
        <f t="shared" si="21"/>
        <v>1</v>
      </c>
    </row>
    <row r="1361" spans="1:17" ht="34.5" customHeight="1" x14ac:dyDescent="0.25">
      <c r="A1361" s="2">
        <v>50</v>
      </c>
      <c r="B1361" s="4" t="str">
        <f>+VLOOKUP($A1361,DATOS_CAPACITACIONES!A:B,2,0)</f>
        <v>SST</v>
      </c>
      <c r="C1361" s="4" t="str">
        <f>+VLOOKUP($A1361,DATOS_CAPACITACIONES!A:C,3,0)</f>
        <v>Riesgo biológico, riesgo físico, riesgo natural</v>
      </c>
      <c r="D1361" s="4" t="str">
        <f>+VLOOKUP($A1361,DATOS_CAPACITACIONES!A:D,4,0)</f>
        <v>Reconocer, identificar y diferenciar cada uno de estos riesgos presentes en las labores</v>
      </c>
      <c r="E1361" s="4" t="str">
        <f>+VLOOKUP($A1361,DATOS_CAPACITACIONES!A:E,5,0)</f>
        <v>Felipe Arias</v>
      </c>
      <c r="F1361" s="4" t="str">
        <f>+VLOOKUP($A1361,DATOS_CAPACITACIONES!A:F,6,0)</f>
        <v>Felipe Arias</v>
      </c>
      <c r="G1361" s="4" t="str">
        <f>+VLOOKUP($A1361,DATOS_CAPACITACIONES!A:G,7,0)</f>
        <v xml:space="preserve">Finca El Pilar </v>
      </c>
      <c r="H1361" s="5">
        <f>+VLOOKUP($A1361,DATOS_CAPACITACIONES!A:H,8,0)</f>
        <v>44394</v>
      </c>
      <c r="I1361" s="4">
        <f>+VLOOKUP($A1361,DATOS_CAPACITACIONES!A:I,9,0)</f>
        <v>90</v>
      </c>
      <c r="J1361" s="2">
        <v>1006795353</v>
      </c>
      <c r="K1361" s="4">
        <f>+VLOOKUP($J1361,DATOS_PERSONAL!B:C,2,0)</f>
        <v>1533</v>
      </c>
      <c r="L1361" s="4" t="str">
        <f>+VLOOKUP($J1361,DATOS_PERSONAL!B:D,3,0)</f>
        <v xml:space="preserve"> LUIS JEFREY</v>
      </c>
      <c r="M1361" s="4" t="str">
        <f>+VLOOKUP($J1361,DATOS_PERSONAL!B:E,4,0)</f>
        <v>CASTRO NARVAEZ</v>
      </c>
      <c r="N1361" s="4" t="str">
        <f>+VLOOKUP($J1361,DATOS_PERSONAL!B:F,5,0)</f>
        <v>OROBERLÍN S.A.S.</v>
      </c>
      <c r="O1361" s="4">
        <f>+VLOOKUP($A1361,DATOS_CAPACITACIONES!A:N,11)</f>
        <v>78</v>
      </c>
      <c r="P1361" s="4">
        <f>+VLOOKUP($A1361,DATOS_CAPACITACIONES!A:L,12)</f>
        <v>78</v>
      </c>
      <c r="Q1361" s="3">
        <f t="shared" si="21"/>
        <v>1</v>
      </c>
    </row>
    <row r="1362" spans="1:17" ht="34.5" customHeight="1" x14ac:dyDescent="0.25">
      <c r="A1362" s="2">
        <v>50</v>
      </c>
      <c r="B1362" s="4" t="str">
        <f>+VLOOKUP($A1362,DATOS_CAPACITACIONES!A:B,2,0)</f>
        <v>SST</v>
      </c>
      <c r="C1362" s="4" t="str">
        <f>+VLOOKUP($A1362,DATOS_CAPACITACIONES!A:C,3,0)</f>
        <v>Riesgo biológico, riesgo físico, riesgo natural</v>
      </c>
      <c r="D1362" s="4" t="str">
        <f>+VLOOKUP($A1362,DATOS_CAPACITACIONES!A:D,4,0)</f>
        <v>Reconocer, identificar y diferenciar cada uno de estos riesgos presentes en las labores</v>
      </c>
      <c r="E1362" s="4" t="str">
        <f>+VLOOKUP($A1362,DATOS_CAPACITACIONES!A:E,5,0)</f>
        <v>Felipe Arias</v>
      </c>
      <c r="F1362" s="4" t="str">
        <f>+VLOOKUP($A1362,DATOS_CAPACITACIONES!A:F,6,0)</f>
        <v>Felipe Arias</v>
      </c>
      <c r="G1362" s="4" t="str">
        <f>+VLOOKUP($A1362,DATOS_CAPACITACIONES!A:G,7,0)</f>
        <v xml:space="preserve">Finca El Pilar </v>
      </c>
      <c r="H1362" s="5">
        <f>+VLOOKUP($A1362,DATOS_CAPACITACIONES!A:H,8,0)</f>
        <v>44394</v>
      </c>
      <c r="I1362" s="4">
        <f>+VLOOKUP($A1362,DATOS_CAPACITACIONES!A:I,9,0)</f>
        <v>90</v>
      </c>
      <c r="J1362" s="2">
        <v>1109411143</v>
      </c>
      <c r="K1362" s="4">
        <f>+VLOOKUP($J1362,DATOS_PERSONAL!B:C,2,0)</f>
        <v>1477</v>
      </c>
      <c r="L1362" s="4" t="str">
        <f>+VLOOKUP($J1362,DATOS_PERSONAL!B:D,3,0)</f>
        <v>YISSY FERNANDA</v>
      </c>
      <c r="M1362" s="4" t="str">
        <f>+VLOOKUP($J1362,DATOS_PERSONAL!B:E,4,0)</f>
        <v xml:space="preserve">CASTRO CESPEDES </v>
      </c>
      <c r="N1362" s="4" t="str">
        <f>+VLOOKUP($J1362,DATOS_PERSONAL!B:F,5,0)</f>
        <v>OROBERLÍN S.A.S.</v>
      </c>
      <c r="O1362" s="4">
        <f>+VLOOKUP($A1362,DATOS_CAPACITACIONES!A:N,11)</f>
        <v>78</v>
      </c>
      <c r="P1362" s="4">
        <f>+VLOOKUP($A1362,DATOS_CAPACITACIONES!A:L,12)</f>
        <v>78</v>
      </c>
      <c r="Q1362" s="3">
        <f t="shared" si="21"/>
        <v>1</v>
      </c>
    </row>
    <row r="1363" spans="1:17" ht="34.5" customHeight="1" x14ac:dyDescent="0.25">
      <c r="A1363" s="2">
        <v>50</v>
      </c>
      <c r="B1363" s="4" t="str">
        <f>+VLOOKUP($A1363,DATOS_CAPACITACIONES!A:B,2,0)</f>
        <v>SST</v>
      </c>
      <c r="C1363" s="4" t="str">
        <f>+VLOOKUP($A1363,DATOS_CAPACITACIONES!A:C,3,0)</f>
        <v>Riesgo biológico, riesgo físico, riesgo natural</v>
      </c>
      <c r="D1363" s="4" t="str">
        <f>+VLOOKUP($A1363,DATOS_CAPACITACIONES!A:D,4,0)</f>
        <v>Reconocer, identificar y diferenciar cada uno de estos riesgos presentes en las labores</v>
      </c>
      <c r="E1363" s="4" t="str">
        <f>+VLOOKUP($A1363,DATOS_CAPACITACIONES!A:E,5,0)</f>
        <v>Felipe Arias</v>
      </c>
      <c r="F1363" s="4" t="str">
        <f>+VLOOKUP($A1363,DATOS_CAPACITACIONES!A:F,6,0)</f>
        <v>Felipe Arias</v>
      </c>
      <c r="G1363" s="4" t="str">
        <f>+VLOOKUP($A1363,DATOS_CAPACITACIONES!A:G,7,0)</f>
        <v xml:space="preserve">Finca El Pilar </v>
      </c>
      <c r="H1363" s="5">
        <f>+VLOOKUP($A1363,DATOS_CAPACITACIONES!A:H,8,0)</f>
        <v>44394</v>
      </c>
      <c r="I1363" s="4">
        <f>+VLOOKUP($A1363,DATOS_CAPACITACIONES!A:I,9,0)</f>
        <v>90</v>
      </c>
      <c r="J1363" s="2">
        <v>1122142973</v>
      </c>
      <c r="K1363" s="4">
        <f>+VLOOKUP($J1363,DATOS_PERSONAL!B:C,2,0)</f>
        <v>1415</v>
      </c>
      <c r="L1363" s="4" t="str">
        <f>+VLOOKUP($J1363,DATOS_PERSONAL!B:D,3,0)</f>
        <v xml:space="preserve"> ERIKA DAYANA</v>
      </c>
      <c r="M1363" s="4" t="str">
        <f>+VLOOKUP($J1363,DATOS_PERSONAL!B:E,4,0)</f>
        <v>CARO MORA</v>
      </c>
      <c r="N1363" s="4" t="str">
        <f>+VLOOKUP($J1363,DATOS_PERSONAL!B:F,5,0)</f>
        <v>OROBERLÍN S.A.S.</v>
      </c>
      <c r="O1363" s="4">
        <f>+VLOOKUP($A1363,DATOS_CAPACITACIONES!A:N,11)</f>
        <v>78</v>
      </c>
      <c r="P1363" s="4">
        <f>+VLOOKUP($A1363,DATOS_CAPACITACIONES!A:L,12)</f>
        <v>78</v>
      </c>
      <c r="Q1363" s="3">
        <f t="shared" si="21"/>
        <v>1</v>
      </c>
    </row>
    <row r="1364" spans="1:17" ht="34.5" customHeight="1" x14ac:dyDescent="0.25">
      <c r="A1364" s="2">
        <v>50</v>
      </c>
      <c r="B1364" s="4" t="str">
        <f>+VLOOKUP($A1364,DATOS_CAPACITACIONES!A:B,2,0)</f>
        <v>SST</v>
      </c>
      <c r="C1364" s="4" t="str">
        <f>+VLOOKUP($A1364,DATOS_CAPACITACIONES!A:C,3,0)</f>
        <v>Riesgo biológico, riesgo físico, riesgo natural</v>
      </c>
      <c r="D1364" s="4" t="str">
        <f>+VLOOKUP($A1364,DATOS_CAPACITACIONES!A:D,4,0)</f>
        <v>Reconocer, identificar y diferenciar cada uno de estos riesgos presentes en las labores</v>
      </c>
      <c r="E1364" s="4" t="str">
        <f>+VLOOKUP($A1364,DATOS_CAPACITACIONES!A:E,5,0)</f>
        <v>Felipe Arias</v>
      </c>
      <c r="F1364" s="4" t="str">
        <f>+VLOOKUP($A1364,DATOS_CAPACITACIONES!A:F,6,0)</f>
        <v>Felipe Arias</v>
      </c>
      <c r="G1364" s="4" t="str">
        <f>+VLOOKUP($A1364,DATOS_CAPACITACIONES!A:G,7,0)</f>
        <v xml:space="preserve">Finca El Pilar </v>
      </c>
      <c r="H1364" s="5">
        <f>+VLOOKUP($A1364,DATOS_CAPACITACIONES!A:H,8,0)</f>
        <v>44394</v>
      </c>
      <c r="I1364" s="4">
        <f>+VLOOKUP($A1364,DATOS_CAPACITACIONES!A:I,9,0)</f>
        <v>90</v>
      </c>
      <c r="J1364" s="2">
        <v>1084728100</v>
      </c>
      <c r="K1364" s="4">
        <f>+VLOOKUP($J1364,DATOS_PERSONAL!B:C,2,0)</f>
        <v>1384</v>
      </c>
      <c r="L1364" s="4" t="str">
        <f>+VLOOKUP($J1364,DATOS_PERSONAL!B:D,3,0)</f>
        <v>YON JAIRO</v>
      </c>
      <c r="M1364" s="4" t="str">
        <f>+VLOOKUP($J1364,DATOS_PERSONAL!B:E,4,0)</f>
        <v xml:space="preserve">CARDENAS TORREGROSA </v>
      </c>
      <c r="N1364" s="4" t="str">
        <f>+VLOOKUP($J1364,DATOS_PERSONAL!B:F,5,0)</f>
        <v>OROBERLÍN S.A.S.</v>
      </c>
      <c r="O1364" s="4">
        <f>+VLOOKUP($A1364,DATOS_CAPACITACIONES!A:N,11)</f>
        <v>78</v>
      </c>
      <c r="P1364" s="4">
        <f>+VLOOKUP($A1364,DATOS_CAPACITACIONES!A:L,12)</f>
        <v>78</v>
      </c>
      <c r="Q1364" s="3">
        <f t="shared" si="21"/>
        <v>1</v>
      </c>
    </row>
    <row r="1365" spans="1:17" ht="34.5" customHeight="1" x14ac:dyDescent="0.25">
      <c r="A1365" s="2">
        <v>50</v>
      </c>
      <c r="B1365" s="4" t="str">
        <f>+VLOOKUP($A1365,DATOS_CAPACITACIONES!A:B,2,0)</f>
        <v>SST</v>
      </c>
      <c r="C1365" s="4" t="str">
        <f>+VLOOKUP($A1365,DATOS_CAPACITACIONES!A:C,3,0)</f>
        <v>Riesgo biológico, riesgo físico, riesgo natural</v>
      </c>
      <c r="D1365" s="4" t="str">
        <f>+VLOOKUP($A1365,DATOS_CAPACITACIONES!A:D,4,0)</f>
        <v>Reconocer, identificar y diferenciar cada uno de estos riesgos presentes en las labores</v>
      </c>
      <c r="E1365" s="4" t="str">
        <f>+VLOOKUP($A1365,DATOS_CAPACITACIONES!A:E,5,0)</f>
        <v>Felipe Arias</v>
      </c>
      <c r="F1365" s="4" t="str">
        <f>+VLOOKUP($A1365,DATOS_CAPACITACIONES!A:F,6,0)</f>
        <v>Felipe Arias</v>
      </c>
      <c r="G1365" s="4" t="str">
        <f>+VLOOKUP($A1365,DATOS_CAPACITACIONES!A:G,7,0)</f>
        <v xml:space="preserve">Finca El Pilar </v>
      </c>
      <c r="H1365" s="5">
        <f>+VLOOKUP($A1365,DATOS_CAPACITACIONES!A:H,8,0)</f>
        <v>44394</v>
      </c>
      <c r="I1365" s="4">
        <f>+VLOOKUP($A1365,DATOS_CAPACITACIONES!A:I,9,0)</f>
        <v>90</v>
      </c>
      <c r="J1365" s="2">
        <v>1103219172</v>
      </c>
      <c r="K1365" s="4">
        <f>+VLOOKUP($J1365,DATOS_PERSONAL!B:C,2,0)</f>
        <v>1230</v>
      </c>
      <c r="L1365" s="4" t="str">
        <f>+VLOOKUP($J1365,DATOS_PERSONAL!B:D,3,0)</f>
        <v>PABLO SEGUNDO</v>
      </c>
      <c r="M1365" s="4" t="str">
        <f>+VLOOKUP($J1365,DATOS_PERSONAL!B:E,4,0)</f>
        <v xml:space="preserve">CARDENAS MUÑOZ </v>
      </c>
      <c r="N1365" s="4" t="str">
        <f>+VLOOKUP($J1365,DATOS_PERSONAL!B:F,5,0)</f>
        <v>OROBERLÍN S.A.S.</v>
      </c>
      <c r="O1365" s="4">
        <f>+VLOOKUP($A1365,DATOS_CAPACITACIONES!A:N,11)</f>
        <v>78</v>
      </c>
      <c r="P1365" s="4">
        <f>+VLOOKUP($A1365,DATOS_CAPACITACIONES!A:L,12)</f>
        <v>78</v>
      </c>
      <c r="Q1365" s="3">
        <f t="shared" si="21"/>
        <v>1</v>
      </c>
    </row>
    <row r="1366" spans="1:17" ht="34.5" customHeight="1" x14ac:dyDescent="0.25">
      <c r="A1366" s="2">
        <v>50</v>
      </c>
      <c r="B1366" s="4" t="str">
        <f>+VLOOKUP($A1366,DATOS_CAPACITACIONES!A:B,2,0)</f>
        <v>SST</v>
      </c>
      <c r="C1366" s="4" t="str">
        <f>+VLOOKUP($A1366,DATOS_CAPACITACIONES!A:C,3,0)</f>
        <v>Riesgo biológico, riesgo físico, riesgo natural</v>
      </c>
      <c r="D1366" s="4" t="str">
        <f>+VLOOKUP($A1366,DATOS_CAPACITACIONES!A:D,4,0)</f>
        <v>Reconocer, identificar y diferenciar cada uno de estos riesgos presentes en las labores</v>
      </c>
      <c r="E1366" s="4" t="str">
        <f>+VLOOKUP($A1366,DATOS_CAPACITACIONES!A:E,5,0)</f>
        <v>Felipe Arias</v>
      </c>
      <c r="F1366" s="4" t="str">
        <f>+VLOOKUP($A1366,DATOS_CAPACITACIONES!A:F,6,0)</f>
        <v>Felipe Arias</v>
      </c>
      <c r="G1366" s="4" t="str">
        <f>+VLOOKUP($A1366,DATOS_CAPACITACIONES!A:G,7,0)</f>
        <v xml:space="preserve">Finca El Pilar </v>
      </c>
      <c r="H1366" s="5">
        <f>+VLOOKUP($A1366,DATOS_CAPACITACIONES!A:H,8,0)</f>
        <v>44394</v>
      </c>
      <c r="I1366" s="4">
        <f>+VLOOKUP($A1366,DATOS_CAPACITACIONES!A:I,9,0)</f>
        <v>90</v>
      </c>
      <c r="J1366" s="2">
        <v>1122126686</v>
      </c>
      <c r="K1366" s="4">
        <f>+VLOOKUP($J1366,DATOS_PERSONAL!B:C,2,0)</f>
        <v>1550</v>
      </c>
      <c r="L1366" s="4" t="str">
        <f>+VLOOKUP($J1366,DATOS_PERSONAL!B:D,3,0)</f>
        <v>VICTOR ALEXANDER</v>
      </c>
      <c r="M1366" s="4" t="str">
        <f>+VLOOKUP($J1366,DATOS_PERSONAL!B:E,4,0)</f>
        <v>CARABALI PEREA</v>
      </c>
      <c r="N1366" s="4" t="str">
        <f>+VLOOKUP($J1366,DATOS_PERSONAL!B:F,5,0)</f>
        <v>OROBERLÍN S.A.S.</v>
      </c>
      <c r="O1366" s="4">
        <f>+VLOOKUP($A1366,DATOS_CAPACITACIONES!A:N,11)</f>
        <v>78</v>
      </c>
      <c r="P1366" s="4">
        <f>+VLOOKUP($A1366,DATOS_CAPACITACIONES!A:L,12)</f>
        <v>78</v>
      </c>
      <c r="Q1366" s="3">
        <f t="shared" si="21"/>
        <v>1</v>
      </c>
    </row>
    <row r="1367" spans="1:17" ht="34.5" customHeight="1" x14ac:dyDescent="0.25">
      <c r="A1367" s="2">
        <v>50</v>
      </c>
      <c r="B1367" s="4" t="str">
        <f>+VLOOKUP($A1367,DATOS_CAPACITACIONES!A:B,2,0)</f>
        <v>SST</v>
      </c>
      <c r="C1367" s="4" t="str">
        <f>+VLOOKUP($A1367,DATOS_CAPACITACIONES!A:C,3,0)</f>
        <v>Riesgo biológico, riesgo físico, riesgo natural</v>
      </c>
      <c r="D1367" s="4" t="str">
        <f>+VLOOKUP($A1367,DATOS_CAPACITACIONES!A:D,4,0)</f>
        <v>Reconocer, identificar y diferenciar cada uno de estos riesgos presentes en las labores</v>
      </c>
      <c r="E1367" s="4" t="str">
        <f>+VLOOKUP($A1367,DATOS_CAPACITACIONES!A:E,5,0)</f>
        <v>Felipe Arias</v>
      </c>
      <c r="F1367" s="4" t="str">
        <f>+VLOOKUP($A1367,DATOS_CAPACITACIONES!A:F,6,0)</f>
        <v>Felipe Arias</v>
      </c>
      <c r="G1367" s="4" t="str">
        <f>+VLOOKUP($A1367,DATOS_CAPACITACIONES!A:G,7,0)</f>
        <v xml:space="preserve">Finca El Pilar </v>
      </c>
      <c r="H1367" s="5">
        <f>+VLOOKUP($A1367,DATOS_CAPACITACIONES!A:H,8,0)</f>
        <v>44394</v>
      </c>
      <c r="I1367" s="4">
        <f>+VLOOKUP($A1367,DATOS_CAPACITACIONES!A:I,9,0)</f>
        <v>90</v>
      </c>
      <c r="J1367" s="2">
        <v>1065667090</v>
      </c>
      <c r="K1367" s="4">
        <f>+VLOOKUP($J1367,DATOS_PERSONAL!B:C,2,0)</f>
        <v>1513</v>
      </c>
      <c r="L1367" s="4" t="str">
        <f>+VLOOKUP($J1367,DATOS_PERSONAL!B:D,3,0)</f>
        <v>CESAR ANTONIO</v>
      </c>
      <c r="M1367" s="4" t="str">
        <f>+VLOOKUP($J1367,DATOS_PERSONAL!B:E,4,0)</f>
        <v xml:space="preserve">CALDERON TRENS </v>
      </c>
      <c r="N1367" s="4" t="str">
        <f>+VLOOKUP($J1367,DATOS_PERSONAL!B:F,5,0)</f>
        <v>OROBERLÍN S.A.S.</v>
      </c>
      <c r="O1367" s="4">
        <f>+VLOOKUP($A1367,DATOS_CAPACITACIONES!A:N,11)</f>
        <v>78</v>
      </c>
      <c r="P1367" s="4">
        <f>+VLOOKUP($A1367,DATOS_CAPACITACIONES!A:L,12)</f>
        <v>78</v>
      </c>
      <c r="Q1367" s="3">
        <f t="shared" si="21"/>
        <v>1</v>
      </c>
    </row>
    <row r="1368" spans="1:17" ht="34.5" customHeight="1" x14ac:dyDescent="0.25">
      <c r="A1368" s="2">
        <v>50</v>
      </c>
      <c r="B1368" s="4" t="str">
        <f>+VLOOKUP($A1368,DATOS_CAPACITACIONES!A:B,2,0)</f>
        <v>SST</v>
      </c>
      <c r="C1368" s="4" t="str">
        <f>+VLOOKUP($A1368,DATOS_CAPACITACIONES!A:C,3,0)</f>
        <v>Riesgo biológico, riesgo físico, riesgo natural</v>
      </c>
      <c r="D1368" s="4" t="str">
        <f>+VLOOKUP($A1368,DATOS_CAPACITACIONES!A:D,4,0)</f>
        <v>Reconocer, identificar y diferenciar cada uno de estos riesgos presentes en las labores</v>
      </c>
      <c r="E1368" s="4" t="str">
        <f>+VLOOKUP($A1368,DATOS_CAPACITACIONES!A:E,5,0)</f>
        <v>Felipe Arias</v>
      </c>
      <c r="F1368" s="4" t="str">
        <f>+VLOOKUP($A1368,DATOS_CAPACITACIONES!A:F,6,0)</f>
        <v>Felipe Arias</v>
      </c>
      <c r="G1368" s="4" t="str">
        <f>+VLOOKUP($A1368,DATOS_CAPACITACIONES!A:G,7,0)</f>
        <v xml:space="preserve">Finca El Pilar </v>
      </c>
      <c r="H1368" s="5">
        <f>+VLOOKUP($A1368,DATOS_CAPACITACIONES!A:H,8,0)</f>
        <v>44394</v>
      </c>
      <c r="I1368" s="4">
        <f>+VLOOKUP($A1368,DATOS_CAPACITACIONES!A:I,9,0)</f>
        <v>90</v>
      </c>
      <c r="J1368" s="2">
        <v>7278364</v>
      </c>
      <c r="K1368" s="4">
        <f>+VLOOKUP($J1368,DATOS_PERSONAL!B:C,2,0)</f>
        <v>1001</v>
      </c>
      <c r="L1368" s="4" t="str">
        <f>+VLOOKUP($J1368,DATOS_PERSONAL!B:D,3,0)</f>
        <v xml:space="preserve"> OROSMAN</v>
      </c>
      <c r="M1368" s="4" t="str">
        <f>+VLOOKUP($J1368,DATOS_PERSONAL!B:E,4,0)</f>
        <v>BUITRAGO</v>
      </c>
      <c r="N1368" s="4" t="str">
        <f>+VLOOKUP($J1368,DATOS_PERSONAL!B:F,5,0)</f>
        <v>OROBERLÍN S.A.S.</v>
      </c>
      <c r="O1368" s="4">
        <f>+VLOOKUP($A1368,DATOS_CAPACITACIONES!A:N,11)</f>
        <v>78</v>
      </c>
      <c r="P1368" s="4">
        <f>+VLOOKUP($A1368,DATOS_CAPACITACIONES!A:L,12)</f>
        <v>78</v>
      </c>
      <c r="Q1368" s="3">
        <f t="shared" si="21"/>
        <v>1</v>
      </c>
    </row>
    <row r="1369" spans="1:17" ht="34.5" customHeight="1" x14ac:dyDescent="0.25">
      <c r="A1369" s="2">
        <v>50</v>
      </c>
      <c r="B1369" s="4" t="str">
        <f>+VLOOKUP($A1369,DATOS_CAPACITACIONES!A:B,2,0)</f>
        <v>SST</v>
      </c>
      <c r="C1369" s="4" t="str">
        <f>+VLOOKUP($A1369,DATOS_CAPACITACIONES!A:C,3,0)</f>
        <v>Riesgo biológico, riesgo físico, riesgo natural</v>
      </c>
      <c r="D1369" s="4" t="str">
        <f>+VLOOKUP($A1369,DATOS_CAPACITACIONES!A:D,4,0)</f>
        <v>Reconocer, identificar y diferenciar cada uno de estos riesgos presentes en las labores</v>
      </c>
      <c r="E1369" s="4" t="str">
        <f>+VLOOKUP($A1369,DATOS_CAPACITACIONES!A:E,5,0)</f>
        <v>Felipe Arias</v>
      </c>
      <c r="F1369" s="4" t="str">
        <f>+VLOOKUP($A1369,DATOS_CAPACITACIONES!A:F,6,0)</f>
        <v>Felipe Arias</v>
      </c>
      <c r="G1369" s="4" t="str">
        <f>+VLOOKUP($A1369,DATOS_CAPACITACIONES!A:G,7,0)</f>
        <v xml:space="preserve">Finca El Pilar </v>
      </c>
      <c r="H1369" s="5">
        <f>+VLOOKUP($A1369,DATOS_CAPACITACIONES!A:H,8,0)</f>
        <v>44394</v>
      </c>
      <c r="I1369" s="4">
        <f>+VLOOKUP($A1369,DATOS_CAPACITACIONES!A:I,9,0)</f>
        <v>90</v>
      </c>
      <c r="J1369" s="2">
        <v>17345837</v>
      </c>
      <c r="K1369" s="4">
        <f>+VLOOKUP($J1369,DATOS_PERSONAL!B:C,2,0)</f>
        <v>1240</v>
      </c>
      <c r="L1369" s="4" t="str">
        <f>+VLOOKUP($J1369,DATOS_PERSONAL!B:D,3,0)</f>
        <v>GUILLERMO ANTONIO</v>
      </c>
      <c r="M1369" s="4" t="str">
        <f>+VLOOKUP($J1369,DATOS_PERSONAL!B:E,4,0)</f>
        <v xml:space="preserve">BRAVO </v>
      </c>
      <c r="N1369" s="4" t="str">
        <f>+VLOOKUP($J1369,DATOS_PERSONAL!B:F,5,0)</f>
        <v>OROBERLÍN S.A.S.</v>
      </c>
      <c r="O1369" s="4">
        <f>+VLOOKUP($A1369,DATOS_CAPACITACIONES!A:N,11)</f>
        <v>78</v>
      </c>
      <c r="P1369" s="4">
        <f>+VLOOKUP($A1369,DATOS_CAPACITACIONES!A:L,12)</f>
        <v>78</v>
      </c>
      <c r="Q1369" s="3">
        <f t="shared" si="21"/>
        <v>1</v>
      </c>
    </row>
    <row r="1370" spans="1:17" ht="34.5" customHeight="1" x14ac:dyDescent="0.25">
      <c r="A1370" s="2">
        <v>50</v>
      </c>
      <c r="B1370" s="4" t="str">
        <f>+VLOOKUP($A1370,DATOS_CAPACITACIONES!A:B,2,0)</f>
        <v>SST</v>
      </c>
      <c r="C1370" s="4" t="str">
        <f>+VLOOKUP($A1370,DATOS_CAPACITACIONES!A:C,3,0)</f>
        <v>Riesgo biológico, riesgo físico, riesgo natural</v>
      </c>
      <c r="D1370" s="4" t="str">
        <f>+VLOOKUP($A1370,DATOS_CAPACITACIONES!A:D,4,0)</f>
        <v>Reconocer, identificar y diferenciar cada uno de estos riesgos presentes en las labores</v>
      </c>
      <c r="E1370" s="4" t="str">
        <f>+VLOOKUP($A1370,DATOS_CAPACITACIONES!A:E,5,0)</f>
        <v>Felipe Arias</v>
      </c>
      <c r="F1370" s="4" t="str">
        <f>+VLOOKUP($A1370,DATOS_CAPACITACIONES!A:F,6,0)</f>
        <v>Felipe Arias</v>
      </c>
      <c r="G1370" s="4" t="str">
        <f>+VLOOKUP($A1370,DATOS_CAPACITACIONES!A:G,7,0)</f>
        <v xml:space="preserve">Finca El Pilar </v>
      </c>
      <c r="H1370" s="5">
        <f>+VLOOKUP($A1370,DATOS_CAPACITACIONES!A:H,8,0)</f>
        <v>44394</v>
      </c>
      <c r="I1370" s="4">
        <f>+VLOOKUP($A1370,DATOS_CAPACITACIONES!A:I,9,0)</f>
        <v>90</v>
      </c>
      <c r="J1370" s="2">
        <v>1006697383</v>
      </c>
      <c r="K1370" s="4">
        <f>+VLOOKUP($J1370,DATOS_PERSONAL!B:C,2,0)</f>
        <v>1535</v>
      </c>
      <c r="L1370" s="4" t="str">
        <f>+VLOOKUP($J1370,DATOS_PERSONAL!B:D,3,0)</f>
        <v>DIANA SOFIA</v>
      </c>
      <c r="M1370" s="4" t="str">
        <f>+VLOOKUP($J1370,DATOS_PERSONAL!B:E,4,0)</f>
        <v xml:space="preserve">BLANCO ANDRADE </v>
      </c>
      <c r="N1370" s="4" t="str">
        <f>+VLOOKUP($J1370,DATOS_PERSONAL!B:F,5,0)</f>
        <v>OROBERLÍN S.A.S.</v>
      </c>
      <c r="O1370" s="4">
        <f>+VLOOKUP($A1370,DATOS_CAPACITACIONES!A:N,11)</f>
        <v>78</v>
      </c>
      <c r="P1370" s="4">
        <f>+VLOOKUP($A1370,DATOS_CAPACITACIONES!A:L,12)</f>
        <v>78</v>
      </c>
      <c r="Q1370" s="3">
        <f t="shared" si="21"/>
        <v>1</v>
      </c>
    </row>
    <row r="1371" spans="1:17" ht="34.5" customHeight="1" x14ac:dyDescent="0.25">
      <c r="A1371" s="2">
        <v>50</v>
      </c>
      <c r="B1371" s="4" t="str">
        <f>+VLOOKUP($A1371,DATOS_CAPACITACIONES!A:B,2,0)</f>
        <v>SST</v>
      </c>
      <c r="C1371" s="4" t="str">
        <f>+VLOOKUP($A1371,DATOS_CAPACITACIONES!A:C,3,0)</f>
        <v>Riesgo biológico, riesgo físico, riesgo natural</v>
      </c>
      <c r="D1371" s="4" t="str">
        <f>+VLOOKUP($A1371,DATOS_CAPACITACIONES!A:D,4,0)</f>
        <v>Reconocer, identificar y diferenciar cada uno de estos riesgos presentes en las labores</v>
      </c>
      <c r="E1371" s="4" t="str">
        <f>+VLOOKUP($A1371,DATOS_CAPACITACIONES!A:E,5,0)</f>
        <v>Felipe Arias</v>
      </c>
      <c r="F1371" s="4" t="str">
        <f>+VLOOKUP($A1371,DATOS_CAPACITACIONES!A:F,6,0)</f>
        <v>Felipe Arias</v>
      </c>
      <c r="G1371" s="4" t="str">
        <f>+VLOOKUP($A1371,DATOS_CAPACITACIONES!A:G,7,0)</f>
        <v xml:space="preserve">Finca El Pilar </v>
      </c>
      <c r="H1371" s="5">
        <f>+VLOOKUP($A1371,DATOS_CAPACITACIONES!A:H,8,0)</f>
        <v>44394</v>
      </c>
      <c r="I1371" s="4">
        <f>+VLOOKUP($A1371,DATOS_CAPACITACIONES!A:I,9,0)</f>
        <v>90</v>
      </c>
      <c r="J1371" s="2">
        <v>1193531410</v>
      </c>
      <c r="K1371" s="4">
        <f>+VLOOKUP($J1371,DATOS_PERSONAL!B:C,2,0)</f>
        <v>1544</v>
      </c>
      <c r="L1371" s="4" t="str">
        <f>+VLOOKUP($J1371,DATOS_PERSONAL!B:D,3,0)</f>
        <v>SARA DANIELA</v>
      </c>
      <c r="M1371" s="4" t="str">
        <f>+VLOOKUP($J1371,DATOS_PERSONAL!B:E,4,0)</f>
        <v xml:space="preserve">BELTRAN MORENO </v>
      </c>
      <c r="N1371" s="4" t="str">
        <f>+VLOOKUP($J1371,DATOS_PERSONAL!B:F,5,0)</f>
        <v>OROBERLÍN S.A.S.</v>
      </c>
      <c r="O1371" s="4">
        <f>+VLOOKUP($A1371,DATOS_CAPACITACIONES!A:N,11)</f>
        <v>78</v>
      </c>
      <c r="P1371" s="4">
        <f>+VLOOKUP($A1371,DATOS_CAPACITACIONES!A:L,12)</f>
        <v>78</v>
      </c>
      <c r="Q1371" s="3">
        <f t="shared" si="21"/>
        <v>1</v>
      </c>
    </row>
    <row r="1372" spans="1:17" ht="34.5" customHeight="1" x14ac:dyDescent="0.25">
      <c r="A1372" s="2">
        <v>50</v>
      </c>
      <c r="B1372" s="4" t="str">
        <f>+VLOOKUP($A1372,DATOS_CAPACITACIONES!A:B,2,0)</f>
        <v>SST</v>
      </c>
      <c r="C1372" s="4" t="str">
        <f>+VLOOKUP($A1372,DATOS_CAPACITACIONES!A:C,3,0)</f>
        <v>Riesgo biológico, riesgo físico, riesgo natural</v>
      </c>
      <c r="D1372" s="4" t="str">
        <f>+VLOOKUP($A1372,DATOS_CAPACITACIONES!A:D,4,0)</f>
        <v>Reconocer, identificar y diferenciar cada uno de estos riesgos presentes en las labores</v>
      </c>
      <c r="E1372" s="4" t="str">
        <f>+VLOOKUP($A1372,DATOS_CAPACITACIONES!A:E,5,0)</f>
        <v>Felipe Arias</v>
      </c>
      <c r="F1372" s="4" t="str">
        <f>+VLOOKUP($A1372,DATOS_CAPACITACIONES!A:F,6,0)</f>
        <v>Felipe Arias</v>
      </c>
      <c r="G1372" s="4" t="str">
        <f>+VLOOKUP($A1372,DATOS_CAPACITACIONES!A:G,7,0)</f>
        <v xml:space="preserve">Finca El Pilar </v>
      </c>
      <c r="H1372" s="5">
        <f>+VLOOKUP($A1372,DATOS_CAPACITACIONES!A:H,8,0)</f>
        <v>44394</v>
      </c>
      <c r="I1372" s="4">
        <f>+VLOOKUP($A1372,DATOS_CAPACITACIONES!A:I,9,0)</f>
        <v>90</v>
      </c>
      <c r="J1372" s="2">
        <v>19618655</v>
      </c>
      <c r="K1372" s="4">
        <f>+VLOOKUP($J1372,DATOS_PERSONAL!B:C,2,0)</f>
        <v>1551</v>
      </c>
      <c r="L1372" s="4" t="str">
        <f>+VLOOKUP($J1372,DATOS_PERSONAL!B:D,3,0)</f>
        <v>WILMAN ANTONIO</v>
      </c>
      <c r="M1372" s="4" t="str">
        <f>+VLOOKUP($J1372,DATOS_PERSONAL!B:E,4,0)</f>
        <v>BARRETO MARTINEZ</v>
      </c>
      <c r="N1372" s="4" t="str">
        <f>+VLOOKUP($J1372,DATOS_PERSONAL!B:F,5,0)</f>
        <v>OROBERLÍN S.A.S.</v>
      </c>
      <c r="O1372" s="4">
        <f>+VLOOKUP($A1372,DATOS_CAPACITACIONES!A:N,11)</f>
        <v>78</v>
      </c>
      <c r="P1372" s="4">
        <f>+VLOOKUP($A1372,DATOS_CAPACITACIONES!A:L,12)</f>
        <v>78</v>
      </c>
      <c r="Q1372" s="3">
        <f t="shared" si="21"/>
        <v>1</v>
      </c>
    </row>
    <row r="1373" spans="1:17" ht="34.5" customHeight="1" x14ac:dyDescent="0.25">
      <c r="A1373" s="2">
        <v>50</v>
      </c>
      <c r="B1373" s="4" t="str">
        <f>+VLOOKUP($A1373,DATOS_CAPACITACIONES!A:B,2,0)</f>
        <v>SST</v>
      </c>
      <c r="C1373" s="4" t="str">
        <f>+VLOOKUP($A1373,DATOS_CAPACITACIONES!A:C,3,0)</f>
        <v>Riesgo biológico, riesgo físico, riesgo natural</v>
      </c>
      <c r="D1373" s="4" t="str">
        <f>+VLOOKUP($A1373,DATOS_CAPACITACIONES!A:D,4,0)</f>
        <v>Reconocer, identificar y diferenciar cada uno de estos riesgos presentes en las labores</v>
      </c>
      <c r="E1373" s="4" t="str">
        <f>+VLOOKUP($A1373,DATOS_CAPACITACIONES!A:E,5,0)</f>
        <v>Felipe Arias</v>
      </c>
      <c r="F1373" s="4" t="str">
        <f>+VLOOKUP($A1373,DATOS_CAPACITACIONES!A:F,6,0)</f>
        <v>Felipe Arias</v>
      </c>
      <c r="G1373" s="4" t="str">
        <f>+VLOOKUP($A1373,DATOS_CAPACITACIONES!A:G,7,0)</f>
        <v xml:space="preserve">Finca El Pilar </v>
      </c>
      <c r="H1373" s="5">
        <f>+VLOOKUP($A1373,DATOS_CAPACITACIONES!A:H,8,0)</f>
        <v>44394</v>
      </c>
      <c r="I1373" s="4">
        <f>+VLOOKUP($A1373,DATOS_CAPACITACIONES!A:I,9,0)</f>
        <v>90</v>
      </c>
      <c r="J1373" s="2">
        <v>1121935929</v>
      </c>
      <c r="K1373" s="4" t="str">
        <f>+VLOOKUP($J1373,DATOS_PERSONAL!B:C,2,0)</f>
        <v>N/A</v>
      </c>
      <c r="L1373" s="4" t="str">
        <f>+VLOOKUP($J1373,DATOS_PERSONAL!B:D,3,0)</f>
        <v>MILTON ANDRÉS</v>
      </c>
      <c r="M1373" s="4" t="str">
        <f>+VLOOKUP($J1373,DATOS_PERSONAL!B:E,4,0)</f>
        <v>AVILA LEGUIZAMO</v>
      </c>
      <c r="N1373" s="4" t="str">
        <f>+VLOOKUP($J1373,DATOS_PERSONAL!B:F,5,0)</f>
        <v>OROBERLÍN S.A.S.</v>
      </c>
      <c r="O1373" s="4">
        <f>+VLOOKUP($A1373,DATOS_CAPACITACIONES!A:N,11)</f>
        <v>78</v>
      </c>
      <c r="P1373" s="4">
        <f>+VLOOKUP($A1373,DATOS_CAPACITACIONES!A:L,12)</f>
        <v>78</v>
      </c>
      <c r="Q1373" s="3">
        <f t="shared" si="21"/>
        <v>1</v>
      </c>
    </row>
    <row r="1374" spans="1:17" ht="34.5" customHeight="1" x14ac:dyDescent="0.25">
      <c r="A1374" s="2">
        <v>50</v>
      </c>
      <c r="B1374" s="4" t="str">
        <f>+VLOOKUP($A1374,DATOS_CAPACITACIONES!A:B,2,0)</f>
        <v>SST</v>
      </c>
      <c r="C1374" s="4" t="str">
        <f>+VLOOKUP($A1374,DATOS_CAPACITACIONES!A:C,3,0)</f>
        <v>Riesgo biológico, riesgo físico, riesgo natural</v>
      </c>
      <c r="D1374" s="4" t="str">
        <f>+VLOOKUP($A1374,DATOS_CAPACITACIONES!A:D,4,0)</f>
        <v>Reconocer, identificar y diferenciar cada uno de estos riesgos presentes en las labores</v>
      </c>
      <c r="E1374" s="4" t="str">
        <f>+VLOOKUP($A1374,DATOS_CAPACITACIONES!A:E,5,0)</f>
        <v>Felipe Arias</v>
      </c>
      <c r="F1374" s="4" t="str">
        <f>+VLOOKUP($A1374,DATOS_CAPACITACIONES!A:F,6,0)</f>
        <v>Felipe Arias</v>
      </c>
      <c r="G1374" s="4" t="str">
        <f>+VLOOKUP($A1374,DATOS_CAPACITACIONES!A:G,7,0)</f>
        <v xml:space="preserve">Finca El Pilar </v>
      </c>
      <c r="H1374" s="5">
        <f>+VLOOKUP($A1374,DATOS_CAPACITACIONES!A:H,8,0)</f>
        <v>44394</v>
      </c>
      <c r="I1374" s="4">
        <f>+VLOOKUP($A1374,DATOS_CAPACITACIONES!A:I,9,0)</f>
        <v>90</v>
      </c>
      <c r="J1374" s="2">
        <v>1052702515</v>
      </c>
      <c r="K1374" s="4">
        <f>+VLOOKUP($J1374,DATOS_PERSONAL!B:C,2,0)</f>
        <v>1517</v>
      </c>
      <c r="L1374" s="4" t="str">
        <f>+VLOOKUP($J1374,DATOS_PERSONAL!B:D,3,0)</f>
        <v xml:space="preserve"> ALEXANDER</v>
      </c>
      <c r="M1374" s="4" t="str">
        <f>+VLOOKUP($J1374,DATOS_PERSONAL!B:E,4,0)</f>
        <v>ANGULO CANTILLO</v>
      </c>
      <c r="N1374" s="4" t="str">
        <f>+VLOOKUP($J1374,DATOS_PERSONAL!B:F,5,0)</f>
        <v>OROBERLÍN S.A.S.</v>
      </c>
      <c r="O1374" s="4">
        <f>+VLOOKUP($A1374,DATOS_CAPACITACIONES!A:N,11)</f>
        <v>78</v>
      </c>
      <c r="P1374" s="4">
        <f>+VLOOKUP($A1374,DATOS_CAPACITACIONES!A:L,12)</f>
        <v>78</v>
      </c>
      <c r="Q1374" s="3">
        <f t="shared" si="21"/>
        <v>1</v>
      </c>
    </row>
    <row r="1375" spans="1:17" ht="34.5" customHeight="1" x14ac:dyDescent="0.25">
      <c r="A1375" s="2">
        <v>50</v>
      </c>
      <c r="B1375" s="4" t="str">
        <f>+VLOOKUP($A1375,DATOS_CAPACITACIONES!A:B,2,0)</f>
        <v>SST</v>
      </c>
      <c r="C1375" s="4" t="str">
        <f>+VLOOKUP($A1375,DATOS_CAPACITACIONES!A:C,3,0)</f>
        <v>Riesgo biológico, riesgo físico, riesgo natural</v>
      </c>
      <c r="D1375" s="4" t="str">
        <f>+VLOOKUP($A1375,DATOS_CAPACITACIONES!A:D,4,0)</f>
        <v>Reconocer, identificar y diferenciar cada uno de estos riesgos presentes en las labores</v>
      </c>
      <c r="E1375" s="4" t="str">
        <f>+VLOOKUP($A1375,DATOS_CAPACITACIONES!A:E,5,0)</f>
        <v>Felipe Arias</v>
      </c>
      <c r="F1375" s="4" t="str">
        <f>+VLOOKUP($A1375,DATOS_CAPACITACIONES!A:F,6,0)</f>
        <v>Felipe Arias</v>
      </c>
      <c r="G1375" s="4" t="str">
        <f>+VLOOKUP($A1375,DATOS_CAPACITACIONES!A:G,7,0)</f>
        <v xml:space="preserve">Finca El Pilar </v>
      </c>
      <c r="H1375" s="5">
        <f>+VLOOKUP($A1375,DATOS_CAPACITACIONES!A:H,8,0)</f>
        <v>44394</v>
      </c>
      <c r="I1375" s="4">
        <f>+VLOOKUP($A1375,DATOS_CAPACITACIONES!A:I,9,0)</f>
        <v>90</v>
      </c>
      <c r="J1375" s="2">
        <v>1120499197</v>
      </c>
      <c r="K1375" s="4">
        <f>+VLOOKUP($J1375,DATOS_PERSONAL!B:C,2,0)</f>
        <v>1065</v>
      </c>
      <c r="L1375" s="4" t="str">
        <f>+VLOOKUP($J1375,DATOS_PERSONAL!B:D,3,0)</f>
        <v>LADY JOHANA</v>
      </c>
      <c r="M1375" s="4" t="str">
        <f>+VLOOKUP($J1375,DATOS_PERSONAL!B:E,4,0)</f>
        <v xml:space="preserve">ANDRADE SANCHEZ </v>
      </c>
      <c r="N1375" s="4" t="str">
        <f>+VLOOKUP($J1375,DATOS_PERSONAL!B:F,5,0)</f>
        <v>OROBERLÍN S.A.S.</v>
      </c>
      <c r="O1375" s="4">
        <f>+VLOOKUP($A1375,DATOS_CAPACITACIONES!A:N,11)</f>
        <v>78</v>
      </c>
      <c r="P1375" s="4">
        <f>+VLOOKUP($A1375,DATOS_CAPACITACIONES!A:L,12)</f>
        <v>78</v>
      </c>
      <c r="Q1375" s="3">
        <f t="shared" si="21"/>
        <v>1</v>
      </c>
    </row>
    <row r="1376" spans="1:17" ht="34.5" customHeight="1" x14ac:dyDescent="0.25">
      <c r="A1376" s="2">
        <v>50</v>
      </c>
      <c r="B1376" s="4" t="str">
        <f>+VLOOKUP($A1376,DATOS_CAPACITACIONES!A:B,2,0)</f>
        <v>SST</v>
      </c>
      <c r="C1376" s="4" t="str">
        <f>+VLOOKUP($A1376,DATOS_CAPACITACIONES!A:C,3,0)</f>
        <v>Riesgo biológico, riesgo físico, riesgo natural</v>
      </c>
      <c r="D1376" s="4" t="str">
        <f>+VLOOKUP($A1376,DATOS_CAPACITACIONES!A:D,4,0)</f>
        <v>Reconocer, identificar y diferenciar cada uno de estos riesgos presentes en las labores</v>
      </c>
      <c r="E1376" s="4" t="str">
        <f>+VLOOKUP($A1376,DATOS_CAPACITACIONES!A:E,5,0)</f>
        <v>Felipe Arias</v>
      </c>
      <c r="F1376" s="4" t="str">
        <f>+VLOOKUP($A1376,DATOS_CAPACITACIONES!A:F,6,0)</f>
        <v>Felipe Arias</v>
      </c>
      <c r="G1376" s="4" t="str">
        <f>+VLOOKUP($A1376,DATOS_CAPACITACIONES!A:G,7,0)</f>
        <v xml:space="preserve">Finca El Pilar </v>
      </c>
      <c r="H1376" s="5">
        <f>+VLOOKUP($A1376,DATOS_CAPACITACIONES!A:H,8,0)</f>
        <v>44394</v>
      </c>
      <c r="I1376" s="4">
        <f>+VLOOKUP($A1376,DATOS_CAPACITACIONES!A:I,9,0)</f>
        <v>90</v>
      </c>
      <c r="J1376" s="2">
        <v>1121844449</v>
      </c>
      <c r="K1376" s="4">
        <f>+VLOOKUP($J1376,DATOS_PERSONAL!B:C,2,0)</f>
        <v>1097</v>
      </c>
      <c r="L1376" s="4" t="str">
        <f>+VLOOKUP($J1376,DATOS_PERSONAL!B:D,3,0)</f>
        <v>JOSE MANUEL</v>
      </c>
      <c r="M1376" s="4" t="str">
        <f>+VLOOKUP($J1376,DATOS_PERSONAL!B:E,4,0)</f>
        <v xml:space="preserve">AMAYA GONZALEZ </v>
      </c>
      <c r="N1376" s="4" t="str">
        <f>+VLOOKUP($J1376,DATOS_PERSONAL!B:F,5,0)</f>
        <v>OROBERLÍN S.A.S.</v>
      </c>
      <c r="O1376" s="4">
        <f>+VLOOKUP($A1376,DATOS_CAPACITACIONES!A:N,11)</f>
        <v>78</v>
      </c>
      <c r="P1376" s="4">
        <f>+VLOOKUP($A1376,DATOS_CAPACITACIONES!A:L,12)</f>
        <v>78</v>
      </c>
      <c r="Q1376" s="3">
        <f t="shared" si="21"/>
        <v>1</v>
      </c>
    </row>
    <row r="1377" spans="1:17" ht="34.5" customHeight="1" x14ac:dyDescent="0.25">
      <c r="A1377" s="2">
        <v>50</v>
      </c>
      <c r="B1377" s="4" t="str">
        <f>+VLOOKUP($A1377,DATOS_CAPACITACIONES!A:B,2,0)</f>
        <v>SST</v>
      </c>
      <c r="C1377" s="4" t="str">
        <f>+VLOOKUP($A1377,DATOS_CAPACITACIONES!A:C,3,0)</f>
        <v>Riesgo biológico, riesgo físico, riesgo natural</v>
      </c>
      <c r="D1377" s="4" t="str">
        <f>+VLOOKUP($A1377,DATOS_CAPACITACIONES!A:D,4,0)</f>
        <v>Reconocer, identificar y diferenciar cada uno de estos riesgos presentes en las labores</v>
      </c>
      <c r="E1377" s="4" t="str">
        <f>+VLOOKUP($A1377,DATOS_CAPACITACIONES!A:E,5,0)</f>
        <v>Felipe Arias</v>
      </c>
      <c r="F1377" s="4" t="str">
        <f>+VLOOKUP($A1377,DATOS_CAPACITACIONES!A:F,6,0)</f>
        <v>Felipe Arias</v>
      </c>
      <c r="G1377" s="4" t="str">
        <f>+VLOOKUP($A1377,DATOS_CAPACITACIONES!A:G,7,0)</f>
        <v xml:space="preserve">Finca El Pilar </v>
      </c>
      <c r="H1377" s="5">
        <f>+VLOOKUP($A1377,DATOS_CAPACITACIONES!A:H,8,0)</f>
        <v>44394</v>
      </c>
      <c r="I1377" s="4">
        <f>+VLOOKUP($A1377,DATOS_CAPACITACIONES!A:I,9,0)</f>
        <v>90</v>
      </c>
      <c r="J1377" s="2">
        <v>1122126571</v>
      </c>
      <c r="K1377" s="4">
        <f>+VLOOKUP($J1377,DATOS_PERSONAL!B:C,2,0)</f>
        <v>1485</v>
      </c>
      <c r="L1377" s="4" t="str">
        <f>+VLOOKUP($J1377,DATOS_PERSONAL!B:D,3,0)</f>
        <v xml:space="preserve"> FREDY ALEXANDER</v>
      </c>
      <c r="M1377" s="4" t="str">
        <f>+VLOOKUP($J1377,DATOS_PERSONAL!B:E,4,0)</f>
        <v>ALVAREZ GALINDO</v>
      </c>
      <c r="N1377" s="4" t="str">
        <f>+VLOOKUP($J1377,DATOS_PERSONAL!B:F,5,0)</f>
        <v>OROBERLÍN S.A.S.</v>
      </c>
      <c r="O1377" s="4">
        <f>+VLOOKUP($A1377,DATOS_CAPACITACIONES!A:N,11)</f>
        <v>78</v>
      </c>
      <c r="P1377" s="4">
        <f>+VLOOKUP($A1377,DATOS_CAPACITACIONES!A:L,12)</f>
        <v>78</v>
      </c>
      <c r="Q1377" s="3">
        <f t="shared" si="21"/>
        <v>1</v>
      </c>
    </row>
    <row r="1378" spans="1:17" ht="34.5" customHeight="1" x14ac:dyDescent="0.25">
      <c r="A1378" s="2">
        <v>50</v>
      </c>
      <c r="B1378" s="4" t="str">
        <f>+VLOOKUP($A1378,DATOS_CAPACITACIONES!A:B,2,0)</f>
        <v>SST</v>
      </c>
      <c r="C1378" s="4" t="str">
        <f>+VLOOKUP($A1378,DATOS_CAPACITACIONES!A:C,3,0)</f>
        <v>Riesgo biológico, riesgo físico, riesgo natural</v>
      </c>
      <c r="D1378" s="4" t="str">
        <f>+VLOOKUP($A1378,DATOS_CAPACITACIONES!A:D,4,0)</f>
        <v>Reconocer, identificar y diferenciar cada uno de estos riesgos presentes en las labores</v>
      </c>
      <c r="E1378" s="4" t="str">
        <f>+VLOOKUP($A1378,DATOS_CAPACITACIONES!A:E,5,0)</f>
        <v>Felipe Arias</v>
      </c>
      <c r="F1378" s="4" t="str">
        <f>+VLOOKUP($A1378,DATOS_CAPACITACIONES!A:F,6,0)</f>
        <v>Felipe Arias</v>
      </c>
      <c r="G1378" s="4" t="str">
        <f>+VLOOKUP($A1378,DATOS_CAPACITACIONES!A:G,7,0)</f>
        <v xml:space="preserve">Finca El Pilar </v>
      </c>
      <c r="H1378" s="5">
        <f>+VLOOKUP($A1378,DATOS_CAPACITACIONES!A:H,8,0)</f>
        <v>44394</v>
      </c>
      <c r="I1378" s="4">
        <f>+VLOOKUP($A1378,DATOS_CAPACITACIONES!A:I,9,0)</f>
        <v>90</v>
      </c>
      <c r="J1378" s="2">
        <v>1007952645</v>
      </c>
      <c r="K1378" s="4">
        <f>+VLOOKUP($J1378,DATOS_PERSONAL!B:C,2,0)</f>
        <v>1528</v>
      </c>
      <c r="L1378" s="4" t="str">
        <f>+VLOOKUP($J1378,DATOS_PERSONAL!B:D,3,0)</f>
        <v xml:space="preserve"> JEISON DAVID</v>
      </c>
      <c r="M1378" s="4" t="str">
        <f>+VLOOKUP($J1378,DATOS_PERSONAL!B:E,4,0)</f>
        <v>ALCAZAR ZUÑIGA</v>
      </c>
      <c r="N1378" s="4" t="str">
        <f>+VLOOKUP($J1378,DATOS_PERSONAL!B:F,5,0)</f>
        <v>OROBERLÍN S.A.S.</v>
      </c>
      <c r="O1378" s="4">
        <f>+VLOOKUP($A1378,DATOS_CAPACITACIONES!A:N,11)</f>
        <v>78</v>
      </c>
      <c r="P1378" s="4">
        <f>+VLOOKUP($A1378,DATOS_CAPACITACIONES!A:L,12)</f>
        <v>78</v>
      </c>
      <c r="Q1378" s="3">
        <f t="shared" si="21"/>
        <v>1</v>
      </c>
    </row>
    <row r="1379" spans="1:17" ht="34.5" customHeight="1" x14ac:dyDescent="0.25">
      <c r="A1379" s="2">
        <v>50</v>
      </c>
      <c r="B1379" s="4" t="str">
        <f>+VLOOKUP($A1379,DATOS_CAPACITACIONES!A:B,2,0)</f>
        <v>SST</v>
      </c>
      <c r="C1379" s="4" t="str">
        <f>+VLOOKUP($A1379,DATOS_CAPACITACIONES!A:C,3,0)</f>
        <v>Riesgo biológico, riesgo físico, riesgo natural</v>
      </c>
      <c r="D1379" s="4" t="str">
        <f>+VLOOKUP($A1379,DATOS_CAPACITACIONES!A:D,4,0)</f>
        <v>Reconocer, identificar y diferenciar cada uno de estos riesgos presentes en las labores</v>
      </c>
      <c r="E1379" s="4" t="str">
        <f>+VLOOKUP($A1379,DATOS_CAPACITACIONES!A:E,5,0)</f>
        <v>Felipe Arias</v>
      </c>
      <c r="F1379" s="4" t="str">
        <f>+VLOOKUP($A1379,DATOS_CAPACITACIONES!A:F,6,0)</f>
        <v>Felipe Arias</v>
      </c>
      <c r="G1379" s="4" t="str">
        <f>+VLOOKUP($A1379,DATOS_CAPACITACIONES!A:G,7,0)</f>
        <v xml:space="preserve">Finca El Pilar </v>
      </c>
      <c r="H1379" s="5">
        <f>+VLOOKUP($A1379,DATOS_CAPACITACIONES!A:H,8,0)</f>
        <v>44394</v>
      </c>
      <c r="I1379" s="4">
        <f>+VLOOKUP($A1379,DATOS_CAPACITACIONES!A:I,9,0)</f>
        <v>90</v>
      </c>
      <c r="J1379" s="2">
        <v>19592721</v>
      </c>
      <c r="K1379" s="4">
        <f>+VLOOKUP($J1379,DATOS_PERSONAL!B:C,2,0)</f>
        <v>1524</v>
      </c>
      <c r="L1379" s="4" t="str">
        <f>+VLOOKUP($J1379,DATOS_PERSONAL!B:D,3,0)</f>
        <v xml:space="preserve"> ALVARO ENRIQUE</v>
      </c>
      <c r="M1379" s="4" t="str">
        <f>+VLOOKUP($J1379,DATOS_PERSONAL!B:E,4,0)</f>
        <v>ALCAZAR URINA</v>
      </c>
      <c r="N1379" s="4" t="str">
        <f>+VLOOKUP($J1379,DATOS_PERSONAL!B:F,5,0)</f>
        <v>OROBERLÍN S.A.S.</v>
      </c>
      <c r="O1379" s="4">
        <f>+VLOOKUP($A1379,DATOS_CAPACITACIONES!A:N,11)</f>
        <v>78</v>
      </c>
      <c r="P1379" s="4">
        <f>+VLOOKUP($A1379,DATOS_CAPACITACIONES!A:L,12)</f>
        <v>78</v>
      </c>
      <c r="Q1379" s="3">
        <f t="shared" si="21"/>
        <v>1</v>
      </c>
    </row>
    <row r="1380" spans="1:17" ht="34.5" customHeight="1" x14ac:dyDescent="0.25">
      <c r="A1380" s="2">
        <v>51</v>
      </c>
      <c r="B1380" s="4" t="str">
        <f>+VLOOKUP($A1380,DATOS_CAPACITACIONES!A:B,2,0)</f>
        <v>SST</v>
      </c>
      <c r="C1380" s="4" t="str">
        <f>+VLOOKUP($A1380,DATOS_CAPACITACIONES!A:C,3,0)</f>
        <v>Uso adecuado de EPP, herramientas y equipos</v>
      </c>
      <c r="D1380" s="4" t="str">
        <f>+VLOOKUP($A1380,DATOS_CAPACITACIONES!A:D,4,0)</f>
        <v>Incentivar el buen uso y cuidado de las herramientas, equipos y elementos de protección personal.</v>
      </c>
      <c r="E1380" s="4" t="str">
        <f>+VLOOKUP($A1380,DATOS_CAPACITACIONES!A:E,5,0)</f>
        <v>Felipe Arias</v>
      </c>
      <c r="F1380" s="4" t="str">
        <f>+VLOOKUP($A1380,DATOS_CAPACITACIONES!A:F,6,0)</f>
        <v>Felipe Arias</v>
      </c>
      <c r="G1380" s="4" t="str">
        <f>+VLOOKUP($A1380,DATOS_CAPACITACIONES!A:G,7,0)</f>
        <v xml:space="preserve">Finca El Pilar </v>
      </c>
      <c r="H1380" s="5">
        <f>+VLOOKUP($A1380,DATOS_CAPACITACIONES!A:H,8,0)</f>
        <v>44394</v>
      </c>
      <c r="I1380" s="4">
        <f>+VLOOKUP($A1380,DATOS_CAPACITACIONES!A:I,9,0)</f>
        <v>120</v>
      </c>
      <c r="J1380" s="2">
        <v>40411350</v>
      </c>
      <c r="K1380" s="4" t="str">
        <f>+VLOOKUP($J1380,DATOS_PERSONAL!B:C,2,0)</f>
        <v>N/A</v>
      </c>
      <c r="L1380" s="4" t="str">
        <f>+VLOOKUP($J1380,DATOS_PERSONAL!B:D,3,0)</f>
        <v xml:space="preserve"> BEATRIZ</v>
      </c>
      <c r="M1380" s="4" t="str">
        <f>+VLOOKUP($J1380,DATOS_PERSONAL!B:E,4,0)</f>
        <v>YAGAMA GAONA</v>
      </c>
      <c r="N1380" s="4" t="str">
        <f>+VLOOKUP($J1380,DATOS_PERSONAL!B:F,5,0)</f>
        <v>PALMERAS CARARABO S.A.</v>
      </c>
      <c r="O1380" s="4">
        <f>+VLOOKUP($A1380,DATOS_CAPACITACIONES!A:N,11)</f>
        <v>22</v>
      </c>
      <c r="P1380" s="4">
        <f>+VLOOKUP($A1380,DATOS_CAPACITACIONES!A:L,12)</f>
        <v>22</v>
      </c>
      <c r="Q1380" s="3">
        <f t="shared" si="21"/>
        <v>1</v>
      </c>
    </row>
    <row r="1381" spans="1:17" ht="34.5" customHeight="1" x14ac:dyDescent="0.25">
      <c r="A1381" s="2">
        <v>51</v>
      </c>
      <c r="B1381" s="4" t="str">
        <f>+VLOOKUP($A1381,DATOS_CAPACITACIONES!A:B,2,0)</f>
        <v>SST</v>
      </c>
      <c r="C1381" s="4" t="str">
        <f>+VLOOKUP($A1381,DATOS_CAPACITACIONES!A:C,3,0)</f>
        <v>Uso adecuado de EPP, herramientas y equipos</v>
      </c>
      <c r="D1381" s="4" t="str">
        <f>+VLOOKUP($A1381,DATOS_CAPACITACIONES!A:D,4,0)</f>
        <v>Incentivar el buen uso y cuidado de las herramientas, equipos y elementos de protección personal.</v>
      </c>
      <c r="E1381" s="4" t="str">
        <f>+VLOOKUP($A1381,DATOS_CAPACITACIONES!A:E,5,0)</f>
        <v>Felipe Arias</v>
      </c>
      <c r="F1381" s="4" t="str">
        <f>+VLOOKUP($A1381,DATOS_CAPACITACIONES!A:F,6,0)</f>
        <v>Felipe Arias</v>
      </c>
      <c r="G1381" s="4" t="str">
        <f>+VLOOKUP($A1381,DATOS_CAPACITACIONES!A:G,7,0)</f>
        <v xml:space="preserve">Finca El Pilar </v>
      </c>
      <c r="H1381" s="5">
        <f>+VLOOKUP($A1381,DATOS_CAPACITACIONES!A:H,8,0)</f>
        <v>44394</v>
      </c>
      <c r="I1381" s="4">
        <f>+VLOOKUP($A1381,DATOS_CAPACITACIONES!A:I,9,0)</f>
        <v>120</v>
      </c>
      <c r="J1381" s="2">
        <v>1121866226</v>
      </c>
      <c r="K1381" s="4" t="str">
        <f>+VLOOKUP($J1381,DATOS_PERSONAL!B:C,2,0)</f>
        <v>N/A</v>
      </c>
      <c r="L1381" s="4" t="str">
        <f>+VLOOKUP($J1381,DATOS_PERSONAL!B:D,3,0)</f>
        <v xml:space="preserve"> JOHN ALEXANDER</v>
      </c>
      <c r="M1381" s="4" t="str">
        <f>+VLOOKUP($J1381,DATOS_PERSONAL!B:E,4,0)</f>
        <v>SANTANA MORALES</v>
      </c>
      <c r="N1381" s="4" t="str">
        <f>+VLOOKUP($J1381,DATOS_PERSONAL!B:F,5,0)</f>
        <v>PALMERAS CARARABO S.A.</v>
      </c>
      <c r="O1381" s="4">
        <f>+VLOOKUP($A1381,DATOS_CAPACITACIONES!A:N,11)</f>
        <v>22</v>
      </c>
      <c r="P1381" s="4">
        <f>+VLOOKUP($A1381,DATOS_CAPACITACIONES!A:L,12)</f>
        <v>22</v>
      </c>
      <c r="Q1381" s="3">
        <f t="shared" si="21"/>
        <v>1</v>
      </c>
    </row>
    <row r="1382" spans="1:17" ht="34.5" customHeight="1" x14ac:dyDescent="0.25">
      <c r="A1382" s="2">
        <v>51</v>
      </c>
      <c r="B1382" s="4" t="str">
        <f>+VLOOKUP($A1382,DATOS_CAPACITACIONES!A:B,2,0)</f>
        <v>SST</v>
      </c>
      <c r="C1382" s="4" t="str">
        <f>+VLOOKUP($A1382,DATOS_CAPACITACIONES!A:C,3,0)</f>
        <v>Uso adecuado de EPP, herramientas y equipos</v>
      </c>
      <c r="D1382" s="4" t="str">
        <f>+VLOOKUP($A1382,DATOS_CAPACITACIONES!A:D,4,0)</f>
        <v>Incentivar el buen uso y cuidado de las herramientas, equipos y elementos de protección personal.</v>
      </c>
      <c r="E1382" s="4" t="str">
        <f>+VLOOKUP($A1382,DATOS_CAPACITACIONES!A:E,5,0)</f>
        <v>Felipe Arias</v>
      </c>
      <c r="F1382" s="4" t="str">
        <f>+VLOOKUP($A1382,DATOS_CAPACITACIONES!A:F,6,0)</f>
        <v>Felipe Arias</v>
      </c>
      <c r="G1382" s="4" t="str">
        <f>+VLOOKUP($A1382,DATOS_CAPACITACIONES!A:G,7,0)</f>
        <v xml:space="preserve">Finca El Pilar </v>
      </c>
      <c r="H1382" s="5">
        <f>+VLOOKUP($A1382,DATOS_CAPACITACIONES!A:H,8,0)</f>
        <v>44394</v>
      </c>
      <c r="I1382" s="4">
        <f>+VLOOKUP($A1382,DATOS_CAPACITACIONES!A:I,9,0)</f>
        <v>120</v>
      </c>
      <c r="J1382" s="2">
        <v>86053117</v>
      </c>
      <c r="K1382" s="4" t="str">
        <f>+VLOOKUP($J1382,DATOS_PERSONAL!B:C,2,0)</f>
        <v>N/A</v>
      </c>
      <c r="L1382" s="4" t="str">
        <f>+VLOOKUP($J1382,DATOS_PERSONAL!B:D,3,0)</f>
        <v xml:space="preserve"> OMAR </v>
      </c>
      <c r="M1382" s="4" t="str">
        <f>+VLOOKUP($J1382,DATOS_PERSONAL!B:E,4,0)</f>
        <v>RIVERA ESPINOSA</v>
      </c>
      <c r="N1382" s="4" t="str">
        <f>+VLOOKUP($J1382,DATOS_PERSONAL!B:F,5,0)</f>
        <v>PALMERAS CARARABO S.A.</v>
      </c>
      <c r="O1382" s="4">
        <f>+VLOOKUP($A1382,DATOS_CAPACITACIONES!A:N,11)</f>
        <v>22</v>
      </c>
      <c r="P1382" s="4">
        <f>+VLOOKUP($A1382,DATOS_CAPACITACIONES!A:L,12)</f>
        <v>22</v>
      </c>
      <c r="Q1382" s="3">
        <f t="shared" si="21"/>
        <v>1</v>
      </c>
    </row>
    <row r="1383" spans="1:17" ht="34.5" customHeight="1" x14ac:dyDescent="0.25">
      <c r="A1383" s="2">
        <v>51</v>
      </c>
      <c r="B1383" s="4" t="str">
        <f>+VLOOKUP($A1383,DATOS_CAPACITACIONES!A:B,2,0)</f>
        <v>SST</v>
      </c>
      <c r="C1383" s="4" t="str">
        <f>+VLOOKUP($A1383,DATOS_CAPACITACIONES!A:C,3,0)</f>
        <v>Uso adecuado de EPP, herramientas y equipos</v>
      </c>
      <c r="D1383" s="4" t="str">
        <f>+VLOOKUP($A1383,DATOS_CAPACITACIONES!A:D,4,0)</f>
        <v>Incentivar el buen uso y cuidado de las herramientas, equipos y elementos de protección personal.</v>
      </c>
      <c r="E1383" s="4" t="str">
        <f>+VLOOKUP($A1383,DATOS_CAPACITACIONES!A:E,5,0)</f>
        <v>Felipe Arias</v>
      </c>
      <c r="F1383" s="4" t="str">
        <f>+VLOOKUP($A1383,DATOS_CAPACITACIONES!A:F,6,0)</f>
        <v>Felipe Arias</v>
      </c>
      <c r="G1383" s="4" t="str">
        <f>+VLOOKUP($A1383,DATOS_CAPACITACIONES!A:G,7,0)</f>
        <v xml:space="preserve">Finca El Pilar </v>
      </c>
      <c r="H1383" s="5">
        <f>+VLOOKUP($A1383,DATOS_CAPACITACIONES!A:H,8,0)</f>
        <v>44394</v>
      </c>
      <c r="I1383" s="4">
        <f>+VLOOKUP($A1383,DATOS_CAPACITACIONES!A:I,9,0)</f>
        <v>120</v>
      </c>
      <c r="J1383" s="2">
        <v>1121953514</v>
      </c>
      <c r="K1383" s="4" t="str">
        <f>+VLOOKUP($J1383,DATOS_PERSONAL!B:C,2,0)</f>
        <v>N/A</v>
      </c>
      <c r="L1383" s="4" t="str">
        <f>+VLOOKUP($J1383,DATOS_PERSONAL!B:D,3,0)</f>
        <v>MARIA LORENA</v>
      </c>
      <c r="M1383" s="4" t="str">
        <f>+VLOOKUP($J1383,DATOS_PERSONAL!B:E,4,0)</f>
        <v xml:space="preserve">PULIDO RESTREPO </v>
      </c>
      <c r="N1383" s="4" t="str">
        <f>+VLOOKUP($J1383,DATOS_PERSONAL!B:F,5,0)</f>
        <v>PALMERAS CARARABO S.A.</v>
      </c>
      <c r="O1383" s="4">
        <f>+VLOOKUP($A1383,DATOS_CAPACITACIONES!A:N,11)</f>
        <v>22</v>
      </c>
      <c r="P1383" s="4">
        <f>+VLOOKUP($A1383,DATOS_CAPACITACIONES!A:L,12)</f>
        <v>22</v>
      </c>
      <c r="Q1383" s="3">
        <f t="shared" si="21"/>
        <v>1</v>
      </c>
    </row>
    <row r="1384" spans="1:17" ht="34.5" customHeight="1" x14ac:dyDescent="0.25">
      <c r="A1384" s="2">
        <v>51</v>
      </c>
      <c r="B1384" s="4" t="str">
        <f>+VLOOKUP($A1384,DATOS_CAPACITACIONES!A:B,2,0)</f>
        <v>SST</v>
      </c>
      <c r="C1384" s="4" t="str">
        <f>+VLOOKUP($A1384,DATOS_CAPACITACIONES!A:C,3,0)</f>
        <v>Uso adecuado de EPP, herramientas y equipos</v>
      </c>
      <c r="D1384" s="4" t="str">
        <f>+VLOOKUP($A1384,DATOS_CAPACITACIONES!A:D,4,0)</f>
        <v>Incentivar el buen uso y cuidado de las herramientas, equipos y elementos de protección personal.</v>
      </c>
      <c r="E1384" s="4" t="str">
        <f>+VLOOKUP($A1384,DATOS_CAPACITACIONES!A:E,5,0)</f>
        <v>Felipe Arias</v>
      </c>
      <c r="F1384" s="4" t="str">
        <f>+VLOOKUP($A1384,DATOS_CAPACITACIONES!A:F,6,0)</f>
        <v>Felipe Arias</v>
      </c>
      <c r="G1384" s="4" t="str">
        <f>+VLOOKUP($A1384,DATOS_CAPACITACIONES!A:G,7,0)</f>
        <v xml:space="preserve">Finca El Pilar </v>
      </c>
      <c r="H1384" s="5">
        <f>+VLOOKUP($A1384,DATOS_CAPACITACIONES!A:H,8,0)</f>
        <v>44394</v>
      </c>
      <c r="I1384" s="4">
        <f>+VLOOKUP($A1384,DATOS_CAPACITACIONES!A:I,9,0)</f>
        <v>120</v>
      </c>
      <c r="J1384" s="2">
        <v>16882469</v>
      </c>
      <c r="K1384" s="4" t="str">
        <f>+VLOOKUP($J1384,DATOS_PERSONAL!B:C,2,0)</f>
        <v>N/A</v>
      </c>
      <c r="L1384" s="4" t="str">
        <f>+VLOOKUP($J1384,DATOS_PERSONAL!B:D,3,0)</f>
        <v xml:space="preserve"> WEIMAR</v>
      </c>
      <c r="M1384" s="4" t="str">
        <f>+VLOOKUP($J1384,DATOS_PERSONAL!B:E,4,0)</f>
        <v>PEÑA MOSQUERA</v>
      </c>
      <c r="N1384" s="4" t="str">
        <f>+VLOOKUP($J1384,DATOS_PERSONAL!B:F,5,0)</f>
        <v>PALMERAS CARARABO S.A.</v>
      </c>
      <c r="O1384" s="4">
        <f>+VLOOKUP($A1384,DATOS_CAPACITACIONES!A:N,11)</f>
        <v>22</v>
      </c>
      <c r="P1384" s="4">
        <f>+VLOOKUP($A1384,DATOS_CAPACITACIONES!A:L,12)</f>
        <v>22</v>
      </c>
      <c r="Q1384" s="3">
        <f t="shared" si="21"/>
        <v>1</v>
      </c>
    </row>
    <row r="1385" spans="1:17" ht="34.5" customHeight="1" x14ac:dyDescent="0.25">
      <c r="A1385" s="2">
        <v>51</v>
      </c>
      <c r="B1385" s="4" t="str">
        <f>+VLOOKUP($A1385,DATOS_CAPACITACIONES!A:B,2,0)</f>
        <v>SST</v>
      </c>
      <c r="C1385" s="4" t="str">
        <f>+VLOOKUP($A1385,DATOS_CAPACITACIONES!A:C,3,0)</f>
        <v>Uso adecuado de EPP, herramientas y equipos</v>
      </c>
      <c r="D1385" s="4" t="str">
        <f>+VLOOKUP($A1385,DATOS_CAPACITACIONES!A:D,4,0)</f>
        <v>Incentivar el buen uso y cuidado de las herramientas, equipos y elementos de protección personal.</v>
      </c>
      <c r="E1385" s="4" t="str">
        <f>+VLOOKUP($A1385,DATOS_CAPACITACIONES!A:E,5,0)</f>
        <v>Felipe Arias</v>
      </c>
      <c r="F1385" s="4" t="str">
        <f>+VLOOKUP($A1385,DATOS_CAPACITACIONES!A:F,6,0)</f>
        <v>Felipe Arias</v>
      </c>
      <c r="G1385" s="4" t="str">
        <f>+VLOOKUP($A1385,DATOS_CAPACITACIONES!A:G,7,0)</f>
        <v xml:space="preserve">Finca El Pilar </v>
      </c>
      <c r="H1385" s="5">
        <f>+VLOOKUP($A1385,DATOS_CAPACITACIONES!A:H,8,0)</f>
        <v>44394</v>
      </c>
      <c r="I1385" s="4">
        <f>+VLOOKUP($A1385,DATOS_CAPACITACIONES!A:I,9,0)</f>
        <v>120</v>
      </c>
      <c r="J1385" s="2">
        <v>1122131510</v>
      </c>
      <c r="K1385" s="4" t="str">
        <f>+VLOOKUP($J1385,DATOS_PERSONAL!B:C,2,0)</f>
        <v>N/A</v>
      </c>
      <c r="L1385" s="4" t="str">
        <f>+VLOOKUP($J1385,DATOS_PERSONAL!B:D,3,0)</f>
        <v xml:space="preserve"> DIEGO FERNANDO </v>
      </c>
      <c r="M1385" s="4" t="str">
        <f>+VLOOKUP($J1385,DATOS_PERSONAL!B:E,4,0)</f>
        <v>ORTIZ OSPINA</v>
      </c>
      <c r="N1385" s="4" t="str">
        <f>+VLOOKUP($J1385,DATOS_PERSONAL!B:F,5,0)</f>
        <v>PALMERAS CARARABO S.A.</v>
      </c>
      <c r="O1385" s="4">
        <f>+VLOOKUP($A1385,DATOS_CAPACITACIONES!A:N,11)</f>
        <v>22</v>
      </c>
      <c r="P1385" s="4">
        <f>+VLOOKUP($A1385,DATOS_CAPACITACIONES!A:L,12)</f>
        <v>22</v>
      </c>
      <c r="Q1385" s="3">
        <f t="shared" si="21"/>
        <v>1</v>
      </c>
    </row>
    <row r="1386" spans="1:17" ht="34.5" customHeight="1" x14ac:dyDescent="0.25">
      <c r="A1386" s="2">
        <v>51</v>
      </c>
      <c r="B1386" s="4" t="str">
        <f>+VLOOKUP($A1386,DATOS_CAPACITACIONES!A:B,2,0)</f>
        <v>SST</v>
      </c>
      <c r="C1386" s="4" t="str">
        <f>+VLOOKUP($A1386,DATOS_CAPACITACIONES!A:C,3,0)</f>
        <v>Uso adecuado de EPP, herramientas y equipos</v>
      </c>
      <c r="D1386" s="4" t="str">
        <f>+VLOOKUP($A1386,DATOS_CAPACITACIONES!A:D,4,0)</f>
        <v>Incentivar el buen uso y cuidado de las herramientas, equipos y elementos de protección personal.</v>
      </c>
      <c r="E1386" s="4" t="str">
        <f>+VLOOKUP($A1386,DATOS_CAPACITACIONES!A:E,5,0)</f>
        <v>Felipe Arias</v>
      </c>
      <c r="F1386" s="4" t="str">
        <f>+VLOOKUP($A1386,DATOS_CAPACITACIONES!A:F,6,0)</f>
        <v>Felipe Arias</v>
      </c>
      <c r="G1386" s="4" t="str">
        <f>+VLOOKUP($A1386,DATOS_CAPACITACIONES!A:G,7,0)</f>
        <v xml:space="preserve">Finca El Pilar </v>
      </c>
      <c r="H1386" s="5">
        <f>+VLOOKUP($A1386,DATOS_CAPACITACIONES!A:H,8,0)</f>
        <v>44394</v>
      </c>
      <c r="I1386" s="4">
        <f>+VLOOKUP($A1386,DATOS_CAPACITACIONES!A:I,9,0)</f>
        <v>120</v>
      </c>
      <c r="J1386" s="2">
        <v>7807070</v>
      </c>
      <c r="K1386" s="4" t="str">
        <f>+VLOOKUP($J1386,DATOS_PERSONAL!B:C,2,0)</f>
        <v>N/A</v>
      </c>
      <c r="L1386" s="4" t="str">
        <f>+VLOOKUP($J1386,DATOS_PERSONAL!B:D,3,0)</f>
        <v xml:space="preserve"> PEDRO ANTONIO </v>
      </c>
      <c r="M1386" s="4" t="str">
        <f>+VLOOKUP($J1386,DATOS_PERSONAL!B:E,4,0)</f>
        <v>ORTIZ</v>
      </c>
      <c r="N1386" s="4" t="str">
        <f>+VLOOKUP($J1386,DATOS_PERSONAL!B:F,5,0)</f>
        <v>PALMERAS CARARABO S.A.</v>
      </c>
      <c r="O1386" s="4">
        <f>+VLOOKUP($A1386,DATOS_CAPACITACIONES!A:N,11)</f>
        <v>22</v>
      </c>
      <c r="P1386" s="4">
        <f>+VLOOKUP($A1386,DATOS_CAPACITACIONES!A:L,12)</f>
        <v>22</v>
      </c>
      <c r="Q1386" s="3">
        <f t="shared" si="21"/>
        <v>1</v>
      </c>
    </row>
    <row r="1387" spans="1:17" ht="34.5" customHeight="1" x14ac:dyDescent="0.25">
      <c r="A1387" s="2">
        <v>51</v>
      </c>
      <c r="B1387" s="4" t="str">
        <f>+VLOOKUP($A1387,DATOS_CAPACITACIONES!A:B,2,0)</f>
        <v>SST</v>
      </c>
      <c r="C1387" s="4" t="str">
        <f>+VLOOKUP($A1387,DATOS_CAPACITACIONES!A:C,3,0)</f>
        <v>Uso adecuado de EPP, herramientas y equipos</v>
      </c>
      <c r="D1387" s="4" t="str">
        <f>+VLOOKUP($A1387,DATOS_CAPACITACIONES!A:D,4,0)</f>
        <v>Incentivar el buen uso y cuidado de las herramientas, equipos y elementos de protección personal.</v>
      </c>
      <c r="E1387" s="4" t="str">
        <f>+VLOOKUP($A1387,DATOS_CAPACITACIONES!A:E,5,0)</f>
        <v>Felipe Arias</v>
      </c>
      <c r="F1387" s="4" t="str">
        <f>+VLOOKUP($A1387,DATOS_CAPACITACIONES!A:F,6,0)</f>
        <v>Felipe Arias</v>
      </c>
      <c r="G1387" s="4" t="str">
        <f>+VLOOKUP($A1387,DATOS_CAPACITACIONES!A:G,7,0)</f>
        <v xml:space="preserve">Finca El Pilar </v>
      </c>
      <c r="H1387" s="5">
        <f>+VLOOKUP($A1387,DATOS_CAPACITACIONES!A:H,8,0)</f>
        <v>44394</v>
      </c>
      <c r="I1387" s="4">
        <f>+VLOOKUP($A1387,DATOS_CAPACITACIONES!A:I,9,0)</f>
        <v>120</v>
      </c>
      <c r="J1387" s="2">
        <v>1003274956</v>
      </c>
      <c r="K1387" s="4">
        <f>+VLOOKUP($J1387,DATOS_PERSONAL!B:C,2,0)</f>
        <v>1463</v>
      </c>
      <c r="L1387" s="4" t="str">
        <f>+VLOOKUP($J1387,DATOS_PERSONAL!B:D,3,0)</f>
        <v>WILSON ENRRIQUE</v>
      </c>
      <c r="M1387" s="4" t="str">
        <f>+VLOOKUP($J1387,DATOS_PERSONAL!B:E,4,0)</f>
        <v>MURILLO JIMENEZ</v>
      </c>
      <c r="N1387" s="4" t="str">
        <f>+VLOOKUP($J1387,DATOS_PERSONAL!B:F,5,0)</f>
        <v>OROBERLÍN S.A.S.</v>
      </c>
      <c r="O1387" s="4">
        <f>+VLOOKUP($A1387,DATOS_CAPACITACIONES!A:N,11)</f>
        <v>22</v>
      </c>
      <c r="P1387" s="4">
        <f>+VLOOKUP($A1387,DATOS_CAPACITACIONES!A:L,12)</f>
        <v>22</v>
      </c>
      <c r="Q1387" s="3">
        <f t="shared" si="21"/>
        <v>1</v>
      </c>
    </row>
    <row r="1388" spans="1:17" ht="34.5" customHeight="1" x14ac:dyDescent="0.25">
      <c r="A1388" s="2">
        <v>51</v>
      </c>
      <c r="B1388" s="4" t="str">
        <f>+VLOOKUP($A1388,DATOS_CAPACITACIONES!A:B,2,0)</f>
        <v>SST</v>
      </c>
      <c r="C1388" s="4" t="str">
        <f>+VLOOKUP($A1388,DATOS_CAPACITACIONES!A:C,3,0)</f>
        <v>Uso adecuado de EPP, herramientas y equipos</v>
      </c>
      <c r="D1388" s="4" t="str">
        <f>+VLOOKUP($A1388,DATOS_CAPACITACIONES!A:D,4,0)</f>
        <v>Incentivar el buen uso y cuidado de las herramientas, equipos y elementos de protección personal.</v>
      </c>
      <c r="E1388" s="4" t="str">
        <f>+VLOOKUP($A1388,DATOS_CAPACITACIONES!A:E,5,0)</f>
        <v>Felipe Arias</v>
      </c>
      <c r="F1388" s="4" t="str">
        <f>+VLOOKUP($A1388,DATOS_CAPACITACIONES!A:F,6,0)</f>
        <v>Felipe Arias</v>
      </c>
      <c r="G1388" s="4" t="str">
        <f>+VLOOKUP($A1388,DATOS_CAPACITACIONES!A:G,7,0)</f>
        <v xml:space="preserve">Finca El Pilar </v>
      </c>
      <c r="H1388" s="5">
        <f>+VLOOKUP($A1388,DATOS_CAPACITACIONES!A:H,8,0)</f>
        <v>44394</v>
      </c>
      <c r="I1388" s="4">
        <f>+VLOOKUP($A1388,DATOS_CAPACITACIONES!A:I,9,0)</f>
        <v>120</v>
      </c>
      <c r="J1388" s="2">
        <v>1121909035</v>
      </c>
      <c r="K1388" s="4" t="str">
        <f>+VLOOKUP($J1388,DATOS_PERSONAL!B:C,2,0)</f>
        <v>N/A</v>
      </c>
      <c r="L1388" s="4" t="str">
        <f>+VLOOKUP($J1388,DATOS_PERSONAL!B:D,3,0)</f>
        <v xml:space="preserve"> GEORGE ALEXANDERSON</v>
      </c>
      <c r="M1388" s="4" t="str">
        <f>+VLOOKUP($J1388,DATOS_PERSONAL!B:E,4,0)</f>
        <v>MARROQUIN ARENAS</v>
      </c>
      <c r="N1388" s="4" t="str">
        <f>+VLOOKUP($J1388,DATOS_PERSONAL!B:F,5,0)</f>
        <v>PALMERAS CARARABO S.A.</v>
      </c>
      <c r="O1388" s="4">
        <f>+VLOOKUP($A1388,DATOS_CAPACITACIONES!A:N,11)</f>
        <v>22</v>
      </c>
      <c r="P1388" s="4">
        <f>+VLOOKUP($A1388,DATOS_CAPACITACIONES!A:L,12)</f>
        <v>22</v>
      </c>
      <c r="Q1388" s="3">
        <f t="shared" si="21"/>
        <v>1</v>
      </c>
    </row>
    <row r="1389" spans="1:17" ht="34.5" customHeight="1" x14ac:dyDescent="0.25">
      <c r="A1389" s="2">
        <v>51</v>
      </c>
      <c r="B1389" s="4" t="str">
        <f>+VLOOKUP($A1389,DATOS_CAPACITACIONES!A:B,2,0)</f>
        <v>SST</v>
      </c>
      <c r="C1389" s="4" t="str">
        <f>+VLOOKUP($A1389,DATOS_CAPACITACIONES!A:C,3,0)</f>
        <v>Uso adecuado de EPP, herramientas y equipos</v>
      </c>
      <c r="D1389" s="4" t="str">
        <f>+VLOOKUP($A1389,DATOS_CAPACITACIONES!A:D,4,0)</f>
        <v>Incentivar el buen uso y cuidado de las herramientas, equipos y elementos de protección personal.</v>
      </c>
      <c r="E1389" s="4" t="str">
        <f>+VLOOKUP($A1389,DATOS_CAPACITACIONES!A:E,5,0)</f>
        <v>Felipe Arias</v>
      </c>
      <c r="F1389" s="4" t="str">
        <f>+VLOOKUP($A1389,DATOS_CAPACITACIONES!A:F,6,0)</f>
        <v>Felipe Arias</v>
      </c>
      <c r="G1389" s="4" t="str">
        <f>+VLOOKUP($A1389,DATOS_CAPACITACIONES!A:G,7,0)</f>
        <v xml:space="preserve">Finca El Pilar </v>
      </c>
      <c r="H1389" s="5">
        <f>+VLOOKUP($A1389,DATOS_CAPACITACIONES!A:H,8,0)</f>
        <v>44394</v>
      </c>
      <c r="I1389" s="4">
        <f>+VLOOKUP($A1389,DATOS_CAPACITACIONES!A:I,9,0)</f>
        <v>120</v>
      </c>
      <c r="J1389" s="2">
        <v>1123116078</v>
      </c>
      <c r="K1389" s="4" t="str">
        <f>+VLOOKUP($J1389,DATOS_PERSONAL!B:C,2,0)</f>
        <v>N/A</v>
      </c>
      <c r="L1389" s="4" t="str">
        <f>+VLOOKUP($J1389,DATOS_PERSONAL!B:D,3,0)</f>
        <v xml:space="preserve"> JHON ALEXIS</v>
      </c>
      <c r="M1389" s="4" t="str">
        <f>+VLOOKUP($J1389,DATOS_PERSONAL!B:E,4,0)</f>
        <v>LOPEZ PEREZ</v>
      </c>
      <c r="N1389" s="4" t="str">
        <f>+VLOOKUP($J1389,DATOS_PERSONAL!B:F,5,0)</f>
        <v>PALMERAS CARARABO S.A.</v>
      </c>
      <c r="O1389" s="4">
        <f>+VLOOKUP($A1389,DATOS_CAPACITACIONES!A:N,11)</f>
        <v>22</v>
      </c>
      <c r="P1389" s="4">
        <f>+VLOOKUP($A1389,DATOS_CAPACITACIONES!A:L,12)</f>
        <v>22</v>
      </c>
      <c r="Q1389" s="3">
        <f t="shared" si="21"/>
        <v>1</v>
      </c>
    </row>
    <row r="1390" spans="1:17" ht="34.5" customHeight="1" x14ac:dyDescent="0.25">
      <c r="A1390" s="2">
        <v>51</v>
      </c>
      <c r="B1390" s="4" t="str">
        <f>+VLOOKUP($A1390,DATOS_CAPACITACIONES!A:B,2,0)</f>
        <v>SST</v>
      </c>
      <c r="C1390" s="4" t="str">
        <f>+VLOOKUP($A1390,DATOS_CAPACITACIONES!A:C,3,0)</f>
        <v>Uso adecuado de EPP, herramientas y equipos</v>
      </c>
      <c r="D1390" s="4" t="str">
        <f>+VLOOKUP($A1390,DATOS_CAPACITACIONES!A:D,4,0)</f>
        <v>Incentivar el buen uso y cuidado de las herramientas, equipos y elementos de protección personal.</v>
      </c>
      <c r="E1390" s="4" t="str">
        <f>+VLOOKUP($A1390,DATOS_CAPACITACIONES!A:E,5,0)</f>
        <v>Felipe Arias</v>
      </c>
      <c r="F1390" s="4" t="str">
        <f>+VLOOKUP($A1390,DATOS_CAPACITACIONES!A:F,6,0)</f>
        <v>Felipe Arias</v>
      </c>
      <c r="G1390" s="4" t="str">
        <f>+VLOOKUP($A1390,DATOS_CAPACITACIONES!A:G,7,0)</f>
        <v xml:space="preserve">Finca El Pilar </v>
      </c>
      <c r="H1390" s="5">
        <f>+VLOOKUP($A1390,DATOS_CAPACITACIONES!A:H,8,0)</f>
        <v>44394</v>
      </c>
      <c r="I1390" s="4">
        <f>+VLOOKUP($A1390,DATOS_CAPACITACIONES!A:I,9,0)</f>
        <v>120</v>
      </c>
      <c r="J1390" s="2">
        <v>1143826359</v>
      </c>
      <c r="K1390" s="4" t="str">
        <f>+VLOOKUP($J1390,DATOS_PERSONAL!B:C,2,0)</f>
        <v>N/A</v>
      </c>
      <c r="L1390" s="4" t="str">
        <f>+VLOOKUP($J1390,DATOS_PERSONAL!B:D,3,0)</f>
        <v>ANDERSON</v>
      </c>
      <c r="M1390" s="4" t="str">
        <f>+VLOOKUP($J1390,DATOS_PERSONAL!B:E,4,0)</f>
        <v xml:space="preserve">LARRAHONDO MARTINEZ </v>
      </c>
      <c r="N1390" s="4" t="str">
        <f>+VLOOKUP($J1390,DATOS_PERSONAL!B:F,5,0)</f>
        <v>PALMERAS CARARABO S.A.</v>
      </c>
      <c r="O1390" s="4">
        <f>+VLOOKUP($A1390,DATOS_CAPACITACIONES!A:N,11)</f>
        <v>22</v>
      </c>
      <c r="P1390" s="4">
        <f>+VLOOKUP($A1390,DATOS_CAPACITACIONES!A:L,12)</f>
        <v>22</v>
      </c>
      <c r="Q1390" s="3">
        <f t="shared" si="21"/>
        <v>1</v>
      </c>
    </row>
    <row r="1391" spans="1:17" ht="34.5" customHeight="1" x14ac:dyDescent="0.25">
      <c r="A1391" s="2">
        <v>51</v>
      </c>
      <c r="B1391" s="4" t="str">
        <f>+VLOOKUP($A1391,DATOS_CAPACITACIONES!A:B,2,0)</f>
        <v>SST</v>
      </c>
      <c r="C1391" s="4" t="str">
        <f>+VLOOKUP($A1391,DATOS_CAPACITACIONES!A:C,3,0)</f>
        <v>Uso adecuado de EPP, herramientas y equipos</v>
      </c>
      <c r="D1391" s="4" t="str">
        <f>+VLOOKUP($A1391,DATOS_CAPACITACIONES!A:D,4,0)</f>
        <v>Incentivar el buen uso y cuidado de las herramientas, equipos y elementos de protección personal.</v>
      </c>
      <c r="E1391" s="4" t="str">
        <f>+VLOOKUP($A1391,DATOS_CAPACITACIONES!A:E,5,0)</f>
        <v>Felipe Arias</v>
      </c>
      <c r="F1391" s="4" t="str">
        <f>+VLOOKUP($A1391,DATOS_CAPACITACIONES!A:F,6,0)</f>
        <v>Felipe Arias</v>
      </c>
      <c r="G1391" s="4" t="str">
        <f>+VLOOKUP($A1391,DATOS_CAPACITACIONES!A:G,7,0)</f>
        <v xml:space="preserve">Finca El Pilar </v>
      </c>
      <c r="H1391" s="5">
        <f>+VLOOKUP($A1391,DATOS_CAPACITACIONES!A:H,8,0)</f>
        <v>44394</v>
      </c>
      <c r="I1391" s="4">
        <f>+VLOOKUP($A1391,DATOS_CAPACITACIONES!A:I,9,0)</f>
        <v>120</v>
      </c>
      <c r="J1391" s="2">
        <v>1119888284</v>
      </c>
      <c r="K1391" s="4" t="str">
        <f>+VLOOKUP($J1391,DATOS_PERSONAL!B:C,2,0)</f>
        <v>N/A</v>
      </c>
      <c r="L1391" s="4" t="str">
        <f>+VLOOKUP($J1391,DATOS_PERSONAL!B:D,3,0)</f>
        <v>OSCAR</v>
      </c>
      <c r="M1391" s="4" t="str">
        <f>+VLOOKUP($J1391,DATOS_PERSONAL!B:E,4,0)</f>
        <v>JARAMILLO RODRIGUEZ</v>
      </c>
      <c r="N1391" s="4" t="str">
        <f>+VLOOKUP($J1391,DATOS_PERSONAL!B:F,5,0)</f>
        <v>PALMERAS CARARABO S.A.</v>
      </c>
      <c r="O1391" s="4">
        <f>+VLOOKUP($A1391,DATOS_CAPACITACIONES!A:N,11)</f>
        <v>22</v>
      </c>
      <c r="P1391" s="4">
        <f>+VLOOKUP($A1391,DATOS_CAPACITACIONES!A:L,12)</f>
        <v>22</v>
      </c>
      <c r="Q1391" s="3">
        <f t="shared" si="21"/>
        <v>1</v>
      </c>
    </row>
    <row r="1392" spans="1:17" ht="34.5" customHeight="1" x14ac:dyDescent="0.25">
      <c r="A1392" s="2">
        <v>51</v>
      </c>
      <c r="B1392" s="4" t="str">
        <f>+VLOOKUP($A1392,DATOS_CAPACITACIONES!A:B,2,0)</f>
        <v>SST</v>
      </c>
      <c r="C1392" s="4" t="str">
        <f>+VLOOKUP($A1392,DATOS_CAPACITACIONES!A:C,3,0)</f>
        <v>Uso adecuado de EPP, herramientas y equipos</v>
      </c>
      <c r="D1392" s="4" t="str">
        <f>+VLOOKUP($A1392,DATOS_CAPACITACIONES!A:D,4,0)</f>
        <v>Incentivar el buen uso y cuidado de las herramientas, equipos y elementos de protección personal.</v>
      </c>
      <c r="E1392" s="4" t="str">
        <f>+VLOOKUP($A1392,DATOS_CAPACITACIONES!A:E,5,0)</f>
        <v>Felipe Arias</v>
      </c>
      <c r="F1392" s="4" t="str">
        <f>+VLOOKUP($A1392,DATOS_CAPACITACIONES!A:F,6,0)</f>
        <v>Felipe Arias</v>
      </c>
      <c r="G1392" s="4" t="str">
        <f>+VLOOKUP($A1392,DATOS_CAPACITACIONES!A:G,7,0)</f>
        <v xml:space="preserve">Finca El Pilar </v>
      </c>
      <c r="H1392" s="5">
        <f>+VLOOKUP($A1392,DATOS_CAPACITACIONES!A:H,8,0)</f>
        <v>44394</v>
      </c>
      <c r="I1392" s="4">
        <f>+VLOOKUP($A1392,DATOS_CAPACITACIONES!A:I,9,0)</f>
        <v>120</v>
      </c>
      <c r="J1392" s="2">
        <v>86059628</v>
      </c>
      <c r="K1392" s="4" t="str">
        <f>+VLOOKUP($J1392,DATOS_PERSONAL!B:C,2,0)</f>
        <v>N/A</v>
      </c>
      <c r="L1392" s="4" t="str">
        <f>+VLOOKUP($J1392,DATOS_PERSONAL!B:D,3,0)</f>
        <v xml:space="preserve"> GEDMAN</v>
      </c>
      <c r="M1392" s="4" t="str">
        <f>+VLOOKUP($J1392,DATOS_PERSONAL!B:E,4,0)</f>
        <v>HERNANDEZ ALVARADO</v>
      </c>
      <c r="N1392" s="4" t="str">
        <f>+VLOOKUP($J1392,DATOS_PERSONAL!B:F,5,0)</f>
        <v>PALMERAS CARARABO S.A.</v>
      </c>
      <c r="O1392" s="4">
        <f>+VLOOKUP($A1392,DATOS_CAPACITACIONES!A:N,11)</f>
        <v>22</v>
      </c>
      <c r="P1392" s="4">
        <f>+VLOOKUP($A1392,DATOS_CAPACITACIONES!A:L,12)</f>
        <v>22</v>
      </c>
      <c r="Q1392" s="3">
        <f t="shared" si="21"/>
        <v>1</v>
      </c>
    </row>
    <row r="1393" spans="1:17" ht="34.5" customHeight="1" x14ac:dyDescent="0.25">
      <c r="A1393" s="2">
        <v>51</v>
      </c>
      <c r="B1393" s="4" t="str">
        <f>+VLOOKUP($A1393,DATOS_CAPACITACIONES!A:B,2,0)</f>
        <v>SST</v>
      </c>
      <c r="C1393" s="4" t="str">
        <f>+VLOOKUP($A1393,DATOS_CAPACITACIONES!A:C,3,0)</f>
        <v>Uso adecuado de EPP, herramientas y equipos</v>
      </c>
      <c r="D1393" s="4" t="str">
        <f>+VLOOKUP($A1393,DATOS_CAPACITACIONES!A:D,4,0)</f>
        <v>Incentivar el buen uso y cuidado de las herramientas, equipos y elementos de protección personal.</v>
      </c>
      <c r="E1393" s="4" t="str">
        <f>+VLOOKUP($A1393,DATOS_CAPACITACIONES!A:E,5,0)</f>
        <v>Felipe Arias</v>
      </c>
      <c r="F1393" s="4" t="str">
        <f>+VLOOKUP($A1393,DATOS_CAPACITACIONES!A:F,6,0)</f>
        <v>Felipe Arias</v>
      </c>
      <c r="G1393" s="4" t="str">
        <f>+VLOOKUP($A1393,DATOS_CAPACITACIONES!A:G,7,0)</f>
        <v xml:space="preserve">Finca El Pilar </v>
      </c>
      <c r="H1393" s="5">
        <f>+VLOOKUP($A1393,DATOS_CAPACITACIONES!A:H,8,0)</f>
        <v>44394</v>
      </c>
      <c r="I1393" s="4">
        <f>+VLOOKUP($A1393,DATOS_CAPACITACIONES!A:I,9,0)</f>
        <v>120</v>
      </c>
      <c r="J1393" s="2">
        <v>1123116186</v>
      </c>
      <c r="K1393" s="4" t="str">
        <f>+VLOOKUP($J1393,DATOS_PERSONAL!B:C,2,0)</f>
        <v>N/A</v>
      </c>
      <c r="L1393" s="4" t="str">
        <f>+VLOOKUP($J1393,DATOS_PERSONAL!B:D,3,0)</f>
        <v xml:space="preserve"> JOSE NICODEMUS</v>
      </c>
      <c r="M1393" s="4" t="str">
        <f>+VLOOKUP($J1393,DATOS_PERSONAL!B:E,4,0)</f>
        <v>GUTIERREZ ARDILA</v>
      </c>
      <c r="N1393" s="4" t="str">
        <f>+VLOOKUP($J1393,DATOS_PERSONAL!B:F,5,0)</f>
        <v>PALMERAS CARARABO S.A.</v>
      </c>
      <c r="O1393" s="4">
        <f>+VLOOKUP($A1393,DATOS_CAPACITACIONES!A:N,11)</f>
        <v>22</v>
      </c>
      <c r="P1393" s="4">
        <f>+VLOOKUP($A1393,DATOS_CAPACITACIONES!A:L,12)</f>
        <v>22</v>
      </c>
      <c r="Q1393" s="3">
        <f t="shared" si="21"/>
        <v>1</v>
      </c>
    </row>
    <row r="1394" spans="1:17" ht="34.5" customHeight="1" x14ac:dyDescent="0.25">
      <c r="A1394" s="2">
        <v>51</v>
      </c>
      <c r="B1394" s="4" t="str">
        <f>+VLOOKUP($A1394,DATOS_CAPACITACIONES!A:B,2,0)</f>
        <v>SST</v>
      </c>
      <c r="C1394" s="4" t="str">
        <f>+VLOOKUP($A1394,DATOS_CAPACITACIONES!A:C,3,0)</f>
        <v>Uso adecuado de EPP, herramientas y equipos</v>
      </c>
      <c r="D1394" s="4" t="str">
        <f>+VLOOKUP($A1394,DATOS_CAPACITACIONES!A:D,4,0)</f>
        <v>Incentivar el buen uso y cuidado de las herramientas, equipos y elementos de protección personal.</v>
      </c>
      <c r="E1394" s="4" t="str">
        <f>+VLOOKUP($A1394,DATOS_CAPACITACIONES!A:E,5,0)</f>
        <v>Felipe Arias</v>
      </c>
      <c r="F1394" s="4" t="str">
        <f>+VLOOKUP($A1394,DATOS_CAPACITACIONES!A:F,6,0)</f>
        <v>Felipe Arias</v>
      </c>
      <c r="G1394" s="4" t="str">
        <f>+VLOOKUP($A1394,DATOS_CAPACITACIONES!A:G,7,0)</f>
        <v xml:space="preserve">Finca El Pilar </v>
      </c>
      <c r="H1394" s="5">
        <f>+VLOOKUP($A1394,DATOS_CAPACITACIONES!A:H,8,0)</f>
        <v>44394</v>
      </c>
      <c r="I1394" s="4">
        <f>+VLOOKUP($A1394,DATOS_CAPACITACIONES!A:I,9,0)</f>
        <v>120</v>
      </c>
      <c r="J1394" s="2">
        <v>93470745</v>
      </c>
      <c r="K1394" s="4" t="str">
        <f>+VLOOKUP($J1394,DATOS_PERSONAL!B:C,2,0)</f>
        <v>N/A</v>
      </c>
      <c r="L1394" s="4" t="str">
        <f>+VLOOKUP($J1394,DATOS_PERSONAL!B:D,3,0)</f>
        <v>FERNANDO</v>
      </c>
      <c r="M1394" s="4" t="str">
        <f>+VLOOKUP($J1394,DATOS_PERSONAL!B:E,4,0)</f>
        <v>GONZALEZ POVEDA</v>
      </c>
      <c r="N1394" s="4" t="str">
        <f>+VLOOKUP($J1394,DATOS_PERSONAL!B:F,5,0)</f>
        <v>PALMERAS CARARABO S.A.</v>
      </c>
      <c r="O1394" s="4">
        <f>+VLOOKUP($A1394,DATOS_CAPACITACIONES!A:N,11)</f>
        <v>22</v>
      </c>
      <c r="P1394" s="4">
        <f>+VLOOKUP($A1394,DATOS_CAPACITACIONES!A:L,12)</f>
        <v>22</v>
      </c>
      <c r="Q1394" s="3">
        <f t="shared" si="21"/>
        <v>1</v>
      </c>
    </row>
    <row r="1395" spans="1:17" ht="34.5" customHeight="1" x14ac:dyDescent="0.25">
      <c r="A1395" s="2">
        <v>51</v>
      </c>
      <c r="B1395" s="4" t="str">
        <f>+VLOOKUP($A1395,DATOS_CAPACITACIONES!A:B,2,0)</f>
        <v>SST</v>
      </c>
      <c r="C1395" s="4" t="str">
        <f>+VLOOKUP($A1395,DATOS_CAPACITACIONES!A:C,3,0)</f>
        <v>Uso adecuado de EPP, herramientas y equipos</v>
      </c>
      <c r="D1395" s="4" t="str">
        <f>+VLOOKUP($A1395,DATOS_CAPACITACIONES!A:D,4,0)</f>
        <v>Incentivar el buen uso y cuidado de las herramientas, equipos y elementos de protección personal.</v>
      </c>
      <c r="E1395" s="4" t="str">
        <f>+VLOOKUP($A1395,DATOS_CAPACITACIONES!A:E,5,0)</f>
        <v>Felipe Arias</v>
      </c>
      <c r="F1395" s="4" t="str">
        <f>+VLOOKUP($A1395,DATOS_CAPACITACIONES!A:F,6,0)</f>
        <v>Felipe Arias</v>
      </c>
      <c r="G1395" s="4" t="str">
        <f>+VLOOKUP($A1395,DATOS_CAPACITACIONES!A:G,7,0)</f>
        <v xml:space="preserve">Finca El Pilar </v>
      </c>
      <c r="H1395" s="5">
        <f>+VLOOKUP($A1395,DATOS_CAPACITACIONES!A:H,8,0)</f>
        <v>44394</v>
      </c>
      <c r="I1395" s="4">
        <f>+VLOOKUP($A1395,DATOS_CAPACITACIONES!A:I,9,0)</f>
        <v>120</v>
      </c>
      <c r="J1395" s="2">
        <v>6004678</v>
      </c>
      <c r="K1395" s="4" t="str">
        <f>+VLOOKUP($J1395,DATOS_PERSONAL!B:C,2,0)</f>
        <v>N/A</v>
      </c>
      <c r="L1395" s="4" t="str">
        <f>+VLOOKUP($J1395,DATOS_PERSONAL!B:D,3,0)</f>
        <v>RICARDO</v>
      </c>
      <c r="M1395" s="4" t="str">
        <f>+VLOOKUP($J1395,DATOS_PERSONAL!B:E,4,0)</f>
        <v>GONZALEZ</v>
      </c>
      <c r="N1395" s="4" t="str">
        <f>+VLOOKUP($J1395,DATOS_PERSONAL!B:F,5,0)</f>
        <v>PALMERAS CARARABO S.A.</v>
      </c>
      <c r="O1395" s="4">
        <f>+VLOOKUP($A1395,DATOS_CAPACITACIONES!A:N,11)</f>
        <v>22</v>
      </c>
      <c r="P1395" s="4">
        <f>+VLOOKUP($A1395,DATOS_CAPACITACIONES!A:L,12)</f>
        <v>22</v>
      </c>
      <c r="Q1395" s="3">
        <f t="shared" si="21"/>
        <v>1</v>
      </c>
    </row>
    <row r="1396" spans="1:17" ht="34.5" customHeight="1" x14ac:dyDescent="0.25">
      <c r="A1396" s="2">
        <v>51</v>
      </c>
      <c r="B1396" s="4" t="str">
        <f>+VLOOKUP($A1396,DATOS_CAPACITACIONES!A:B,2,0)</f>
        <v>SST</v>
      </c>
      <c r="C1396" s="4" t="str">
        <f>+VLOOKUP($A1396,DATOS_CAPACITACIONES!A:C,3,0)</f>
        <v>Uso adecuado de EPP, herramientas y equipos</v>
      </c>
      <c r="D1396" s="4" t="str">
        <f>+VLOOKUP($A1396,DATOS_CAPACITACIONES!A:D,4,0)</f>
        <v>Incentivar el buen uso y cuidado de las herramientas, equipos y elementos de protección personal.</v>
      </c>
      <c r="E1396" s="4" t="str">
        <f>+VLOOKUP($A1396,DATOS_CAPACITACIONES!A:E,5,0)</f>
        <v>Felipe Arias</v>
      </c>
      <c r="F1396" s="4" t="str">
        <f>+VLOOKUP($A1396,DATOS_CAPACITACIONES!A:F,6,0)</f>
        <v>Felipe Arias</v>
      </c>
      <c r="G1396" s="4" t="str">
        <f>+VLOOKUP($A1396,DATOS_CAPACITACIONES!A:G,7,0)</f>
        <v xml:space="preserve">Finca El Pilar </v>
      </c>
      <c r="H1396" s="5">
        <f>+VLOOKUP($A1396,DATOS_CAPACITACIONES!A:H,8,0)</f>
        <v>44394</v>
      </c>
      <c r="I1396" s="4">
        <f>+VLOOKUP($A1396,DATOS_CAPACITACIONES!A:I,9,0)</f>
        <v>120</v>
      </c>
      <c r="J1396" s="2">
        <v>3274896</v>
      </c>
      <c r="K1396" s="4" t="str">
        <f>+VLOOKUP($J1396,DATOS_PERSONAL!B:C,2,0)</f>
        <v>N/A</v>
      </c>
      <c r="L1396" s="4" t="str">
        <f>+VLOOKUP($J1396,DATOS_PERSONAL!B:D,3,0)</f>
        <v>FREDY</v>
      </c>
      <c r="M1396" s="4" t="str">
        <f>+VLOOKUP($J1396,DATOS_PERSONAL!B:E,4,0)</f>
        <v>GARCIA LADINO</v>
      </c>
      <c r="N1396" s="4" t="str">
        <f>+VLOOKUP($J1396,DATOS_PERSONAL!B:F,5,0)</f>
        <v>PALMERAS CARARABO S.A.</v>
      </c>
      <c r="O1396" s="4">
        <f>+VLOOKUP($A1396,DATOS_CAPACITACIONES!A:N,11)</f>
        <v>22</v>
      </c>
      <c r="P1396" s="4">
        <f>+VLOOKUP($A1396,DATOS_CAPACITACIONES!A:L,12)</f>
        <v>22</v>
      </c>
      <c r="Q1396" s="3">
        <f t="shared" si="21"/>
        <v>1</v>
      </c>
    </row>
    <row r="1397" spans="1:17" ht="34.5" customHeight="1" x14ac:dyDescent="0.25">
      <c r="A1397" s="2">
        <v>51</v>
      </c>
      <c r="B1397" s="4" t="str">
        <f>+VLOOKUP($A1397,DATOS_CAPACITACIONES!A:B,2,0)</f>
        <v>SST</v>
      </c>
      <c r="C1397" s="4" t="str">
        <f>+VLOOKUP($A1397,DATOS_CAPACITACIONES!A:C,3,0)</f>
        <v>Uso adecuado de EPP, herramientas y equipos</v>
      </c>
      <c r="D1397" s="4" t="str">
        <f>+VLOOKUP($A1397,DATOS_CAPACITACIONES!A:D,4,0)</f>
        <v>Incentivar el buen uso y cuidado de las herramientas, equipos y elementos de protección personal.</v>
      </c>
      <c r="E1397" s="4" t="str">
        <f>+VLOOKUP($A1397,DATOS_CAPACITACIONES!A:E,5,0)</f>
        <v>Felipe Arias</v>
      </c>
      <c r="F1397" s="4" t="str">
        <f>+VLOOKUP($A1397,DATOS_CAPACITACIONES!A:F,6,0)</f>
        <v>Felipe Arias</v>
      </c>
      <c r="G1397" s="4" t="str">
        <f>+VLOOKUP($A1397,DATOS_CAPACITACIONES!A:G,7,0)</f>
        <v xml:space="preserve">Finca El Pilar </v>
      </c>
      <c r="H1397" s="5">
        <f>+VLOOKUP($A1397,DATOS_CAPACITACIONES!A:H,8,0)</f>
        <v>44394</v>
      </c>
      <c r="I1397" s="4">
        <f>+VLOOKUP($A1397,DATOS_CAPACITACIONES!A:I,9,0)</f>
        <v>120</v>
      </c>
      <c r="J1397" s="2">
        <v>1007057960</v>
      </c>
      <c r="K1397" s="4" t="str">
        <f>+VLOOKUP($J1397,DATOS_PERSONAL!B:C,2,0)</f>
        <v>N/A</v>
      </c>
      <c r="L1397" s="4" t="str">
        <f>+VLOOKUP($J1397,DATOS_PERSONAL!B:D,3,0)</f>
        <v>WILSON ANDRES</v>
      </c>
      <c r="M1397" s="4" t="str">
        <f>+VLOOKUP($J1397,DATOS_PERSONAL!B:E,4,0)</f>
        <v>DIAZ BERNAL</v>
      </c>
      <c r="N1397" s="4" t="str">
        <f>+VLOOKUP($J1397,DATOS_PERSONAL!B:F,5,0)</f>
        <v>PALMERAS CARARABO S.A.</v>
      </c>
      <c r="O1397" s="4">
        <f>+VLOOKUP($A1397,DATOS_CAPACITACIONES!A:N,11)</f>
        <v>22</v>
      </c>
      <c r="P1397" s="4">
        <f>+VLOOKUP($A1397,DATOS_CAPACITACIONES!A:L,12)</f>
        <v>22</v>
      </c>
      <c r="Q1397" s="3">
        <f t="shared" si="21"/>
        <v>1</v>
      </c>
    </row>
    <row r="1398" spans="1:17" ht="34.5" customHeight="1" x14ac:dyDescent="0.25">
      <c r="A1398" s="2">
        <v>51</v>
      </c>
      <c r="B1398" s="4" t="str">
        <f>+VLOOKUP($A1398,DATOS_CAPACITACIONES!A:B,2,0)</f>
        <v>SST</v>
      </c>
      <c r="C1398" s="4" t="str">
        <f>+VLOOKUP($A1398,DATOS_CAPACITACIONES!A:C,3,0)</f>
        <v>Uso adecuado de EPP, herramientas y equipos</v>
      </c>
      <c r="D1398" s="4" t="str">
        <f>+VLOOKUP($A1398,DATOS_CAPACITACIONES!A:D,4,0)</f>
        <v>Incentivar el buen uso y cuidado de las herramientas, equipos y elementos de protección personal.</v>
      </c>
      <c r="E1398" s="4" t="str">
        <f>+VLOOKUP($A1398,DATOS_CAPACITACIONES!A:E,5,0)</f>
        <v>Felipe Arias</v>
      </c>
      <c r="F1398" s="4" t="str">
        <f>+VLOOKUP($A1398,DATOS_CAPACITACIONES!A:F,6,0)</f>
        <v>Felipe Arias</v>
      </c>
      <c r="G1398" s="4" t="str">
        <f>+VLOOKUP($A1398,DATOS_CAPACITACIONES!A:G,7,0)</f>
        <v xml:space="preserve">Finca El Pilar </v>
      </c>
      <c r="H1398" s="5">
        <f>+VLOOKUP($A1398,DATOS_CAPACITACIONES!A:H,8,0)</f>
        <v>44394</v>
      </c>
      <c r="I1398" s="4">
        <f>+VLOOKUP($A1398,DATOS_CAPACITACIONES!A:I,9,0)</f>
        <v>120</v>
      </c>
      <c r="J1398" s="2">
        <v>11323827</v>
      </c>
      <c r="K1398" s="4" t="str">
        <f>+VLOOKUP($J1398,DATOS_PERSONAL!B:C,2,0)</f>
        <v>N/A</v>
      </c>
      <c r="L1398" s="4" t="str">
        <f>+VLOOKUP($J1398,DATOS_PERSONAL!B:D,3,0)</f>
        <v>ARQUIMEDES</v>
      </c>
      <c r="M1398" s="4" t="str">
        <f>+VLOOKUP($J1398,DATOS_PERSONAL!B:E,4,0)</f>
        <v>BERNAL</v>
      </c>
      <c r="N1398" s="4" t="str">
        <f>+VLOOKUP($J1398,DATOS_PERSONAL!B:F,5,0)</f>
        <v>PALMERAS CARARABO S.A.</v>
      </c>
      <c r="O1398" s="4">
        <f>+VLOOKUP($A1398,DATOS_CAPACITACIONES!A:N,11)</f>
        <v>22</v>
      </c>
      <c r="P1398" s="4">
        <f>+VLOOKUP($A1398,DATOS_CAPACITACIONES!A:L,12)</f>
        <v>22</v>
      </c>
      <c r="Q1398" s="3">
        <f t="shared" si="21"/>
        <v>1</v>
      </c>
    </row>
    <row r="1399" spans="1:17" ht="34.5" customHeight="1" x14ac:dyDescent="0.25">
      <c r="A1399" s="2">
        <v>51</v>
      </c>
      <c r="B1399" s="4" t="str">
        <f>+VLOOKUP($A1399,DATOS_CAPACITACIONES!A:B,2,0)</f>
        <v>SST</v>
      </c>
      <c r="C1399" s="4" t="str">
        <f>+VLOOKUP($A1399,DATOS_CAPACITACIONES!A:C,3,0)</f>
        <v>Uso adecuado de EPP, herramientas y equipos</v>
      </c>
      <c r="D1399" s="4" t="str">
        <f>+VLOOKUP($A1399,DATOS_CAPACITACIONES!A:D,4,0)</f>
        <v>Incentivar el buen uso y cuidado de las herramientas, equipos y elementos de protección personal.</v>
      </c>
      <c r="E1399" s="4" t="str">
        <f>+VLOOKUP($A1399,DATOS_CAPACITACIONES!A:E,5,0)</f>
        <v>Felipe Arias</v>
      </c>
      <c r="F1399" s="4" t="str">
        <f>+VLOOKUP($A1399,DATOS_CAPACITACIONES!A:F,6,0)</f>
        <v>Felipe Arias</v>
      </c>
      <c r="G1399" s="4" t="str">
        <f>+VLOOKUP($A1399,DATOS_CAPACITACIONES!A:G,7,0)</f>
        <v xml:space="preserve">Finca El Pilar </v>
      </c>
      <c r="H1399" s="5">
        <f>+VLOOKUP($A1399,DATOS_CAPACITACIONES!A:H,8,0)</f>
        <v>44394</v>
      </c>
      <c r="I1399" s="4">
        <f>+VLOOKUP($A1399,DATOS_CAPACITACIONES!A:I,9,0)</f>
        <v>120</v>
      </c>
      <c r="J1399" s="2">
        <v>1106333245</v>
      </c>
      <c r="K1399" s="4" t="str">
        <f>+VLOOKUP($J1399,DATOS_PERSONAL!B:C,2,0)</f>
        <v>N/A</v>
      </c>
      <c r="L1399" s="4" t="str">
        <f>+VLOOKUP($J1399,DATOS_PERSONAL!B:D,3,0)</f>
        <v xml:space="preserve">NUBIA ESPERANZA </v>
      </c>
      <c r="M1399" s="4" t="str">
        <f>+VLOOKUP($J1399,DATOS_PERSONAL!B:E,4,0)</f>
        <v>BELTRAN ECHEVERRY</v>
      </c>
      <c r="N1399" s="4" t="str">
        <f>+VLOOKUP($J1399,DATOS_PERSONAL!B:F,5,0)</f>
        <v>PALMERAS CARARABO S.A.</v>
      </c>
      <c r="O1399" s="4">
        <f>+VLOOKUP($A1399,DATOS_CAPACITACIONES!A:N,11)</f>
        <v>22</v>
      </c>
      <c r="P1399" s="4">
        <f>+VLOOKUP($A1399,DATOS_CAPACITACIONES!A:L,12)</f>
        <v>22</v>
      </c>
      <c r="Q1399" s="3">
        <f t="shared" si="21"/>
        <v>1</v>
      </c>
    </row>
    <row r="1400" spans="1:17" ht="34.5" customHeight="1" x14ac:dyDescent="0.25">
      <c r="A1400" s="2">
        <v>51</v>
      </c>
      <c r="B1400" s="4" t="str">
        <f>+VLOOKUP($A1400,DATOS_CAPACITACIONES!A:B,2,0)</f>
        <v>SST</v>
      </c>
      <c r="C1400" s="4" t="str">
        <f>+VLOOKUP($A1400,DATOS_CAPACITACIONES!A:C,3,0)</f>
        <v>Uso adecuado de EPP, herramientas y equipos</v>
      </c>
      <c r="D1400" s="4" t="str">
        <f>+VLOOKUP($A1400,DATOS_CAPACITACIONES!A:D,4,0)</f>
        <v>Incentivar el buen uso y cuidado de las herramientas, equipos y elementos de protección personal.</v>
      </c>
      <c r="E1400" s="4" t="str">
        <f>+VLOOKUP($A1400,DATOS_CAPACITACIONES!A:E,5,0)</f>
        <v>Felipe Arias</v>
      </c>
      <c r="F1400" s="4" t="str">
        <f>+VLOOKUP($A1400,DATOS_CAPACITACIONES!A:F,6,0)</f>
        <v>Felipe Arias</v>
      </c>
      <c r="G1400" s="4" t="str">
        <f>+VLOOKUP($A1400,DATOS_CAPACITACIONES!A:G,7,0)</f>
        <v xml:space="preserve">Finca El Pilar </v>
      </c>
      <c r="H1400" s="5">
        <f>+VLOOKUP($A1400,DATOS_CAPACITACIONES!A:H,8,0)</f>
        <v>44394</v>
      </c>
      <c r="I1400" s="4">
        <f>+VLOOKUP($A1400,DATOS_CAPACITACIONES!A:I,9,0)</f>
        <v>120</v>
      </c>
      <c r="J1400" s="2">
        <v>1121917518</v>
      </c>
      <c r="K1400" s="4" t="str">
        <f>+VLOOKUP($J1400,DATOS_PERSONAL!B:C,2,0)</f>
        <v>N/A</v>
      </c>
      <c r="L1400" s="4" t="str">
        <f>+VLOOKUP($J1400,DATOS_PERSONAL!B:D,3,0)</f>
        <v xml:space="preserve"> CARLOS ALBEIRO</v>
      </c>
      <c r="M1400" s="4" t="str">
        <f>+VLOOKUP($J1400,DATOS_PERSONAL!B:E,4,0)</f>
        <v>BECERRA ZAMORA</v>
      </c>
      <c r="N1400" s="4" t="str">
        <f>+VLOOKUP($J1400,DATOS_PERSONAL!B:F,5,0)</f>
        <v>PALMERAS CARARABO S.A.</v>
      </c>
      <c r="O1400" s="4">
        <f>+VLOOKUP($A1400,DATOS_CAPACITACIONES!A:N,11)</f>
        <v>22</v>
      </c>
      <c r="P1400" s="4">
        <f>+VLOOKUP($A1400,DATOS_CAPACITACIONES!A:L,12)</f>
        <v>22</v>
      </c>
      <c r="Q1400" s="3">
        <f t="shared" si="21"/>
        <v>1</v>
      </c>
    </row>
    <row r="1401" spans="1:17" ht="34.5" customHeight="1" x14ac:dyDescent="0.25">
      <c r="A1401" s="2">
        <v>51</v>
      </c>
      <c r="B1401" s="4" t="str">
        <f>+VLOOKUP($A1401,DATOS_CAPACITACIONES!A:B,2,0)</f>
        <v>SST</v>
      </c>
      <c r="C1401" s="4" t="str">
        <f>+VLOOKUP($A1401,DATOS_CAPACITACIONES!A:C,3,0)</f>
        <v>Uso adecuado de EPP, herramientas y equipos</v>
      </c>
      <c r="D1401" s="4" t="str">
        <f>+VLOOKUP($A1401,DATOS_CAPACITACIONES!A:D,4,0)</f>
        <v>Incentivar el buen uso y cuidado de las herramientas, equipos y elementos de protección personal.</v>
      </c>
      <c r="E1401" s="4" t="str">
        <f>+VLOOKUP($A1401,DATOS_CAPACITACIONES!A:E,5,0)</f>
        <v>Felipe Arias</v>
      </c>
      <c r="F1401" s="4" t="str">
        <f>+VLOOKUP($A1401,DATOS_CAPACITACIONES!A:F,6,0)</f>
        <v>Felipe Arias</v>
      </c>
      <c r="G1401" s="4" t="str">
        <f>+VLOOKUP($A1401,DATOS_CAPACITACIONES!A:G,7,0)</f>
        <v xml:space="preserve">Finca El Pilar </v>
      </c>
      <c r="H1401" s="5">
        <f>+VLOOKUP($A1401,DATOS_CAPACITACIONES!A:H,8,0)</f>
        <v>44394</v>
      </c>
      <c r="I1401" s="4">
        <f>+VLOOKUP($A1401,DATOS_CAPACITACIONES!A:I,9,0)</f>
        <v>120</v>
      </c>
      <c r="J1401" s="2">
        <v>17328515</v>
      </c>
      <c r="K1401" s="4" t="str">
        <f>+VLOOKUP($J1401,DATOS_PERSONAL!B:C,2,0)</f>
        <v>N/A</v>
      </c>
      <c r="L1401" s="4" t="str">
        <f>+VLOOKUP($J1401,DATOS_PERSONAL!B:D,3,0)</f>
        <v>BENJAMIN</v>
      </c>
      <c r="M1401" s="4" t="str">
        <f>+VLOOKUP($J1401,DATOS_PERSONAL!B:E,4,0)</f>
        <v>ALDANA RINCON</v>
      </c>
      <c r="N1401" s="4" t="str">
        <f>+VLOOKUP($J1401,DATOS_PERSONAL!B:F,5,0)</f>
        <v>PALMERAS CARARABO S.A.</v>
      </c>
      <c r="O1401" s="4">
        <f>+VLOOKUP($A1401,DATOS_CAPACITACIONES!A:N,11)</f>
        <v>22</v>
      </c>
      <c r="P1401" s="4">
        <f>+VLOOKUP($A1401,DATOS_CAPACITACIONES!A:L,12)</f>
        <v>22</v>
      </c>
      <c r="Q1401" s="3">
        <f t="shared" si="21"/>
        <v>1</v>
      </c>
    </row>
    <row r="1402" spans="1:17" ht="34.5" customHeight="1" x14ac:dyDescent="0.25">
      <c r="A1402" s="2">
        <v>52</v>
      </c>
      <c r="B1402" s="4" t="str">
        <f>+VLOOKUP($A1402,DATOS_CAPACITACIONES!A:B,2,0)</f>
        <v>Ambiental</v>
      </c>
      <c r="C1402" s="4" t="str">
        <f>+VLOOKUP($A1402,DATOS_CAPACITACIONES!A:C,3,0)</f>
        <v>Medio Ambiente</v>
      </c>
      <c r="D1402" s="4" t="str">
        <f>+VLOOKUP($A1402,DATOS_CAPACITACIONES!A:D,4,0)</f>
        <v xml:space="preserve">Socialización de temáticas ambientales para concientizar al personal sobre la importancia del cuidado del medio ambiente, impactos ambientales con sus causas y consecuencias. </v>
      </c>
      <c r="E1402" s="4" t="str">
        <f>+VLOOKUP($A1402,DATOS_CAPACITACIONES!A:E,5,0)</f>
        <v>Lorena Pulido</v>
      </c>
      <c r="F1402" s="4" t="str">
        <f>+VLOOKUP($A1402,DATOS_CAPACITACIONES!A:F,6,0)</f>
        <v xml:space="preserve">William Fierro </v>
      </c>
      <c r="G1402" s="4" t="str">
        <f>+VLOOKUP($A1402,DATOS_CAPACITACIONES!A:G,7,0)</f>
        <v xml:space="preserve">Finca El Pilar </v>
      </c>
      <c r="H1402" s="5">
        <f>+VLOOKUP($A1402,DATOS_CAPACITACIONES!A:H,8,0)</f>
        <v>44398</v>
      </c>
      <c r="I1402" s="4">
        <f>+VLOOKUP($A1402,DATOS_CAPACITACIONES!A:I,9,0)</f>
        <v>60</v>
      </c>
      <c r="J1402" s="2">
        <v>17267214</v>
      </c>
      <c r="K1402" s="4">
        <f>+VLOOKUP($J1402,DATOS_PERSONAL!B:C,2,0)</f>
        <v>1311</v>
      </c>
      <c r="L1402" s="4" t="str">
        <f>+VLOOKUP($J1402,DATOS_PERSONAL!B:D,3,0)</f>
        <v>JOSE ALVARO</v>
      </c>
      <c r="M1402" s="4" t="str">
        <f>+VLOOKUP($J1402,DATOS_PERSONAL!B:E,4,0)</f>
        <v xml:space="preserve">SUAREZ TRIVIÑO </v>
      </c>
      <c r="N1402" s="4" t="str">
        <f>+VLOOKUP($J1402,DATOS_PERSONAL!B:F,5,0)</f>
        <v>OROBERLÍN S.A.S.</v>
      </c>
      <c r="O1402" s="4">
        <f>+VLOOKUP($A1402,DATOS_CAPACITACIONES!A:N,11,0)</f>
        <v>13</v>
      </c>
      <c r="P1402" s="4">
        <f>+VLOOKUP($A1402,DATOS_CAPACITACIONES!A:L,12,0)</f>
        <v>13</v>
      </c>
      <c r="Q1402" s="3">
        <f t="shared" si="21"/>
        <v>1</v>
      </c>
    </row>
    <row r="1403" spans="1:17" ht="34.5" customHeight="1" x14ac:dyDescent="0.25">
      <c r="A1403" s="2">
        <v>52</v>
      </c>
      <c r="B1403" s="4" t="str">
        <f>+VLOOKUP($A1403,DATOS_CAPACITACIONES!A:B,2,0)</f>
        <v>Ambiental</v>
      </c>
      <c r="C1403" s="4" t="str">
        <f>+VLOOKUP($A1403,DATOS_CAPACITACIONES!A:C,3,0)</f>
        <v>Medio Ambiente</v>
      </c>
      <c r="D1403" s="4" t="str">
        <f>+VLOOKUP($A1403,DATOS_CAPACITACIONES!A:D,4,0)</f>
        <v xml:space="preserve">Socialización de temáticas ambientales para concientizar al personal sobre la importancia del cuidado del medio ambiente, impactos ambientales con sus causas y consecuencias. </v>
      </c>
      <c r="E1403" s="4" t="str">
        <f>+VLOOKUP($A1403,DATOS_CAPACITACIONES!A:E,5,0)</f>
        <v>Lorena Pulido</v>
      </c>
      <c r="F1403" s="4" t="str">
        <f>+VLOOKUP($A1403,DATOS_CAPACITACIONES!A:F,6,0)</f>
        <v xml:space="preserve">William Fierro </v>
      </c>
      <c r="G1403" s="4" t="str">
        <f>+VLOOKUP($A1403,DATOS_CAPACITACIONES!A:G,7,0)</f>
        <v xml:space="preserve">Finca El Pilar </v>
      </c>
      <c r="H1403" s="5">
        <f>+VLOOKUP($A1403,DATOS_CAPACITACIONES!A:H,8,0)</f>
        <v>44398</v>
      </c>
      <c r="I1403" s="4">
        <f>+VLOOKUP($A1403,DATOS_CAPACITACIONES!A:I,9,0)</f>
        <v>60</v>
      </c>
      <c r="J1403" s="2">
        <v>1006778024</v>
      </c>
      <c r="K1403" s="4">
        <f>+VLOOKUP($J1403,DATOS_PERSONAL!B:C,2,0)</f>
        <v>1505</v>
      </c>
      <c r="L1403" s="4" t="str">
        <f>+VLOOKUP($J1403,DATOS_PERSONAL!B:D,3,0)</f>
        <v>JUAN DAVID</v>
      </c>
      <c r="M1403" s="4" t="str">
        <f>+VLOOKUP($J1403,DATOS_PERSONAL!B:E,4,0)</f>
        <v xml:space="preserve">SOLORZA ROJAS </v>
      </c>
      <c r="N1403" s="4" t="str">
        <f>+VLOOKUP($J1403,DATOS_PERSONAL!B:F,5,0)</f>
        <v>OROBERLÍN S.A.S.</v>
      </c>
      <c r="O1403" s="4">
        <f>+VLOOKUP($A1403,DATOS_CAPACITACIONES!A:N,11,0)</f>
        <v>13</v>
      </c>
      <c r="P1403" s="4">
        <f>+VLOOKUP($A1403,DATOS_CAPACITACIONES!A:L,12,0)</f>
        <v>13</v>
      </c>
      <c r="Q1403" s="3">
        <f t="shared" si="21"/>
        <v>1</v>
      </c>
    </row>
    <row r="1404" spans="1:17" ht="34.5" customHeight="1" x14ac:dyDescent="0.25">
      <c r="A1404" s="2">
        <v>52</v>
      </c>
      <c r="B1404" s="4" t="str">
        <f>+VLOOKUP($A1404,DATOS_CAPACITACIONES!A:B,2,0)</f>
        <v>Ambiental</v>
      </c>
      <c r="C1404" s="4" t="str">
        <f>+VLOOKUP($A1404,DATOS_CAPACITACIONES!A:C,3,0)</f>
        <v>Medio Ambiente</v>
      </c>
      <c r="D1404" s="4" t="str">
        <f>+VLOOKUP($A1404,DATOS_CAPACITACIONES!A:D,4,0)</f>
        <v xml:space="preserve">Socialización de temáticas ambientales para concientizar al personal sobre la importancia del cuidado del medio ambiente, impactos ambientales con sus causas y consecuencias. </v>
      </c>
      <c r="E1404" s="4" t="str">
        <f>+VLOOKUP($A1404,DATOS_CAPACITACIONES!A:E,5,0)</f>
        <v>Lorena Pulido</v>
      </c>
      <c r="F1404" s="4" t="str">
        <f>+VLOOKUP($A1404,DATOS_CAPACITACIONES!A:F,6,0)</f>
        <v xml:space="preserve">William Fierro </v>
      </c>
      <c r="G1404" s="4" t="str">
        <f>+VLOOKUP($A1404,DATOS_CAPACITACIONES!A:G,7,0)</f>
        <v xml:space="preserve">Finca El Pilar </v>
      </c>
      <c r="H1404" s="5">
        <f>+VLOOKUP($A1404,DATOS_CAPACITACIONES!A:H,8,0)</f>
        <v>44398</v>
      </c>
      <c r="I1404" s="4">
        <f>+VLOOKUP($A1404,DATOS_CAPACITACIONES!A:I,9,0)</f>
        <v>60</v>
      </c>
      <c r="J1404" s="2">
        <v>40401255</v>
      </c>
      <c r="K1404" s="4">
        <f>+VLOOKUP($J1404,DATOS_PERSONAL!B:C,2,0)</f>
        <v>1034</v>
      </c>
      <c r="L1404" s="4" t="str">
        <f>+VLOOKUP($J1404,DATOS_PERSONAL!B:D,3,0)</f>
        <v>YUDY FERLAY</v>
      </c>
      <c r="M1404" s="4" t="str">
        <f>+VLOOKUP($J1404,DATOS_PERSONAL!B:E,4,0)</f>
        <v xml:space="preserve">ROMERO BERNAL </v>
      </c>
      <c r="N1404" s="4" t="str">
        <f>+VLOOKUP($J1404,DATOS_PERSONAL!B:F,5,0)</f>
        <v>OROBERLÍN S.A.S.</v>
      </c>
      <c r="O1404" s="4">
        <f>+VLOOKUP($A1404,DATOS_CAPACITACIONES!A:N,11,0)</f>
        <v>13</v>
      </c>
      <c r="P1404" s="4">
        <f>+VLOOKUP($A1404,DATOS_CAPACITACIONES!A:L,12,0)</f>
        <v>13</v>
      </c>
      <c r="Q1404" s="3">
        <f t="shared" si="21"/>
        <v>1</v>
      </c>
    </row>
    <row r="1405" spans="1:17" ht="34.5" customHeight="1" x14ac:dyDescent="0.25">
      <c r="A1405" s="2">
        <v>52</v>
      </c>
      <c r="B1405" s="4" t="str">
        <f>+VLOOKUP($A1405,DATOS_CAPACITACIONES!A:B,2,0)</f>
        <v>Ambiental</v>
      </c>
      <c r="C1405" s="4" t="str">
        <f>+VLOOKUP($A1405,DATOS_CAPACITACIONES!A:C,3,0)</f>
        <v>Medio Ambiente</v>
      </c>
      <c r="D1405" s="4" t="str">
        <f>+VLOOKUP($A1405,DATOS_CAPACITACIONES!A:D,4,0)</f>
        <v xml:space="preserve">Socialización de temáticas ambientales para concientizar al personal sobre la importancia del cuidado del medio ambiente, impactos ambientales con sus causas y consecuencias. </v>
      </c>
      <c r="E1405" s="4" t="str">
        <f>+VLOOKUP($A1405,DATOS_CAPACITACIONES!A:E,5,0)</f>
        <v>Lorena Pulido</v>
      </c>
      <c r="F1405" s="4" t="str">
        <f>+VLOOKUP($A1405,DATOS_CAPACITACIONES!A:F,6,0)</f>
        <v xml:space="preserve">William Fierro </v>
      </c>
      <c r="G1405" s="4" t="str">
        <f>+VLOOKUP($A1405,DATOS_CAPACITACIONES!A:G,7,0)</f>
        <v xml:space="preserve">Finca El Pilar </v>
      </c>
      <c r="H1405" s="5">
        <f>+VLOOKUP($A1405,DATOS_CAPACITACIONES!A:H,8,0)</f>
        <v>44398</v>
      </c>
      <c r="I1405" s="4">
        <f>+VLOOKUP($A1405,DATOS_CAPACITACIONES!A:I,9,0)</f>
        <v>60</v>
      </c>
      <c r="J1405" s="2">
        <v>40411297</v>
      </c>
      <c r="K1405" s="4">
        <f>+VLOOKUP($J1405,DATOS_PERSONAL!B:C,2,0)</f>
        <v>1015</v>
      </c>
      <c r="L1405" s="4" t="str">
        <f>+VLOOKUP($J1405,DATOS_PERSONAL!B:D,3,0)</f>
        <v xml:space="preserve"> ANGELICA YOHANA</v>
      </c>
      <c r="M1405" s="4" t="str">
        <f>+VLOOKUP($J1405,DATOS_PERSONAL!B:E,4,0)</f>
        <v>RINCON</v>
      </c>
      <c r="N1405" s="4" t="str">
        <f>+VLOOKUP($J1405,DATOS_PERSONAL!B:F,5,0)</f>
        <v>OROBERLÍN S.A.S.</v>
      </c>
      <c r="O1405" s="4">
        <f>+VLOOKUP($A1405,DATOS_CAPACITACIONES!A:N,11,0)</f>
        <v>13</v>
      </c>
      <c r="P1405" s="4">
        <f>+VLOOKUP($A1405,DATOS_CAPACITACIONES!A:L,12,0)</f>
        <v>13</v>
      </c>
      <c r="Q1405" s="3">
        <f t="shared" si="21"/>
        <v>1</v>
      </c>
    </row>
    <row r="1406" spans="1:17" ht="34.5" customHeight="1" x14ac:dyDescent="0.25">
      <c r="A1406" s="2">
        <v>52</v>
      </c>
      <c r="B1406" s="4" t="str">
        <f>+VLOOKUP($A1406,DATOS_CAPACITACIONES!A:B,2,0)</f>
        <v>Ambiental</v>
      </c>
      <c r="C1406" s="4" t="str">
        <f>+VLOOKUP($A1406,DATOS_CAPACITACIONES!A:C,3,0)</f>
        <v>Medio Ambiente</v>
      </c>
      <c r="D1406" s="4" t="str">
        <f>+VLOOKUP($A1406,DATOS_CAPACITACIONES!A:D,4,0)</f>
        <v xml:space="preserve">Socialización de temáticas ambientales para concientizar al personal sobre la importancia del cuidado del medio ambiente, impactos ambientales con sus causas y consecuencias. </v>
      </c>
      <c r="E1406" s="4" t="str">
        <f>+VLOOKUP($A1406,DATOS_CAPACITACIONES!A:E,5,0)</f>
        <v>Lorena Pulido</v>
      </c>
      <c r="F1406" s="4" t="str">
        <f>+VLOOKUP($A1406,DATOS_CAPACITACIONES!A:F,6,0)</f>
        <v xml:space="preserve">William Fierro </v>
      </c>
      <c r="G1406" s="4" t="str">
        <f>+VLOOKUP($A1406,DATOS_CAPACITACIONES!A:G,7,0)</f>
        <v xml:space="preserve">Finca El Pilar </v>
      </c>
      <c r="H1406" s="5">
        <f>+VLOOKUP($A1406,DATOS_CAPACITACIONES!A:H,8,0)</f>
        <v>44398</v>
      </c>
      <c r="I1406" s="4">
        <f>+VLOOKUP($A1406,DATOS_CAPACITACIONES!A:I,9,0)</f>
        <v>60</v>
      </c>
      <c r="J1406" s="2">
        <v>31031695</v>
      </c>
      <c r="K1406" s="4">
        <f>+VLOOKUP($J1406,DATOS_PERSONAL!B:C,2,0)</f>
        <v>1422</v>
      </c>
      <c r="L1406" s="4" t="str">
        <f>+VLOOKUP($J1406,DATOS_PERSONAL!B:D,3,0)</f>
        <v>ANA ELIZABETH</v>
      </c>
      <c r="M1406" s="4" t="str">
        <f>+VLOOKUP($J1406,DATOS_PERSONAL!B:E,4,0)</f>
        <v>ORTIZ</v>
      </c>
      <c r="N1406" s="4" t="str">
        <f>+VLOOKUP($J1406,DATOS_PERSONAL!B:F,5,0)</f>
        <v>OROBERLÍN S.A.S.</v>
      </c>
      <c r="O1406" s="4">
        <f>+VLOOKUP($A1406,DATOS_CAPACITACIONES!A:N,11,0)</f>
        <v>13</v>
      </c>
      <c r="P1406" s="4">
        <f>+VLOOKUP($A1406,DATOS_CAPACITACIONES!A:L,12,0)</f>
        <v>13</v>
      </c>
      <c r="Q1406" s="3">
        <f t="shared" si="21"/>
        <v>1</v>
      </c>
    </row>
    <row r="1407" spans="1:17" ht="34.5" customHeight="1" x14ac:dyDescent="0.25">
      <c r="A1407" s="2">
        <v>52</v>
      </c>
      <c r="B1407" s="4" t="str">
        <f>+VLOOKUP($A1407,DATOS_CAPACITACIONES!A:B,2,0)</f>
        <v>Ambiental</v>
      </c>
      <c r="C1407" s="4" t="str">
        <f>+VLOOKUP($A1407,DATOS_CAPACITACIONES!A:C,3,0)</f>
        <v>Medio Ambiente</v>
      </c>
      <c r="D1407" s="4" t="str">
        <f>+VLOOKUP($A1407,DATOS_CAPACITACIONES!A:D,4,0)</f>
        <v xml:space="preserve">Socialización de temáticas ambientales para concientizar al personal sobre la importancia del cuidado del medio ambiente, impactos ambientales con sus causas y consecuencias. </v>
      </c>
      <c r="E1407" s="4" t="str">
        <f>+VLOOKUP($A1407,DATOS_CAPACITACIONES!A:E,5,0)</f>
        <v>Lorena Pulido</v>
      </c>
      <c r="F1407" s="4" t="str">
        <f>+VLOOKUP($A1407,DATOS_CAPACITACIONES!A:F,6,0)</f>
        <v xml:space="preserve">William Fierro </v>
      </c>
      <c r="G1407" s="4" t="str">
        <f>+VLOOKUP($A1407,DATOS_CAPACITACIONES!A:G,7,0)</f>
        <v xml:space="preserve">Finca El Pilar </v>
      </c>
      <c r="H1407" s="5">
        <f>+VLOOKUP($A1407,DATOS_CAPACITACIONES!A:H,8,0)</f>
        <v>44398</v>
      </c>
      <c r="I1407" s="4">
        <f>+VLOOKUP($A1407,DATOS_CAPACITACIONES!A:I,9,0)</f>
        <v>60</v>
      </c>
      <c r="J1407" s="2">
        <v>40328103</v>
      </c>
      <c r="K1407" s="4">
        <f>+VLOOKUP($J1407,DATOS_PERSONAL!B:C,2,0)</f>
        <v>1030</v>
      </c>
      <c r="L1407" s="4" t="str">
        <f>+VLOOKUP($J1407,DATOS_PERSONAL!B:D,3,0)</f>
        <v>DORYS ADRIANA</v>
      </c>
      <c r="M1407" s="4" t="str">
        <f>+VLOOKUP($J1407,DATOS_PERSONAL!B:E,4,0)</f>
        <v xml:space="preserve">MORENO SANCHEZ </v>
      </c>
      <c r="N1407" s="4" t="str">
        <f>+VLOOKUP($J1407,DATOS_PERSONAL!B:F,5,0)</f>
        <v>OROBERLÍN S.A.S.</v>
      </c>
      <c r="O1407" s="4">
        <f>+VLOOKUP($A1407,DATOS_CAPACITACIONES!A:N,11,0)</f>
        <v>13</v>
      </c>
      <c r="P1407" s="4">
        <f>+VLOOKUP($A1407,DATOS_CAPACITACIONES!A:L,12,0)</f>
        <v>13</v>
      </c>
      <c r="Q1407" s="3">
        <f t="shared" si="21"/>
        <v>1</v>
      </c>
    </row>
    <row r="1408" spans="1:17" ht="34.5" customHeight="1" x14ac:dyDescent="0.25">
      <c r="A1408" s="2">
        <v>52</v>
      </c>
      <c r="B1408" s="4" t="str">
        <f>+VLOOKUP($A1408,DATOS_CAPACITACIONES!A:B,2,0)</f>
        <v>Ambiental</v>
      </c>
      <c r="C1408" s="4" t="str">
        <f>+VLOOKUP($A1408,DATOS_CAPACITACIONES!A:C,3,0)</f>
        <v>Medio Ambiente</v>
      </c>
      <c r="D1408" s="4" t="str">
        <f>+VLOOKUP($A1408,DATOS_CAPACITACIONES!A:D,4,0)</f>
        <v xml:space="preserve">Socialización de temáticas ambientales para concientizar al personal sobre la importancia del cuidado del medio ambiente, impactos ambientales con sus causas y consecuencias. </v>
      </c>
      <c r="E1408" s="4" t="str">
        <f>+VLOOKUP($A1408,DATOS_CAPACITACIONES!A:E,5,0)</f>
        <v>Lorena Pulido</v>
      </c>
      <c r="F1408" s="4" t="str">
        <f>+VLOOKUP($A1408,DATOS_CAPACITACIONES!A:F,6,0)</f>
        <v xml:space="preserve">William Fierro </v>
      </c>
      <c r="G1408" s="4" t="str">
        <f>+VLOOKUP($A1408,DATOS_CAPACITACIONES!A:G,7,0)</f>
        <v xml:space="preserve">Finca El Pilar </v>
      </c>
      <c r="H1408" s="5">
        <f>+VLOOKUP($A1408,DATOS_CAPACITACIONES!A:H,8,0)</f>
        <v>44398</v>
      </c>
      <c r="I1408" s="4">
        <f>+VLOOKUP($A1408,DATOS_CAPACITACIONES!A:I,9,0)</f>
        <v>60</v>
      </c>
      <c r="J1408" s="2">
        <v>40404467</v>
      </c>
      <c r="K1408" s="4">
        <f>+VLOOKUP($J1408,DATOS_PERSONAL!B:C,2,0)</f>
        <v>1029</v>
      </c>
      <c r="L1408" s="4" t="str">
        <f>+VLOOKUP($J1408,DATOS_PERSONAL!B:D,3,0)</f>
        <v>BLANCA MARINELLA</v>
      </c>
      <c r="M1408" s="4" t="str">
        <f>+VLOOKUP($J1408,DATOS_PERSONAL!B:E,4,0)</f>
        <v xml:space="preserve">MORENO SANCHEZ </v>
      </c>
      <c r="N1408" s="4" t="str">
        <f>+VLOOKUP($J1408,DATOS_PERSONAL!B:F,5,0)</f>
        <v>OROBERLÍN S.A.S.</v>
      </c>
      <c r="O1408" s="4">
        <f>+VLOOKUP($A1408,DATOS_CAPACITACIONES!A:N,11,0)</f>
        <v>13</v>
      </c>
      <c r="P1408" s="4">
        <f>+VLOOKUP($A1408,DATOS_CAPACITACIONES!A:L,12,0)</f>
        <v>13</v>
      </c>
      <c r="Q1408" s="3">
        <f t="shared" si="21"/>
        <v>1</v>
      </c>
    </row>
    <row r="1409" spans="1:17" ht="34.5" customHeight="1" x14ac:dyDescent="0.25">
      <c r="A1409" s="2">
        <v>52</v>
      </c>
      <c r="B1409" s="4" t="str">
        <f>+VLOOKUP($A1409,DATOS_CAPACITACIONES!A:B,2,0)</f>
        <v>Ambiental</v>
      </c>
      <c r="C1409" s="4" t="str">
        <f>+VLOOKUP($A1409,DATOS_CAPACITACIONES!A:C,3,0)</f>
        <v>Medio Ambiente</v>
      </c>
      <c r="D1409" s="4" t="str">
        <f>+VLOOKUP($A1409,DATOS_CAPACITACIONES!A:D,4,0)</f>
        <v xml:space="preserve">Socialización de temáticas ambientales para concientizar al personal sobre la importancia del cuidado del medio ambiente, impactos ambientales con sus causas y consecuencias. </v>
      </c>
      <c r="E1409" s="4" t="str">
        <f>+VLOOKUP($A1409,DATOS_CAPACITACIONES!A:E,5,0)</f>
        <v>Lorena Pulido</v>
      </c>
      <c r="F1409" s="4" t="str">
        <f>+VLOOKUP($A1409,DATOS_CAPACITACIONES!A:F,6,0)</f>
        <v xml:space="preserve">William Fierro </v>
      </c>
      <c r="G1409" s="4" t="str">
        <f>+VLOOKUP($A1409,DATOS_CAPACITACIONES!A:G,7,0)</f>
        <v xml:space="preserve">Finca El Pilar </v>
      </c>
      <c r="H1409" s="5">
        <f>+VLOOKUP($A1409,DATOS_CAPACITACIONES!A:H,8,0)</f>
        <v>44398</v>
      </c>
      <c r="I1409" s="4">
        <f>+VLOOKUP($A1409,DATOS_CAPACITACIONES!A:I,9,0)</f>
        <v>60</v>
      </c>
      <c r="J1409" s="2">
        <v>40326125</v>
      </c>
      <c r="K1409" s="4">
        <f>+VLOOKUP($J1409,DATOS_PERSONAL!B:C,2,0)</f>
        <v>1129</v>
      </c>
      <c r="L1409" s="4" t="str">
        <f>+VLOOKUP($J1409,DATOS_PERSONAL!B:D,3,0)</f>
        <v>LILIANA ANDREA</v>
      </c>
      <c r="M1409" s="4" t="str">
        <f>+VLOOKUP($J1409,DATOS_PERSONAL!B:E,4,0)</f>
        <v xml:space="preserve">MORENO NARVAEZ </v>
      </c>
      <c r="N1409" s="4" t="str">
        <f>+VLOOKUP($J1409,DATOS_PERSONAL!B:F,5,0)</f>
        <v>OROBERLÍN S.A.S.</v>
      </c>
      <c r="O1409" s="4">
        <f>+VLOOKUP($A1409,DATOS_CAPACITACIONES!A:N,11,0)</f>
        <v>13</v>
      </c>
      <c r="P1409" s="4">
        <f>+VLOOKUP($A1409,DATOS_CAPACITACIONES!A:L,12,0)</f>
        <v>13</v>
      </c>
      <c r="Q1409" s="3">
        <f t="shared" si="21"/>
        <v>1</v>
      </c>
    </row>
    <row r="1410" spans="1:17" ht="34.5" customHeight="1" x14ac:dyDescent="0.25">
      <c r="A1410" s="2">
        <v>52</v>
      </c>
      <c r="B1410" s="4" t="str">
        <f>+VLOOKUP($A1410,DATOS_CAPACITACIONES!A:B,2,0)</f>
        <v>Ambiental</v>
      </c>
      <c r="C1410" s="4" t="str">
        <f>+VLOOKUP($A1410,DATOS_CAPACITACIONES!A:C,3,0)</f>
        <v>Medio Ambiente</v>
      </c>
      <c r="D1410" s="4" t="str">
        <f>+VLOOKUP($A1410,DATOS_CAPACITACIONES!A:D,4,0)</f>
        <v xml:space="preserve">Socialización de temáticas ambientales para concientizar al personal sobre la importancia del cuidado del medio ambiente, impactos ambientales con sus causas y consecuencias. </v>
      </c>
      <c r="E1410" s="4" t="str">
        <f>+VLOOKUP($A1410,DATOS_CAPACITACIONES!A:E,5,0)</f>
        <v>Lorena Pulido</v>
      </c>
      <c r="F1410" s="4" t="str">
        <f>+VLOOKUP($A1410,DATOS_CAPACITACIONES!A:F,6,0)</f>
        <v xml:space="preserve">William Fierro </v>
      </c>
      <c r="G1410" s="4" t="str">
        <f>+VLOOKUP($A1410,DATOS_CAPACITACIONES!A:G,7,0)</f>
        <v xml:space="preserve">Finca El Pilar </v>
      </c>
      <c r="H1410" s="5">
        <f>+VLOOKUP($A1410,DATOS_CAPACITACIONES!A:H,8,0)</f>
        <v>44398</v>
      </c>
      <c r="I1410" s="4">
        <f>+VLOOKUP($A1410,DATOS_CAPACITACIONES!A:I,9,0)</f>
        <v>60</v>
      </c>
      <c r="J1410" s="2">
        <v>1121911429</v>
      </c>
      <c r="K1410" s="4">
        <f>+VLOOKUP($J1410,DATOS_PERSONAL!B:C,2,0)</f>
        <v>1037</v>
      </c>
      <c r="L1410" s="4" t="str">
        <f>+VLOOKUP($J1410,DATOS_PERSONAL!B:D,3,0)</f>
        <v>JYMMY ALEXANDER</v>
      </c>
      <c r="M1410" s="4" t="str">
        <f>+VLOOKUP($J1410,DATOS_PERSONAL!B:E,4,0)</f>
        <v xml:space="preserve">HERNANDEZ MORENO  </v>
      </c>
      <c r="N1410" s="4" t="str">
        <f>+VLOOKUP($J1410,DATOS_PERSONAL!B:F,5,0)</f>
        <v>OROBERLÍN S.A.S.</v>
      </c>
      <c r="O1410" s="4">
        <f>+VLOOKUP($A1410,DATOS_CAPACITACIONES!A:N,11,0)</f>
        <v>13</v>
      </c>
      <c r="P1410" s="4">
        <f>+VLOOKUP($A1410,DATOS_CAPACITACIONES!A:L,12,0)</f>
        <v>13</v>
      </c>
      <c r="Q1410" s="3">
        <f t="shared" ref="Q1410:Q1473" si="22">(P1410/O1410)</f>
        <v>1</v>
      </c>
    </row>
    <row r="1411" spans="1:17" ht="34.5" customHeight="1" x14ac:dyDescent="0.25">
      <c r="A1411" s="2">
        <v>52</v>
      </c>
      <c r="B1411" s="4" t="str">
        <f>+VLOOKUP($A1411,DATOS_CAPACITACIONES!A:B,2,0)</f>
        <v>Ambiental</v>
      </c>
      <c r="C1411" s="4" t="str">
        <f>+VLOOKUP($A1411,DATOS_CAPACITACIONES!A:C,3,0)</f>
        <v>Medio Ambiente</v>
      </c>
      <c r="D1411" s="4" t="str">
        <f>+VLOOKUP($A1411,DATOS_CAPACITACIONES!A:D,4,0)</f>
        <v xml:space="preserve">Socialización de temáticas ambientales para concientizar al personal sobre la importancia del cuidado del medio ambiente, impactos ambientales con sus causas y consecuencias. </v>
      </c>
      <c r="E1411" s="4" t="str">
        <f>+VLOOKUP($A1411,DATOS_CAPACITACIONES!A:E,5,0)</f>
        <v>Lorena Pulido</v>
      </c>
      <c r="F1411" s="4" t="str">
        <f>+VLOOKUP($A1411,DATOS_CAPACITACIONES!A:F,6,0)</f>
        <v xml:space="preserve">William Fierro </v>
      </c>
      <c r="G1411" s="4" t="str">
        <f>+VLOOKUP($A1411,DATOS_CAPACITACIONES!A:G,7,0)</f>
        <v xml:space="preserve">Finca El Pilar </v>
      </c>
      <c r="H1411" s="5">
        <f>+VLOOKUP($A1411,DATOS_CAPACITACIONES!A:H,8,0)</f>
        <v>44398</v>
      </c>
      <c r="I1411" s="4">
        <f>+VLOOKUP($A1411,DATOS_CAPACITACIONES!A:I,9,0)</f>
        <v>60</v>
      </c>
      <c r="J1411" s="2">
        <v>1123115110</v>
      </c>
      <c r="K1411" s="4">
        <f>+VLOOKUP($J1411,DATOS_PERSONAL!B:C,2,0)</f>
        <v>1371</v>
      </c>
      <c r="L1411" s="4" t="str">
        <f>+VLOOKUP($J1411,DATOS_PERSONAL!B:D,3,0)</f>
        <v>MARINELLY</v>
      </c>
      <c r="M1411" s="4" t="str">
        <f>+VLOOKUP($J1411,DATOS_PERSONAL!B:E,4,0)</f>
        <v xml:space="preserve">HERNANDEZ JILGUERO </v>
      </c>
      <c r="N1411" s="4" t="str">
        <f>+VLOOKUP($J1411,DATOS_PERSONAL!B:F,5,0)</f>
        <v>OROBERLÍN S.A.S.</v>
      </c>
      <c r="O1411" s="4">
        <f>+VLOOKUP($A1411,DATOS_CAPACITACIONES!A:N,11,0)</f>
        <v>13</v>
      </c>
      <c r="P1411" s="4">
        <f>+VLOOKUP($A1411,DATOS_CAPACITACIONES!A:L,12,0)</f>
        <v>13</v>
      </c>
      <c r="Q1411" s="3">
        <f t="shared" si="22"/>
        <v>1</v>
      </c>
    </row>
    <row r="1412" spans="1:17" ht="34.5" customHeight="1" x14ac:dyDescent="0.25">
      <c r="A1412" s="2">
        <v>52</v>
      </c>
      <c r="B1412" s="4" t="str">
        <f>+VLOOKUP($A1412,DATOS_CAPACITACIONES!A:B,2,0)</f>
        <v>Ambiental</v>
      </c>
      <c r="C1412" s="4" t="str">
        <f>+VLOOKUP($A1412,DATOS_CAPACITACIONES!A:C,3,0)</f>
        <v>Medio Ambiente</v>
      </c>
      <c r="D1412" s="4" t="str">
        <f>+VLOOKUP($A1412,DATOS_CAPACITACIONES!A:D,4,0)</f>
        <v xml:space="preserve">Socialización de temáticas ambientales para concientizar al personal sobre la importancia del cuidado del medio ambiente, impactos ambientales con sus causas y consecuencias. </v>
      </c>
      <c r="E1412" s="4" t="str">
        <f>+VLOOKUP($A1412,DATOS_CAPACITACIONES!A:E,5,0)</f>
        <v>Lorena Pulido</v>
      </c>
      <c r="F1412" s="4" t="str">
        <f>+VLOOKUP($A1412,DATOS_CAPACITACIONES!A:F,6,0)</f>
        <v xml:space="preserve">William Fierro </v>
      </c>
      <c r="G1412" s="4" t="str">
        <f>+VLOOKUP($A1412,DATOS_CAPACITACIONES!A:G,7,0)</f>
        <v xml:space="preserve">Finca El Pilar </v>
      </c>
      <c r="H1412" s="5">
        <f>+VLOOKUP($A1412,DATOS_CAPACITACIONES!A:H,8,0)</f>
        <v>44398</v>
      </c>
      <c r="I1412" s="4">
        <f>+VLOOKUP($A1412,DATOS_CAPACITACIONES!A:I,9,0)</f>
        <v>60</v>
      </c>
      <c r="J1412" s="2">
        <v>1121952333</v>
      </c>
      <c r="K1412" s="4">
        <f>+VLOOKUP($J1412,DATOS_PERSONAL!B:C,2,0)</f>
        <v>1480</v>
      </c>
      <c r="L1412" s="4" t="str">
        <f>+VLOOKUP($J1412,DATOS_PERSONAL!B:D,3,0)</f>
        <v>DANNY ALEJANDRA</v>
      </c>
      <c r="M1412" s="4" t="str">
        <f>+VLOOKUP($J1412,DATOS_PERSONAL!B:E,4,0)</f>
        <v xml:space="preserve">GONZALEZ </v>
      </c>
      <c r="N1412" s="4" t="str">
        <f>+VLOOKUP($J1412,DATOS_PERSONAL!B:F,5,0)</f>
        <v>OROBERLÍN S.A.S.</v>
      </c>
      <c r="O1412" s="4">
        <f>+VLOOKUP($A1412,DATOS_CAPACITACIONES!A:N,11,0)</f>
        <v>13</v>
      </c>
      <c r="P1412" s="4">
        <f>+VLOOKUP($A1412,DATOS_CAPACITACIONES!A:L,12,0)</f>
        <v>13</v>
      </c>
      <c r="Q1412" s="3">
        <f t="shared" si="22"/>
        <v>1</v>
      </c>
    </row>
    <row r="1413" spans="1:17" ht="34.5" customHeight="1" x14ac:dyDescent="0.25">
      <c r="A1413" s="2">
        <v>52</v>
      </c>
      <c r="B1413" s="4" t="str">
        <f>+VLOOKUP($A1413,DATOS_CAPACITACIONES!A:B,2,0)</f>
        <v>Ambiental</v>
      </c>
      <c r="C1413" s="4" t="str">
        <f>+VLOOKUP($A1413,DATOS_CAPACITACIONES!A:C,3,0)</f>
        <v>Medio Ambiente</v>
      </c>
      <c r="D1413" s="4" t="str">
        <f>+VLOOKUP($A1413,DATOS_CAPACITACIONES!A:D,4,0)</f>
        <v xml:space="preserve">Socialización de temáticas ambientales para concientizar al personal sobre la importancia del cuidado del medio ambiente, impactos ambientales con sus causas y consecuencias. </v>
      </c>
      <c r="E1413" s="4" t="str">
        <f>+VLOOKUP($A1413,DATOS_CAPACITACIONES!A:E,5,0)</f>
        <v>Lorena Pulido</v>
      </c>
      <c r="F1413" s="4" t="str">
        <f>+VLOOKUP($A1413,DATOS_CAPACITACIONES!A:F,6,0)</f>
        <v xml:space="preserve">William Fierro </v>
      </c>
      <c r="G1413" s="4" t="str">
        <f>+VLOOKUP($A1413,DATOS_CAPACITACIONES!A:G,7,0)</f>
        <v xml:space="preserve">Finca El Pilar </v>
      </c>
      <c r="H1413" s="5">
        <f>+VLOOKUP($A1413,DATOS_CAPACITACIONES!A:H,8,0)</f>
        <v>44398</v>
      </c>
      <c r="I1413" s="4">
        <f>+VLOOKUP($A1413,DATOS_CAPACITACIONES!A:I,9,0)</f>
        <v>60</v>
      </c>
      <c r="J1413" s="2">
        <v>38360656</v>
      </c>
      <c r="K1413" s="4">
        <f>+VLOOKUP($J1413,DATOS_PERSONAL!B:C,2,0)</f>
        <v>1039</v>
      </c>
      <c r="L1413" s="4" t="str">
        <f>+VLOOKUP($J1413,DATOS_PERSONAL!B:D,3,0)</f>
        <v>EMILCE</v>
      </c>
      <c r="M1413" s="4" t="str">
        <f>+VLOOKUP($J1413,DATOS_PERSONAL!B:E,4,0)</f>
        <v xml:space="preserve">CESPEDES CANAS </v>
      </c>
      <c r="N1413" s="4" t="str">
        <f>+VLOOKUP($J1413,DATOS_PERSONAL!B:F,5,0)</f>
        <v>OROBERLÍN S.A.S.</v>
      </c>
      <c r="O1413" s="4">
        <f>+VLOOKUP($A1413,DATOS_CAPACITACIONES!A:N,11,0)</f>
        <v>13</v>
      </c>
      <c r="P1413" s="4">
        <f>+VLOOKUP($A1413,DATOS_CAPACITACIONES!A:L,12,0)</f>
        <v>13</v>
      </c>
      <c r="Q1413" s="3">
        <f t="shared" si="22"/>
        <v>1</v>
      </c>
    </row>
    <row r="1414" spans="1:17" ht="34.5" customHeight="1" x14ac:dyDescent="0.25">
      <c r="A1414" s="2">
        <v>52</v>
      </c>
      <c r="B1414" s="4" t="str">
        <f>+VLOOKUP($A1414,DATOS_CAPACITACIONES!A:B,2,0)</f>
        <v>Ambiental</v>
      </c>
      <c r="C1414" s="4" t="str">
        <f>+VLOOKUP($A1414,DATOS_CAPACITACIONES!A:C,3,0)</f>
        <v>Medio Ambiente</v>
      </c>
      <c r="D1414" s="4" t="str">
        <f>+VLOOKUP($A1414,DATOS_CAPACITACIONES!A:D,4,0)</f>
        <v xml:space="preserve">Socialización de temáticas ambientales para concientizar al personal sobre la importancia del cuidado del medio ambiente, impactos ambientales con sus causas y consecuencias. </v>
      </c>
      <c r="E1414" s="4" t="str">
        <f>+VLOOKUP($A1414,DATOS_CAPACITACIONES!A:E,5,0)</f>
        <v>Lorena Pulido</v>
      </c>
      <c r="F1414" s="4" t="str">
        <f>+VLOOKUP($A1414,DATOS_CAPACITACIONES!A:F,6,0)</f>
        <v xml:space="preserve">William Fierro </v>
      </c>
      <c r="G1414" s="4" t="str">
        <f>+VLOOKUP($A1414,DATOS_CAPACITACIONES!A:G,7,0)</f>
        <v xml:space="preserve">Finca El Pilar </v>
      </c>
      <c r="H1414" s="5">
        <f>+VLOOKUP($A1414,DATOS_CAPACITACIONES!A:H,8,0)</f>
        <v>44398</v>
      </c>
      <c r="I1414" s="4">
        <f>+VLOOKUP($A1414,DATOS_CAPACITACIONES!A:I,9,0)</f>
        <v>60</v>
      </c>
      <c r="J1414" s="2">
        <v>1109411143</v>
      </c>
      <c r="K1414" s="4">
        <f>+VLOOKUP($J1414,DATOS_PERSONAL!B:C,2,0)</f>
        <v>1477</v>
      </c>
      <c r="L1414" s="4" t="str">
        <f>+VLOOKUP($J1414,DATOS_PERSONAL!B:D,3,0)</f>
        <v>YISSY FERNANDA</v>
      </c>
      <c r="M1414" s="4" t="str">
        <f>+VLOOKUP($J1414,DATOS_PERSONAL!B:E,4,0)</f>
        <v xml:space="preserve">CASTRO CESPEDES </v>
      </c>
      <c r="N1414" s="4" t="str">
        <f>+VLOOKUP($J1414,DATOS_PERSONAL!B:F,5,0)</f>
        <v>OROBERLÍN S.A.S.</v>
      </c>
      <c r="O1414" s="4">
        <f>+VLOOKUP($A1414,DATOS_CAPACITACIONES!A:N,11,0)</f>
        <v>13</v>
      </c>
      <c r="P1414" s="4">
        <f>+VLOOKUP($A1414,DATOS_CAPACITACIONES!A:L,12,0)</f>
        <v>13</v>
      </c>
      <c r="Q1414" s="3">
        <f t="shared" si="22"/>
        <v>1</v>
      </c>
    </row>
    <row r="1415" spans="1:17" ht="34.5" customHeight="1" x14ac:dyDescent="0.25">
      <c r="A1415" s="2">
        <v>53</v>
      </c>
      <c r="B1415" s="4" t="str">
        <f>+VLOOKUP($A1415,DATOS_CAPACITACIONES!A:B,2,0)</f>
        <v>Ambiental</v>
      </c>
      <c r="C1415" s="4" t="str">
        <f>+VLOOKUP($A1415,DATOS_CAPACITACIONES!A:C,3,0)</f>
        <v xml:space="preserve">Procedimiento de entrega de envases vacíos y firmas </v>
      </c>
      <c r="D1415" s="4" t="str">
        <f>+VLOOKUP($A1415,DATOS_CAPACITACIONES!A:D,4,0)</f>
        <v xml:space="preserve">Se le recuerda al personal el procedimiento y manejo adecuado de los envases vacíos de agroquímicos </v>
      </c>
      <c r="E1415" s="4" t="str">
        <f>+VLOOKUP($A1415,DATOS_CAPACITACIONES!A:E,5,0)</f>
        <v>Sandra Caro</v>
      </c>
      <c r="F1415" s="4" t="str">
        <f>+VLOOKUP($A1415,DATOS_CAPACITACIONES!A:F,6,0)</f>
        <v>William Fierro</v>
      </c>
      <c r="G1415" s="4" t="str">
        <f>+VLOOKUP($A1415,DATOS_CAPACITACIONES!A:G,7,0)</f>
        <v xml:space="preserve">Finca El Pilar </v>
      </c>
      <c r="H1415" s="5">
        <f>+VLOOKUP($A1415,DATOS_CAPACITACIONES!A:H,8,0)</f>
        <v>44400</v>
      </c>
      <c r="I1415" s="4">
        <f>+VLOOKUP($A1415,DATOS_CAPACITACIONES!A:I,9,0)</f>
        <v>15</v>
      </c>
      <c r="J1415" s="2">
        <v>17267214</v>
      </c>
      <c r="K1415" s="4">
        <f>+VLOOKUP($J1415,DATOS_PERSONAL!B:C,2,0)</f>
        <v>1311</v>
      </c>
      <c r="L1415" s="4" t="str">
        <f>+VLOOKUP($J1415,DATOS_PERSONAL!B:D,3,0)</f>
        <v>JOSE ALVARO</v>
      </c>
      <c r="M1415" s="4" t="str">
        <f>+VLOOKUP($J1415,DATOS_PERSONAL!B:E,4,0)</f>
        <v xml:space="preserve">SUAREZ TRIVIÑO </v>
      </c>
      <c r="N1415" s="4" t="str">
        <f>+VLOOKUP($J1415,DATOS_PERSONAL!B:F,5,0)</f>
        <v>OROBERLÍN S.A.S.</v>
      </c>
      <c r="O1415" s="4">
        <f>+VLOOKUP($A1415,DATOS_CAPACITACIONES!A:N,11)</f>
        <v>11</v>
      </c>
      <c r="P1415" s="4">
        <f>+VLOOKUP($A1415,DATOS_CAPACITACIONES!A:L,12)</f>
        <v>11</v>
      </c>
      <c r="Q1415" s="3">
        <f t="shared" si="22"/>
        <v>1</v>
      </c>
    </row>
    <row r="1416" spans="1:17" ht="34.5" customHeight="1" x14ac:dyDescent="0.25">
      <c r="A1416" s="2">
        <v>53</v>
      </c>
      <c r="B1416" s="4" t="str">
        <f>+VLOOKUP($A1416,DATOS_CAPACITACIONES!A:B,2,0)</f>
        <v>Ambiental</v>
      </c>
      <c r="C1416" s="4" t="str">
        <f>+VLOOKUP($A1416,DATOS_CAPACITACIONES!A:C,3,0)</f>
        <v xml:space="preserve">Procedimiento de entrega de envases vacíos y firmas </v>
      </c>
      <c r="D1416" s="4" t="str">
        <f>+VLOOKUP($A1416,DATOS_CAPACITACIONES!A:D,4,0)</f>
        <v xml:space="preserve">Se le recuerda al personal el procedimiento y manejo adecuado de los envases vacíos de agroquímicos </v>
      </c>
      <c r="E1416" s="4" t="str">
        <f>+VLOOKUP($A1416,DATOS_CAPACITACIONES!A:E,5,0)</f>
        <v>Sandra Caro</v>
      </c>
      <c r="F1416" s="4" t="str">
        <f>+VLOOKUP($A1416,DATOS_CAPACITACIONES!A:F,6,0)</f>
        <v>William Fierro</v>
      </c>
      <c r="G1416" s="4" t="str">
        <f>+VLOOKUP($A1416,DATOS_CAPACITACIONES!A:G,7,0)</f>
        <v xml:space="preserve">Finca El Pilar </v>
      </c>
      <c r="H1416" s="5">
        <f>+VLOOKUP($A1416,DATOS_CAPACITACIONES!A:H,8,0)</f>
        <v>44400</v>
      </c>
      <c r="I1416" s="4">
        <f>+VLOOKUP($A1416,DATOS_CAPACITACIONES!A:I,9,0)</f>
        <v>15</v>
      </c>
      <c r="J1416" s="2">
        <v>40401255</v>
      </c>
      <c r="K1416" s="4">
        <f>+VLOOKUP($J1416,DATOS_PERSONAL!B:C,2,0)</f>
        <v>1034</v>
      </c>
      <c r="L1416" s="4" t="str">
        <f>+VLOOKUP($J1416,DATOS_PERSONAL!B:D,3,0)</f>
        <v>YUDY FERLAY</v>
      </c>
      <c r="M1416" s="4" t="str">
        <f>+VLOOKUP($J1416,DATOS_PERSONAL!B:E,4,0)</f>
        <v xml:space="preserve">ROMERO BERNAL </v>
      </c>
      <c r="N1416" s="4" t="str">
        <f>+VLOOKUP($J1416,DATOS_PERSONAL!B:F,5,0)</f>
        <v>OROBERLÍN S.A.S.</v>
      </c>
      <c r="O1416" s="4">
        <f>+VLOOKUP($A1416,DATOS_CAPACITACIONES!A:N,11)</f>
        <v>11</v>
      </c>
      <c r="P1416" s="4">
        <f>+VLOOKUP($A1416,DATOS_CAPACITACIONES!A:L,12)</f>
        <v>11</v>
      </c>
      <c r="Q1416" s="3">
        <f t="shared" si="22"/>
        <v>1</v>
      </c>
    </row>
    <row r="1417" spans="1:17" ht="34.5" customHeight="1" x14ac:dyDescent="0.25">
      <c r="A1417" s="2">
        <v>53</v>
      </c>
      <c r="B1417" s="4" t="str">
        <f>+VLOOKUP($A1417,DATOS_CAPACITACIONES!A:B,2,0)</f>
        <v>Ambiental</v>
      </c>
      <c r="C1417" s="4" t="str">
        <f>+VLOOKUP($A1417,DATOS_CAPACITACIONES!A:C,3,0)</f>
        <v xml:space="preserve">Procedimiento de entrega de envases vacíos y firmas </v>
      </c>
      <c r="D1417" s="4" t="str">
        <f>+VLOOKUP($A1417,DATOS_CAPACITACIONES!A:D,4,0)</f>
        <v xml:space="preserve">Se le recuerda al personal el procedimiento y manejo adecuado de los envases vacíos de agroquímicos </v>
      </c>
      <c r="E1417" s="4" t="str">
        <f>+VLOOKUP($A1417,DATOS_CAPACITACIONES!A:E,5,0)</f>
        <v>Sandra Caro</v>
      </c>
      <c r="F1417" s="4" t="str">
        <f>+VLOOKUP($A1417,DATOS_CAPACITACIONES!A:F,6,0)</f>
        <v>William Fierro</v>
      </c>
      <c r="G1417" s="4" t="str">
        <f>+VLOOKUP($A1417,DATOS_CAPACITACIONES!A:G,7,0)</f>
        <v xml:space="preserve">Finca El Pilar </v>
      </c>
      <c r="H1417" s="5">
        <f>+VLOOKUP($A1417,DATOS_CAPACITACIONES!A:H,8,0)</f>
        <v>44400</v>
      </c>
      <c r="I1417" s="4">
        <f>+VLOOKUP($A1417,DATOS_CAPACITACIONES!A:I,9,0)</f>
        <v>15</v>
      </c>
      <c r="J1417" s="2">
        <v>40411297</v>
      </c>
      <c r="K1417" s="4">
        <f>+VLOOKUP($J1417,DATOS_PERSONAL!B:C,2,0)</f>
        <v>1015</v>
      </c>
      <c r="L1417" s="4" t="str">
        <f>+VLOOKUP($J1417,DATOS_PERSONAL!B:D,3,0)</f>
        <v xml:space="preserve"> ANGELICA YOHANA</v>
      </c>
      <c r="M1417" s="4" t="str">
        <f>+VLOOKUP($J1417,DATOS_PERSONAL!B:E,4,0)</f>
        <v>RINCON</v>
      </c>
      <c r="N1417" s="4" t="str">
        <f>+VLOOKUP($J1417,DATOS_PERSONAL!B:F,5,0)</f>
        <v>OROBERLÍN S.A.S.</v>
      </c>
      <c r="O1417" s="4">
        <f>+VLOOKUP($A1417,DATOS_CAPACITACIONES!A:N,11)</f>
        <v>11</v>
      </c>
      <c r="P1417" s="4">
        <f>+VLOOKUP($A1417,DATOS_CAPACITACIONES!A:L,12)</f>
        <v>11</v>
      </c>
      <c r="Q1417" s="3">
        <f t="shared" si="22"/>
        <v>1</v>
      </c>
    </row>
    <row r="1418" spans="1:17" ht="34.5" customHeight="1" x14ac:dyDescent="0.25">
      <c r="A1418" s="2">
        <v>53</v>
      </c>
      <c r="B1418" s="4" t="str">
        <f>+VLOOKUP($A1418,DATOS_CAPACITACIONES!A:B,2,0)</f>
        <v>Ambiental</v>
      </c>
      <c r="C1418" s="4" t="str">
        <f>+VLOOKUP($A1418,DATOS_CAPACITACIONES!A:C,3,0)</f>
        <v xml:space="preserve">Procedimiento de entrega de envases vacíos y firmas </v>
      </c>
      <c r="D1418" s="4" t="str">
        <f>+VLOOKUP($A1418,DATOS_CAPACITACIONES!A:D,4,0)</f>
        <v xml:space="preserve">Se le recuerda al personal el procedimiento y manejo adecuado de los envases vacíos de agroquímicos </v>
      </c>
      <c r="E1418" s="4" t="str">
        <f>+VLOOKUP($A1418,DATOS_CAPACITACIONES!A:E,5,0)</f>
        <v>Sandra Caro</v>
      </c>
      <c r="F1418" s="4" t="str">
        <f>+VLOOKUP($A1418,DATOS_CAPACITACIONES!A:F,6,0)</f>
        <v>William Fierro</v>
      </c>
      <c r="G1418" s="4" t="str">
        <f>+VLOOKUP($A1418,DATOS_CAPACITACIONES!A:G,7,0)</f>
        <v xml:space="preserve">Finca El Pilar </v>
      </c>
      <c r="H1418" s="5">
        <f>+VLOOKUP($A1418,DATOS_CAPACITACIONES!A:H,8,0)</f>
        <v>44400</v>
      </c>
      <c r="I1418" s="4">
        <f>+VLOOKUP($A1418,DATOS_CAPACITACIONES!A:I,9,0)</f>
        <v>15</v>
      </c>
      <c r="J1418" s="2">
        <v>16882469</v>
      </c>
      <c r="K1418" s="4" t="str">
        <f>+VLOOKUP($J1418,DATOS_PERSONAL!B:C,2,0)</f>
        <v>N/A</v>
      </c>
      <c r="L1418" s="4" t="str">
        <f>+VLOOKUP($J1418,DATOS_PERSONAL!B:D,3,0)</f>
        <v xml:space="preserve"> WEIMAR</v>
      </c>
      <c r="M1418" s="4" t="str">
        <f>+VLOOKUP($J1418,DATOS_PERSONAL!B:E,4,0)</f>
        <v>PEÑA MOSQUERA</v>
      </c>
      <c r="N1418" s="4" t="str">
        <f>+VLOOKUP($J1418,DATOS_PERSONAL!B:F,5,0)</f>
        <v>PALMERAS CARARABO S.A.</v>
      </c>
      <c r="O1418" s="4">
        <f>+VLOOKUP($A1418,DATOS_CAPACITACIONES!A:N,11)</f>
        <v>11</v>
      </c>
      <c r="P1418" s="4">
        <f>+VLOOKUP($A1418,DATOS_CAPACITACIONES!A:L,12)</f>
        <v>11</v>
      </c>
      <c r="Q1418" s="3">
        <f t="shared" si="22"/>
        <v>1</v>
      </c>
    </row>
    <row r="1419" spans="1:17" ht="34.5" customHeight="1" x14ac:dyDescent="0.25">
      <c r="A1419" s="2">
        <v>53</v>
      </c>
      <c r="B1419" s="4" t="str">
        <f>+VLOOKUP($A1419,DATOS_CAPACITACIONES!A:B,2,0)</f>
        <v>Ambiental</v>
      </c>
      <c r="C1419" s="4" t="str">
        <f>+VLOOKUP($A1419,DATOS_CAPACITACIONES!A:C,3,0)</f>
        <v xml:space="preserve">Procedimiento de entrega de envases vacíos y firmas </v>
      </c>
      <c r="D1419" s="4" t="str">
        <f>+VLOOKUP($A1419,DATOS_CAPACITACIONES!A:D,4,0)</f>
        <v xml:space="preserve">Se le recuerda al personal el procedimiento y manejo adecuado de los envases vacíos de agroquímicos </v>
      </c>
      <c r="E1419" s="4" t="str">
        <f>+VLOOKUP($A1419,DATOS_CAPACITACIONES!A:E,5,0)</f>
        <v>Sandra Caro</v>
      </c>
      <c r="F1419" s="4" t="str">
        <f>+VLOOKUP($A1419,DATOS_CAPACITACIONES!A:F,6,0)</f>
        <v>William Fierro</v>
      </c>
      <c r="G1419" s="4" t="str">
        <f>+VLOOKUP($A1419,DATOS_CAPACITACIONES!A:G,7,0)</f>
        <v xml:space="preserve">Finca El Pilar </v>
      </c>
      <c r="H1419" s="5">
        <f>+VLOOKUP($A1419,DATOS_CAPACITACIONES!A:H,8,0)</f>
        <v>44400</v>
      </c>
      <c r="I1419" s="4">
        <f>+VLOOKUP($A1419,DATOS_CAPACITACIONES!A:I,9,0)</f>
        <v>15</v>
      </c>
      <c r="J1419" s="2">
        <v>1122131510</v>
      </c>
      <c r="K1419" s="4" t="str">
        <f>+VLOOKUP($J1419,DATOS_PERSONAL!B:C,2,0)</f>
        <v>N/A</v>
      </c>
      <c r="L1419" s="4" t="str">
        <f>+VLOOKUP($J1419,DATOS_PERSONAL!B:D,3,0)</f>
        <v xml:space="preserve"> DIEGO FERNANDO </v>
      </c>
      <c r="M1419" s="4" t="str">
        <f>+VLOOKUP($J1419,DATOS_PERSONAL!B:E,4,0)</f>
        <v>ORTIZ OSPINA</v>
      </c>
      <c r="N1419" s="4" t="str">
        <f>+VLOOKUP($J1419,DATOS_PERSONAL!B:F,5,0)</f>
        <v>PALMERAS CARARABO S.A.</v>
      </c>
      <c r="O1419" s="4">
        <f>+VLOOKUP($A1419,DATOS_CAPACITACIONES!A:N,11)</f>
        <v>11</v>
      </c>
      <c r="P1419" s="4">
        <f>+VLOOKUP($A1419,DATOS_CAPACITACIONES!A:L,12)</f>
        <v>11</v>
      </c>
      <c r="Q1419" s="3">
        <f t="shared" si="22"/>
        <v>1</v>
      </c>
    </row>
    <row r="1420" spans="1:17" ht="34.5" customHeight="1" x14ac:dyDescent="0.25">
      <c r="A1420" s="2">
        <v>53</v>
      </c>
      <c r="B1420" s="4" t="str">
        <f>+VLOOKUP($A1420,DATOS_CAPACITACIONES!A:B,2,0)</f>
        <v>Ambiental</v>
      </c>
      <c r="C1420" s="4" t="str">
        <f>+VLOOKUP($A1420,DATOS_CAPACITACIONES!A:C,3,0)</f>
        <v xml:space="preserve">Procedimiento de entrega de envases vacíos y firmas </v>
      </c>
      <c r="D1420" s="4" t="str">
        <f>+VLOOKUP($A1420,DATOS_CAPACITACIONES!A:D,4,0)</f>
        <v xml:space="preserve">Se le recuerda al personal el procedimiento y manejo adecuado de los envases vacíos de agroquímicos </v>
      </c>
      <c r="E1420" s="4" t="str">
        <f>+VLOOKUP($A1420,DATOS_CAPACITACIONES!A:E,5,0)</f>
        <v>Sandra Caro</v>
      </c>
      <c r="F1420" s="4" t="str">
        <f>+VLOOKUP($A1420,DATOS_CAPACITACIONES!A:F,6,0)</f>
        <v>William Fierro</v>
      </c>
      <c r="G1420" s="4" t="str">
        <f>+VLOOKUP($A1420,DATOS_CAPACITACIONES!A:G,7,0)</f>
        <v xml:space="preserve">Finca El Pilar </v>
      </c>
      <c r="H1420" s="5">
        <f>+VLOOKUP($A1420,DATOS_CAPACITACIONES!A:H,8,0)</f>
        <v>44400</v>
      </c>
      <c r="I1420" s="4">
        <f>+VLOOKUP($A1420,DATOS_CAPACITACIONES!A:I,9,0)</f>
        <v>15</v>
      </c>
      <c r="J1420" s="2">
        <v>40404467</v>
      </c>
      <c r="K1420" s="4">
        <f>+VLOOKUP($J1420,DATOS_PERSONAL!B:C,2,0)</f>
        <v>1029</v>
      </c>
      <c r="L1420" s="4" t="str">
        <f>+VLOOKUP($J1420,DATOS_PERSONAL!B:D,3,0)</f>
        <v>BLANCA MARINELLA</v>
      </c>
      <c r="M1420" s="4" t="str">
        <f>+VLOOKUP($J1420,DATOS_PERSONAL!B:E,4,0)</f>
        <v xml:space="preserve">MORENO SANCHEZ </v>
      </c>
      <c r="N1420" s="4" t="str">
        <f>+VLOOKUP($J1420,DATOS_PERSONAL!B:F,5,0)</f>
        <v>OROBERLÍN S.A.S.</v>
      </c>
      <c r="O1420" s="4">
        <f>+VLOOKUP($A1420,DATOS_CAPACITACIONES!A:N,11)</f>
        <v>11</v>
      </c>
      <c r="P1420" s="4">
        <f>+VLOOKUP($A1420,DATOS_CAPACITACIONES!A:L,12)</f>
        <v>11</v>
      </c>
      <c r="Q1420" s="3">
        <f t="shared" si="22"/>
        <v>1</v>
      </c>
    </row>
    <row r="1421" spans="1:17" ht="34.5" customHeight="1" x14ac:dyDescent="0.25">
      <c r="A1421" s="2">
        <v>53</v>
      </c>
      <c r="B1421" s="4" t="str">
        <f>+VLOOKUP($A1421,DATOS_CAPACITACIONES!A:B,2,0)</f>
        <v>Ambiental</v>
      </c>
      <c r="C1421" s="4" t="str">
        <f>+VLOOKUP($A1421,DATOS_CAPACITACIONES!A:C,3,0)</f>
        <v xml:space="preserve">Procedimiento de entrega de envases vacíos y firmas </v>
      </c>
      <c r="D1421" s="4" t="str">
        <f>+VLOOKUP($A1421,DATOS_CAPACITACIONES!A:D,4,0)</f>
        <v xml:space="preserve">Se le recuerda al personal el procedimiento y manejo adecuado de los envases vacíos de agroquímicos </v>
      </c>
      <c r="E1421" s="4" t="str">
        <f>+VLOOKUP($A1421,DATOS_CAPACITACIONES!A:E,5,0)</f>
        <v>Sandra Caro</v>
      </c>
      <c r="F1421" s="4" t="str">
        <f>+VLOOKUP($A1421,DATOS_CAPACITACIONES!A:F,6,0)</f>
        <v>William Fierro</v>
      </c>
      <c r="G1421" s="4" t="str">
        <f>+VLOOKUP($A1421,DATOS_CAPACITACIONES!A:G,7,0)</f>
        <v xml:space="preserve">Finca El Pilar </v>
      </c>
      <c r="H1421" s="5">
        <f>+VLOOKUP($A1421,DATOS_CAPACITACIONES!A:H,8,0)</f>
        <v>44400</v>
      </c>
      <c r="I1421" s="4">
        <f>+VLOOKUP($A1421,DATOS_CAPACITACIONES!A:I,9,0)</f>
        <v>15</v>
      </c>
      <c r="J1421" s="2">
        <v>40328103</v>
      </c>
      <c r="K1421" s="4">
        <f>+VLOOKUP($J1421,DATOS_PERSONAL!B:C,2,0)</f>
        <v>1030</v>
      </c>
      <c r="L1421" s="4" t="str">
        <f>+VLOOKUP($J1421,DATOS_PERSONAL!B:D,3,0)</f>
        <v>DORYS ADRIANA</v>
      </c>
      <c r="M1421" s="4" t="str">
        <f>+VLOOKUP($J1421,DATOS_PERSONAL!B:E,4,0)</f>
        <v xml:space="preserve">MORENO SANCHEZ </v>
      </c>
      <c r="N1421" s="4" t="str">
        <f>+VLOOKUP($J1421,DATOS_PERSONAL!B:F,5,0)</f>
        <v>OROBERLÍN S.A.S.</v>
      </c>
      <c r="O1421" s="4">
        <f>+VLOOKUP($A1421,DATOS_CAPACITACIONES!A:N,11)</f>
        <v>11</v>
      </c>
      <c r="P1421" s="4">
        <f>+VLOOKUP($A1421,DATOS_CAPACITACIONES!A:L,12)</f>
        <v>11</v>
      </c>
      <c r="Q1421" s="3">
        <f t="shared" si="22"/>
        <v>1</v>
      </c>
    </row>
    <row r="1422" spans="1:17" ht="34.5" customHeight="1" x14ac:dyDescent="0.25">
      <c r="A1422" s="2">
        <v>53</v>
      </c>
      <c r="B1422" s="4" t="str">
        <f>+VLOOKUP($A1422,DATOS_CAPACITACIONES!A:B,2,0)</f>
        <v>Ambiental</v>
      </c>
      <c r="C1422" s="4" t="str">
        <f>+VLOOKUP($A1422,DATOS_CAPACITACIONES!A:C,3,0)</f>
        <v xml:space="preserve">Procedimiento de entrega de envases vacíos y firmas </v>
      </c>
      <c r="D1422" s="4" t="str">
        <f>+VLOOKUP($A1422,DATOS_CAPACITACIONES!A:D,4,0)</f>
        <v xml:space="preserve">Se le recuerda al personal el procedimiento y manejo adecuado de los envases vacíos de agroquímicos </v>
      </c>
      <c r="E1422" s="4" t="str">
        <f>+VLOOKUP($A1422,DATOS_CAPACITACIONES!A:E,5,0)</f>
        <v>Sandra Caro</v>
      </c>
      <c r="F1422" s="4" t="str">
        <f>+VLOOKUP($A1422,DATOS_CAPACITACIONES!A:F,6,0)</f>
        <v>William Fierro</v>
      </c>
      <c r="G1422" s="4" t="str">
        <f>+VLOOKUP($A1422,DATOS_CAPACITACIONES!A:G,7,0)</f>
        <v xml:space="preserve">Finca El Pilar </v>
      </c>
      <c r="H1422" s="5">
        <f>+VLOOKUP($A1422,DATOS_CAPACITACIONES!A:H,8,0)</f>
        <v>44400</v>
      </c>
      <c r="I1422" s="4">
        <f>+VLOOKUP($A1422,DATOS_CAPACITACIONES!A:I,9,0)</f>
        <v>15</v>
      </c>
      <c r="J1422" s="2">
        <v>1121911429</v>
      </c>
      <c r="K1422" s="4">
        <f>+VLOOKUP($J1422,DATOS_PERSONAL!B:C,2,0)</f>
        <v>1037</v>
      </c>
      <c r="L1422" s="4" t="str">
        <f>+VLOOKUP($J1422,DATOS_PERSONAL!B:D,3,0)</f>
        <v>JYMMY ALEXANDER</v>
      </c>
      <c r="M1422" s="4" t="str">
        <f>+VLOOKUP($J1422,DATOS_PERSONAL!B:E,4,0)</f>
        <v xml:space="preserve">HERNANDEZ MORENO  </v>
      </c>
      <c r="N1422" s="4" t="str">
        <f>+VLOOKUP($J1422,DATOS_PERSONAL!B:F,5,0)</f>
        <v>OROBERLÍN S.A.S.</v>
      </c>
      <c r="O1422" s="4">
        <f>+VLOOKUP($A1422,DATOS_CAPACITACIONES!A:N,11)</f>
        <v>11</v>
      </c>
      <c r="P1422" s="4">
        <f>+VLOOKUP($A1422,DATOS_CAPACITACIONES!A:L,12)</f>
        <v>11</v>
      </c>
      <c r="Q1422" s="3">
        <f t="shared" si="22"/>
        <v>1</v>
      </c>
    </row>
    <row r="1423" spans="1:17" ht="34.5" customHeight="1" x14ac:dyDescent="0.25">
      <c r="A1423" s="2">
        <v>53</v>
      </c>
      <c r="B1423" s="4" t="str">
        <f>+VLOOKUP($A1423,DATOS_CAPACITACIONES!A:B,2,0)</f>
        <v>Ambiental</v>
      </c>
      <c r="C1423" s="4" t="str">
        <f>+VLOOKUP($A1423,DATOS_CAPACITACIONES!A:C,3,0)</f>
        <v xml:space="preserve">Procedimiento de entrega de envases vacíos y firmas </v>
      </c>
      <c r="D1423" s="4" t="str">
        <f>+VLOOKUP($A1423,DATOS_CAPACITACIONES!A:D,4,0)</f>
        <v xml:space="preserve">Se le recuerda al personal el procedimiento y manejo adecuado de los envases vacíos de agroquímicos </v>
      </c>
      <c r="E1423" s="4" t="str">
        <f>+VLOOKUP($A1423,DATOS_CAPACITACIONES!A:E,5,0)</f>
        <v>Sandra Caro</v>
      </c>
      <c r="F1423" s="4" t="str">
        <f>+VLOOKUP($A1423,DATOS_CAPACITACIONES!A:F,6,0)</f>
        <v>William Fierro</v>
      </c>
      <c r="G1423" s="4" t="str">
        <f>+VLOOKUP($A1423,DATOS_CAPACITACIONES!A:G,7,0)</f>
        <v xml:space="preserve">Finca El Pilar </v>
      </c>
      <c r="H1423" s="5">
        <f>+VLOOKUP($A1423,DATOS_CAPACITACIONES!A:H,8,0)</f>
        <v>44400</v>
      </c>
      <c r="I1423" s="4">
        <f>+VLOOKUP($A1423,DATOS_CAPACITACIONES!A:I,9,0)</f>
        <v>15</v>
      </c>
      <c r="J1423" s="2">
        <v>1121952333</v>
      </c>
      <c r="K1423" s="4">
        <f>+VLOOKUP($J1423,DATOS_PERSONAL!B:C,2,0)</f>
        <v>1480</v>
      </c>
      <c r="L1423" s="4" t="str">
        <f>+VLOOKUP($J1423,DATOS_PERSONAL!B:D,3,0)</f>
        <v>DANNY ALEJANDRA</v>
      </c>
      <c r="M1423" s="4" t="str">
        <f>+VLOOKUP($J1423,DATOS_PERSONAL!B:E,4,0)</f>
        <v xml:space="preserve">GONZALEZ </v>
      </c>
      <c r="N1423" s="4" t="str">
        <f>+VLOOKUP($J1423,DATOS_PERSONAL!B:F,5,0)</f>
        <v>OROBERLÍN S.A.S.</v>
      </c>
      <c r="O1423" s="4">
        <f>+VLOOKUP($A1423,DATOS_CAPACITACIONES!A:N,11)</f>
        <v>11</v>
      </c>
      <c r="P1423" s="4">
        <f>+VLOOKUP($A1423,DATOS_CAPACITACIONES!A:L,12)</f>
        <v>11</v>
      </c>
      <c r="Q1423" s="3">
        <f t="shared" si="22"/>
        <v>1</v>
      </c>
    </row>
    <row r="1424" spans="1:17" ht="34.5" customHeight="1" x14ac:dyDescent="0.25">
      <c r="A1424" s="2">
        <v>53</v>
      </c>
      <c r="B1424" s="4" t="str">
        <f>+VLOOKUP($A1424,DATOS_CAPACITACIONES!A:B,2,0)</f>
        <v>Ambiental</v>
      </c>
      <c r="C1424" s="4" t="str">
        <f>+VLOOKUP($A1424,DATOS_CAPACITACIONES!A:C,3,0)</f>
        <v xml:space="preserve">Procedimiento de entrega de envases vacíos y firmas </v>
      </c>
      <c r="D1424" s="4" t="str">
        <f>+VLOOKUP($A1424,DATOS_CAPACITACIONES!A:D,4,0)</f>
        <v xml:space="preserve">Se le recuerda al personal el procedimiento y manejo adecuado de los envases vacíos de agroquímicos </v>
      </c>
      <c r="E1424" s="4" t="str">
        <f>+VLOOKUP($A1424,DATOS_CAPACITACIONES!A:E,5,0)</f>
        <v>Sandra Caro</v>
      </c>
      <c r="F1424" s="4" t="str">
        <f>+VLOOKUP($A1424,DATOS_CAPACITACIONES!A:F,6,0)</f>
        <v>William Fierro</v>
      </c>
      <c r="G1424" s="4" t="str">
        <f>+VLOOKUP($A1424,DATOS_CAPACITACIONES!A:G,7,0)</f>
        <v xml:space="preserve">Finca El Pilar </v>
      </c>
      <c r="H1424" s="5">
        <f>+VLOOKUP($A1424,DATOS_CAPACITACIONES!A:H,8,0)</f>
        <v>44400</v>
      </c>
      <c r="I1424" s="4">
        <f>+VLOOKUP($A1424,DATOS_CAPACITACIONES!A:I,9,0)</f>
        <v>15</v>
      </c>
      <c r="J1424" s="2">
        <v>1109411143</v>
      </c>
      <c r="K1424" s="4">
        <f>+VLOOKUP($J1424,DATOS_PERSONAL!B:C,2,0)</f>
        <v>1477</v>
      </c>
      <c r="L1424" s="4" t="str">
        <f>+VLOOKUP($J1424,DATOS_PERSONAL!B:D,3,0)</f>
        <v>YISSY FERNANDA</v>
      </c>
      <c r="M1424" s="4" t="str">
        <f>+VLOOKUP($J1424,DATOS_PERSONAL!B:E,4,0)</f>
        <v xml:space="preserve">CASTRO CESPEDES </v>
      </c>
      <c r="N1424" s="4" t="str">
        <f>+VLOOKUP($J1424,DATOS_PERSONAL!B:F,5,0)</f>
        <v>OROBERLÍN S.A.S.</v>
      </c>
      <c r="O1424" s="4">
        <f>+VLOOKUP($A1424,DATOS_CAPACITACIONES!A:N,11)</f>
        <v>11</v>
      </c>
      <c r="P1424" s="4">
        <f>+VLOOKUP($A1424,DATOS_CAPACITACIONES!A:L,12)</f>
        <v>11</v>
      </c>
      <c r="Q1424" s="3">
        <f t="shared" si="22"/>
        <v>1</v>
      </c>
    </row>
    <row r="1425" spans="1:17" ht="34.5" customHeight="1" x14ac:dyDescent="0.25">
      <c r="A1425" s="2">
        <v>53</v>
      </c>
      <c r="B1425" s="4" t="str">
        <f>+VLOOKUP($A1425,DATOS_CAPACITACIONES!A:B,2,0)</f>
        <v>Ambiental</v>
      </c>
      <c r="C1425" s="4" t="str">
        <f>+VLOOKUP($A1425,DATOS_CAPACITACIONES!A:C,3,0)</f>
        <v xml:space="preserve">Procedimiento de entrega de envases vacíos y firmas </v>
      </c>
      <c r="D1425" s="4" t="str">
        <f>+VLOOKUP($A1425,DATOS_CAPACITACIONES!A:D,4,0)</f>
        <v xml:space="preserve">Se le recuerda al personal el procedimiento y manejo adecuado de los envases vacíos de agroquímicos </v>
      </c>
      <c r="E1425" s="4" t="str">
        <f>+VLOOKUP($A1425,DATOS_CAPACITACIONES!A:E,5,0)</f>
        <v>Sandra Caro</v>
      </c>
      <c r="F1425" s="4" t="str">
        <f>+VLOOKUP($A1425,DATOS_CAPACITACIONES!A:F,6,0)</f>
        <v>William Fierro</v>
      </c>
      <c r="G1425" s="4" t="str">
        <f>+VLOOKUP($A1425,DATOS_CAPACITACIONES!A:G,7,0)</f>
        <v xml:space="preserve">Finca El Pilar </v>
      </c>
      <c r="H1425" s="5">
        <f>+VLOOKUP($A1425,DATOS_CAPACITACIONES!A:H,8,0)</f>
        <v>44400</v>
      </c>
      <c r="I1425" s="4">
        <f>+VLOOKUP($A1425,DATOS_CAPACITACIONES!A:I,9,0)</f>
        <v>15</v>
      </c>
      <c r="J1425" s="2">
        <v>1121917518</v>
      </c>
      <c r="K1425" s="4" t="str">
        <f>+VLOOKUP($J1425,DATOS_PERSONAL!B:C,2,0)</f>
        <v>N/A</v>
      </c>
      <c r="L1425" s="4" t="str">
        <f>+VLOOKUP($J1425,DATOS_PERSONAL!B:D,3,0)</f>
        <v xml:space="preserve"> CARLOS ALBEIRO</v>
      </c>
      <c r="M1425" s="4" t="str">
        <f>+VLOOKUP($J1425,DATOS_PERSONAL!B:E,4,0)</f>
        <v>BECERRA ZAMORA</v>
      </c>
      <c r="N1425" s="4" t="str">
        <f>+VLOOKUP($J1425,DATOS_PERSONAL!B:F,5,0)</f>
        <v>PALMERAS CARARABO S.A.</v>
      </c>
      <c r="O1425" s="4">
        <f>+VLOOKUP($A1425,DATOS_CAPACITACIONES!A:N,11)</f>
        <v>11</v>
      </c>
      <c r="P1425" s="4">
        <f>+VLOOKUP($A1425,DATOS_CAPACITACIONES!A:L,12)</f>
        <v>11</v>
      </c>
      <c r="Q1425" s="3">
        <f t="shared" si="22"/>
        <v>1</v>
      </c>
    </row>
    <row r="1426" spans="1:17" ht="34.5" customHeight="1" x14ac:dyDescent="0.25">
      <c r="A1426" s="2">
        <v>54</v>
      </c>
      <c r="B1426" s="4" t="str">
        <f>+VLOOKUP($A1426,DATOS_CAPACITACIONES!A:B,2,0)</f>
        <v>Ambiental</v>
      </c>
      <c r="C1426" s="4" t="str">
        <f>+VLOOKUP($A1426,DATOS_CAPACITACIONES!A:C,3,0)</f>
        <v>Socialización de informe de auditoría interna</v>
      </c>
      <c r="D1426" s="4" t="str">
        <f>+VLOOKUP($A1426,DATOS_CAPACITACIONES!A:D,4,0)</f>
        <v xml:space="preserve">Se realizó socialización sobre los resultados de la auditoría interna que se realizó el día 7 de Julio 2021. </v>
      </c>
      <c r="E1426" s="4" t="str">
        <f>+VLOOKUP($A1426,DATOS_CAPACITACIONES!A:E,5,0)</f>
        <v>Carlos Ivan Rondón</v>
      </c>
      <c r="F1426" s="4" t="str">
        <f>+VLOOKUP($A1426,DATOS_CAPACITACIONES!A:F,6,0)</f>
        <v>William Fierro</v>
      </c>
      <c r="G1426" s="4" t="str">
        <f>+VLOOKUP($A1426,DATOS_CAPACITACIONES!A:G,7,0)</f>
        <v xml:space="preserve">Finca El Pilar </v>
      </c>
      <c r="H1426" s="5">
        <f>+VLOOKUP($A1426,DATOS_CAPACITACIONES!A:H,8,0)</f>
        <v>44403</v>
      </c>
      <c r="I1426" s="4">
        <f>+VLOOKUP($A1426,DATOS_CAPACITACIONES!A:I,9,0)</f>
        <v>60</v>
      </c>
      <c r="J1426" s="2">
        <v>86053117</v>
      </c>
      <c r="K1426" s="4" t="str">
        <f>+VLOOKUP($J1426,DATOS_PERSONAL!B:C,2,0)</f>
        <v>N/A</v>
      </c>
      <c r="L1426" s="4" t="str">
        <f>+VLOOKUP($J1426,DATOS_PERSONAL!B:D,3,0)</f>
        <v xml:space="preserve"> OMAR </v>
      </c>
      <c r="M1426" s="4" t="str">
        <f>+VLOOKUP($J1426,DATOS_PERSONAL!B:E,4,0)</f>
        <v>RIVERA ESPINOSA</v>
      </c>
      <c r="N1426" s="4" t="str">
        <f>+VLOOKUP($J1426,DATOS_PERSONAL!B:F,5,0)</f>
        <v>PALMERAS CARARABO S.A.</v>
      </c>
      <c r="O1426" s="4">
        <f>+VLOOKUP($A1426,DATOS_CAPACITACIONES!A:N,11)</f>
        <v>10</v>
      </c>
      <c r="P1426" s="4">
        <f>+VLOOKUP($A1426,DATOS_CAPACITACIONES!A:L,12)</f>
        <v>10</v>
      </c>
      <c r="Q1426" s="3">
        <f t="shared" si="22"/>
        <v>1</v>
      </c>
    </row>
    <row r="1427" spans="1:17" ht="34.5" customHeight="1" x14ac:dyDescent="0.25">
      <c r="A1427" s="2">
        <v>54</v>
      </c>
      <c r="B1427" s="4" t="str">
        <f>+VLOOKUP($A1427,DATOS_CAPACITACIONES!A:B,2,0)</f>
        <v>Ambiental</v>
      </c>
      <c r="C1427" s="4" t="str">
        <f>+VLOOKUP($A1427,DATOS_CAPACITACIONES!A:C,3,0)</f>
        <v>Socialización de informe de auditoría interna</v>
      </c>
      <c r="D1427" s="4" t="str">
        <f>+VLOOKUP($A1427,DATOS_CAPACITACIONES!A:D,4,0)</f>
        <v xml:space="preserve">Se realizó socialización sobre los resultados de la auditoría interna que se realizó el día 7 de Julio 2021. </v>
      </c>
      <c r="E1427" s="4" t="str">
        <f>+VLOOKUP($A1427,DATOS_CAPACITACIONES!A:E,5,0)</f>
        <v>Carlos Ivan Rondón</v>
      </c>
      <c r="F1427" s="4" t="str">
        <f>+VLOOKUP($A1427,DATOS_CAPACITACIONES!A:F,6,0)</f>
        <v>William Fierro</v>
      </c>
      <c r="G1427" s="4" t="str">
        <f>+VLOOKUP($A1427,DATOS_CAPACITACIONES!A:G,7,0)</f>
        <v xml:space="preserve">Finca El Pilar </v>
      </c>
      <c r="H1427" s="5">
        <f>+VLOOKUP($A1427,DATOS_CAPACITACIONES!A:H,8,0)</f>
        <v>44403</v>
      </c>
      <c r="I1427" s="4">
        <f>+VLOOKUP($A1427,DATOS_CAPACITACIONES!A:I,9,0)</f>
        <v>60</v>
      </c>
      <c r="J1427" s="2">
        <v>1121953514</v>
      </c>
      <c r="K1427" s="4" t="str">
        <f>+VLOOKUP($J1427,DATOS_PERSONAL!B:C,2,0)</f>
        <v>N/A</v>
      </c>
      <c r="L1427" s="4" t="str">
        <f>+VLOOKUP($J1427,DATOS_PERSONAL!B:D,3,0)</f>
        <v>MARIA LORENA</v>
      </c>
      <c r="M1427" s="4" t="str">
        <f>+VLOOKUP($J1427,DATOS_PERSONAL!B:E,4,0)</f>
        <v xml:space="preserve">PULIDO RESTREPO </v>
      </c>
      <c r="N1427" s="4" t="str">
        <f>+VLOOKUP($J1427,DATOS_PERSONAL!B:F,5,0)</f>
        <v>PALMERAS CARARABO S.A.</v>
      </c>
      <c r="O1427" s="4">
        <f>+VLOOKUP($A1427,DATOS_CAPACITACIONES!A:N,11)</f>
        <v>10</v>
      </c>
      <c r="P1427" s="4">
        <f>+VLOOKUP($A1427,DATOS_CAPACITACIONES!A:L,12)</f>
        <v>10</v>
      </c>
      <c r="Q1427" s="3">
        <f t="shared" si="22"/>
        <v>1</v>
      </c>
    </row>
    <row r="1428" spans="1:17" ht="34.5" customHeight="1" x14ac:dyDescent="0.25">
      <c r="A1428" s="2">
        <v>54</v>
      </c>
      <c r="B1428" s="4" t="str">
        <f>+VLOOKUP($A1428,DATOS_CAPACITACIONES!A:B,2,0)</f>
        <v>Ambiental</v>
      </c>
      <c r="C1428" s="4" t="str">
        <f>+VLOOKUP($A1428,DATOS_CAPACITACIONES!A:C,3,0)</f>
        <v>Socialización de informe de auditoría interna</v>
      </c>
      <c r="D1428" s="4" t="str">
        <f>+VLOOKUP($A1428,DATOS_CAPACITACIONES!A:D,4,0)</f>
        <v xml:space="preserve">Se realizó socialización sobre los resultados de la auditoría interna que se realizó el día 7 de Julio 2021. </v>
      </c>
      <c r="E1428" s="4" t="str">
        <f>+VLOOKUP($A1428,DATOS_CAPACITACIONES!A:E,5,0)</f>
        <v>Carlos Ivan Rondón</v>
      </c>
      <c r="F1428" s="4" t="str">
        <f>+VLOOKUP($A1428,DATOS_CAPACITACIONES!A:F,6,0)</f>
        <v>William Fierro</v>
      </c>
      <c r="G1428" s="4" t="str">
        <f>+VLOOKUP($A1428,DATOS_CAPACITACIONES!A:G,7,0)</f>
        <v xml:space="preserve">Finca El Pilar </v>
      </c>
      <c r="H1428" s="5">
        <f>+VLOOKUP($A1428,DATOS_CAPACITACIONES!A:H,8,0)</f>
        <v>44403</v>
      </c>
      <c r="I1428" s="4">
        <f>+VLOOKUP($A1428,DATOS_CAPACITACIONES!A:I,9,0)</f>
        <v>60</v>
      </c>
      <c r="J1428" s="2">
        <v>86059628</v>
      </c>
      <c r="K1428" s="4" t="str">
        <f>+VLOOKUP($J1428,DATOS_PERSONAL!B:C,2,0)</f>
        <v>N/A</v>
      </c>
      <c r="L1428" s="4" t="str">
        <f>+VLOOKUP($J1428,DATOS_PERSONAL!B:D,3,0)</f>
        <v xml:space="preserve"> GEDMAN</v>
      </c>
      <c r="M1428" s="4" t="str">
        <f>+VLOOKUP($J1428,DATOS_PERSONAL!B:E,4,0)</f>
        <v>HERNANDEZ ALVARADO</v>
      </c>
      <c r="N1428" s="4" t="str">
        <f>+VLOOKUP($J1428,DATOS_PERSONAL!B:F,5,0)</f>
        <v>PALMERAS CARARABO S.A.</v>
      </c>
      <c r="O1428" s="4">
        <f>+VLOOKUP($A1428,DATOS_CAPACITACIONES!A:N,11)</f>
        <v>10</v>
      </c>
      <c r="P1428" s="4">
        <f>+VLOOKUP($A1428,DATOS_CAPACITACIONES!A:L,12)</f>
        <v>10</v>
      </c>
      <c r="Q1428" s="3">
        <f t="shared" si="22"/>
        <v>1</v>
      </c>
    </row>
    <row r="1429" spans="1:17" ht="34.5" customHeight="1" x14ac:dyDescent="0.25">
      <c r="A1429" s="2">
        <v>54</v>
      </c>
      <c r="B1429" s="4" t="str">
        <f>+VLOOKUP($A1429,DATOS_CAPACITACIONES!A:B,2,0)</f>
        <v>Ambiental</v>
      </c>
      <c r="C1429" s="4" t="str">
        <f>+VLOOKUP($A1429,DATOS_CAPACITACIONES!A:C,3,0)</f>
        <v>Socialización de informe de auditoría interna</v>
      </c>
      <c r="D1429" s="4" t="str">
        <f>+VLOOKUP($A1429,DATOS_CAPACITACIONES!A:D,4,0)</f>
        <v xml:space="preserve">Se realizó socialización sobre los resultados de la auditoría interna que se realizó el día 7 de Julio 2021. </v>
      </c>
      <c r="E1429" s="4" t="str">
        <f>+VLOOKUP($A1429,DATOS_CAPACITACIONES!A:E,5,0)</f>
        <v>Carlos Ivan Rondón</v>
      </c>
      <c r="F1429" s="4" t="str">
        <f>+VLOOKUP($A1429,DATOS_CAPACITACIONES!A:F,6,0)</f>
        <v>William Fierro</v>
      </c>
      <c r="G1429" s="4" t="str">
        <f>+VLOOKUP($A1429,DATOS_CAPACITACIONES!A:G,7,0)</f>
        <v xml:space="preserve">Finca El Pilar </v>
      </c>
      <c r="H1429" s="5">
        <f>+VLOOKUP($A1429,DATOS_CAPACITACIONES!A:H,8,0)</f>
        <v>44403</v>
      </c>
      <c r="I1429" s="4">
        <f>+VLOOKUP($A1429,DATOS_CAPACITACIONES!A:I,9,0)</f>
        <v>60</v>
      </c>
      <c r="J1429" s="2">
        <v>40441358</v>
      </c>
      <c r="K1429" s="4" t="str">
        <f>+VLOOKUP($J1429,DATOS_PERSONAL!B:C,2,0)</f>
        <v>N/A</v>
      </c>
      <c r="L1429" s="4" t="str">
        <f>+VLOOKUP($J1429,DATOS_PERSONAL!B:D,3,0)</f>
        <v xml:space="preserve"> SARA </v>
      </c>
      <c r="M1429" s="4" t="str">
        <f>+VLOOKUP($J1429,DATOS_PERSONAL!B:E,4,0)</f>
        <v>GARCIA GONZALEZ</v>
      </c>
      <c r="N1429" s="4" t="str">
        <f>+VLOOKUP($J1429,DATOS_PERSONAL!B:F,5,0)</f>
        <v>PALMERAS CARARABO S.A.</v>
      </c>
      <c r="O1429" s="4">
        <f>+VLOOKUP($A1429,DATOS_CAPACITACIONES!A:N,11)</f>
        <v>10</v>
      </c>
      <c r="P1429" s="4">
        <f>+VLOOKUP($A1429,DATOS_CAPACITACIONES!A:L,12)</f>
        <v>10</v>
      </c>
      <c r="Q1429" s="3">
        <f t="shared" si="22"/>
        <v>1</v>
      </c>
    </row>
    <row r="1430" spans="1:17" ht="34.5" customHeight="1" x14ac:dyDescent="0.25">
      <c r="A1430" s="2">
        <v>54</v>
      </c>
      <c r="B1430" s="4" t="str">
        <f>+VLOOKUP($A1430,DATOS_CAPACITACIONES!A:B,2,0)</f>
        <v>Ambiental</v>
      </c>
      <c r="C1430" s="4" t="str">
        <f>+VLOOKUP($A1430,DATOS_CAPACITACIONES!A:C,3,0)</f>
        <v>Socialización de informe de auditoría interna</v>
      </c>
      <c r="D1430" s="4" t="str">
        <f>+VLOOKUP($A1430,DATOS_CAPACITACIONES!A:D,4,0)</f>
        <v xml:space="preserve">Se realizó socialización sobre los resultados de la auditoría interna que se realizó el día 7 de Julio 2021. </v>
      </c>
      <c r="E1430" s="4" t="str">
        <f>+VLOOKUP($A1430,DATOS_CAPACITACIONES!A:E,5,0)</f>
        <v>Carlos Ivan Rondón</v>
      </c>
      <c r="F1430" s="4" t="str">
        <f>+VLOOKUP($A1430,DATOS_CAPACITACIONES!A:F,6,0)</f>
        <v>William Fierro</v>
      </c>
      <c r="G1430" s="4" t="str">
        <f>+VLOOKUP($A1430,DATOS_CAPACITACIONES!A:G,7,0)</f>
        <v xml:space="preserve">Finca El Pilar </v>
      </c>
      <c r="H1430" s="5">
        <f>+VLOOKUP($A1430,DATOS_CAPACITACIONES!A:H,8,0)</f>
        <v>44403</v>
      </c>
      <c r="I1430" s="4">
        <f>+VLOOKUP($A1430,DATOS_CAPACITACIONES!A:I,9,0)</f>
        <v>60</v>
      </c>
      <c r="J1430" s="2">
        <v>1121951678</v>
      </c>
      <c r="K1430" s="4" t="str">
        <f>+VLOOKUP($J1430,DATOS_PERSONAL!B:C,2,0)</f>
        <v>N/A</v>
      </c>
      <c r="L1430" s="4" t="str">
        <f>+VLOOKUP($J1430,DATOS_PERSONAL!B:D,3,0)</f>
        <v>WILLIAM ALEJANDRO</v>
      </c>
      <c r="M1430" s="4" t="str">
        <f>+VLOOKUP($J1430,DATOS_PERSONAL!B:E,4,0)</f>
        <v>FIERRO RIVEROS</v>
      </c>
      <c r="N1430" s="4" t="str">
        <f>+VLOOKUP($J1430,DATOS_PERSONAL!B:F,5,0)</f>
        <v>PALMERAS CARARABO S.A.</v>
      </c>
      <c r="O1430" s="4">
        <f>+VLOOKUP($A1430,DATOS_CAPACITACIONES!A:N,11)</f>
        <v>10</v>
      </c>
      <c r="P1430" s="4">
        <f>+VLOOKUP($A1430,DATOS_CAPACITACIONES!A:L,12)</f>
        <v>10</v>
      </c>
      <c r="Q1430" s="3">
        <f t="shared" si="22"/>
        <v>1</v>
      </c>
    </row>
    <row r="1431" spans="1:17" ht="34.5" customHeight="1" x14ac:dyDescent="0.25">
      <c r="A1431" s="2">
        <v>54</v>
      </c>
      <c r="B1431" s="4" t="str">
        <f>+VLOOKUP($A1431,DATOS_CAPACITACIONES!A:B,2,0)</f>
        <v>Ambiental</v>
      </c>
      <c r="C1431" s="4" t="str">
        <f>+VLOOKUP($A1431,DATOS_CAPACITACIONES!A:C,3,0)</f>
        <v>Socialización de informe de auditoría interna</v>
      </c>
      <c r="D1431" s="4" t="str">
        <f>+VLOOKUP($A1431,DATOS_CAPACITACIONES!A:D,4,0)</f>
        <v xml:space="preserve">Se realizó socialización sobre los resultados de la auditoría interna que se realizó el día 7 de Julio 2021. </v>
      </c>
      <c r="E1431" s="4" t="str">
        <f>+VLOOKUP($A1431,DATOS_CAPACITACIONES!A:E,5,0)</f>
        <v>Carlos Ivan Rondón</v>
      </c>
      <c r="F1431" s="4" t="str">
        <f>+VLOOKUP($A1431,DATOS_CAPACITACIONES!A:F,6,0)</f>
        <v>William Fierro</v>
      </c>
      <c r="G1431" s="4" t="str">
        <f>+VLOOKUP($A1431,DATOS_CAPACITACIONES!A:G,7,0)</f>
        <v xml:space="preserve">Finca El Pilar </v>
      </c>
      <c r="H1431" s="5">
        <f>+VLOOKUP($A1431,DATOS_CAPACITACIONES!A:H,8,0)</f>
        <v>44403</v>
      </c>
      <c r="I1431" s="4">
        <f>+VLOOKUP($A1431,DATOS_CAPACITACIONES!A:I,9,0)</f>
        <v>60</v>
      </c>
      <c r="J1431" s="2">
        <v>1121910048</v>
      </c>
      <c r="K1431" s="4" t="str">
        <f>+VLOOKUP($J1431,DATOS_PERSONAL!B:C,2,0)</f>
        <v>N/A</v>
      </c>
      <c r="L1431" s="4" t="str">
        <f>+VLOOKUP($J1431,DATOS_PERSONAL!B:D,3,0)</f>
        <v xml:space="preserve"> DEISY TATIANA</v>
      </c>
      <c r="M1431" s="4" t="str">
        <f>+VLOOKUP($J1431,DATOS_PERSONAL!B:E,4,0)</f>
        <v>DUARTE MORENO</v>
      </c>
      <c r="N1431" s="4" t="str">
        <f>+VLOOKUP($J1431,DATOS_PERSONAL!B:F,5,0)</f>
        <v>PALMERAS CARARABO S.A.</v>
      </c>
      <c r="O1431" s="4">
        <f>+VLOOKUP($A1431,DATOS_CAPACITACIONES!A:N,11)</f>
        <v>10</v>
      </c>
      <c r="P1431" s="4">
        <f>+VLOOKUP($A1431,DATOS_CAPACITACIONES!A:L,12)</f>
        <v>10</v>
      </c>
      <c r="Q1431" s="3">
        <f t="shared" si="22"/>
        <v>1</v>
      </c>
    </row>
    <row r="1432" spans="1:17" ht="34.5" customHeight="1" x14ac:dyDescent="0.25">
      <c r="A1432" s="2">
        <v>54</v>
      </c>
      <c r="B1432" s="4" t="str">
        <f>+VLOOKUP($A1432,DATOS_CAPACITACIONES!A:B,2,0)</f>
        <v>Ambiental</v>
      </c>
      <c r="C1432" s="4" t="str">
        <f>+VLOOKUP($A1432,DATOS_CAPACITACIONES!A:C,3,0)</f>
        <v>Socialización de informe de auditoría interna</v>
      </c>
      <c r="D1432" s="4" t="str">
        <f>+VLOOKUP($A1432,DATOS_CAPACITACIONES!A:D,4,0)</f>
        <v xml:space="preserve">Se realizó socialización sobre los resultados de la auditoría interna que se realizó el día 7 de Julio 2021. </v>
      </c>
      <c r="E1432" s="4" t="str">
        <f>+VLOOKUP($A1432,DATOS_CAPACITACIONES!A:E,5,0)</f>
        <v>Carlos Ivan Rondón</v>
      </c>
      <c r="F1432" s="4" t="str">
        <f>+VLOOKUP($A1432,DATOS_CAPACITACIONES!A:F,6,0)</f>
        <v>William Fierro</v>
      </c>
      <c r="G1432" s="4" t="str">
        <f>+VLOOKUP($A1432,DATOS_CAPACITACIONES!A:G,7,0)</f>
        <v xml:space="preserve">Finca El Pilar </v>
      </c>
      <c r="H1432" s="5">
        <f>+VLOOKUP($A1432,DATOS_CAPACITACIONES!A:H,8,0)</f>
        <v>44403</v>
      </c>
      <c r="I1432" s="4">
        <f>+VLOOKUP($A1432,DATOS_CAPACITACIONES!A:I,9,0)</f>
        <v>60</v>
      </c>
      <c r="J1432" s="2">
        <v>1122123512</v>
      </c>
      <c r="K1432" s="4" t="str">
        <f>+VLOOKUP($J1432,DATOS_PERSONAL!B:C,2,0)</f>
        <v>N/A</v>
      </c>
      <c r="L1432" s="4" t="str">
        <f>+VLOOKUP($J1432,DATOS_PERSONAL!B:D,3,0)</f>
        <v xml:space="preserve"> SANDRA MARCELA </v>
      </c>
      <c r="M1432" s="4" t="str">
        <f>+VLOOKUP($J1432,DATOS_PERSONAL!B:E,4,0)</f>
        <v>CARO MORA</v>
      </c>
      <c r="N1432" s="4" t="str">
        <f>+VLOOKUP($J1432,DATOS_PERSONAL!B:F,5,0)</f>
        <v>PALMERAS CARARABO S.A.</v>
      </c>
      <c r="O1432" s="4">
        <f>+VLOOKUP($A1432,DATOS_CAPACITACIONES!A:N,11)</f>
        <v>10</v>
      </c>
      <c r="P1432" s="4">
        <f>+VLOOKUP($A1432,DATOS_CAPACITACIONES!A:L,12)</f>
        <v>10</v>
      </c>
      <c r="Q1432" s="3">
        <f t="shared" si="22"/>
        <v>1</v>
      </c>
    </row>
    <row r="1433" spans="1:17" ht="34.5" customHeight="1" x14ac:dyDescent="0.25">
      <c r="A1433" s="2">
        <v>54</v>
      </c>
      <c r="B1433" s="4" t="str">
        <f>+VLOOKUP($A1433,DATOS_CAPACITACIONES!A:B,2,0)</f>
        <v>Ambiental</v>
      </c>
      <c r="C1433" s="4" t="str">
        <f>+VLOOKUP($A1433,DATOS_CAPACITACIONES!A:C,3,0)</f>
        <v>Socialización de informe de auditoría interna</v>
      </c>
      <c r="D1433" s="4" t="str">
        <f>+VLOOKUP($A1433,DATOS_CAPACITACIONES!A:D,4,0)</f>
        <v xml:space="preserve">Se realizó socialización sobre los resultados de la auditoría interna que se realizó el día 7 de Julio 2021. </v>
      </c>
      <c r="E1433" s="4" t="str">
        <f>+VLOOKUP($A1433,DATOS_CAPACITACIONES!A:E,5,0)</f>
        <v>Carlos Ivan Rondón</v>
      </c>
      <c r="F1433" s="4" t="str">
        <f>+VLOOKUP($A1433,DATOS_CAPACITACIONES!A:F,6,0)</f>
        <v>William Fierro</v>
      </c>
      <c r="G1433" s="4" t="str">
        <f>+VLOOKUP($A1433,DATOS_CAPACITACIONES!A:G,7,0)</f>
        <v xml:space="preserve">Finca El Pilar </v>
      </c>
      <c r="H1433" s="5">
        <f>+VLOOKUP($A1433,DATOS_CAPACITACIONES!A:H,8,0)</f>
        <v>44403</v>
      </c>
      <c r="I1433" s="4">
        <f>+VLOOKUP($A1433,DATOS_CAPACITACIONES!A:I,9,0)</f>
        <v>60</v>
      </c>
      <c r="J1433" s="2">
        <v>1121941203</v>
      </c>
      <c r="K1433" s="4" t="str">
        <f>+VLOOKUP($J1433,DATOS_PERSONAL!B:C,2,0)</f>
        <v>N/A</v>
      </c>
      <c r="L1433" s="4" t="str">
        <f>+VLOOKUP($J1433,DATOS_PERSONAL!B:D,3,0)</f>
        <v xml:space="preserve"> YADY JASBLEIDY</v>
      </c>
      <c r="M1433" s="4" t="str">
        <f>+VLOOKUP($J1433,DATOS_PERSONAL!B:E,4,0)</f>
        <v>BAYONA GONZALEZ</v>
      </c>
      <c r="N1433" s="4" t="str">
        <f>+VLOOKUP($J1433,DATOS_PERSONAL!B:F,5,0)</f>
        <v>PALMERAS CARARABO S.A.</v>
      </c>
      <c r="O1433" s="4">
        <f>+VLOOKUP($A1433,DATOS_CAPACITACIONES!A:N,11)</f>
        <v>10</v>
      </c>
      <c r="P1433" s="4">
        <f>+VLOOKUP($A1433,DATOS_CAPACITACIONES!A:L,12)</f>
        <v>10</v>
      </c>
      <c r="Q1433" s="3">
        <f t="shared" si="22"/>
        <v>1</v>
      </c>
    </row>
    <row r="1434" spans="1:17" ht="34.5" customHeight="1" x14ac:dyDescent="0.25">
      <c r="A1434" s="2">
        <v>54</v>
      </c>
      <c r="B1434" s="4" t="str">
        <f>+VLOOKUP($A1434,DATOS_CAPACITACIONES!A:B,2,0)</f>
        <v>Ambiental</v>
      </c>
      <c r="C1434" s="4" t="str">
        <f>+VLOOKUP($A1434,DATOS_CAPACITACIONES!A:C,3,0)</f>
        <v>Socialización de informe de auditoría interna</v>
      </c>
      <c r="D1434" s="4" t="str">
        <f>+VLOOKUP($A1434,DATOS_CAPACITACIONES!A:D,4,0)</f>
        <v xml:space="preserve">Se realizó socialización sobre los resultados de la auditoría interna que se realizó el día 7 de Julio 2021. </v>
      </c>
      <c r="E1434" s="4" t="str">
        <f>+VLOOKUP($A1434,DATOS_CAPACITACIONES!A:E,5,0)</f>
        <v>Carlos Ivan Rondón</v>
      </c>
      <c r="F1434" s="4" t="str">
        <f>+VLOOKUP($A1434,DATOS_CAPACITACIONES!A:F,6,0)</f>
        <v>William Fierro</v>
      </c>
      <c r="G1434" s="4" t="str">
        <f>+VLOOKUP($A1434,DATOS_CAPACITACIONES!A:G,7,0)</f>
        <v xml:space="preserve">Finca El Pilar </v>
      </c>
      <c r="H1434" s="5">
        <f>+VLOOKUP($A1434,DATOS_CAPACITACIONES!A:H,8,0)</f>
        <v>44403</v>
      </c>
      <c r="I1434" s="4">
        <f>+VLOOKUP($A1434,DATOS_CAPACITACIONES!A:I,9,0)</f>
        <v>60</v>
      </c>
      <c r="J1434" s="2">
        <v>1121935929</v>
      </c>
      <c r="K1434" s="4" t="str">
        <f>+VLOOKUP($J1434,DATOS_PERSONAL!B:C,2,0)</f>
        <v>N/A</v>
      </c>
      <c r="L1434" s="4" t="str">
        <f>+VLOOKUP($J1434,DATOS_PERSONAL!B:D,3,0)</f>
        <v>MILTON ANDRÉS</v>
      </c>
      <c r="M1434" s="4" t="str">
        <f>+VLOOKUP($J1434,DATOS_PERSONAL!B:E,4,0)</f>
        <v>AVILA LEGUIZAMO</v>
      </c>
      <c r="N1434" s="4" t="str">
        <f>+VLOOKUP($J1434,DATOS_PERSONAL!B:F,5,0)</f>
        <v>OROBERLÍN S.A.S.</v>
      </c>
      <c r="O1434" s="4">
        <f>+VLOOKUP($A1434,DATOS_CAPACITACIONES!A:N,11)</f>
        <v>10</v>
      </c>
      <c r="P1434" s="4">
        <f>+VLOOKUP($A1434,DATOS_CAPACITACIONES!A:L,12)</f>
        <v>10</v>
      </c>
      <c r="Q1434" s="3">
        <f t="shared" si="22"/>
        <v>1</v>
      </c>
    </row>
    <row r="1435" spans="1:17" ht="34.5" customHeight="1" x14ac:dyDescent="0.25">
      <c r="A1435" s="2">
        <v>54</v>
      </c>
      <c r="B1435" s="4" t="str">
        <f>+VLOOKUP($A1435,DATOS_CAPACITACIONES!A:B,2,0)</f>
        <v>Ambiental</v>
      </c>
      <c r="C1435" s="4" t="str">
        <f>+VLOOKUP($A1435,DATOS_CAPACITACIONES!A:C,3,0)</f>
        <v>Socialización de informe de auditoría interna</v>
      </c>
      <c r="D1435" s="4" t="str">
        <f>+VLOOKUP($A1435,DATOS_CAPACITACIONES!A:D,4,0)</f>
        <v xml:space="preserve">Se realizó socialización sobre los resultados de la auditoría interna que se realizó el día 7 de Julio 2021. </v>
      </c>
      <c r="E1435" s="4" t="str">
        <f>+VLOOKUP($A1435,DATOS_CAPACITACIONES!A:E,5,0)</f>
        <v>Carlos Ivan Rondón</v>
      </c>
      <c r="F1435" s="4" t="str">
        <f>+VLOOKUP($A1435,DATOS_CAPACITACIONES!A:F,6,0)</f>
        <v>William Fierro</v>
      </c>
      <c r="G1435" s="4" t="str">
        <f>+VLOOKUP($A1435,DATOS_CAPACITACIONES!A:G,7,0)</f>
        <v xml:space="preserve">Finca El Pilar </v>
      </c>
      <c r="H1435" s="5">
        <f>+VLOOKUP($A1435,DATOS_CAPACITACIONES!A:H,8,0)</f>
        <v>44403</v>
      </c>
      <c r="I1435" s="4">
        <f>+VLOOKUP($A1435,DATOS_CAPACITACIONES!A:I,9,0)</f>
        <v>60</v>
      </c>
      <c r="J1435" s="2">
        <v>1121903978</v>
      </c>
      <c r="K1435" s="4" t="str">
        <f>+VLOOKUP($J1435,DATOS_PERSONAL!B:C,2,0)</f>
        <v>N/A</v>
      </c>
      <c r="L1435" s="4" t="str">
        <f>+VLOOKUP($J1435,DATOS_PERSONAL!B:D,3,0)</f>
        <v xml:space="preserve"> CARLOS FELIPE</v>
      </c>
      <c r="M1435" s="4" t="str">
        <f>+VLOOKUP($J1435,DATOS_PERSONAL!B:E,4,0)</f>
        <v>ARIAS RODRIGUEZ</v>
      </c>
      <c r="N1435" s="4" t="str">
        <f>+VLOOKUP($J1435,DATOS_PERSONAL!B:F,5,0)</f>
        <v>PALMERAS CARARABO S.A.</v>
      </c>
      <c r="O1435" s="4">
        <f>+VLOOKUP($A1435,DATOS_CAPACITACIONES!A:N,11)</f>
        <v>10</v>
      </c>
      <c r="P1435" s="4">
        <f>+VLOOKUP($A1435,DATOS_CAPACITACIONES!A:L,12)</f>
        <v>10</v>
      </c>
      <c r="Q1435" s="3">
        <f t="shared" si="22"/>
        <v>1</v>
      </c>
    </row>
    <row r="1436" spans="1:17" ht="34.5" customHeight="1" x14ac:dyDescent="0.25">
      <c r="A1436" s="2">
        <v>55</v>
      </c>
      <c r="B1436" s="4" t="str">
        <f>+VLOOKUP($A1436,DATOS_CAPACITACIONES!A:B,2,0)</f>
        <v>Ambiental</v>
      </c>
      <c r="C1436" s="4" t="str">
        <f>+VLOOKUP($A1436,DATOS_CAPACITACIONES!A:C,3,0)</f>
        <v>Manual de convivencia y varios</v>
      </c>
      <c r="D1436" s="4" t="str">
        <f>+VLOOKUP($A1436,DATOS_CAPACITACIONES!A:D,4,0)</f>
        <v xml:space="preserve">Socialización del manual de convivencia </v>
      </c>
      <c r="E1436" s="4" t="str">
        <f>+VLOOKUP($A1436,DATOS_CAPACITACIONES!A:E,5,0)</f>
        <v>William Fierro</v>
      </c>
      <c r="F1436" s="4" t="str">
        <f>+VLOOKUP($A1436,DATOS_CAPACITACIONES!A:F,6,0)</f>
        <v xml:space="preserve">William Fierro </v>
      </c>
      <c r="G1436" s="4" t="str">
        <f>+VLOOKUP($A1436,DATOS_CAPACITACIONES!A:G,7,0)</f>
        <v>Casino Pajure</v>
      </c>
      <c r="H1436" s="5">
        <f>+VLOOKUP($A1436,DATOS_CAPACITACIONES!A:H,8,0)</f>
        <v>44407</v>
      </c>
      <c r="I1436" s="4">
        <f>+VLOOKUP($A1436,DATOS_CAPACITACIONES!A:I,9,0)</f>
        <v>60</v>
      </c>
      <c r="J1436" s="2">
        <v>1116786787</v>
      </c>
      <c r="K1436" s="4" t="str">
        <f>+VLOOKUP($J1436,DATOS_PERSONAL!B:C,2,0)</f>
        <v>N/A</v>
      </c>
      <c r="L1436" s="4" t="str">
        <f>+VLOOKUP($J1436,DATOS_PERSONAL!B:D,3,0)</f>
        <v xml:space="preserve"> ANDRES DAVID </v>
      </c>
      <c r="M1436" s="4" t="str">
        <f>+VLOOKUP($J1436,DATOS_PERSONAL!B:E,4,0)</f>
        <v>VALLEJO CASTAÑEDA</v>
      </c>
      <c r="N1436" s="4" t="str">
        <f>+VLOOKUP($J1436,DATOS_PERSONAL!B:F,5,0)</f>
        <v>PALMERAS CARARABO S.A.</v>
      </c>
      <c r="O1436" s="4">
        <f>+VLOOKUP($A1436,DATOS_CAPACITACIONES!A:N,11,0)</f>
        <v>10</v>
      </c>
      <c r="P1436" s="4">
        <f>+VLOOKUP($A1436,DATOS_CAPACITACIONES!A:L,12,0)</f>
        <v>10</v>
      </c>
      <c r="Q1436" s="3">
        <f t="shared" si="22"/>
        <v>1</v>
      </c>
    </row>
    <row r="1437" spans="1:17" ht="34.5" customHeight="1" x14ac:dyDescent="0.25">
      <c r="A1437" s="2">
        <v>55</v>
      </c>
      <c r="B1437" s="4" t="str">
        <f>+VLOOKUP($A1437,DATOS_CAPACITACIONES!A:B,2,0)</f>
        <v>Ambiental</v>
      </c>
      <c r="C1437" s="4" t="str">
        <f>+VLOOKUP($A1437,DATOS_CAPACITACIONES!A:C,3,0)</f>
        <v>Manual de convivencia y varios</v>
      </c>
      <c r="D1437" s="4" t="str">
        <f>+VLOOKUP($A1437,DATOS_CAPACITACIONES!A:D,4,0)</f>
        <v xml:space="preserve">Socialización del manual de convivencia </v>
      </c>
      <c r="E1437" s="4" t="str">
        <f>+VLOOKUP($A1437,DATOS_CAPACITACIONES!A:E,5,0)</f>
        <v>William Fierro</v>
      </c>
      <c r="F1437" s="4" t="str">
        <f>+VLOOKUP($A1437,DATOS_CAPACITACIONES!A:F,6,0)</f>
        <v xml:space="preserve">William Fierro </v>
      </c>
      <c r="G1437" s="4" t="str">
        <f>+VLOOKUP($A1437,DATOS_CAPACITACIONES!A:G,7,0)</f>
        <v>Casino Pajure</v>
      </c>
      <c r="H1437" s="5">
        <f>+VLOOKUP($A1437,DATOS_CAPACITACIONES!A:H,8,0)</f>
        <v>44407</v>
      </c>
      <c r="I1437" s="4">
        <f>+VLOOKUP($A1437,DATOS_CAPACITACIONES!A:I,9,0)</f>
        <v>60</v>
      </c>
      <c r="J1437" s="2">
        <v>1006778024</v>
      </c>
      <c r="K1437" s="4">
        <f>+VLOOKUP($J1437,DATOS_PERSONAL!B:C,2,0)</f>
        <v>1505</v>
      </c>
      <c r="L1437" s="4" t="str">
        <f>+VLOOKUP($J1437,DATOS_PERSONAL!B:D,3,0)</f>
        <v>JUAN DAVID</v>
      </c>
      <c r="M1437" s="4" t="str">
        <f>+VLOOKUP($J1437,DATOS_PERSONAL!B:E,4,0)</f>
        <v xml:space="preserve">SOLORZA ROJAS </v>
      </c>
      <c r="N1437" s="4" t="str">
        <f>+VLOOKUP($J1437,DATOS_PERSONAL!B:F,5,0)</f>
        <v>OROBERLÍN S.A.S.</v>
      </c>
      <c r="O1437" s="4">
        <f>+VLOOKUP($A1437,DATOS_CAPACITACIONES!A:N,11,0)</f>
        <v>10</v>
      </c>
      <c r="P1437" s="4">
        <f>+VLOOKUP($A1437,DATOS_CAPACITACIONES!A:L,12,0)</f>
        <v>10</v>
      </c>
      <c r="Q1437" s="3">
        <f t="shared" si="22"/>
        <v>1</v>
      </c>
    </row>
    <row r="1438" spans="1:17" ht="34.5" customHeight="1" x14ac:dyDescent="0.25">
      <c r="A1438" s="2">
        <v>55</v>
      </c>
      <c r="B1438" s="4" t="str">
        <f>+VLOOKUP($A1438,DATOS_CAPACITACIONES!A:B,2,0)</f>
        <v>Ambiental</v>
      </c>
      <c r="C1438" s="4" t="str">
        <f>+VLOOKUP($A1438,DATOS_CAPACITACIONES!A:C,3,0)</f>
        <v>Manual de convivencia y varios</v>
      </c>
      <c r="D1438" s="4" t="str">
        <f>+VLOOKUP($A1438,DATOS_CAPACITACIONES!A:D,4,0)</f>
        <v xml:space="preserve">Socialización del manual de convivencia </v>
      </c>
      <c r="E1438" s="4" t="str">
        <f>+VLOOKUP($A1438,DATOS_CAPACITACIONES!A:E,5,0)</f>
        <v>William Fierro</v>
      </c>
      <c r="F1438" s="4" t="str">
        <f>+VLOOKUP($A1438,DATOS_CAPACITACIONES!A:F,6,0)</f>
        <v xml:space="preserve">William Fierro </v>
      </c>
      <c r="G1438" s="4" t="str">
        <f>+VLOOKUP($A1438,DATOS_CAPACITACIONES!A:G,7,0)</f>
        <v>Casino Pajure</v>
      </c>
      <c r="H1438" s="5">
        <f>+VLOOKUP($A1438,DATOS_CAPACITACIONES!A:H,8,0)</f>
        <v>44407</v>
      </c>
      <c r="I1438" s="4">
        <f>+VLOOKUP($A1438,DATOS_CAPACITACIONES!A:I,9,0)</f>
        <v>60</v>
      </c>
      <c r="J1438" s="2">
        <v>16882469</v>
      </c>
      <c r="K1438" s="4" t="str">
        <f>+VLOOKUP($J1438,DATOS_PERSONAL!B:C,2,0)</f>
        <v>N/A</v>
      </c>
      <c r="L1438" s="4" t="str">
        <f>+VLOOKUP($J1438,DATOS_PERSONAL!B:D,3,0)</f>
        <v xml:space="preserve"> WEIMAR</v>
      </c>
      <c r="M1438" s="4" t="str">
        <f>+VLOOKUP($J1438,DATOS_PERSONAL!B:E,4,0)</f>
        <v>PEÑA MOSQUERA</v>
      </c>
      <c r="N1438" s="4" t="str">
        <f>+VLOOKUP($J1438,DATOS_PERSONAL!B:F,5,0)</f>
        <v>PALMERAS CARARABO S.A.</v>
      </c>
      <c r="O1438" s="4">
        <f>+VLOOKUP($A1438,DATOS_CAPACITACIONES!A:N,11,0)</f>
        <v>10</v>
      </c>
      <c r="P1438" s="4">
        <f>+VLOOKUP($A1438,DATOS_CAPACITACIONES!A:L,12,0)</f>
        <v>10</v>
      </c>
      <c r="Q1438" s="3">
        <f t="shared" si="22"/>
        <v>1</v>
      </c>
    </row>
    <row r="1439" spans="1:17" ht="34.5" customHeight="1" x14ac:dyDescent="0.25">
      <c r="A1439" s="2">
        <v>55</v>
      </c>
      <c r="B1439" s="4" t="str">
        <f>+VLOOKUP($A1439,DATOS_CAPACITACIONES!A:B,2,0)</f>
        <v>Ambiental</v>
      </c>
      <c r="C1439" s="4" t="str">
        <f>+VLOOKUP($A1439,DATOS_CAPACITACIONES!A:C,3,0)</f>
        <v>Manual de convivencia y varios</v>
      </c>
      <c r="D1439" s="4" t="str">
        <f>+VLOOKUP($A1439,DATOS_CAPACITACIONES!A:D,4,0)</f>
        <v xml:space="preserve">Socialización del manual de convivencia </v>
      </c>
      <c r="E1439" s="4" t="str">
        <f>+VLOOKUP($A1439,DATOS_CAPACITACIONES!A:E,5,0)</f>
        <v>William Fierro</v>
      </c>
      <c r="F1439" s="4" t="str">
        <f>+VLOOKUP($A1439,DATOS_CAPACITACIONES!A:F,6,0)</f>
        <v xml:space="preserve">William Fierro </v>
      </c>
      <c r="G1439" s="4" t="str">
        <f>+VLOOKUP($A1439,DATOS_CAPACITACIONES!A:G,7,0)</f>
        <v>Casino Pajure</v>
      </c>
      <c r="H1439" s="5">
        <f>+VLOOKUP($A1439,DATOS_CAPACITACIONES!A:H,8,0)</f>
        <v>44407</v>
      </c>
      <c r="I1439" s="4">
        <f>+VLOOKUP($A1439,DATOS_CAPACITACIONES!A:I,9,0)</f>
        <v>60</v>
      </c>
      <c r="J1439" s="2">
        <v>17972048</v>
      </c>
      <c r="K1439" s="4">
        <f>+VLOOKUP($J1439,DATOS_PERSONAL!B:C,2,0)</f>
        <v>1450</v>
      </c>
      <c r="L1439" s="4" t="str">
        <f>+VLOOKUP($J1439,DATOS_PERSONAL!B:D,3,0)</f>
        <v>MANUEL FRANCISCO</v>
      </c>
      <c r="M1439" s="4" t="str">
        <f>+VLOOKUP($J1439,DATOS_PERSONAL!B:E,4,0)</f>
        <v xml:space="preserve">PALLARES ANAYA </v>
      </c>
      <c r="N1439" s="4" t="str">
        <f>+VLOOKUP($J1439,DATOS_PERSONAL!B:F,5,0)</f>
        <v>OROBERLÍN S.A.S.</v>
      </c>
      <c r="O1439" s="4">
        <f>+VLOOKUP($A1439,DATOS_CAPACITACIONES!A:N,11,0)</f>
        <v>10</v>
      </c>
      <c r="P1439" s="4">
        <f>+VLOOKUP($A1439,DATOS_CAPACITACIONES!A:L,12,0)</f>
        <v>10</v>
      </c>
      <c r="Q1439" s="3">
        <f t="shared" si="22"/>
        <v>1</v>
      </c>
    </row>
    <row r="1440" spans="1:17" ht="34.5" customHeight="1" x14ac:dyDescent="0.25">
      <c r="A1440" s="2">
        <v>55</v>
      </c>
      <c r="B1440" s="4" t="str">
        <f>+VLOOKUP($A1440,DATOS_CAPACITACIONES!A:B,2,0)</f>
        <v>Ambiental</v>
      </c>
      <c r="C1440" s="4" t="str">
        <f>+VLOOKUP($A1440,DATOS_CAPACITACIONES!A:C,3,0)</f>
        <v>Manual de convivencia y varios</v>
      </c>
      <c r="D1440" s="4" t="str">
        <f>+VLOOKUP($A1440,DATOS_CAPACITACIONES!A:D,4,0)</f>
        <v xml:space="preserve">Socialización del manual de convivencia </v>
      </c>
      <c r="E1440" s="4" t="str">
        <f>+VLOOKUP($A1440,DATOS_CAPACITACIONES!A:E,5,0)</f>
        <v>William Fierro</v>
      </c>
      <c r="F1440" s="4" t="str">
        <f>+VLOOKUP($A1440,DATOS_CAPACITACIONES!A:F,6,0)</f>
        <v xml:space="preserve">William Fierro </v>
      </c>
      <c r="G1440" s="4" t="str">
        <f>+VLOOKUP($A1440,DATOS_CAPACITACIONES!A:G,7,0)</f>
        <v>Casino Pajure</v>
      </c>
      <c r="H1440" s="5">
        <f>+VLOOKUP($A1440,DATOS_CAPACITACIONES!A:H,8,0)</f>
        <v>44407</v>
      </c>
      <c r="I1440" s="4">
        <f>+VLOOKUP($A1440,DATOS_CAPACITACIONES!A:I,9,0)</f>
        <v>60</v>
      </c>
      <c r="J1440" s="2">
        <v>93470745</v>
      </c>
      <c r="K1440" s="4" t="str">
        <f>+VLOOKUP($J1440,DATOS_PERSONAL!B:C,2,0)</f>
        <v>N/A</v>
      </c>
      <c r="L1440" s="4" t="str">
        <f>+VLOOKUP($J1440,DATOS_PERSONAL!B:D,3,0)</f>
        <v>FERNANDO</v>
      </c>
      <c r="M1440" s="4" t="str">
        <f>+VLOOKUP($J1440,DATOS_PERSONAL!B:E,4,0)</f>
        <v>GONZALEZ POVEDA</v>
      </c>
      <c r="N1440" s="4" t="str">
        <f>+VLOOKUP($J1440,DATOS_PERSONAL!B:F,5,0)</f>
        <v>PALMERAS CARARABO S.A.</v>
      </c>
      <c r="O1440" s="4">
        <f>+VLOOKUP($A1440,DATOS_CAPACITACIONES!A:N,11,0)</f>
        <v>10</v>
      </c>
      <c r="P1440" s="4">
        <f>+VLOOKUP($A1440,DATOS_CAPACITACIONES!A:L,12,0)</f>
        <v>10</v>
      </c>
      <c r="Q1440" s="3">
        <f t="shared" si="22"/>
        <v>1</v>
      </c>
    </row>
    <row r="1441" spans="1:17" ht="34.5" customHeight="1" x14ac:dyDescent="0.25">
      <c r="A1441" s="2">
        <v>55</v>
      </c>
      <c r="B1441" s="4" t="str">
        <f>+VLOOKUP($A1441,DATOS_CAPACITACIONES!A:B,2,0)</f>
        <v>Ambiental</v>
      </c>
      <c r="C1441" s="4" t="str">
        <f>+VLOOKUP($A1441,DATOS_CAPACITACIONES!A:C,3,0)</f>
        <v>Manual de convivencia y varios</v>
      </c>
      <c r="D1441" s="4" t="str">
        <f>+VLOOKUP($A1441,DATOS_CAPACITACIONES!A:D,4,0)</f>
        <v xml:space="preserve">Socialización del manual de convivencia </v>
      </c>
      <c r="E1441" s="4" t="str">
        <f>+VLOOKUP($A1441,DATOS_CAPACITACIONES!A:E,5,0)</f>
        <v>William Fierro</v>
      </c>
      <c r="F1441" s="4" t="str">
        <f>+VLOOKUP($A1441,DATOS_CAPACITACIONES!A:F,6,0)</f>
        <v xml:space="preserve">William Fierro </v>
      </c>
      <c r="G1441" s="4" t="str">
        <f>+VLOOKUP($A1441,DATOS_CAPACITACIONES!A:G,7,0)</f>
        <v>Casino Pajure</v>
      </c>
      <c r="H1441" s="5">
        <f>+VLOOKUP($A1441,DATOS_CAPACITACIONES!A:H,8,0)</f>
        <v>44407</v>
      </c>
      <c r="I1441" s="4">
        <f>+VLOOKUP($A1441,DATOS_CAPACITACIONES!A:I,9,0)</f>
        <v>60</v>
      </c>
      <c r="J1441" s="2">
        <v>1083556844</v>
      </c>
      <c r="K1441" s="4">
        <f>+VLOOKUP($J1441,DATOS_PERSONAL!B:C,2,0)</f>
        <v>1548</v>
      </c>
      <c r="L1441" s="4" t="str">
        <f>+VLOOKUP($J1441,DATOS_PERSONAL!B:D,3,0)</f>
        <v>GEINER ANTONIO</v>
      </c>
      <c r="M1441" s="4" t="str">
        <f>+VLOOKUP($J1441,DATOS_PERSONAL!B:E,4,0)</f>
        <v xml:space="preserve">GIL LARA </v>
      </c>
      <c r="N1441" s="4" t="str">
        <f>+VLOOKUP($J1441,DATOS_PERSONAL!B:F,5,0)</f>
        <v>OROBERLÍN S.A.S.</v>
      </c>
      <c r="O1441" s="4">
        <f>+VLOOKUP($A1441,DATOS_CAPACITACIONES!A:N,11,0)</f>
        <v>10</v>
      </c>
      <c r="P1441" s="4">
        <f>+VLOOKUP($A1441,DATOS_CAPACITACIONES!A:L,12,0)</f>
        <v>10</v>
      </c>
      <c r="Q1441" s="3">
        <f t="shared" si="22"/>
        <v>1</v>
      </c>
    </row>
    <row r="1442" spans="1:17" ht="34.5" customHeight="1" x14ac:dyDescent="0.25">
      <c r="A1442" s="2">
        <v>55</v>
      </c>
      <c r="B1442" s="4" t="str">
        <f>+VLOOKUP($A1442,DATOS_CAPACITACIONES!A:B,2,0)</f>
        <v>Ambiental</v>
      </c>
      <c r="C1442" s="4" t="str">
        <f>+VLOOKUP($A1442,DATOS_CAPACITACIONES!A:C,3,0)</f>
        <v>Manual de convivencia y varios</v>
      </c>
      <c r="D1442" s="4" t="str">
        <f>+VLOOKUP($A1442,DATOS_CAPACITACIONES!A:D,4,0)</f>
        <v xml:space="preserve">Socialización del manual de convivencia </v>
      </c>
      <c r="E1442" s="4" t="str">
        <f>+VLOOKUP($A1442,DATOS_CAPACITACIONES!A:E,5,0)</f>
        <v>William Fierro</v>
      </c>
      <c r="F1442" s="4" t="str">
        <f>+VLOOKUP($A1442,DATOS_CAPACITACIONES!A:F,6,0)</f>
        <v xml:space="preserve">William Fierro </v>
      </c>
      <c r="G1442" s="4" t="str">
        <f>+VLOOKUP($A1442,DATOS_CAPACITACIONES!A:G,7,0)</f>
        <v>Casino Pajure</v>
      </c>
      <c r="H1442" s="5">
        <f>+VLOOKUP($A1442,DATOS_CAPACITACIONES!A:H,8,0)</f>
        <v>44407</v>
      </c>
      <c r="I1442" s="4">
        <f>+VLOOKUP($A1442,DATOS_CAPACITACIONES!A:I,9,0)</f>
        <v>60</v>
      </c>
      <c r="J1442" s="2">
        <v>1006822040</v>
      </c>
      <c r="K1442" s="4" t="str">
        <f>+VLOOKUP($J1442,DATOS_PERSONAL!B:C,2,0)</f>
        <v>N/A</v>
      </c>
      <c r="L1442" s="4" t="str">
        <f>+VLOOKUP($J1442,DATOS_PERSONAL!B:D,3,0)</f>
        <v>EIDER ORLANDO</v>
      </c>
      <c r="M1442" s="4" t="str">
        <f>+VLOOKUP($J1442,DATOS_PERSONAL!B:E,4,0)</f>
        <v>GARCIA</v>
      </c>
      <c r="N1442" s="4" t="str">
        <f>+VLOOKUP($J1442,DATOS_PERSONAL!B:F,5,0)</f>
        <v>OROBERLÍN S.A.S.</v>
      </c>
      <c r="O1442" s="4">
        <f>+VLOOKUP($A1442,DATOS_CAPACITACIONES!A:N,11,0)</f>
        <v>10</v>
      </c>
      <c r="P1442" s="4">
        <f>+VLOOKUP($A1442,DATOS_CAPACITACIONES!A:L,12,0)</f>
        <v>10</v>
      </c>
      <c r="Q1442" s="3">
        <f t="shared" si="22"/>
        <v>1</v>
      </c>
    </row>
    <row r="1443" spans="1:17" ht="34.5" customHeight="1" x14ac:dyDescent="0.25">
      <c r="A1443" s="2">
        <v>55</v>
      </c>
      <c r="B1443" s="4" t="str">
        <f>+VLOOKUP($A1443,DATOS_CAPACITACIONES!A:B,2,0)</f>
        <v>Ambiental</v>
      </c>
      <c r="C1443" s="4" t="str">
        <f>+VLOOKUP($A1443,DATOS_CAPACITACIONES!A:C,3,0)</f>
        <v>Manual de convivencia y varios</v>
      </c>
      <c r="D1443" s="4" t="str">
        <f>+VLOOKUP($A1443,DATOS_CAPACITACIONES!A:D,4,0)</f>
        <v xml:space="preserve">Socialización del manual de convivencia </v>
      </c>
      <c r="E1443" s="4" t="str">
        <f>+VLOOKUP($A1443,DATOS_CAPACITACIONES!A:E,5,0)</f>
        <v>William Fierro</v>
      </c>
      <c r="F1443" s="4" t="str">
        <f>+VLOOKUP($A1443,DATOS_CAPACITACIONES!A:F,6,0)</f>
        <v xml:space="preserve">William Fierro </v>
      </c>
      <c r="G1443" s="4" t="str">
        <f>+VLOOKUP($A1443,DATOS_CAPACITACIONES!A:G,7,0)</f>
        <v>Casino Pajure</v>
      </c>
      <c r="H1443" s="5">
        <f>+VLOOKUP($A1443,DATOS_CAPACITACIONES!A:H,8,0)</f>
        <v>44407</v>
      </c>
      <c r="I1443" s="4">
        <f>+VLOOKUP($A1443,DATOS_CAPACITACIONES!A:I,9,0)</f>
        <v>60</v>
      </c>
      <c r="J1443" s="2">
        <v>1052702515</v>
      </c>
      <c r="K1443" s="4">
        <f>+VLOOKUP($J1443,DATOS_PERSONAL!B:C,2,0)</f>
        <v>1517</v>
      </c>
      <c r="L1443" s="4" t="str">
        <f>+VLOOKUP($J1443,DATOS_PERSONAL!B:D,3,0)</f>
        <v xml:space="preserve"> ALEXANDER</v>
      </c>
      <c r="M1443" s="4" t="str">
        <f>+VLOOKUP($J1443,DATOS_PERSONAL!B:E,4,0)</f>
        <v>ANGULO CANTILLO</v>
      </c>
      <c r="N1443" s="4" t="str">
        <f>+VLOOKUP($J1443,DATOS_PERSONAL!B:F,5,0)</f>
        <v>OROBERLÍN S.A.S.</v>
      </c>
      <c r="O1443" s="4">
        <f>+VLOOKUP($A1443,DATOS_CAPACITACIONES!A:N,11,0)</f>
        <v>10</v>
      </c>
      <c r="P1443" s="4">
        <f>+VLOOKUP($A1443,DATOS_CAPACITACIONES!A:L,12,0)</f>
        <v>10</v>
      </c>
      <c r="Q1443" s="3">
        <f t="shared" si="22"/>
        <v>1</v>
      </c>
    </row>
    <row r="1444" spans="1:17" ht="34.5" customHeight="1" x14ac:dyDescent="0.25">
      <c r="A1444" s="2">
        <v>55</v>
      </c>
      <c r="B1444" s="4" t="str">
        <f>+VLOOKUP($A1444,DATOS_CAPACITACIONES!A:B,2,0)</f>
        <v>Ambiental</v>
      </c>
      <c r="C1444" s="4" t="str">
        <f>+VLOOKUP($A1444,DATOS_CAPACITACIONES!A:C,3,0)</f>
        <v>Manual de convivencia y varios</v>
      </c>
      <c r="D1444" s="4" t="str">
        <f>+VLOOKUP($A1444,DATOS_CAPACITACIONES!A:D,4,0)</f>
        <v xml:space="preserve">Socialización del manual de convivencia </v>
      </c>
      <c r="E1444" s="4" t="str">
        <f>+VLOOKUP($A1444,DATOS_CAPACITACIONES!A:E,5,0)</f>
        <v>William Fierro</v>
      </c>
      <c r="F1444" s="4" t="str">
        <f>+VLOOKUP($A1444,DATOS_CAPACITACIONES!A:F,6,0)</f>
        <v xml:space="preserve">William Fierro </v>
      </c>
      <c r="G1444" s="4" t="str">
        <f>+VLOOKUP($A1444,DATOS_CAPACITACIONES!A:G,7,0)</f>
        <v>Casino Pajure</v>
      </c>
      <c r="H1444" s="5">
        <f>+VLOOKUP($A1444,DATOS_CAPACITACIONES!A:H,8,0)</f>
        <v>44407</v>
      </c>
      <c r="I1444" s="4">
        <f>+VLOOKUP($A1444,DATOS_CAPACITACIONES!A:I,9,0)</f>
        <v>60</v>
      </c>
      <c r="J1444" s="2">
        <v>1122126571</v>
      </c>
      <c r="K1444" s="4">
        <f>+VLOOKUP($J1444,DATOS_PERSONAL!B:C,2,0)</f>
        <v>1485</v>
      </c>
      <c r="L1444" s="4" t="str">
        <f>+VLOOKUP($J1444,DATOS_PERSONAL!B:D,3,0)</f>
        <v xml:space="preserve"> FREDY ALEXANDER</v>
      </c>
      <c r="M1444" s="4" t="str">
        <f>+VLOOKUP($J1444,DATOS_PERSONAL!B:E,4,0)</f>
        <v>ALVAREZ GALINDO</v>
      </c>
      <c r="N1444" s="4" t="str">
        <f>+VLOOKUP($J1444,DATOS_PERSONAL!B:F,5,0)</f>
        <v>OROBERLÍN S.A.S.</v>
      </c>
      <c r="O1444" s="4">
        <f>+VLOOKUP($A1444,DATOS_CAPACITACIONES!A:N,11,0)</f>
        <v>10</v>
      </c>
      <c r="P1444" s="4">
        <f>+VLOOKUP($A1444,DATOS_CAPACITACIONES!A:L,12,0)</f>
        <v>10</v>
      </c>
      <c r="Q1444" s="3">
        <f t="shared" si="22"/>
        <v>1</v>
      </c>
    </row>
    <row r="1445" spans="1:17" ht="34.5" customHeight="1" x14ac:dyDescent="0.25">
      <c r="A1445" s="2">
        <v>55</v>
      </c>
      <c r="B1445" s="4" t="str">
        <f>+VLOOKUP($A1445,DATOS_CAPACITACIONES!A:B,2,0)</f>
        <v>Ambiental</v>
      </c>
      <c r="C1445" s="4" t="str">
        <f>+VLOOKUP($A1445,DATOS_CAPACITACIONES!A:C,3,0)</f>
        <v>Manual de convivencia y varios</v>
      </c>
      <c r="D1445" s="4" t="str">
        <f>+VLOOKUP($A1445,DATOS_CAPACITACIONES!A:D,4,0)</f>
        <v xml:space="preserve">Socialización del manual de convivencia </v>
      </c>
      <c r="E1445" s="4" t="str">
        <f>+VLOOKUP($A1445,DATOS_CAPACITACIONES!A:E,5,0)</f>
        <v>William Fierro</v>
      </c>
      <c r="F1445" s="4" t="str">
        <f>+VLOOKUP($A1445,DATOS_CAPACITACIONES!A:F,6,0)</f>
        <v xml:space="preserve">William Fierro </v>
      </c>
      <c r="G1445" s="4" t="str">
        <f>+VLOOKUP($A1445,DATOS_CAPACITACIONES!A:G,7,0)</f>
        <v>Casino Pajure</v>
      </c>
      <c r="H1445" s="5">
        <f>+VLOOKUP($A1445,DATOS_CAPACITACIONES!A:H,8,0)</f>
        <v>44407</v>
      </c>
      <c r="I1445" s="4">
        <f>+VLOOKUP($A1445,DATOS_CAPACITACIONES!A:I,9,0)</f>
        <v>60</v>
      </c>
      <c r="J1445" s="2">
        <v>17328515</v>
      </c>
      <c r="K1445" s="4" t="str">
        <f>+VLOOKUP($J1445,DATOS_PERSONAL!B:C,2,0)</f>
        <v>N/A</v>
      </c>
      <c r="L1445" s="4" t="str">
        <f>+VLOOKUP($J1445,DATOS_PERSONAL!B:D,3,0)</f>
        <v>BENJAMIN</v>
      </c>
      <c r="M1445" s="4" t="str">
        <f>+VLOOKUP($J1445,DATOS_PERSONAL!B:E,4,0)</f>
        <v>ALDANA RINCON</v>
      </c>
      <c r="N1445" s="4" t="str">
        <f>+VLOOKUP($J1445,DATOS_PERSONAL!B:F,5,0)</f>
        <v>PALMERAS CARARABO S.A.</v>
      </c>
      <c r="O1445" s="4">
        <f>+VLOOKUP($A1445,DATOS_CAPACITACIONES!A:N,11,0)</f>
        <v>10</v>
      </c>
      <c r="P1445" s="4">
        <f>+VLOOKUP($A1445,DATOS_CAPACITACIONES!A:L,12,0)</f>
        <v>10</v>
      </c>
      <c r="Q1445" s="3">
        <f t="shared" si="22"/>
        <v>1</v>
      </c>
    </row>
    <row r="1446" spans="1:17" ht="34.5" customHeight="1" x14ac:dyDescent="0.25">
      <c r="A1446" s="2">
        <v>56</v>
      </c>
      <c r="B1446" s="4" t="str">
        <f>+VLOOKUP($A1446,DATOS_CAPACITACIONES!A:B,2,0)</f>
        <v>Ambiental</v>
      </c>
      <c r="C1446" s="4" t="str">
        <f>+VLOOKUP($A1446,DATOS_CAPACITACIONES!A:C,3,0)</f>
        <v>Labor de aseo y limpieza</v>
      </c>
      <c r="D1446" s="4" t="str">
        <f>+VLOOKUP($A1446,DATOS_CAPACITACIONES!A:D,4,0)</f>
        <v xml:space="preserve">Se realiza descripción de la labor de aseo en las instalaciones de la empresa (oficinas y casino finca el Pilar). </v>
      </c>
      <c r="E1446" s="4" t="str">
        <f>+VLOOKUP($A1446,DATOS_CAPACITACIONES!A:E,5,0)</f>
        <v>Lorena Pulido</v>
      </c>
      <c r="F1446" s="4" t="str">
        <f>+VLOOKUP($A1446,DATOS_CAPACITACIONES!A:F,6,0)</f>
        <v xml:space="preserve">William Fierro </v>
      </c>
      <c r="G1446" s="4" t="str">
        <f>+VLOOKUP($A1446,DATOS_CAPACITACIONES!A:G,7,0)</f>
        <v xml:space="preserve">Finca El Pilar </v>
      </c>
      <c r="H1446" s="5">
        <f>+VLOOKUP($A1446,DATOS_CAPACITACIONES!A:H,8,0)</f>
        <v>44411</v>
      </c>
      <c r="I1446" s="4">
        <f>+VLOOKUP($A1446,DATOS_CAPACITACIONES!A:I,9,0)</f>
        <v>15</v>
      </c>
      <c r="J1446" s="2">
        <v>1121910483</v>
      </c>
      <c r="K1446" s="4">
        <f>+VLOOKUP($J1446,DATOS_PERSONAL!B:C,2,0)</f>
        <v>1538</v>
      </c>
      <c r="L1446" s="4" t="str">
        <f>+VLOOKUP($J1446,DATOS_PERSONAL!B:D,3,0)</f>
        <v>ADRIANA</v>
      </c>
      <c r="M1446" s="4" t="str">
        <f>+VLOOKUP($J1446,DATOS_PERSONAL!B:E,4,0)</f>
        <v xml:space="preserve">JARAMILLO OVALLE </v>
      </c>
      <c r="N1446" s="4" t="str">
        <f>+VLOOKUP($J1446,DATOS_PERSONAL!B:F,5,0)</f>
        <v>OROBERLÍN S.A.S.</v>
      </c>
      <c r="O1446" s="4">
        <f>+VLOOKUP($A1446,DATOS_CAPACITACIONES!A:N,11,0)</f>
        <v>1</v>
      </c>
      <c r="P1446" s="4">
        <f>+VLOOKUP($A1446,DATOS_CAPACITACIONES!A:L,12,0)</f>
        <v>1</v>
      </c>
      <c r="Q1446" s="3">
        <f t="shared" si="22"/>
        <v>1</v>
      </c>
    </row>
    <row r="1447" spans="1:17" ht="34.5" customHeight="1" x14ac:dyDescent="0.25">
      <c r="A1447" s="2">
        <v>57</v>
      </c>
      <c r="B1447" s="4" t="str">
        <f>+VLOOKUP($A1447,DATOS_CAPACITACIONES!A:B,2,0)</f>
        <v>Ambiental</v>
      </c>
      <c r="C1447" s="4" t="str">
        <f>+VLOOKUP($A1447,DATOS_CAPACITACIONES!A:C,3,0)</f>
        <v>PSB - Buenas prácticas de manejo personal de cocina</v>
      </c>
      <c r="D1447" s="4" t="str">
        <f>+VLOOKUP($A1447,DATOS_CAPACITACIONES!A:D,4,0)</f>
        <v xml:space="preserve">charla con el personal contratista del casino sobre el buen manejo de los alimentos. </v>
      </c>
      <c r="E1447" s="4" t="str">
        <f>+VLOOKUP($A1447,DATOS_CAPACITACIONES!A:E,5,0)</f>
        <v>William Fierro</v>
      </c>
      <c r="F1447" s="4" t="str">
        <f>+VLOOKUP($A1447,DATOS_CAPACITACIONES!A:F,6,0)</f>
        <v xml:space="preserve">William Fierro </v>
      </c>
      <c r="G1447" s="4" t="str">
        <f>+VLOOKUP($A1447,DATOS_CAPACITACIONES!A:G,7,0)</f>
        <v>Casino Pajure</v>
      </c>
      <c r="H1447" s="5">
        <f>+VLOOKUP($A1447,DATOS_CAPACITACIONES!A:H,8,0)</f>
        <v>44416</v>
      </c>
      <c r="I1447" s="4">
        <f>+VLOOKUP($A1447,DATOS_CAPACITACIONES!A:I,9,0)</f>
        <v>60</v>
      </c>
      <c r="J1447" s="2">
        <v>57424845</v>
      </c>
      <c r="K1447" s="4" t="str">
        <f>+VLOOKUP($J1447,DATOS_PERSONAL!B:C,2,0)</f>
        <v>N/A</v>
      </c>
      <c r="L1447" s="4" t="str">
        <f>+VLOOKUP($J1447,DATOS_PERSONAL!B:D,3,0)</f>
        <v>LUCY</v>
      </c>
      <c r="M1447" s="4" t="str">
        <f>+VLOOKUP($J1447,DATOS_PERSONAL!B:E,4,0)</f>
        <v>GARCIA HURTADO</v>
      </c>
      <c r="N1447" s="4" t="str">
        <f>+VLOOKUP($J1447,DATOS_PERSONAL!B:F,5,0)</f>
        <v>CONTRATISTA</v>
      </c>
      <c r="O1447" s="4">
        <f>+VLOOKUP($A1447,DATOS_CAPACITACIONES!A:N,11,0)</f>
        <v>2</v>
      </c>
      <c r="P1447" s="4">
        <f>+VLOOKUP($A1447,DATOS_CAPACITACIONES!A:L,12,0)</f>
        <v>2</v>
      </c>
      <c r="Q1447" s="3">
        <f t="shared" si="22"/>
        <v>1</v>
      </c>
    </row>
    <row r="1448" spans="1:17" ht="34.5" customHeight="1" x14ac:dyDescent="0.25">
      <c r="A1448" s="2">
        <v>57</v>
      </c>
      <c r="B1448" s="4" t="str">
        <f>+VLOOKUP($A1448,DATOS_CAPACITACIONES!A:B,2,0)</f>
        <v>Ambiental</v>
      </c>
      <c r="C1448" s="4" t="str">
        <f>+VLOOKUP($A1448,DATOS_CAPACITACIONES!A:C,3,0)</f>
        <v>PSB - Buenas prácticas de manejo personal de cocina</v>
      </c>
      <c r="D1448" s="4" t="str">
        <f>+VLOOKUP($A1448,DATOS_CAPACITACIONES!A:D,4,0)</f>
        <v xml:space="preserve">charla con el personal contratista del casino sobre el buen manejo de los alimentos. </v>
      </c>
      <c r="E1448" s="4" t="str">
        <f>+VLOOKUP($A1448,DATOS_CAPACITACIONES!A:E,5,0)</f>
        <v>William Fierro</v>
      </c>
      <c r="F1448" s="4" t="str">
        <f>+VLOOKUP($A1448,DATOS_CAPACITACIONES!A:F,6,0)</f>
        <v xml:space="preserve">William Fierro </v>
      </c>
      <c r="G1448" s="4" t="str">
        <f>+VLOOKUP($A1448,DATOS_CAPACITACIONES!A:G,7,0)</f>
        <v>Casino Pajure</v>
      </c>
      <c r="H1448" s="5">
        <f>+VLOOKUP($A1448,DATOS_CAPACITACIONES!A:H,8,0)</f>
        <v>44416</v>
      </c>
      <c r="I1448" s="4">
        <f>+VLOOKUP($A1448,DATOS_CAPACITACIONES!A:I,9,0)</f>
        <v>60</v>
      </c>
      <c r="J1448" s="2">
        <v>4646646</v>
      </c>
      <c r="K1448" s="4" t="str">
        <f>+VLOOKUP($J1448,DATOS_PERSONAL!B:C,2,0)</f>
        <v>N/A</v>
      </c>
      <c r="L1448" s="4" t="str">
        <f>+VLOOKUP($J1448,DATOS_PERSONAL!B:D,3,0)</f>
        <v>ABELARDO</v>
      </c>
      <c r="M1448" s="4" t="str">
        <f>+VLOOKUP($J1448,DATOS_PERSONAL!B:E,4,0)</f>
        <v>ASPRILLA</v>
      </c>
      <c r="N1448" s="4" t="str">
        <f>+VLOOKUP($J1448,DATOS_PERSONAL!B:F,5,0)</f>
        <v>CONTRATISTA</v>
      </c>
      <c r="O1448" s="4">
        <f>+VLOOKUP($A1448,DATOS_CAPACITACIONES!A:N,11,0)</f>
        <v>2</v>
      </c>
      <c r="P1448" s="4">
        <f>+VLOOKUP($A1448,DATOS_CAPACITACIONES!A:L,12,0)</f>
        <v>2</v>
      </c>
      <c r="Q1448" s="3">
        <f t="shared" si="22"/>
        <v>1</v>
      </c>
    </row>
    <row r="1449" spans="1:17" ht="34.5" customHeight="1" x14ac:dyDescent="0.25">
      <c r="A1449" s="2">
        <v>58</v>
      </c>
      <c r="B1449" s="4" t="str">
        <f>+VLOOKUP($A1449,DATOS_CAPACITACIONES!A:B,2,0)</f>
        <v>SST</v>
      </c>
      <c r="C1449" s="4" t="str">
        <f>+VLOOKUP($A1449,DATOS_CAPACITACIONES!A:C,3,0)</f>
        <v>Charla motivacional</v>
      </c>
      <c r="D1449" s="4" t="str">
        <f>+VLOOKUP($A1449,DATOS_CAPACITACIONES!A:D,4,0)</f>
        <v>Crear espacios de motivación y trabajo en equipo</v>
      </c>
      <c r="E1449" s="4" t="str">
        <f>+VLOOKUP($A1449,DATOS_CAPACITACIONES!A:E,5,0)</f>
        <v>Tatiana Duarte</v>
      </c>
      <c r="F1449" s="4" t="str">
        <f>+VLOOKUP($A1449,DATOS_CAPACITACIONES!A:F,6,0)</f>
        <v>Felipe Arias</v>
      </c>
      <c r="G1449" s="4" t="str">
        <f>+VLOOKUP($A1449,DATOS_CAPACITACIONES!A:G,7,0)</f>
        <v xml:space="preserve">Finca el Pilar </v>
      </c>
      <c r="H1449" s="5">
        <f>+VLOOKUP($A1449,DATOS_CAPACITACIONES!A:H,8,0)</f>
        <v>44424</v>
      </c>
      <c r="I1449" s="4">
        <f>+VLOOKUP($A1449,DATOS_CAPACITACIONES!A:I,9,0)</f>
        <v>60</v>
      </c>
      <c r="J1449" s="2">
        <v>86070853</v>
      </c>
      <c r="K1449" s="4">
        <f>+VLOOKUP($J1449,DATOS_PERSONAL!B:C,2,0)</f>
        <v>1075</v>
      </c>
      <c r="L1449" s="4" t="str">
        <f>+VLOOKUP($J1449,DATOS_PERSONAL!B:D,3,0)</f>
        <v>FREDY</v>
      </c>
      <c r="M1449" s="4" t="str">
        <f>+VLOOKUP($J1449,DATOS_PERSONAL!B:E,4,0)</f>
        <v xml:space="preserve">ZAMORA </v>
      </c>
      <c r="N1449" s="4" t="str">
        <f>+VLOOKUP($J1449,DATOS_PERSONAL!B:F,5,0)</f>
        <v>OROBERLÍN S.A.S.</v>
      </c>
      <c r="O1449" s="4">
        <f>+VLOOKUP($A1449,DATOS_CAPACITACIONES!A:N,11)</f>
        <v>29</v>
      </c>
      <c r="P1449" s="4">
        <f>+VLOOKUP($A1449,DATOS_CAPACITACIONES!A:L,12)</f>
        <v>29</v>
      </c>
      <c r="Q1449" s="3">
        <f t="shared" si="22"/>
        <v>1</v>
      </c>
    </row>
    <row r="1450" spans="1:17" ht="34.5" customHeight="1" x14ac:dyDescent="0.25">
      <c r="A1450" s="2">
        <v>58</v>
      </c>
      <c r="B1450" s="4" t="str">
        <f>+VLOOKUP($A1450,DATOS_CAPACITACIONES!A:B,2,0)</f>
        <v>SST</v>
      </c>
      <c r="C1450" s="4" t="str">
        <f>+VLOOKUP($A1450,DATOS_CAPACITACIONES!A:C,3,0)</f>
        <v>Charla motivacional</v>
      </c>
      <c r="D1450" s="4" t="str">
        <f>+VLOOKUP($A1450,DATOS_CAPACITACIONES!A:D,4,0)</f>
        <v>Crear espacios de motivación y trabajo en equipo</v>
      </c>
      <c r="E1450" s="4" t="str">
        <f>+VLOOKUP($A1450,DATOS_CAPACITACIONES!A:E,5,0)</f>
        <v>Tatiana Duarte</v>
      </c>
      <c r="F1450" s="4" t="str">
        <f>+VLOOKUP($A1450,DATOS_CAPACITACIONES!A:F,6,0)</f>
        <v>Felipe Arias</v>
      </c>
      <c r="G1450" s="4" t="str">
        <f>+VLOOKUP($A1450,DATOS_CAPACITACIONES!A:G,7,0)</f>
        <v xml:space="preserve">Finca el Pilar </v>
      </c>
      <c r="H1450" s="5">
        <f>+VLOOKUP($A1450,DATOS_CAPACITACIONES!A:H,8,0)</f>
        <v>44424</v>
      </c>
      <c r="I1450" s="4">
        <f>+VLOOKUP($A1450,DATOS_CAPACITACIONES!A:I,9,0)</f>
        <v>60</v>
      </c>
      <c r="J1450" s="2">
        <v>31031744</v>
      </c>
      <c r="K1450" s="4">
        <f>+VLOOKUP($J1450,DATOS_PERSONAL!B:C,2,0)</f>
        <v>1023</v>
      </c>
      <c r="L1450" s="4" t="str">
        <f>+VLOOKUP($J1450,DATOS_PERSONAL!B:D,3,0)</f>
        <v xml:space="preserve"> MARIA EUGENIA</v>
      </c>
      <c r="M1450" s="4" t="str">
        <f>+VLOOKUP($J1450,DATOS_PERSONAL!B:E,4,0)</f>
        <v>VARGAS OVALLE</v>
      </c>
      <c r="N1450" s="4" t="str">
        <f>+VLOOKUP($J1450,DATOS_PERSONAL!B:F,5,0)</f>
        <v>OROBERLÍN S.A.S.</v>
      </c>
      <c r="O1450" s="4">
        <f>+VLOOKUP($A1450,DATOS_CAPACITACIONES!A:N,11)</f>
        <v>29</v>
      </c>
      <c r="P1450" s="4">
        <f>+VLOOKUP($A1450,DATOS_CAPACITACIONES!A:L,12)</f>
        <v>29</v>
      </c>
      <c r="Q1450" s="3">
        <f t="shared" si="22"/>
        <v>1</v>
      </c>
    </row>
    <row r="1451" spans="1:17" ht="34.5" customHeight="1" x14ac:dyDescent="0.25">
      <c r="A1451" s="2">
        <v>58</v>
      </c>
      <c r="B1451" s="4" t="str">
        <f>+VLOOKUP($A1451,DATOS_CAPACITACIONES!A:B,2,0)</f>
        <v>SST</v>
      </c>
      <c r="C1451" s="4" t="str">
        <f>+VLOOKUP($A1451,DATOS_CAPACITACIONES!A:C,3,0)</f>
        <v>Charla motivacional</v>
      </c>
      <c r="D1451" s="4" t="str">
        <f>+VLOOKUP($A1451,DATOS_CAPACITACIONES!A:D,4,0)</f>
        <v>Crear espacios de motivación y trabajo en equipo</v>
      </c>
      <c r="E1451" s="4" t="str">
        <f>+VLOOKUP($A1451,DATOS_CAPACITACIONES!A:E,5,0)</f>
        <v>Tatiana Duarte</v>
      </c>
      <c r="F1451" s="4" t="str">
        <f>+VLOOKUP($A1451,DATOS_CAPACITACIONES!A:F,6,0)</f>
        <v>Felipe Arias</v>
      </c>
      <c r="G1451" s="4" t="str">
        <f>+VLOOKUP($A1451,DATOS_CAPACITACIONES!A:G,7,0)</f>
        <v xml:space="preserve">Finca el Pilar </v>
      </c>
      <c r="H1451" s="5">
        <f>+VLOOKUP($A1451,DATOS_CAPACITACIONES!A:H,8,0)</f>
        <v>44424</v>
      </c>
      <c r="I1451" s="4">
        <f>+VLOOKUP($A1451,DATOS_CAPACITACIONES!A:I,9,0)</f>
        <v>60</v>
      </c>
      <c r="J1451" s="2">
        <v>40439756</v>
      </c>
      <c r="K1451" s="4">
        <f>+VLOOKUP($J1451,DATOS_PERSONAL!B:C,2,0)</f>
        <v>1032</v>
      </c>
      <c r="L1451" s="4" t="str">
        <f>+VLOOKUP($J1451,DATOS_PERSONAL!B:D,3,0)</f>
        <v xml:space="preserve"> MILVA</v>
      </c>
      <c r="M1451" s="4" t="str">
        <f>+VLOOKUP($J1451,DATOS_PERSONAL!B:E,4,0)</f>
        <v>VANEGAS ZUBIETA</v>
      </c>
      <c r="N1451" s="4" t="str">
        <f>+VLOOKUP($J1451,DATOS_PERSONAL!B:F,5,0)</f>
        <v>OROBERLÍN S.A.S.</v>
      </c>
      <c r="O1451" s="4">
        <f>+VLOOKUP($A1451,DATOS_CAPACITACIONES!A:N,11)</f>
        <v>29</v>
      </c>
      <c r="P1451" s="4">
        <f>+VLOOKUP($A1451,DATOS_CAPACITACIONES!A:L,12)</f>
        <v>29</v>
      </c>
      <c r="Q1451" s="3">
        <f t="shared" si="22"/>
        <v>1</v>
      </c>
    </row>
    <row r="1452" spans="1:17" ht="34.5" customHeight="1" x14ac:dyDescent="0.25">
      <c r="A1452" s="2">
        <v>58</v>
      </c>
      <c r="B1452" s="4" t="str">
        <f>+VLOOKUP($A1452,DATOS_CAPACITACIONES!A:B,2,0)</f>
        <v>SST</v>
      </c>
      <c r="C1452" s="4" t="str">
        <f>+VLOOKUP($A1452,DATOS_CAPACITACIONES!A:C,3,0)</f>
        <v>Charla motivacional</v>
      </c>
      <c r="D1452" s="4" t="str">
        <f>+VLOOKUP($A1452,DATOS_CAPACITACIONES!A:D,4,0)</f>
        <v>Crear espacios de motivación y trabajo en equipo</v>
      </c>
      <c r="E1452" s="4" t="str">
        <f>+VLOOKUP($A1452,DATOS_CAPACITACIONES!A:E,5,0)</f>
        <v>Tatiana Duarte</v>
      </c>
      <c r="F1452" s="4" t="str">
        <f>+VLOOKUP($A1452,DATOS_CAPACITACIONES!A:F,6,0)</f>
        <v>Felipe Arias</v>
      </c>
      <c r="G1452" s="4" t="str">
        <f>+VLOOKUP($A1452,DATOS_CAPACITACIONES!A:G,7,0)</f>
        <v xml:space="preserve">Finca el Pilar </v>
      </c>
      <c r="H1452" s="5">
        <f>+VLOOKUP($A1452,DATOS_CAPACITACIONES!A:H,8,0)</f>
        <v>44424</v>
      </c>
      <c r="I1452" s="4">
        <f>+VLOOKUP($A1452,DATOS_CAPACITACIONES!A:I,9,0)</f>
        <v>60</v>
      </c>
      <c r="J1452" s="2">
        <v>1121906783</v>
      </c>
      <c r="K1452" s="4">
        <f>+VLOOKUP($J1452,DATOS_PERSONAL!B:C,2,0)</f>
        <v>1022</v>
      </c>
      <c r="L1452" s="4" t="str">
        <f>+VLOOKUP($J1452,DATOS_PERSONAL!B:D,3,0)</f>
        <v>FRANCISCO</v>
      </c>
      <c r="M1452" s="4" t="str">
        <f>+VLOOKUP($J1452,DATOS_PERSONAL!B:E,4,0)</f>
        <v xml:space="preserve">VANEGAS SOLANO </v>
      </c>
      <c r="N1452" s="4" t="str">
        <f>+VLOOKUP($J1452,DATOS_PERSONAL!B:F,5,0)</f>
        <v>OROBERLÍN S.A.S.</v>
      </c>
      <c r="O1452" s="4">
        <f>+VLOOKUP($A1452,DATOS_CAPACITACIONES!A:N,11)</f>
        <v>29</v>
      </c>
      <c r="P1452" s="4">
        <f>+VLOOKUP($A1452,DATOS_CAPACITACIONES!A:L,12)</f>
        <v>29</v>
      </c>
      <c r="Q1452" s="3">
        <f t="shared" si="22"/>
        <v>1</v>
      </c>
    </row>
    <row r="1453" spans="1:17" ht="34.5" customHeight="1" x14ac:dyDescent="0.25">
      <c r="A1453" s="2">
        <v>58</v>
      </c>
      <c r="B1453" s="4" t="str">
        <f>+VLOOKUP($A1453,DATOS_CAPACITACIONES!A:B,2,0)</f>
        <v>SST</v>
      </c>
      <c r="C1453" s="4" t="str">
        <f>+VLOOKUP($A1453,DATOS_CAPACITACIONES!A:C,3,0)</f>
        <v>Charla motivacional</v>
      </c>
      <c r="D1453" s="4" t="str">
        <f>+VLOOKUP($A1453,DATOS_CAPACITACIONES!A:D,4,0)</f>
        <v>Crear espacios de motivación y trabajo en equipo</v>
      </c>
      <c r="E1453" s="4" t="str">
        <f>+VLOOKUP($A1453,DATOS_CAPACITACIONES!A:E,5,0)</f>
        <v>Tatiana Duarte</v>
      </c>
      <c r="F1453" s="4" t="str">
        <f>+VLOOKUP($A1453,DATOS_CAPACITACIONES!A:F,6,0)</f>
        <v>Felipe Arias</v>
      </c>
      <c r="G1453" s="4" t="str">
        <f>+VLOOKUP($A1453,DATOS_CAPACITACIONES!A:G,7,0)</f>
        <v xml:space="preserve">Finca el Pilar </v>
      </c>
      <c r="H1453" s="5">
        <f>+VLOOKUP($A1453,DATOS_CAPACITACIONES!A:H,8,0)</f>
        <v>44424</v>
      </c>
      <c r="I1453" s="4">
        <f>+VLOOKUP($A1453,DATOS_CAPACITACIONES!A:I,9,0)</f>
        <v>60</v>
      </c>
      <c r="J1453" s="2">
        <v>1120580004</v>
      </c>
      <c r="K1453" s="4">
        <f>+VLOOKUP($J1453,DATOS_PERSONAL!B:C,2,0)</f>
        <v>1519</v>
      </c>
      <c r="L1453" s="4" t="str">
        <f>+VLOOKUP($J1453,DATOS_PERSONAL!B:D,3,0)</f>
        <v xml:space="preserve"> YEISON FAVIAN</v>
      </c>
      <c r="M1453" s="4" t="str">
        <f>+VLOOKUP($J1453,DATOS_PERSONAL!B:E,4,0)</f>
        <v>TOLOZA ESPINOSA</v>
      </c>
      <c r="N1453" s="4" t="str">
        <f>+VLOOKUP($J1453,DATOS_PERSONAL!B:F,5,0)</f>
        <v>OROBERLÍN S.A.S.</v>
      </c>
      <c r="O1453" s="4">
        <f>+VLOOKUP($A1453,DATOS_CAPACITACIONES!A:N,11)</f>
        <v>29</v>
      </c>
      <c r="P1453" s="4">
        <f>+VLOOKUP($A1453,DATOS_CAPACITACIONES!A:L,12)</f>
        <v>29</v>
      </c>
      <c r="Q1453" s="3">
        <f t="shared" si="22"/>
        <v>1</v>
      </c>
    </row>
    <row r="1454" spans="1:17" ht="34.5" customHeight="1" x14ac:dyDescent="0.25">
      <c r="A1454" s="2">
        <v>58</v>
      </c>
      <c r="B1454" s="4" t="str">
        <f>+VLOOKUP($A1454,DATOS_CAPACITACIONES!A:B,2,0)</f>
        <v>SST</v>
      </c>
      <c r="C1454" s="4" t="str">
        <f>+VLOOKUP($A1454,DATOS_CAPACITACIONES!A:C,3,0)</f>
        <v>Charla motivacional</v>
      </c>
      <c r="D1454" s="4" t="str">
        <f>+VLOOKUP($A1454,DATOS_CAPACITACIONES!A:D,4,0)</f>
        <v>Crear espacios de motivación y trabajo en equipo</v>
      </c>
      <c r="E1454" s="4" t="str">
        <f>+VLOOKUP($A1454,DATOS_CAPACITACIONES!A:E,5,0)</f>
        <v>Tatiana Duarte</v>
      </c>
      <c r="F1454" s="4" t="str">
        <f>+VLOOKUP($A1454,DATOS_CAPACITACIONES!A:F,6,0)</f>
        <v>Felipe Arias</v>
      </c>
      <c r="G1454" s="4" t="str">
        <f>+VLOOKUP($A1454,DATOS_CAPACITACIONES!A:G,7,0)</f>
        <v xml:space="preserve">Finca el Pilar </v>
      </c>
      <c r="H1454" s="5">
        <f>+VLOOKUP($A1454,DATOS_CAPACITACIONES!A:H,8,0)</f>
        <v>44424</v>
      </c>
      <c r="I1454" s="4">
        <f>+VLOOKUP($A1454,DATOS_CAPACITACIONES!A:I,9,0)</f>
        <v>60</v>
      </c>
      <c r="J1454" s="2">
        <v>9600532</v>
      </c>
      <c r="K1454" s="4">
        <f>+VLOOKUP($J1454,DATOS_PERSONAL!B:C,2,0)</f>
        <v>1070</v>
      </c>
      <c r="L1454" s="4" t="str">
        <f>+VLOOKUP($J1454,DATOS_PERSONAL!B:D,3,0)</f>
        <v>PABLO ANTONIO</v>
      </c>
      <c r="M1454" s="4" t="str">
        <f>+VLOOKUP($J1454,DATOS_PERSONAL!B:E,4,0)</f>
        <v xml:space="preserve">ROJAS RODRIGUEZ </v>
      </c>
      <c r="N1454" s="4" t="str">
        <f>+VLOOKUP($J1454,DATOS_PERSONAL!B:F,5,0)</f>
        <v>OROBERLÍN S.A.S.</v>
      </c>
      <c r="O1454" s="4">
        <f>+VLOOKUP($A1454,DATOS_CAPACITACIONES!A:N,11)</f>
        <v>29</v>
      </c>
      <c r="P1454" s="4">
        <f>+VLOOKUP($A1454,DATOS_CAPACITACIONES!A:L,12)</f>
        <v>29</v>
      </c>
      <c r="Q1454" s="3">
        <f t="shared" si="22"/>
        <v>1</v>
      </c>
    </row>
    <row r="1455" spans="1:17" ht="34.5" customHeight="1" x14ac:dyDescent="0.25">
      <c r="A1455" s="2">
        <v>58</v>
      </c>
      <c r="B1455" s="4" t="str">
        <f>+VLOOKUP($A1455,DATOS_CAPACITACIONES!A:B,2,0)</f>
        <v>SST</v>
      </c>
      <c r="C1455" s="4" t="str">
        <f>+VLOOKUP($A1455,DATOS_CAPACITACIONES!A:C,3,0)</f>
        <v>Charla motivacional</v>
      </c>
      <c r="D1455" s="4" t="str">
        <f>+VLOOKUP($A1455,DATOS_CAPACITACIONES!A:D,4,0)</f>
        <v>Crear espacios de motivación y trabajo en equipo</v>
      </c>
      <c r="E1455" s="4" t="str">
        <f>+VLOOKUP($A1455,DATOS_CAPACITACIONES!A:E,5,0)</f>
        <v>Tatiana Duarte</v>
      </c>
      <c r="F1455" s="4" t="str">
        <f>+VLOOKUP($A1455,DATOS_CAPACITACIONES!A:F,6,0)</f>
        <v>Felipe Arias</v>
      </c>
      <c r="G1455" s="4" t="str">
        <f>+VLOOKUP($A1455,DATOS_CAPACITACIONES!A:G,7,0)</f>
        <v xml:space="preserve">Finca el Pilar </v>
      </c>
      <c r="H1455" s="5">
        <f>+VLOOKUP($A1455,DATOS_CAPACITACIONES!A:H,8,0)</f>
        <v>44424</v>
      </c>
      <c r="I1455" s="4">
        <f>+VLOOKUP($A1455,DATOS_CAPACITACIONES!A:I,9,0)</f>
        <v>60</v>
      </c>
      <c r="J1455" s="2">
        <v>1123116797</v>
      </c>
      <c r="K1455" s="4">
        <f>+VLOOKUP($J1455,DATOS_PERSONAL!B:C,2,0)</f>
        <v>1404</v>
      </c>
      <c r="L1455" s="4" t="str">
        <f>+VLOOKUP($J1455,DATOS_PERSONAL!B:D,3,0)</f>
        <v xml:space="preserve"> ELKIN STEVEN</v>
      </c>
      <c r="M1455" s="4" t="str">
        <f>+VLOOKUP($J1455,DATOS_PERSONAL!B:E,4,0)</f>
        <v>ROJAS ORTIZ</v>
      </c>
      <c r="N1455" s="4" t="str">
        <f>+VLOOKUP($J1455,DATOS_PERSONAL!B:F,5,0)</f>
        <v>OROBERLÍN S.A.S.</v>
      </c>
      <c r="O1455" s="4">
        <f>+VLOOKUP($A1455,DATOS_CAPACITACIONES!A:N,11)</f>
        <v>29</v>
      </c>
      <c r="P1455" s="4">
        <f>+VLOOKUP($A1455,DATOS_CAPACITACIONES!A:L,12)</f>
        <v>29</v>
      </c>
      <c r="Q1455" s="3">
        <f t="shared" si="22"/>
        <v>1</v>
      </c>
    </row>
    <row r="1456" spans="1:17" ht="34.5" customHeight="1" x14ac:dyDescent="0.25">
      <c r="A1456" s="2">
        <v>58</v>
      </c>
      <c r="B1456" s="4" t="str">
        <f>+VLOOKUP($A1456,DATOS_CAPACITACIONES!A:B,2,0)</f>
        <v>SST</v>
      </c>
      <c r="C1456" s="4" t="str">
        <f>+VLOOKUP($A1456,DATOS_CAPACITACIONES!A:C,3,0)</f>
        <v>Charla motivacional</v>
      </c>
      <c r="D1456" s="4" t="str">
        <f>+VLOOKUP($A1456,DATOS_CAPACITACIONES!A:D,4,0)</f>
        <v>Crear espacios de motivación y trabajo en equipo</v>
      </c>
      <c r="E1456" s="4" t="str">
        <f>+VLOOKUP($A1456,DATOS_CAPACITACIONES!A:E,5,0)</f>
        <v>Tatiana Duarte</v>
      </c>
      <c r="F1456" s="4" t="str">
        <f>+VLOOKUP($A1456,DATOS_CAPACITACIONES!A:F,6,0)</f>
        <v>Felipe Arias</v>
      </c>
      <c r="G1456" s="4" t="str">
        <f>+VLOOKUP($A1456,DATOS_CAPACITACIONES!A:G,7,0)</f>
        <v xml:space="preserve">Finca el Pilar </v>
      </c>
      <c r="H1456" s="5">
        <f>+VLOOKUP($A1456,DATOS_CAPACITACIONES!A:H,8,0)</f>
        <v>44424</v>
      </c>
      <c r="I1456" s="4">
        <f>+VLOOKUP($A1456,DATOS_CAPACITACIONES!A:I,9,0)</f>
        <v>60</v>
      </c>
      <c r="J1456" s="2">
        <v>1122646567</v>
      </c>
      <c r="K1456" s="4">
        <f>+VLOOKUP($J1456,DATOS_PERSONAL!B:C,2,0)</f>
        <v>1232</v>
      </c>
      <c r="L1456" s="4" t="str">
        <f>+VLOOKUP($J1456,DATOS_PERSONAL!B:D,3,0)</f>
        <v xml:space="preserve"> ISRAEL</v>
      </c>
      <c r="M1456" s="4" t="str">
        <f>+VLOOKUP($J1456,DATOS_PERSONAL!B:E,4,0)</f>
        <v>ROBAYO JIMENEZ</v>
      </c>
      <c r="N1456" s="4" t="str">
        <f>+VLOOKUP($J1456,DATOS_PERSONAL!B:F,5,0)</f>
        <v>OROBERLÍN S.A.S.</v>
      </c>
      <c r="O1456" s="4">
        <f>+VLOOKUP($A1456,DATOS_CAPACITACIONES!A:N,11)</f>
        <v>29</v>
      </c>
      <c r="P1456" s="4">
        <f>+VLOOKUP($A1456,DATOS_CAPACITACIONES!A:L,12)</f>
        <v>29</v>
      </c>
      <c r="Q1456" s="3">
        <f t="shared" si="22"/>
        <v>1</v>
      </c>
    </row>
    <row r="1457" spans="1:17" ht="34.5" customHeight="1" x14ac:dyDescent="0.25">
      <c r="A1457" s="2">
        <v>58</v>
      </c>
      <c r="B1457" s="4" t="str">
        <f>+VLOOKUP($A1457,DATOS_CAPACITACIONES!A:B,2,0)</f>
        <v>SST</v>
      </c>
      <c r="C1457" s="4" t="str">
        <f>+VLOOKUP($A1457,DATOS_CAPACITACIONES!A:C,3,0)</f>
        <v>Charla motivacional</v>
      </c>
      <c r="D1457" s="4" t="str">
        <f>+VLOOKUP($A1457,DATOS_CAPACITACIONES!A:D,4,0)</f>
        <v>Crear espacios de motivación y trabajo en equipo</v>
      </c>
      <c r="E1457" s="4" t="str">
        <f>+VLOOKUP($A1457,DATOS_CAPACITACIONES!A:E,5,0)</f>
        <v>Tatiana Duarte</v>
      </c>
      <c r="F1457" s="4" t="str">
        <f>+VLOOKUP($A1457,DATOS_CAPACITACIONES!A:F,6,0)</f>
        <v>Felipe Arias</v>
      </c>
      <c r="G1457" s="4" t="str">
        <f>+VLOOKUP($A1457,DATOS_CAPACITACIONES!A:G,7,0)</f>
        <v xml:space="preserve">Finca el Pilar </v>
      </c>
      <c r="H1457" s="5">
        <f>+VLOOKUP($A1457,DATOS_CAPACITACIONES!A:H,8,0)</f>
        <v>44424</v>
      </c>
      <c r="I1457" s="4">
        <f>+VLOOKUP($A1457,DATOS_CAPACITACIONES!A:I,9,0)</f>
        <v>60</v>
      </c>
      <c r="J1457" s="2">
        <v>1123114519</v>
      </c>
      <c r="K1457" s="4">
        <f>+VLOOKUP($J1457,DATOS_PERSONAL!B:C,2,0)</f>
        <v>1016</v>
      </c>
      <c r="L1457" s="4" t="str">
        <f>+VLOOKUP($J1457,DATOS_PERSONAL!B:D,3,0)</f>
        <v xml:space="preserve"> JUAN CARLOS</v>
      </c>
      <c r="M1457" s="4" t="str">
        <f>+VLOOKUP($J1457,DATOS_PERSONAL!B:E,4,0)</f>
        <v>ROA CASTILLO</v>
      </c>
      <c r="N1457" s="4" t="str">
        <f>+VLOOKUP($J1457,DATOS_PERSONAL!B:F,5,0)</f>
        <v>OROBERLÍN S.A.S.</v>
      </c>
      <c r="O1457" s="4">
        <f>+VLOOKUP($A1457,DATOS_CAPACITACIONES!A:N,11)</f>
        <v>29</v>
      </c>
      <c r="P1457" s="4">
        <f>+VLOOKUP($A1457,DATOS_CAPACITACIONES!A:L,12)</f>
        <v>29</v>
      </c>
      <c r="Q1457" s="3">
        <f t="shared" si="22"/>
        <v>1</v>
      </c>
    </row>
    <row r="1458" spans="1:17" ht="34.5" customHeight="1" x14ac:dyDescent="0.25">
      <c r="A1458" s="2">
        <v>58</v>
      </c>
      <c r="B1458" s="4" t="str">
        <f>+VLOOKUP($A1458,DATOS_CAPACITACIONES!A:B,2,0)</f>
        <v>SST</v>
      </c>
      <c r="C1458" s="4" t="str">
        <f>+VLOOKUP($A1458,DATOS_CAPACITACIONES!A:C,3,0)</f>
        <v>Charla motivacional</v>
      </c>
      <c r="D1458" s="4" t="str">
        <f>+VLOOKUP($A1458,DATOS_CAPACITACIONES!A:D,4,0)</f>
        <v>Crear espacios de motivación y trabajo en equipo</v>
      </c>
      <c r="E1458" s="4" t="str">
        <f>+VLOOKUP($A1458,DATOS_CAPACITACIONES!A:E,5,0)</f>
        <v>Tatiana Duarte</v>
      </c>
      <c r="F1458" s="4" t="str">
        <f>+VLOOKUP($A1458,DATOS_CAPACITACIONES!A:F,6,0)</f>
        <v>Felipe Arias</v>
      </c>
      <c r="G1458" s="4" t="str">
        <f>+VLOOKUP($A1458,DATOS_CAPACITACIONES!A:G,7,0)</f>
        <v xml:space="preserve">Finca el Pilar </v>
      </c>
      <c r="H1458" s="5">
        <f>+VLOOKUP($A1458,DATOS_CAPACITACIONES!A:H,8,0)</f>
        <v>44424</v>
      </c>
      <c r="I1458" s="4">
        <f>+VLOOKUP($A1458,DATOS_CAPACITACIONES!A:I,9,0)</f>
        <v>60</v>
      </c>
      <c r="J1458" s="2">
        <v>1123114283</v>
      </c>
      <c r="K1458" s="4">
        <f>+VLOOKUP($J1458,DATOS_PERSONAL!B:C,2,0)</f>
        <v>1017</v>
      </c>
      <c r="L1458" s="4" t="str">
        <f>+VLOOKUP($J1458,DATOS_PERSONAL!B:D,3,0)</f>
        <v xml:space="preserve"> RODRIGO JOSE</v>
      </c>
      <c r="M1458" s="4" t="str">
        <f>+VLOOKUP($J1458,DATOS_PERSONAL!B:E,4,0)</f>
        <v>ROA CASTILLO</v>
      </c>
      <c r="N1458" s="4" t="str">
        <f>+VLOOKUP($J1458,DATOS_PERSONAL!B:F,5,0)</f>
        <v>OROBERLÍN S.A.S.</v>
      </c>
      <c r="O1458" s="4">
        <f>+VLOOKUP($A1458,DATOS_CAPACITACIONES!A:N,11)</f>
        <v>29</v>
      </c>
      <c r="P1458" s="4">
        <f>+VLOOKUP($A1458,DATOS_CAPACITACIONES!A:L,12)</f>
        <v>29</v>
      </c>
      <c r="Q1458" s="3">
        <f t="shared" si="22"/>
        <v>1</v>
      </c>
    </row>
    <row r="1459" spans="1:17" ht="34.5" customHeight="1" x14ac:dyDescent="0.25">
      <c r="A1459" s="2">
        <v>58</v>
      </c>
      <c r="B1459" s="4" t="str">
        <f>+VLOOKUP($A1459,DATOS_CAPACITACIONES!A:B,2,0)</f>
        <v>SST</v>
      </c>
      <c r="C1459" s="4" t="str">
        <f>+VLOOKUP($A1459,DATOS_CAPACITACIONES!A:C,3,0)</f>
        <v>Charla motivacional</v>
      </c>
      <c r="D1459" s="4" t="str">
        <f>+VLOOKUP($A1459,DATOS_CAPACITACIONES!A:D,4,0)</f>
        <v>Crear espacios de motivación y trabajo en equipo</v>
      </c>
      <c r="E1459" s="4" t="str">
        <f>+VLOOKUP($A1459,DATOS_CAPACITACIONES!A:E,5,0)</f>
        <v>Tatiana Duarte</v>
      </c>
      <c r="F1459" s="4" t="str">
        <f>+VLOOKUP($A1459,DATOS_CAPACITACIONES!A:F,6,0)</f>
        <v>Felipe Arias</v>
      </c>
      <c r="G1459" s="4" t="str">
        <f>+VLOOKUP($A1459,DATOS_CAPACITACIONES!A:G,7,0)</f>
        <v xml:space="preserve">Finca el Pilar </v>
      </c>
      <c r="H1459" s="5">
        <f>+VLOOKUP($A1459,DATOS_CAPACITACIONES!A:H,8,0)</f>
        <v>44424</v>
      </c>
      <c r="I1459" s="4">
        <f>+VLOOKUP($A1459,DATOS_CAPACITACIONES!A:I,9,0)</f>
        <v>60</v>
      </c>
      <c r="J1459" s="2">
        <v>1123514268</v>
      </c>
      <c r="K1459" s="4">
        <f>+VLOOKUP($J1459,DATOS_PERSONAL!B:C,2,0)</f>
        <v>1510</v>
      </c>
      <c r="L1459" s="4" t="str">
        <f>+VLOOKUP($J1459,DATOS_PERSONAL!B:D,3,0)</f>
        <v xml:space="preserve"> CRISTIAN ANDRES</v>
      </c>
      <c r="M1459" s="4" t="str">
        <f>+VLOOKUP($J1459,DATOS_PERSONAL!B:E,4,0)</f>
        <v>PEREZ GUAYABO</v>
      </c>
      <c r="N1459" s="4" t="str">
        <f>+VLOOKUP($J1459,DATOS_PERSONAL!B:F,5,0)</f>
        <v>OROBERLÍN S.A.S.</v>
      </c>
      <c r="O1459" s="4">
        <f>+VLOOKUP($A1459,DATOS_CAPACITACIONES!A:N,11)</f>
        <v>29</v>
      </c>
      <c r="P1459" s="4">
        <f>+VLOOKUP($A1459,DATOS_CAPACITACIONES!A:L,12)</f>
        <v>29</v>
      </c>
      <c r="Q1459" s="3">
        <f t="shared" si="22"/>
        <v>1</v>
      </c>
    </row>
    <row r="1460" spans="1:17" ht="34.5" customHeight="1" x14ac:dyDescent="0.25">
      <c r="A1460" s="2">
        <v>58</v>
      </c>
      <c r="B1460" s="4" t="str">
        <f>+VLOOKUP($A1460,DATOS_CAPACITACIONES!A:B,2,0)</f>
        <v>SST</v>
      </c>
      <c r="C1460" s="4" t="str">
        <f>+VLOOKUP($A1460,DATOS_CAPACITACIONES!A:C,3,0)</f>
        <v>Charla motivacional</v>
      </c>
      <c r="D1460" s="4" t="str">
        <f>+VLOOKUP($A1460,DATOS_CAPACITACIONES!A:D,4,0)</f>
        <v>Crear espacios de motivación y trabajo en equipo</v>
      </c>
      <c r="E1460" s="4" t="str">
        <f>+VLOOKUP($A1460,DATOS_CAPACITACIONES!A:E,5,0)</f>
        <v>Tatiana Duarte</v>
      </c>
      <c r="F1460" s="4" t="str">
        <f>+VLOOKUP($A1460,DATOS_CAPACITACIONES!A:F,6,0)</f>
        <v>Felipe Arias</v>
      </c>
      <c r="G1460" s="4" t="str">
        <f>+VLOOKUP($A1460,DATOS_CAPACITACIONES!A:G,7,0)</f>
        <v xml:space="preserve">Finca el Pilar </v>
      </c>
      <c r="H1460" s="5">
        <f>+VLOOKUP($A1460,DATOS_CAPACITACIONES!A:H,8,0)</f>
        <v>44424</v>
      </c>
      <c r="I1460" s="4">
        <f>+VLOOKUP($A1460,DATOS_CAPACITACIONES!A:I,9,0)</f>
        <v>60</v>
      </c>
      <c r="J1460" s="2">
        <v>1120571325</v>
      </c>
      <c r="K1460" s="4">
        <f>+VLOOKUP($J1460,DATOS_PERSONAL!B:C,2,0)</f>
        <v>1145</v>
      </c>
      <c r="L1460" s="4" t="str">
        <f>+VLOOKUP($J1460,DATOS_PERSONAL!B:D,3,0)</f>
        <v>WILINTON DAVID</v>
      </c>
      <c r="M1460" s="4" t="str">
        <f>+VLOOKUP($J1460,DATOS_PERSONAL!B:E,4,0)</f>
        <v xml:space="preserve">PADILLA MORALES </v>
      </c>
      <c r="N1460" s="4" t="str">
        <f>+VLOOKUP($J1460,DATOS_PERSONAL!B:F,5,0)</f>
        <v>OROBERLÍN S.A.S.</v>
      </c>
      <c r="O1460" s="4">
        <f>+VLOOKUP($A1460,DATOS_CAPACITACIONES!A:N,11)</f>
        <v>29</v>
      </c>
      <c r="P1460" s="4">
        <f>+VLOOKUP($A1460,DATOS_CAPACITACIONES!A:L,12)</f>
        <v>29</v>
      </c>
      <c r="Q1460" s="3">
        <f t="shared" si="22"/>
        <v>1</v>
      </c>
    </row>
    <row r="1461" spans="1:17" ht="34.5" customHeight="1" x14ac:dyDescent="0.25">
      <c r="A1461" s="2">
        <v>58</v>
      </c>
      <c r="B1461" s="4" t="str">
        <f>+VLOOKUP($A1461,DATOS_CAPACITACIONES!A:B,2,0)</f>
        <v>SST</v>
      </c>
      <c r="C1461" s="4" t="str">
        <f>+VLOOKUP($A1461,DATOS_CAPACITACIONES!A:C,3,0)</f>
        <v>Charla motivacional</v>
      </c>
      <c r="D1461" s="4" t="str">
        <f>+VLOOKUP($A1461,DATOS_CAPACITACIONES!A:D,4,0)</f>
        <v>Crear espacios de motivación y trabajo en equipo</v>
      </c>
      <c r="E1461" s="4" t="str">
        <f>+VLOOKUP($A1461,DATOS_CAPACITACIONES!A:E,5,0)</f>
        <v>Tatiana Duarte</v>
      </c>
      <c r="F1461" s="4" t="str">
        <f>+VLOOKUP($A1461,DATOS_CAPACITACIONES!A:F,6,0)</f>
        <v>Felipe Arias</v>
      </c>
      <c r="G1461" s="4" t="str">
        <f>+VLOOKUP($A1461,DATOS_CAPACITACIONES!A:G,7,0)</f>
        <v xml:space="preserve">Finca el Pilar </v>
      </c>
      <c r="H1461" s="5">
        <f>+VLOOKUP($A1461,DATOS_CAPACITACIONES!A:H,8,0)</f>
        <v>44424</v>
      </c>
      <c r="I1461" s="4">
        <f>+VLOOKUP($A1461,DATOS_CAPACITACIONES!A:I,9,0)</f>
        <v>60</v>
      </c>
      <c r="J1461" s="2">
        <v>17330089</v>
      </c>
      <c r="K1461" s="4">
        <f>+VLOOKUP($J1461,DATOS_PERSONAL!B:C,2,0)</f>
        <v>1093</v>
      </c>
      <c r="L1461" s="4" t="str">
        <f>+VLOOKUP($J1461,DATOS_PERSONAL!B:D,3,0)</f>
        <v xml:space="preserve">JAVIER IGNACIO </v>
      </c>
      <c r="M1461" s="4" t="str">
        <f>+VLOOKUP($J1461,DATOS_PERSONAL!B:E,4,0)</f>
        <v xml:space="preserve">NARVAEZ SOACHE </v>
      </c>
      <c r="N1461" s="4" t="str">
        <f>+VLOOKUP($J1461,DATOS_PERSONAL!B:F,5,0)</f>
        <v>OROBERLÍN S.A.S.</v>
      </c>
      <c r="O1461" s="4">
        <f>+VLOOKUP($A1461,DATOS_CAPACITACIONES!A:N,11)</f>
        <v>29</v>
      </c>
      <c r="P1461" s="4">
        <f>+VLOOKUP($A1461,DATOS_CAPACITACIONES!A:L,12)</f>
        <v>29</v>
      </c>
      <c r="Q1461" s="3">
        <f t="shared" si="22"/>
        <v>1</v>
      </c>
    </row>
    <row r="1462" spans="1:17" ht="34.5" customHeight="1" x14ac:dyDescent="0.25">
      <c r="A1462" s="2">
        <v>58</v>
      </c>
      <c r="B1462" s="4" t="str">
        <f>+VLOOKUP($A1462,DATOS_CAPACITACIONES!A:B,2,0)</f>
        <v>SST</v>
      </c>
      <c r="C1462" s="4" t="str">
        <f>+VLOOKUP($A1462,DATOS_CAPACITACIONES!A:C,3,0)</f>
        <v>Charla motivacional</v>
      </c>
      <c r="D1462" s="4" t="str">
        <f>+VLOOKUP($A1462,DATOS_CAPACITACIONES!A:D,4,0)</f>
        <v>Crear espacios de motivación y trabajo en equipo</v>
      </c>
      <c r="E1462" s="4" t="str">
        <f>+VLOOKUP($A1462,DATOS_CAPACITACIONES!A:E,5,0)</f>
        <v>Tatiana Duarte</v>
      </c>
      <c r="F1462" s="4" t="str">
        <f>+VLOOKUP($A1462,DATOS_CAPACITACIONES!A:F,6,0)</f>
        <v>Felipe Arias</v>
      </c>
      <c r="G1462" s="4" t="str">
        <f>+VLOOKUP($A1462,DATOS_CAPACITACIONES!A:G,7,0)</f>
        <v xml:space="preserve">Finca el Pilar </v>
      </c>
      <c r="H1462" s="5">
        <f>+VLOOKUP($A1462,DATOS_CAPACITACIONES!A:H,8,0)</f>
        <v>44424</v>
      </c>
      <c r="I1462" s="4">
        <f>+VLOOKUP($A1462,DATOS_CAPACITACIONES!A:I,9,0)</f>
        <v>60</v>
      </c>
      <c r="J1462" s="2">
        <v>1003274956</v>
      </c>
      <c r="K1462" s="4">
        <f>+VLOOKUP($J1462,DATOS_PERSONAL!B:C,2,0)</f>
        <v>1463</v>
      </c>
      <c r="L1462" s="4" t="str">
        <f>+VLOOKUP($J1462,DATOS_PERSONAL!B:D,3,0)</f>
        <v>WILSON ENRRIQUE</v>
      </c>
      <c r="M1462" s="4" t="str">
        <f>+VLOOKUP($J1462,DATOS_PERSONAL!B:E,4,0)</f>
        <v>MURILLO JIMENEZ</v>
      </c>
      <c r="N1462" s="4" t="str">
        <f>+VLOOKUP($J1462,DATOS_PERSONAL!B:F,5,0)</f>
        <v>OROBERLÍN S.A.S.</v>
      </c>
      <c r="O1462" s="4">
        <f>+VLOOKUP($A1462,DATOS_CAPACITACIONES!A:N,11)</f>
        <v>29</v>
      </c>
      <c r="P1462" s="4">
        <f>+VLOOKUP($A1462,DATOS_CAPACITACIONES!A:L,12)</f>
        <v>29</v>
      </c>
      <c r="Q1462" s="3">
        <f t="shared" si="22"/>
        <v>1</v>
      </c>
    </row>
    <row r="1463" spans="1:17" ht="34.5" customHeight="1" x14ac:dyDescent="0.25">
      <c r="A1463" s="2">
        <v>58</v>
      </c>
      <c r="B1463" s="4" t="str">
        <f>+VLOOKUP($A1463,DATOS_CAPACITACIONES!A:B,2,0)</f>
        <v>SST</v>
      </c>
      <c r="C1463" s="4" t="str">
        <f>+VLOOKUP($A1463,DATOS_CAPACITACIONES!A:C,3,0)</f>
        <v>Charla motivacional</v>
      </c>
      <c r="D1463" s="4" t="str">
        <f>+VLOOKUP($A1463,DATOS_CAPACITACIONES!A:D,4,0)</f>
        <v>Crear espacios de motivación y trabajo en equipo</v>
      </c>
      <c r="E1463" s="4" t="str">
        <f>+VLOOKUP($A1463,DATOS_CAPACITACIONES!A:E,5,0)</f>
        <v>Tatiana Duarte</v>
      </c>
      <c r="F1463" s="4" t="str">
        <f>+VLOOKUP($A1463,DATOS_CAPACITACIONES!A:F,6,0)</f>
        <v>Felipe Arias</v>
      </c>
      <c r="G1463" s="4" t="str">
        <f>+VLOOKUP($A1463,DATOS_CAPACITACIONES!A:G,7,0)</f>
        <v xml:space="preserve">Finca el Pilar </v>
      </c>
      <c r="H1463" s="5">
        <f>+VLOOKUP($A1463,DATOS_CAPACITACIONES!A:H,8,0)</f>
        <v>44424</v>
      </c>
      <c r="I1463" s="4">
        <f>+VLOOKUP($A1463,DATOS_CAPACITACIONES!A:I,9,0)</f>
        <v>60</v>
      </c>
      <c r="J1463" s="2">
        <v>40404467</v>
      </c>
      <c r="K1463" s="4">
        <f>+VLOOKUP($J1463,DATOS_PERSONAL!B:C,2,0)</f>
        <v>1029</v>
      </c>
      <c r="L1463" s="4" t="str">
        <f>+VLOOKUP($J1463,DATOS_PERSONAL!B:D,3,0)</f>
        <v>BLANCA MARINELLA</v>
      </c>
      <c r="M1463" s="4" t="str">
        <f>+VLOOKUP($J1463,DATOS_PERSONAL!B:E,4,0)</f>
        <v xml:space="preserve">MORENO SANCHEZ </v>
      </c>
      <c r="N1463" s="4" t="str">
        <f>+VLOOKUP($J1463,DATOS_PERSONAL!B:F,5,0)</f>
        <v>OROBERLÍN S.A.S.</v>
      </c>
      <c r="O1463" s="4">
        <f>+VLOOKUP($A1463,DATOS_CAPACITACIONES!A:N,11)</f>
        <v>29</v>
      </c>
      <c r="P1463" s="4">
        <f>+VLOOKUP($A1463,DATOS_CAPACITACIONES!A:L,12)</f>
        <v>29</v>
      </c>
      <c r="Q1463" s="3">
        <f t="shared" si="22"/>
        <v>1</v>
      </c>
    </row>
    <row r="1464" spans="1:17" ht="34.5" customHeight="1" x14ac:dyDescent="0.25">
      <c r="A1464" s="2">
        <v>58</v>
      </c>
      <c r="B1464" s="4" t="str">
        <f>+VLOOKUP($A1464,DATOS_CAPACITACIONES!A:B,2,0)</f>
        <v>SST</v>
      </c>
      <c r="C1464" s="4" t="str">
        <f>+VLOOKUP($A1464,DATOS_CAPACITACIONES!A:C,3,0)</f>
        <v>Charla motivacional</v>
      </c>
      <c r="D1464" s="4" t="str">
        <f>+VLOOKUP($A1464,DATOS_CAPACITACIONES!A:D,4,0)</f>
        <v>Crear espacios de motivación y trabajo en equipo</v>
      </c>
      <c r="E1464" s="4" t="str">
        <f>+VLOOKUP($A1464,DATOS_CAPACITACIONES!A:E,5,0)</f>
        <v>Tatiana Duarte</v>
      </c>
      <c r="F1464" s="4" t="str">
        <f>+VLOOKUP($A1464,DATOS_CAPACITACIONES!A:F,6,0)</f>
        <v>Felipe Arias</v>
      </c>
      <c r="G1464" s="4" t="str">
        <f>+VLOOKUP($A1464,DATOS_CAPACITACIONES!A:G,7,0)</f>
        <v xml:space="preserve">Finca el Pilar </v>
      </c>
      <c r="H1464" s="5">
        <f>+VLOOKUP($A1464,DATOS_CAPACITACIONES!A:H,8,0)</f>
        <v>44424</v>
      </c>
      <c r="I1464" s="4">
        <f>+VLOOKUP($A1464,DATOS_CAPACITACIONES!A:I,9,0)</f>
        <v>60</v>
      </c>
      <c r="J1464" s="2">
        <v>40328103</v>
      </c>
      <c r="K1464" s="4">
        <f>+VLOOKUP($J1464,DATOS_PERSONAL!B:C,2,0)</f>
        <v>1030</v>
      </c>
      <c r="L1464" s="4" t="str">
        <f>+VLOOKUP($J1464,DATOS_PERSONAL!B:D,3,0)</f>
        <v>DORYS ADRIANA</v>
      </c>
      <c r="M1464" s="4" t="str">
        <f>+VLOOKUP($J1464,DATOS_PERSONAL!B:E,4,0)</f>
        <v xml:space="preserve">MORENO SANCHEZ </v>
      </c>
      <c r="N1464" s="4" t="str">
        <f>+VLOOKUP($J1464,DATOS_PERSONAL!B:F,5,0)</f>
        <v>OROBERLÍN S.A.S.</v>
      </c>
      <c r="O1464" s="4">
        <f>+VLOOKUP($A1464,DATOS_CAPACITACIONES!A:N,11)</f>
        <v>29</v>
      </c>
      <c r="P1464" s="4">
        <f>+VLOOKUP($A1464,DATOS_CAPACITACIONES!A:L,12)</f>
        <v>29</v>
      </c>
      <c r="Q1464" s="3">
        <f t="shared" si="22"/>
        <v>1</v>
      </c>
    </row>
    <row r="1465" spans="1:17" ht="34.5" customHeight="1" x14ac:dyDescent="0.25">
      <c r="A1465" s="2">
        <v>58</v>
      </c>
      <c r="B1465" s="4" t="str">
        <f>+VLOOKUP($A1465,DATOS_CAPACITACIONES!A:B,2,0)</f>
        <v>SST</v>
      </c>
      <c r="C1465" s="4" t="str">
        <f>+VLOOKUP($A1465,DATOS_CAPACITACIONES!A:C,3,0)</f>
        <v>Charla motivacional</v>
      </c>
      <c r="D1465" s="4" t="str">
        <f>+VLOOKUP($A1465,DATOS_CAPACITACIONES!A:D,4,0)</f>
        <v>Crear espacios de motivación y trabajo en equipo</v>
      </c>
      <c r="E1465" s="4" t="str">
        <f>+VLOOKUP($A1465,DATOS_CAPACITACIONES!A:E,5,0)</f>
        <v>Tatiana Duarte</v>
      </c>
      <c r="F1465" s="4" t="str">
        <f>+VLOOKUP($A1465,DATOS_CAPACITACIONES!A:F,6,0)</f>
        <v>Felipe Arias</v>
      </c>
      <c r="G1465" s="4" t="str">
        <f>+VLOOKUP($A1465,DATOS_CAPACITACIONES!A:G,7,0)</f>
        <v xml:space="preserve">Finca el Pilar </v>
      </c>
      <c r="H1465" s="5">
        <f>+VLOOKUP($A1465,DATOS_CAPACITACIONES!A:H,8,0)</f>
        <v>44424</v>
      </c>
      <c r="I1465" s="4">
        <f>+VLOOKUP($A1465,DATOS_CAPACITACIONES!A:I,9,0)</f>
        <v>60</v>
      </c>
      <c r="J1465" s="2">
        <v>7837936</v>
      </c>
      <c r="K1465" s="4">
        <f>+VLOOKUP($J1465,DATOS_PERSONAL!B:C,2,0)</f>
        <v>1011</v>
      </c>
      <c r="L1465" s="4" t="str">
        <f>+VLOOKUP($J1465,DATOS_PERSONAL!B:D,3,0)</f>
        <v xml:space="preserve"> WILSON</v>
      </c>
      <c r="M1465" s="4" t="str">
        <f>+VLOOKUP($J1465,DATOS_PERSONAL!B:E,4,0)</f>
        <v>LOPEZ RINCON</v>
      </c>
      <c r="N1465" s="4" t="str">
        <f>+VLOOKUP($J1465,DATOS_PERSONAL!B:F,5,0)</f>
        <v>OROBERLÍN S.A.S.</v>
      </c>
      <c r="O1465" s="4">
        <f>+VLOOKUP($A1465,DATOS_CAPACITACIONES!A:N,11)</f>
        <v>29</v>
      </c>
      <c r="P1465" s="4">
        <f>+VLOOKUP($A1465,DATOS_CAPACITACIONES!A:L,12)</f>
        <v>29</v>
      </c>
      <c r="Q1465" s="3">
        <f t="shared" si="22"/>
        <v>1</v>
      </c>
    </row>
    <row r="1466" spans="1:17" ht="34.5" customHeight="1" x14ac:dyDescent="0.25">
      <c r="A1466" s="2">
        <v>58</v>
      </c>
      <c r="B1466" s="4" t="str">
        <f>+VLOOKUP($A1466,DATOS_CAPACITACIONES!A:B,2,0)</f>
        <v>SST</v>
      </c>
      <c r="C1466" s="4" t="str">
        <f>+VLOOKUP($A1466,DATOS_CAPACITACIONES!A:C,3,0)</f>
        <v>Charla motivacional</v>
      </c>
      <c r="D1466" s="4" t="str">
        <f>+VLOOKUP($A1466,DATOS_CAPACITACIONES!A:D,4,0)</f>
        <v>Crear espacios de motivación y trabajo en equipo</v>
      </c>
      <c r="E1466" s="4" t="str">
        <f>+VLOOKUP($A1466,DATOS_CAPACITACIONES!A:E,5,0)</f>
        <v>Tatiana Duarte</v>
      </c>
      <c r="F1466" s="4" t="str">
        <f>+VLOOKUP($A1466,DATOS_CAPACITACIONES!A:F,6,0)</f>
        <v>Felipe Arias</v>
      </c>
      <c r="G1466" s="4" t="str">
        <f>+VLOOKUP($A1466,DATOS_CAPACITACIONES!A:G,7,0)</f>
        <v xml:space="preserve">Finca el Pilar </v>
      </c>
      <c r="H1466" s="5">
        <f>+VLOOKUP($A1466,DATOS_CAPACITACIONES!A:H,8,0)</f>
        <v>44424</v>
      </c>
      <c r="I1466" s="4">
        <f>+VLOOKUP($A1466,DATOS_CAPACITACIONES!A:I,9,0)</f>
        <v>60</v>
      </c>
      <c r="J1466" s="2">
        <v>7837811</v>
      </c>
      <c r="K1466" s="4" t="str">
        <f>+VLOOKUP($J1466,DATOS_PERSONAL!B:C,2,0)</f>
        <v>N/A</v>
      </c>
      <c r="L1466" s="4" t="str">
        <f>+VLOOKUP($J1466,DATOS_PERSONAL!B:D,3,0)</f>
        <v xml:space="preserve">ESTEBAN </v>
      </c>
      <c r="M1466" s="4" t="str">
        <f>+VLOOKUP($J1466,DATOS_PERSONAL!B:E,4,0)</f>
        <v>LOPEZ</v>
      </c>
      <c r="N1466" s="4" t="str">
        <f>+VLOOKUP($J1466,DATOS_PERSONAL!B:F,5,0)</f>
        <v>OROBERLÍN S.A.S.</v>
      </c>
      <c r="O1466" s="4">
        <f>+VLOOKUP($A1466,DATOS_CAPACITACIONES!A:N,11)</f>
        <v>29</v>
      </c>
      <c r="P1466" s="4">
        <f>+VLOOKUP($A1466,DATOS_CAPACITACIONES!A:L,12)</f>
        <v>29</v>
      </c>
      <c r="Q1466" s="3">
        <f t="shared" si="22"/>
        <v>1</v>
      </c>
    </row>
    <row r="1467" spans="1:17" ht="34.5" customHeight="1" x14ac:dyDescent="0.25">
      <c r="A1467" s="2">
        <v>58</v>
      </c>
      <c r="B1467" s="4" t="str">
        <f>+VLOOKUP($A1467,DATOS_CAPACITACIONES!A:B,2,0)</f>
        <v>SST</v>
      </c>
      <c r="C1467" s="4" t="str">
        <f>+VLOOKUP($A1467,DATOS_CAPACITACIONES!A:C,3,0)</f>
        <v>Charla motivacional</v>
      </c>
      <c r="D1467" s="4" t="str">
        <f>+VLOOKUP($A1467,DATOS_CAPACITACIONES!A:D,4,0)</f>
        <v>Crear espacios de motivación y trabajo en equipo</v>
      </c>
      <c r="E1467" s="4" t="str">
        <f>+VLOOKUP($A1467,DATOS_CAPACITACIONES!A:E,5,0)</f>
        <v>Tatiana Duarte</v>
      </c>
      <c r="F1467" s="4" t="str">
        <f>+VLOOKUP($A1467,DATOS_CAPACITACIONES!A:F,6,0)</f>
        <v>Felipe Arias</v>
      </c>
      <c r="G1467" s="4" t="str">
        <f>+VLOOKUP($A1467,DATOS_CAPACITACIONES!A:G,7,0)</f>
        <v xml:space="preserve">Finca el Pilar </v>
      </c>
      <c r="H1467" s="5">
        <f>+VLOOKUP($A1467,DATOS_CAPACITACIONES!A:H,8,0)</f>
        <v>44424</v>
      </c>
      <c r="I1467" s="4">
        <f>+VLOOKUP($A1467,DATOS_CAPACITACIONES!A:I,9,0)</f>
        <v>60</v>
      </c>
      <c r="J1467" s="2">
        <v>1006656554</v>
      </c>
      <c r="K1467" s="4">
        <f>+VLOOKUP($J1467,DATOS_PERSONAL!B:C,2,0)</f>
        <v>1009</v>
      </c>
      <c r="L1467" s="4" t="str">
        <f>+VLOOKUP($J1467,DATOS_PERSONAL!B:D,3,0)</f>
        <v>OLGA</v>
      </c>
      <c r="M1467" s="4" t="str">
        <f>+VLOOKUP($J1467,DATOS_PERSONAL!B:E,4,0)</f>
        <v xml:space="preserve">JARAMILLO RODRIGUEZ </v>
      </c>
      <c r="N1467" s="4" t="str">
        <f>+VLOOKUP($J1467,DATOS_PERSONAL!B:F,5,0)</f>
        <v>OROBERLÍN S.A.S.</v>
      </c>
      <c r="O1467" s="4">
        <f>+VLOOKUP($A1467,DATOS_CAPACITACIONES!A:N,11)</f>
        <v>29</v>
      </c>
      <c r="P1467" s="4">
        <f>+VLOOKUP($A1467,DATOS_CAPACITACIONES!A:L,12)</f>
        <v>29</v>
      </c>
      <c r="Q1467" s="3">
        <f t="shared" si="22"/>
        <v>1</v>
      </c>
    </row>
    <row r="1468" spans="1:17" ht="34.5" customHeight="1" x14ac:dyDescent="0.25">
      <c r="A1468" s="2">
        <v>58</v>
      </c>
      <c r="B1468" s="4" t="str">
        <f>+VLOOKUP($A1468,DATOS_CAPACITACIONES!A:B,2,0)</f>
        <v>SST</v>
      </c>
      <c r="C1468" s="4" t="str">
        <f>+VLOOKUP($A1468,DATOS_CAPACITACIONES!A:C,3,0)</f>
        <v>Charla motivacional</v>
      </c>
      <c r="D1468" s="4" t="str">
        <f>+VLOOKUP($A1468,DATOS_CAPACITACIONES!A:D,4,0)</f>
        <v>Crear espacios de motivación y trabajo en equipo</v>
      </c>
      <c r="E1468" s="4" t="str">
        <f>+VLOOKUP($A1468,DATOS_CAPACITACIONES!A:E,5,0)</f>
        <v>Tatiana Duarte</v>
      </c>
      <c r="F1468" s="4" t="str">
        <f>+VLOOKUP($A1468,DATOS_CAPACITACIONES!A:F,6,0)</f>
        <v>Felipe Arias</v>
      </c>
      <c r="G1468" s="4" t="str">
        <f>+VLOOKUP($A1468,DATOS_CAPACITACIONES!A:G,7,0)</f>
        <v xml:space="preserve">Finca el Pilar </v>
      </c>
      <c r="H1468" s="5">
        <f>+VLOOKUP($A1468,DATOS_CAPACITACIONES!A:H,8,0)</f>
        <v>44424</v>
      </c>
      <c r="I1468" s="4">
        <f>+VLOOKUP($A1468,DATOS_CAPACITACIONES!A:I,9,0)</f>
        <v>60</v>
      </c>
      <c r="J1468" s="2">
        <v>1121910483</v>
      </c>
      <c r="K1468" s="4">
        <f>+VLOOKUP($J1468,DATOS_PERSONAL!B:C,2,0)</f>
        <v>1538</v>
      </c>
      <c r="L1468" s="4" t="str">
        <f>+VLOOKUP($J1468,DATOS_PERSONAL!B:D,3,0)</f>
        <v>ADRIANA</v>
      </c>
      <c r="M1468" s="4" t="str">
        <f>+VLOOKUP($J1468,DATOS_PERSONAL!B:E,4,0)</f>
        <v xml:space="preserve">JARAMILLO OVALLE </v>
      </c>
      <c r="N1468" s="4" t="str">
        <f>+VLOOKUP($J1468,DATOS_PERSONAL!B:F,5,0)</f>
        <v>OROBERLÍN S.A.S.</v>
      </c>
      <c r="O1468" s="4">
        <f>+VLOOKUP($A1468,DATOS_CAPACITACIONES!A:N,11)</f>
        <v>29</v>
      </c>
      <c r="P1468" s="4">
        <f>+VLOOKUP($A1468,DATOS_CAPACITACIONES!A:L,12)</f>
        <v>29</v>
      </c>
      <c r="Q1468" s="3">
        <f t="shared" si="22"/>
        <v>1</v>
      </c>
    </row>
    <row r="1469" spans="1:17" ht="34.5" customHeight="1" x14ac:dyDescent="0.25">
      <c r="A1469" s="2">
        <v>58</v>
      </c>
      <c r="B1469" s="4" t="str">
        <f>+VLOOKUP($A1469,DATOS_CAPACITACIONES!A:B,2,0)</f>
        <v>SST</v>
      </c>
      <c r="C1469" s="4" t="str">
        <f>+VLOOKUP($A1469,DATOS_CAPACITACIONES!A:C,3,0)</f>
        <v>Charla motivacional</v>
      </c>
      <c r="D1469" s="4" t="str">
        <f>+VLOOKUP($A1469,DATOS_CAPACITACIONES!A:D,4,0)</f>
        <v>Crear espacios de motivación y trabajo en equipo</v>
      </c>
      <c r="E1469" s="4" t="str">
        <f>+VLOOKUP($A1469,DATOS_CAPACITACIONES!A:E,5,0)</f>
        <v>Tatiana Duarte</v>
      </c>
      <c r="F1469" s="4" t="str">
        <f>+VLOOKUP($A1469,DATOS_CAPACITACIONES!A:F,6,0)</f>
        <v>Felipe Arias</v>
      </c>
      <c r="G1469" s="4" t="str">
        <f>+VLOOKUP($A1469,DATOS_CAPACITACIONES!A:G,7,0)</f>
        <v xml:space="preserve">Finca el Pilar </v>
      </c>
      <c r="H1469" s="5">
        <f>+VLOOKUP($A1469,DATOS_CAPACITACIONES!A:H,8,0)</f>
        <v>44424</v>
      </c>
      <c r="I1469" s="4">
        <f>+VLOOKUP($A1469,DATOS_CAPACITACIONES!A:I,9,0)</f>
        <v>60</v>
      </c>
      <c r="J1469" s="2">
        <v>1121819496</v>
      </c>
      <c r="K1469" s="4">
        <f>+VLOOKUP($J1469,DATOS_PERSONAL!B:C,2,0)</f>
        <v>1008</v>
      </c>
      <c r="L1469" s="4" t="str">
        <f>+VLOOKUP($J1469,DATOS_PERSONAL!B:D,3,0)</f>
        <v xml:space="preserve"> OMAR JOSE</v>
      </c>
      <c r="M1469" s="4" t="str">
        <f>+VLOOKUP($J1469,DATOS_PERSONAL!B:E,4,0)</f>
        <v>HERNANDEZ RUIZ</v>
      </c>
      <c r="N1469" s="4" t="str">
        <f>+VLOOKUP($J1469,DATOS_PERSONAL!B:F,5,0)</f>
        <v>OROBERLÍN S.A.S.</v>
      </c>
      <c r="O1469" s="4">
        <f>+VLOOKUP($A1469,DATOS_CAPACITACIONES!A:N,11)</f>
        <v>29</v>
      </c>
      <c r="P1469" s="4">
        <f>+VLOOKUP($A1469,DATOS_CAPACITACIONES!A:L,12)</f>
        <v>29</v>
      </c>
      <c r="Q1469" s="3">
        <f t="shared" si="22"/>
        <v>1</v>
      </c>
    </row>
    <row r="1470" spans="1:17" ht="34.5" customHeight="1" x14ac:dyDescent="0.25">
      <c r="A1470" s="2">
        <v>58</v>
      </c>
      <c r="B1470" s="4" t="str">
        <f>+VLOOKUP($A1470,DATOS_CAPACITACIONES!A:B,2,0)</f>
        <v>SST</v>
      </c>
      <c r="C1470" s="4" t="str">
        <f>+VLOOKUP($A1470,DATOS_CAPACITACIONES!A:C,3,0)</f>
        <v>Charla motivacional</v>
      </c>
      <c r="D1470" s="4" t="str">
        <f>+VLOOKUP($A1470,DATOS_CAPACITACIONES!A:D,4,0)</f>
        <v>Crear espacios de motivación y trabajo en equipo</v>
      </c>
      <c r="E1470" s="4" t="str">
        <f>+VLOOKUP($A1470,DATOS_CAPACITACIONES!A:E,5,0)</f>
        <v>Tatiana Duarte</v>
      </c>
      <c r="F1470" s="4" t="str">
        <f>+VLOOKUP($A1470,DATOS_CAPACITACIONES!A:F,6,0)</f>
        <v>Felipe Arias</v>
      </c>
      <c r="G1470" s="4" t="str">
        <f>+VLOOKUP($A1470,DATOS_CAPACITACIONES!A:G,7,0)</f>
        <v xml:space="preserve">Finca el Pilar </v>
      </c>
      <c r="H1470" s="5">
        <f>+VLOOKUP($A1470,DATOS_CAPACITACIONES!A:H,8,0)</f>
        <v>44424</v>
      </c>
      <c r="I1470" s="4">
        <f>+VLOOKUP($A1470,DATOS_CAPACITACIONES!A:I,9,0)</f>
        <v>60</v>
      </c>
      <c r="J1470" s="2">
        <v>1121934150</v>
      </c>
      <c r="K1470" s="4">
        <f>+VLOOKUP($J1470,DATOS_PERSONAL!B:C,2,0)</f>
        <v>1058</v>
      </c>
      <c r="L1470" s="4" t="str">
        <f>+VLOOKUP($J1470,DATOS_PERSONAL!B:D,3,0)</f>
        <v xml:space="preserve"> YULIAN ANDRES</v>
      </c>
      <c r="M1470" s="4" t="str">
        <f>+VLOOKUP($J1470,DATOS_PERSONAL!B:E,4,0)</f>
        <v>HERNANDEZ MORENO</v>
      </c>
      <c r="N1470" s="4" t="str">
        <f>+VLOOKUP($J1470,DATOS_PERSONAL!B:F,5,0)</f>
        <v>OROBERLÍN S.A.S.</v>
      </c>
      <c r="O1470" s="4">
        <f>+VLOOKUP($A1470,DATOS_CAPACITACIONES!A:N,11)</f>
        <v>29</v>
      </c>
      <c r="P1470" s="4">
        <f>+VLOOKUP($A1470,DATOS_CAPACITACIONES!A:L,12)</f>
        <v>29</v>
      </c>
      <c r="Q1470" s="3">
        <f t="shared" si="22"/>
        <v>1</v>
      </c>
    </row>
    <row r="1471" spans="1:17" ht="34.5" customHeight="1" x14ac:dyDescent="0.25">
      <c r="A1471" s="2">
        <v>58</v>
      </c>
      <c r="B1471" s="4" t="str">
        <f>+VLOOKUP($A1471,DATOS_CAPACITACIONES!A:B,2,0)</f>
        <v>SST</v>
      </c>
      <c r="C1471" s="4" t="str">
        <f>+VLOOKUP($A1471,DATOS_CAPACITACIONES!A:C,3,0)</f>
        <v>Charla motivacional</v>
      </c>
      <c r="D1471" s="4" t="str">
        <f>+VLOOKUP($A1471,DATOS_CAPACITACIONES!A:D,4,0)</f>
        <v>Crear espacios de motivación y trabajo en equipo</v>
      </c>
      <c r="E1471" s="4" t="str">
        <f>+VLOOKUP($A1471,DATOS_CAPACITACIONES!A:E,5,0)</f>
        <v>Tatiana Duarte</v>
      </c>
      <c r="F1471" s="4" t="str">
        <f>+VLOOKUP($A1471,DATOS_CAPACITACIONES!A:F,6,0)</f>
        <v>Felipe Arias</v>
      </c>
      <c r="G1471" s="4" t="str">
        <f>+VLOOKUP($A1471,DATOS_CAPACITACIONES!A:G,7,0)</f>
        <v xml:space="preserve">Finca el Pilar </v>
      </c>
      <c r="H1471" s="5">
        <f>+VLOOKUP($A1471,DATOS_CAPACITACIONES!A:H,8,0)</f>
        <v>44424</v>
      </c>
      <c r="I1471" s="4">
        <f>+VLOOKUP($A1471,DATOS_CAPACITACIONES!A:I,9,0)</f>
        <v>60</v>
      </c>
      <c r="J1471" s="2">
        <v>1123116186</v>
      </c>
      <c r="K1471" s="4" t="str">
        <f>+VLOOKUP($J1471,DATOS_PERSONAL!B:C,2,0)</f>
        <v>N/A</v>
      </c>
      <c r="L1471" s="4" t="str">
        <f>+VLOOKUP($J1471,DATOS_PERSONAL!B:D,3,0)</f>
        <v xml:space="preserve"> JOSE NICODEMUS</v>
      </c>
      <c r="M1471" s="4" t="str">
        <f>+VLOOKUP($J1471,DATOS_PERSONAL!B:E,4,0)</f>
        <v>GUTIERREZ ARDILA</v>
      </c>
      <c r="N1471" s="4" t="str">
        <f>+VLOOKUP($J1471,DATOS_PERSONAL!B:F,5,0)</f>
        <v>PALMERAS CARARABO S.A.</v>
      </c>
      <c r="O1471" s="4">
        <f>+VLOOKUP($A1471,DATOS_CAPACITACIONES!A:N,11)</f>
        <v>29</v>
      </c>
      <c r="P1471" s="4">
        <f>+VLOOKUP($A1471,DATOS_CAPACITACIONES!A:L,12)</f>
        <v>29</v>
      </c>
      <c r="Q1471" s="3">
        <f t="shared" si="22"/>
        <v>1</v>
      </c>
    </row>
    <row r="1472" spans="1:17" ht="34.5" customHeight="1" x14ac:dyDescent="0.25">
      <c r="A1472" s="2">
        <v>58</v>
      </c>
      <c r="B1472" s="4" t="str">
        <f>+VLOOKUP($A1472,DATOS_CAPACITACIONES!A:B,2,0)</f>
        <v>SST</v>
      </c>
      <c r="C1472" s="4" t="str">
        <f>+VLOOKUP($A1472,DATOS_CAPACITACIONES!A:C,3,0)</f>
        <v>Charla motivacional</v>
      </c>
      <c r="D1472" s="4" t="str">
        <f>+VLOOKUP($A1472,DATOS_CAPACITACIONES!A:D,4,0)</f>
        <v>Crear espacios de motivación y trabajo en equipo</v>
      </c>
      <c r="E1472" s="4" t="str">
        <f>+VLOOKUP($A1472,DATOS_CAPACITACIONES!A:E,5,0)</f>
        <v>Tatiana Duarte</v>
      </c>
      <c r="F1472" s="4" t="str">
        <f>+VLOOKUP($A1472,DATOS_CAPACITACIONES!A:F,6,0)</f>
        <v>Felipe Arias</v>
      </c>
      <c r="G1472" s="4" t="str">
        <f>+VLOOKUP($A1472,DATOS_CAPACITACIONES!A:G,7,0)</f>
        <v xml:space="preserve">Finca el Pilar </v>
      </c>
      <c r="H1472" s="5">
        <f>+VLOOKUP($A1472,DATOS_CAPACITACIONES!A:H,8,0)</f>
        <v>44424</v>
      </c>
      <c r="I1472" s="4">
        <f>+VLOOKUP($A1472,DATOS_CAPACITACIONES!A:I,9,0)</f>
        <v>60</v>
      </c>
      <c r="J1472" s="2">
        <v>1121819501</v>
      </c>
      <c r="K1472" s="4">
        <f>+VLOOKUP($J1472,DATOS_PERSONAL!B:C,2,0)</f>
        <v>1494</v>
      </c>
      <c r="L1472" s="4" t="str">
        <f>+VLOOKUP($J1472,DATOS_PERSONAL!B:D,3,0)</f>
        <v>JOHN FREDY</v>
      </c>
      <c r="M1472" s="4" t="str">
        <f>+VLOOKUP($J1472,DATOS_PERSONAL!B:E,4,0)</f>
        <v xml:space="preserve">GARCIA GONZALEZ </v>
      </c>
      <c r="N1472" s="4" t="str">
        <f>+VLOOKUP($J1472,DATOS_PERSONAL!B:F,5,0)</f>
        <v>OROBERLÍN S.A.S.</v>
      </c>
      <c r="O1472" s="4">
        <f>+VLOOKUP($A1472,DATOS_CAPACITACIONES!A:N,11)</f>
        <v>29</v>
      </c>
      <c r="P1472" s="4">
        <f>+VLOOKUP($A1472,DATOS_CAPACITACIONES!A:L,12)</f>
        <v>29</v>
      </c>
      <c r="Q1472" s="3">
        <f t="shared" si="22"/>
        <v>1</v>
      </c>
    </row>
    <row r="1473" spans="1:17" ht="34.5" customHeight="1" x14ac:dyDescent="0.25">
      <c r="A1473" s="2">
        <v>58</v>
      </c>
      <c r="B1473" s="4" t="str">
        <f>+VLOOKUP($A1473,DATOS_CAPACITACIONES!A:B,2,0)</f>
        <v>SST</v>
      </c>
      <c r="C1473" s="4" t="str">
        <f>+VLOOKUP($A1473,DATOS_CAPACITACIONES!A:C,3,0)</f>
        <v>Charla motivacional</v>
      </c>
      <c r="D1473" s="4" t="str">
        <f>+VLOOKUP($A1473,DATOS_CAPACITACIONES!A:D,4,0)</f>
        <v>Crear espacios de motivación y trabajo en equipo</v>
      </c>
      <c r="E1473" s="4" t="str">
        <f>+VLOOKUP($A1473,DATOS_CAPACITACIONES!A:E,5,0)</f>
        <v>Tatiana Duarte</v>
      </c>
      <c r="F1473" s="4" t="str">
        <f>+VLOOKUP($A1473,DATOS_CAPACITACIONES!A:F,6,0)</f>
        <v>Felipe Arias</v>
      </c>
      <c r="G1473" s="4" t="str">
        <f>+VLOOKUP($A1473,DATOS_CAPACITACIONES!A:G,7,0)</f>
        <v xml:space="preserve">Finca el Pilar </v>
      </c>
      <c r="H1473" s="5">
        <f>+VLOOKUP($A1473,DATOS_CAPACITACIONES!A:H,8,0)</f>
        <v>44424</v>
      </c>
      <c r="I1473" s="4">
        <f>+VLOOKUP($A1473,DATOS_CAPACITACIONES!A:I,9,0)</f>
        <v>60</v>
      </c>
      <c r="J1473" s="2">
        <v>10187350</v>
      </c>
      <c r="K1473" s="4" t="str">
        <f>+VLOOKUP($J1473,DATOS_PERSONAL!B:C,2,0)</f>
        <v>N/A</v>
      </c>
      <c r="L1473" s="4" t="str">
        <f>+VLOOKUP($J1473,DATOS_PERSONAL!B:D,3,0)</f>
        <v>WILSON</v>
      </c>
      <c r="M1473" s="4" t="str">
        <f>+VLOOKUP($J1473,DATOS_PERSONAL!B:E,4,0)</f>
        <v>DIAZ BERNAL</v>
      </c>
      <c r="N1473" s="4" t="str">
        <f>+VLOOKUP($J1473,DATOS_PERSONAL!B:F,5,0)</f>
        <v>PALMERAS CARARABO S.A.</v>
      </c>
      <c r="O1473" s="4">
        <f>+VLOOKUP($A1473,DATOS_CAPACITACIONES!A:N,11)</f>
        <v>29</v>
      </c>
      <c r="P1473" s="4">
        <f>+VLOOKUP($A1473,DATOS_CAPACITACIONES!A:L,12)</f>
        <v>29</v>
      </c>
      <c r="Q1473" s="3">
        <f t="shared" si="22"/>
        <v>1</v>
      </c>
    </row>
    <row r="1474" spans="1:17" ht="34.5" customHeight="1" x14ac:dyDescent="0.25">
      <c r="A1474" s="2">
        <v>58</v>
      </c>
      <c r="B1474" s="4" t="str">
        <f>+VLOOKUP($A1474,DATOS_CAPACITACIONES!A:B,2,0)</f>
        <v>SST</v>
      </c>
      <c r="C1474" s="4" t="str">
        <f>+VLOOKUP($A1474,DATOS_CAPACITACIONES!A:C,3,0)</f>
        <v>Charla motivacional</v>
      </c>
      <c r="D1474" s="4" t="str">
        <f>+VLOOKUP($A1474,DATOS_CAPACITACIONES!A:D,4,0)</f>
        <v>Crear espacios de motivación y trabajo en equipo</v>
      </c>
      <c r="E1474" s="4" t="str">
        <f>+VLOOKUP($A1474,DATOS_CAPACITACIONES!A:E,5,0)</f>
        <v>Tatiana Duarte</v>
      </c>
      <c r="F1474" s="4" t="str">
        <f>+VLOOKUP($A1474,DATOS_CAPACITACIONES!A:F,6,0)</f>
        <v>Felipe Arias</v>
      </c>
      <c r="G1474" s="4" t="str">
        <f>+VLOOKUP($A1474,DATOS_CAPACITACIONES!A:G,7,0)</f>
        <v xml:space="preserve">Finca el Pilar </v>
      </c>
      <c r="H1474" s="5">
        <f>+VLOOKUP($A1474,DATOS_CAPACITACIONES!A:H,8,0)</f>
        <v>44424</v>
      </c>
      <c r="I1474" s="4">
        <f>+VLOOKUP($A1474,DATOS_CAPACITACIONES!A:I,9,0)</f>
        <v>60</v>
      </c>
      <c r="J1474" s="2">
        <v>1052702515</v>
      </c>
      <c r="K1474" s="4">
        <f>+VLOOKUP($J1474,DATOS_PERSONAL!B:C,2,0)</f>
        <v>1517</v>
      </c>
      <c r="L1474" s="4" t="str">
        <f>+VLOOKUP($J1474,DATOS_PERSONAL!B:D,3,0)</f>
        <v xml:space="preserve"> ALEXANDER</v>
      </c>
      <c r="M1474" s="4" t="str">
        <f>+VLOOKUP($J1474,DATOS_PERSONAL!B:E,4,0)</f>
        <v>ANGULO CANTILLO</v>
      </c>
      <c r="N1474" s="4" t="str">
        <f>+VLOOKUP($J1474,DATOS_PERSONAL!B:F,5,0)</f>
        <v>OROBERLÍN S.A.S.</v>
      </c>
      <c r="O1474" s="4">
        <f>+VLOOKUP($A1474,DATOS_CAPACITACIONES!A:N,11)</f>
        <v>29</v>
      </c>
      <c r="P1474" s="4">
        <f>+VLOOKUP($A1474,DATOS_CAPACITACIONES!A:L,12)</f>
        <v>29</v>
      </c>
      <c r="Q1474" s="3">
        <f t="shared" ref="Q1474:Q1537" si="23">(P1474/O1474)</f>
        <v>1</v>
      </c>
    </row>
    <row r="1475" spans="1:17" ht="34.5" customHeight="1" x14ac:dyDescent="0.25">
      <c r="A1475" s="2">
        <v>58</v>
      </c>
      <c r="B1475" s="4" t="str">
        <f>+VLOOKUP($A1475,DATOS_CAPACITACIONES!A:B,2,0)</f>
        <v>SST</v>
      </c>
      <c r="C1475" s="4" t="str">
        <f>+VLOOKUP($A1475,DATOS_CAPACITACIONES!A:C,3,0)</f>
        <v>Charla motivacional</v>
      </c>
      <c r="D1475" s="4" t="str">
        <f>+VLOOKUP($A1475,DATOS_CAPACITACIONES!A:D,4,0)</f>
        <v>Crear espacios de motivación y trabajo en equipo</v>
      </c>
      <c r="E1475" s="4" t="str">
        <f>+VLOOKUP($A1475,DATOS_CAPACITACIONES!A:E,5,0)</f>
        <v>Tatiana Duarte</v>
      </c>
      <c r="F1475" s="4" t="str">
        <f>+VLOOKUP($A1475,DATOS_CAPACITACIONES!A:F,6,0)</f>
        <v>Felipe Arias</v>
      </c>
      <c r="G1475" s="4" t="str">
        <f>+VLOOKUP($A1475,DATOS_CAPACITACIONES!A:G,7,0)</f>
        <v xml:space="preserve">Finca el Pilar </v>
      </c>
      <c r="H1475" s="5">
        <f>+VLOOKUP($A1475,DATOS_CAPACITACIONES!A:H,8,0)</f>
        <v>44424</v>
      </c>
      <c r="I1475" s="4">
        <f>+VLOOKUP($A1475,DATOS_CAPACITACIONES!A:I,9,0)</f>
        <v>60</v>
      </c>
      <c r="J1475" s="2">
        <v>1120499197</v>
      </c>
      <c r="K1475" s="4">
        <f>+VLOOKUP($J1475,DATOS_PERSONAL!B:C,2,0)</f>
        <v>1065</v>
      </c>
      <c r="L1475" s="4" t="str">
        <f>+VLOOKUP($J1475,DATOS_PERSONAL!B:D,3,0)</f>
        <v>LADY JOHANA</v>
      </c>
      <c r="M1475" s="4" t="str">
        <f>+VLOOKUP($J1475,DATOS_PERSONAL!B:E,4,0)</f>
        <v xml:space="preserve">ANDRADE SANCHEZ </v>
      </c>
      <c r="N1475" s="4" t="str">
        <f>+VLOOKUP($J1475,DATOS_PERSONAL!B:F,5,0)</f>
        <v>OROBERLÍN S.A.S.</v>
      </c>
      <c r="O1475" s="4">
        <f>+VLOOKUP($A1475,DATOS_CAPACITACIONES!A:N,11)</f>
        <v>29</v>
      </c>
      <c r="P1475" s="4">
        <f>+VLOOKUP($A1475,DATOS_CAPACITACIONES!A:L,12)</f>
        <v>29</v>
      </c>
      <c r="Q1475" s="3">
        <f t="shared" si="23"/>
        <v>1</v>
      </c>
    </row>
    <row r="1476" spans="1:17" ht="34.5" customHeight="1" x14ac:dyDescent="0.25">
      <c r="A1476" s="2">
        <v>58</v>
      </c>
      <c r="B1476" s="4" t="str">
        <f>+VLOOKUP($A1476,DATOS_CAPACITACIONES!A:B,2,0)</f>
        <v>SST</v>
      </c>
      <c r="C1476" s="4" t="str">
        <f>+VLOOKUP($A1476,DATOS_CAPACITACIONES!A:C,3,0)</f>
        <v>Charla motivacional</v>
      </c>
      <c r="D1476" s="4" t="str">
        <f>+VLOOKUP($A1476,DATOS_CAPACITACIONES!A:D,4,0)</f>
        <v>Crear espacios de motivación y trabajo en equipo</v>
      </c>
      <c r="E1476" s="4" t="str">
        <f>+VLOOKUP($A1476,DATOS_CAPACITACIONES!A:E,5,0)</f>
        <v>Tatiana Duarte</v>
      </c>
      <c r="F1476" s="4" t="str">
        <f>+VLOOKUP($A1476,DATOS_CAPACITACIONES!A:F,6,0)</f>
        <v>Felipe Arias</v>
      </c>
      <c r="G1476" s="4" t="str">
        <f>+VLOOKUP($A1476,DATOS_CAPACITACIONES!A:G,7,0)</f>
        <v xml:space="preserve">Finca el Pilar </v>
      </c>
      <c r="H1476" s="5">
        <f>+VLOOKUP($A1476,DATOS_CAPACITACIONES!A:H,8,0)</f>
        <v>44424</v>
      </c>
      <c r="I1476" s="4">
        <f>+VLOOKUP($A1476,DATOS_CAPACITACIONES!A:I,9,0)</f>
        <v>60</v>
      </c>
      <c r="J1476" s="2">
        <v>1121844449</v>
      </c>
      <c r="K1476" s="4">
        <f>+VLOOKUP($J1476,DATOS_PERSONAL!B:C,2,0)</f>
        <v>1097</v>
      </c>
      <c r="L1476" s="4" t="str">
        <f>+VLOOKUP($J1476,DATOS_PERSONAL!B:D,3,0)</f>
        <v>JOSE MANUEL</v>
      </c>
      <c r="M1476" s="4" t="str">
        <f>+VLOOKUP($J1476,DATOS_PERSONAL!B:E,4,0)</f>
        <v xml:space="preserve">AMAYA GONZALEZ </v>
      </c>
      <c r="N1476" s="4" t="str">
        <f>+VLOOKUP($J1476,DATOS_PERSONAL!B:F,5,0)</f>
        <v>OROBERLÍN S.A.S.</v>
      </c>
      <c r="O1476" s="4">
        <f>+VLOOKUP($A1476,DATOS_CAPACITACIONES!A:N,11)</f>
        <v>29</v>
      </c>
      <c r="P1476" s="4">
        <f>+VLOOKUP($A1476,DATOS_CAPACITACIONES!A:L,12)</f>
        <v>29</v>
      </c>
      <c r="Q1476" s="3">
        <f t="shared" si="23"/>
        <v>1</v>
      </c>
    </row>
    <row r="1477" spans="1:17" ht="34.5" customHeight="1" x14ac:dyDescent="0.25">
      <c r="A1477" s="2">
        <v>58</v>
      </c>
      <c r="B1477" s="4" t="str">
        <f>+VLOOKUP($A1477,DATOS_CAPACITACIONES!A:B,2,0)</f>
        <v>SST</v>
      </c>
      <c r="C1477" s="4" t="str">
        <f>+VLOOKUP($A1477,DATOS_CAPACITACIONES!A:C,3,0)</f>
        <v>Charla motivacional</v>
      </c>
      <c r="D1477" s="4" t="str">
        <f>+VLOOKUP($A1477,DATOS_CAPACITACIONES!A:D,4,0)</f>
        <v>Crear espacios de motivación y trabajo en equipo</v>
      </c>
      <c r="E1477" s="4" t="str">
        <f>+VLOOKUP($A1477,DATOS_CAPACITACIONES!A:E,5,0)</f>
        <v>Tatiana Duarte</v>
      </c>
      <c r="F1477" s="4" t="str">
        <f>+VLOOKUP($A1477,DATOS_CAPACITACIONES!A:F,6,0)</f>
        <v>Felipe Arias</v>
      </c>
      <c r="G1477" s="4" t="str">
        <f>+VLOOKUP($A1477,DATOS_CAPACITACIONES!A:G,7,0)</f>
        <v xml:space="preserve">Finca el Pilar </v>
      </c>
      <c r="H1477" s="5">
        <f>+VLOOKUP($A1477,DATOS_CAPACITACIONES!A:H,8,0)</f>
        <v>44424</v>
      </c>
      <c r="I1477" s="4">
        <f>+VLOOKUP($A1477,DATOS_CAPACITACIONES!A:I,9,0)</f>
        <v>60</v>
      </c>
      <c r="J1477" s="2">
        <v>17328515</v>
      </c>
      <c r="K1477" s="4" t="str">
        <f>+VLOOKUP($J1477,DATOS_PERSONAL!B:C,2,0)</f>
        <v>N/A</v>
      </c>
      <c r="L1477" s="4" t="str">
        <f>+VLOOKUP($J1477,DATOS_PERSONAL!B:D,3,0)</f>
        <v>BENJAMIN</v>
      </c>
      <c r="M1477" s="4" t="str">
        <f>+VLOOKUP($J1477,DATOS_PERSONAL!B:E,4,0)</f>
        <v>ALDANA RINCON</v>
      </c>
      <c r="N1477" s="4" t="str">
        <f>+VLOOKUP($J1477,DATOS_PERSONAL!B:F,5,0)</f>
        <v>PALMERAS CARARABO S.A.</v>
      </c>
      <c r="O1477" s="4">
        <f>+VLOOKUP($A1477,DATOS_CAPACITACIONES!A:N,11)</f>
        <v>29</v>
      </c>
      <c r="P1477" s="4">
        <f>+VLOOKUP($A1477,DATOS_CAPACITACIONES!A:L,12)</f>
        <v>29</v>
      </c>
      <c r="Q1477" s="3">
        <f t="shared" si="23"/>
        <v>1</v>
      </c>
    </row>
    <row r="1478" spans="1:17" ht="34.5" customHeight="1" x14ac:dyDescent="0.25">
      <c r="A1478" s="2">
        <v>59</v>
      </c>
      <c r="B1478" s="4" t="str">
        <f>+VLOOKUP($A1478,DATOS_CAPACITACIONES!A:B,2,0)</f>
        <v>Sanidad</v>
      </c>
      <c r="C1478" s="4" t="str">
        <f>+VLOOKUP($A1478,DATOS_CAPACITACIONES!A:C,3,0)</f>
        <v>Monitoreo de enfermedad, producción de cogollo</v>
      </c>
      <c r="D1478" s="4">
        <f>+VLOOKUP($A1478,DATOS_CAPACITACIONES!A:D,4,0)</f>
        <v>0</v>
      </c>
      <c r="E1478" s="4" t="str">
        <f>+VLOOKUP($A1478,DATOS_CAPACITACIONES!A:E,5,0)</f>
        <v>Omar Rivera</v>
      </c>
      <c r="F1478" s="4" t="str">
        <f>+VLOOKUP($A1478,DATOS_CAPACITACIONES!A:F,6,0)</f>
        <v>Omar Rivera</v>
      </c>
      <c r="G1478" s="4" t="str">
        <f>+VLOOKUP($A1478,DATOS_CAPACITACIONES!A:G,7,0)</f>
        <v xml:space="preserve">Finca El Pilar </v>
      </c>
      <c r="H1478" s="5">
        <f>+VLOOKUP($A1478,DATOS_CAPACITACIONES!A:H,8,0)</f>
        <v>44439</v>
      </c>
      <c r="I1478" s="4">
        <f>+VLOOKUP($A1478,DATOS_CAPACITACIONES!A:I,9,0)</f>
        <v>60</v>
      </c>
      <c r="J1478" s="2">
        <v>40411297</v>
      </c>
      <c r="K1478" s="4">
        <f>+VLOOKUP($J1478,DATOS_PERSONAL!B:C,2,0)</f>
        <v>1015</v>
      </c>
      <c r="L1478" s="4" t="str">
        <f>+VLOOKUP($J1478,DATOS_PERSONAL!B:D,3,0)</f>
        <v xml:space="preserve"> ANGELICA YOHANA</v>
      </c>
      <c r="M1478" s="4" t="str">
        <f>+VLOOKUP($J1478,DATOS_PERSONAL!B:E,4,0)</f>
        <v>RINCON</v>
      </c>
      <c r="N1478" s="4" t="str">
        <f>+VLOOKUP($J1478,DATOS_PERSONAL!B:F,5,0)</f>
        <v>OROBERLÍN S.A.S.</v>
      </c>
      <c r="O1478" s="4">
        <f>+VLOOKUP($A1478,DATOS_CAPACITACIONES!A:N,11)</f>
        <v>3</v>
      </c>
      <c r="P1478" s="4">
        <f>+VLOOKUP($A1478,DATOS_CAPACITACIONES!A:L,12)</f>
        <v>3</v>
      </c>
      <c r="Q1478" s="3">
        <f t="shared" si="23"/>
        <v>1</v>
      </c>
    </row>
    <row r="1479" spans="1:17" ht="34.5" customHeight="1" x14ac:dyDescent="0.25">
      <c r="A1479" s="2">
        <v>59</v>
      </c>
      <c r="B1479" s="4" t="str">
        <f>+VLOOKUP($A1479,DATOS_CAPACITACIONES!A:B,2,0)</f>
        <v>Sanidad</v>
      </c>
      <c r="C1479" s="4" t="str">
        <f>+VLOOKUP($A1479,DATOS_CAPACITACIONES!A:C,3,0)</f>
        <v>Monitoreo de enfermedad, producción de cogollo</v>
      </c>
      <c r="D1479" s="4">
        <f>+VLOOKUP($A1479,DATOS_CAPACITACIONES!A:D,4,0)</f>
        <v>0</v>
      </c>
      <c r="E1479" s="4" t="str">
        <f>+VLOOKUP($A1479,DATOS_CAPACITACIONES!A:E,5,0)</f>
        <v>Omar Rivera</v>
      </c>
      <c r="F1479" s="4" t="str">
        <f>+VLOOKUP($A1479,DATOS_CAPACITACIONES!A:F,6,0)</f>
        <v>Omar Rivera</v>
      </c>
      <c r="G1479" s="4" t="str">
        <f>+VLOOKUP($A1479,DATOS_CAPACITACIONES!A:G,7,0)</f>
        <v xml:space="preserve">Finca El Pilar </v>
      </c>
      <c r="H1479" s="5">
        <f>+VLOOKUP($A1479,DATOS_CAPACITACIONES!A:H,8,0)</f>
        <v>44439</v>
      </c>
      <c r="I1479" s="4">
        <f>+VLOOKUP($A1479,DATOS_CAPACITACIONES!A:I,9,0)</f>
        <v>60</v>
      </c>
      <c r="J1479" s="2">
        <v>1121952333</v>
      </c>
      <c r="K1479" s="4">
        <f>+VLOOKUP($J1479,DATOS_PERSONAL!B:C,2,0)</f>
        <v>1480</v>
      </c>
      <c r="L1479" s="4" t="str">
        <f>+VLOOKUP($J1479,DATOS_PERSONAL!B:D,3,0)</f>
        <v>DANNY ALEJANDRA</v>
      </c>
      <c r="M1479" s="4" t="str">
        <f>+VLOOKUP($J1479,DATOS_PERSONAL!B:E,4,0)</f>
        <v xml:space="preserve">GONZALEZ </v>
      </c>
      <c r="N1479" s="4" t="str">
        <f>+VLOOKUP($J1479,DATOS_PERSONAL!B:F,5,0)</f>
        <v>OROBERLÍN S.A.S.</v>
      </c>
      <c r="O1479" s="4">
        <f>+VLOOKUP($A1479,DATOS_CAPACITACIONES!A:N,11,0)</f>
        <v>3</v>
      </c>
      <c r="P1479" s="4">
        <f>+VLOOKUP($A1479,DATOS_CAPACITACIONES!A:L,12,0)</f>
        <v>3</v>
      </c>
      <c r="Q1479" s="3">
        <f t="shared" si="23"/>
        <v>1</v>
      </c>
    </row>
    <row r="1480" spans="1:17" ht="34.5" customHeight="1" x14ac:dyDescent="0.25">
      <c r="A1480" s="2">
        <v>59</v>
      </c>
      <c r="B1480" s="4" t="str">
        <f>+VLOOKUP($A1480,DATOS_CAPACITACIONES!A:B,2,0)</f>
        <v>Sanidad</v>
      </c>
      <c r="C1480" s="4" t="str">
        <f>+VLOOKUP($A1480,DATOS_CAPACITACIONES!A:C,3,0)</f>
        <v>Monitoreo de enfermedad, producción de cogollo</v>
      </c>
      <c r="D1480" s="4">
        <f>+VLOOKUP($A1480,DATOS_CAPACITACIONES!A:D,4,0)</f>
        <v>0</v>
      </c>
      <c r="E1480" s="4" t="str">
        <f>+VLOOKUP($A1480,DATOS_CAPACITACIONES!A:E,5,0)</f>
        <v>Omar Rivera</v>
      </c>
      <c r="F1480" s="4" t="str">
        <f>+VLOOKUP($A1480,DATOS_CAPACITACIONES!A:F,6,0)</f>
        <v>Omar Rivera</v>
      </c>
      <c r="G1480" s="4" t="str">
        <f>+VLOOKUP($A1480,DATOS_CAPACITACIONES!A:G,7,0)</f>
        <v xml:space="preserve">Finca El Pilar </v>
      </c>
      <c r="H1480" s="5">
        <f>+VLOOKUP($A1480,DATOS_CAPACITACIONES!A:H,8,0)</f>
        <v>44439</v>
      </c>
      <c r="I1480" s="4">
        <f>+VLOOKUP($A1480,DATOS_CAPACITACIONES!A:I,9,0)</f>
        <v>60</v>
      </c>
      <c r="J1480" s="2">
        <v>1109411143</v>
      </c>
      <c r="K1480" s="4">
        <f>+VLOOKUP($J1480,DATOS_PERSONAL!B:C,2,0)</f>
        <v>1477</v>
      </c>
      <c r="L1480" s="4" t="str">
        <f>+VLOOKUP($J1480,DATOS_PERSONAL!B:D,3,0)</f>
        <v>YISSY FERNANDA</v>
      </c>
      <c r="M1480" s="4" t="str">
        <f>+VLOOKUP($J1480,DATOS_PERSONAL!B:E,4,0)</f>
        <v xml:space="preserve">CASTRO CESPEDES </v>
      </c>
      <c r="N1480" s="4" t="str">
        <f>+VLOOKUP($J1480,DATOS_PERSONAL!B:F,5,0)</f>
        <v>OROBERLÍN S.A.S.</v>
      </c>
      <c r="O1480" s="4">
        <f>+VLOOKUP($A1480,DATOS_CAPACITACIONES!A:N,11)</f>
        <v>3</v>
      </c>
      <c r="P1480" s="4">
        <f>+VLOOKUP($A1480,DATOS_CAPACITACIONES!A:L,12)</f>
        <v>3</v>
      </c>
      <c r="Q1480" s="3">
        <f t="shared" si="23"/>
        <v>1</v>
      </c>
    </row>
    <row r="1481" spans="1:17" ht="34.5" customHeight="1" x14ac:dyDescent="0.25">
      <c r="A1481" s="2">
        <v>60</v>
      </c>
      <c r="B1481" s="4" t="str">
        <f>+VLOOKUP($A1481,DATOS_CAPACITACIONES!A:B,2,0)</f>
        <v>Administración</v>
      </c>
      <c r="C1481" s="4" t="str">
        <f>+VLOOKUP($A1481,DATOS_CAPACITACIONES!A:C,3,0)</f>
        <v xml:space="preserve">Inducción a la organización </v>
      </c>
      <c r="D1481" s="4" t="str">
        <f>+VLOOKUP($A1481,DATOS_CAPACITACIONES!A:D,4,0)</f>
        <v>Se realiza inducción en aspectos de la organización, seguridad y salud en el trabajo, ambientales y a la labor que se va a desempeñar</v>
      </c>
      <c r="E1481" s="4" t="str">
        <f>+VLOOKUP($A1481,DATOS_CAPACITACIONES!A:E,5,0)</f>
        <v>Felipe Arias, William Fierro</v>
      </c>
      <c r="F1481" s="4" t="str">
        <f>+VLOOKUP($A1481,DATOS_CAPACITACIONES!A:F,6,0)</f>
        <v>Felipe Arias, William Fierro</v>
      </c>
      <c r="G1481" s="4" t="str">
        <f>+VLOOKUP($A1481,DATOS_CAPACITACIONES!A:G,7,0)</f>
        <v xml:space="preserve">Finca el pilar </v>
      </c>
      <c r="H1481" s="5">
        <f>+VLOOKUP($A1481,DATOS_CAPACITACIONES!A:H,8,0)</f>
        <v>44440</v>
      </c>
      <c r="I1481" s="4">
        <f>+VLOOKUP($A1481,DATOS_CAPACITACIONES!A:I,9,0)</f>
        <v>60</v>
      </c>
      <c r="J1481" s="2">
        <v>1121890868</v>
      </c>
      <c r="K1481" s="4" t="str">
        <f>+VLOOKUP($J1481,DATOS_PERSONAL!B:C,2,0)</f>
        <v>N/A</v>
      </c>
      <c r="L1481" s="4" t="str">
        <f>+VLOOKUP($J1481,DATOS_PERSONAL!B:D,3,0)</f>
        <v>JAIME</v>
      </c>
      <c r="M1481" s="4" t="str">
        <f>+VLOOKUP($J1481,DATOS_PERSONAL!B:E,4,0)</f>
        <v>LOZADA</v>
      </c>
      <c r="N1481" s="4" t="str">
        <f>+VLOOKUP($J1481,DATOS_PERSONAL!B:F,5,0)</f>
        <v>PALMERAS CARARABO S.A.</v>
      </c>
      <c r="O1481" s="4">
        <f>+VLOOKUP($A1481,DATOS_CAPACITACIONES!A:N,11)</f>
        <v>1</v>
      </c>
      <c r="P1481" s="4">
        <f>+VLOOKUP($A1481,DATOS_CAPACITACIONES!A:L,12)</f>
        <v>1</v>
      </c>
      <c r="Q1481" s="3">
        <f t="shared" si="23"/>
        <v>1</v>
      </c>
    </row>
    <row r="1482" spans="1:17" ht="34.5" customHeight="1" x14ac:dyDescent="0.25">
      <c r="A1482" s="2">
        <v>61</v>
      </c>
      <c r="B1482" s="4" t="str">
        <f>+VLOOKUP($A1482,DATOS_CAPACITACIONES!A:B,2,0)</f>
        <v>Sanidad</v>
      </c>
      <c r="C1482" s="4" t="str">
        <f>+VLOOKUP($A1482,DATOS_CAPACITACIONES!A:C,3,0)</f>
        <v>Diferentes enfermedades de la palma de aceite</v>
      </c>
      <c r="D1482" s="4">
        <f>+VLOOKUP($A1482,DATOS_CAPACITACIONES!A:D,4,0)</f>
        <v>0</v>
      </c>
      <c r="E1482" s="4" t="str">
        <f>+VLOOKUP($A1482,DATOS_CAPACITACIONES!A:E,5,0)</f>
        <v>Omar Rivera</v>
      </c>
      <c r="F1482" s="4" t="str">
        <f>+VLOOKUP($A1482,DATOS_CAPACITACIONES!A:F,6,0)</f>
        <v>Omar Rivera</v>
      </c>
      <c r="G1482" s="4" t="str">
        <f>+VLOOKUP($A1482,DATOS_CAPACITACIONES!A:G,7,0)</f>
        <v xml:space="preserve">Finca El Pilar </v>
      </c>
      <c r="H1482" s="5">
        <f>+VLOOKUP($A1482,DATOS_CAPACITACIONES!A:H,8,0)</f>
        <v>44440</v>
      </c>
      <c r="I1482" s="4">
        <f>+VLOOKUP($A1482,DATOS_CAPACITACIONES!A:I,9,0)</f>
        <v>120</v>
      </c>
      <c r="J1482" s="2">
        <v>31031744</v>
      </c>
      <c r="K1482" s="4">
        <f>+VLOOKUP($J1482,DATOS_PERSONAL!B:C,2,0)</f>
        <v>1023</v>
      </c>
      <c r="L1482" s="4" t="str">
        <f>+VLOOKUP($J1482,DATOS_PERSONAL!B:D,3,0)</f>
        <v xml:space="preserve"> MARIA EUGENIA</v>
      </c>
      <c r="M1482" s="4" t="str">
        <f>+VLOOKUP($J1482,DATOS_PERSONAL!B:E,4,0)</f>
        <v>VARGAS OVALLE</v>
      </c>
      <c r="N1482" s="4" t="str">
        <f>+VLOOKUP($J1482,DATOS_PERSONAL!B:F,5,0)</f>
        <v>OROBERLÍN S.A.S.</v>
      </c>
      <c r="O1482" s="4">
        <f>+VLOOKUP($A1482,DATOS_CAPACITACIONES!A:N,11)</f>
        <v>39</v>
      </c>
      <c r="P1482" s="4">
        <f>+VLOOKUP($A1482,DATOS_CAPACITACIONES!A:L,12)</f>
        <v>39</v>
      </c>
      <c r="Q1482" s="3">
        <f t="shared" si="23"/>
        <v>1</v>
      </c>
    </row>
    <row r="1483" spans="1:17" ht="34.5" customHeight="1" x14ac:dyDescent="0.25">
      <c r="A1483" s="2">
        <v>61</v>
      </c>
      <c r="B1483" s="4" t="str">
        <f>+VLOOKUP($A1483,DATOS_CAPACITACIONES!A:B,2,0)</f>
        <v>Sanidad</v>
      </c>
      <c r="C1483" s="4" t="str">
        <f>+VLOOKUP($A1483,DATOS_CAPACITACIONES!A:C,3,0)</f>
        <v>Diferentes enfermedades de la palma de aceite</v>
      </c>
      <c r="D1483" s="4">
        <f>+VLOOKUP($A1483,DATOS_CAPACITACIONES!A:D,4,0)</f>
        <v>0</v>
      </c>
      <c r="E1483" s="4" t="str">
        <f>+VLOOKUP($A1483,DATOS_CAPACITACIONES!A:E,5,0)</f>
        <v>Omar Rivera</v>
      </c>
      <c r="F1483" s="4" t="str">
        <f>+VLOOKUP($A1483,DATOS_CAPACITACIONES!A:F,6,0)</f>
        <v>Omar Rivera</v>
      </c>
      <c r="G1483" s="4" t="str">
        <f>+VLOOKUP($A1483,DATOS_CAPACITACIONES!A:G,7,0)</f>
        <v xml:space="preserve">Finca El Pilar </v>
      </c>
      <c r="H1483" s="5">
        <f>+VLOOKUP($A1483,DATOS_CAPACITACIONES!A:H,8,0)</f>
        <v>44440</v>
      </c>
      <c r="I1483" s="4">
        <f>+VLOOKUP($A1483,DATOS_CAPACITACIONES!A:I,9,0)</f>
        <v>120</v>
      </c>
      <c r="J1483" s="2">
        <v>1116786787</v>
      </c>
      <c r="K1483" s="4" t="str">
        <f>+VLOOKUP($J1483,DATOS_PERSONAL!B:C,2,0)</f>
        <v>N/A</v>
      </c>
      <c r="L1483" s="4" t="str">
        <f>+VLOOKUP($J1483,DATOS_PERSONAL!B:D,3,0)</f>
        <v xml:space="preserve"> ANDRES DAVID </v>
      </c>
      <c r="M1483" s="4" t="str">
        <f>+VLOOKUP($J1483,DATOS_PERSONAL!B:E,4,0)</f>
        <v>VALLEJO CASTAÑEDA</v>
      </c>
      <c r="N1483" s="4" t="str">
        <f>+VLOOKUP($J1483,DATOS_PERSONAL!B:F,5,0)</f>
        <v>PALMERAS CARARABO S.A.</v>
      </c>
      <c r="O1483" s="4">
        <f>+VLOOKUP($A1483,DATOS_CAPACITACIONES!A:N,11)</f>
        <v>39</v>
      </c>
      <c r="P1483" s="4">
        <f>+VLOOKUP($A1483,DATOS_CAPACITACIONES!A:L,12)</f>
        <v>39</v>
      </c>
      <c r="Q1483" s="3">
        <f t="shared" si="23"/>
        <v>1</v>
      </c>
    </row>
    <row r="1484" spans="1:17" ht="34.5" customHeight="1" x14ac:dyDescent="0.25">
      <c r="A1484" s="2">
        <v>61</v>
      </c>
      <c r="B1484" s="4" t="str">
        <f>+VLOOKUP($A1484,DATOS_CAPACITACIONES!A:B,2,0)</f>
        <v>Sanidad</v>
      </c>
      <c r="C1484" s="4" t="str">
        <f>+VLOOKUP($A1484,DATOS_CAPACITACIONES!A:C,3,0)</f>
        <v>Diferentes enfermedades de la palma de aceite</v>
      </c>
      <c r="D1484" s="4">
        <f>+VLOOKUP($A1484,DATOS_CAPACITACIONES!A:D,4,0)</f>
        <v>0</v>
      </c>
      <c r="E1484" s="4" t="str">
        <f>+VLOOKUP($A1484,DATOS_CAPACITACIONES!A:E,5,0)</f>
        <v>Omar Rivera</v>
      </c>
      <c r="F1484" s="4" t="str">
        <f>+VLOOKUP($A1484,DATOS_CAPACITACIONES!A:F,6,0)</f>
        <v>Omar Rivera</v>
      </c>
      <c r="G1484" s="4" t="str">
        <f>+VLOOKUP($A1484,DATOS_CAPACITACIONES!A:G,7,0)</f>
        <v xml:space="preserve">Finca El Pilar </v>
      </c>
      <c r="H1484" s="5">
        <f>+VLOOKUP($A1484,DATOS_CAPACITACIONES!A:H,8,0)</f>
        <v>44440</v>
      </c>
      <c r="I1484" s="4">
        <f>+VLOOKUP($A1484,DATOS_CAPACITACIONES!A:I,9,0)</f>
        <v>120</v>
      </c>
      <c r="J1484" s="2">
        <v>17267214</v>
      </c>
      <c r="K1484" s="4">
        <f>+VLOOKUP($J1484,DATOS_PERSONAL!B:C,2,0)</f>
        <v>1311</v>
      </c>
      <c r="L1484" s="4" t="str">
        <f>+VLOOKUP($J1484,DATOS_PERSONAL!B:D,3,0)</f>
        <v>JOSE ALVARO</v>
      </c>
      <c r="M1484" s="4" t="str">
        <f>+VLOOKUP($J1484,DATOS_PERSONAL!B:E,4,0)</f>
        <v xml:space="preserve">SUAREZ TRIVIÑO </v>
      </c>
      <c r="N1484" s="4" t="str">
        <f>+VLOOKUP($J1484,DATOS_PERSONAL!B:F,5,0)</f>
        <v>OROBERLÍN S.A.S.</v>
      </c>
      <c r="O1484" s="4">
        <f>+VLOOKUP($A1484,DATOS_CAPACITACIONES!A:N,11)</f>
        <v>39</v>
      </c>
      <c r="P1484" s="4">
        <f>+VLOOKUP($A1484,DATOS_CAPACITACIONES!A:L,12)</f>
        <v>39</v>
      </c>
      <c r="Q1484" s="3">
        <f t="shared" si="23"/>
        <v>1</v>
      </c>
    </row>
    <row r="1485" spans="1:17" ht="34.5" customHeight="1" x14ac:dyDescent="0.25">
      <c r="A1485" s="2">
        <v>61</v>
      </c>
      <c r="B1485" s="4" t="str">
        <f>+VLOOKUP($A1485,DATOS_CAPACITACIONES!A:B,2,0)</f>
        <v>Sanidad</v>
      </c>
      <c r="C1485" s="4" t="str">
        <f>+VLOOKUP($A1485,DATOS_CAPACITACIONES!A:C,3,0)</f>
        <v>Diferentes enfermedades de la palma de aceite</v>
      </c>
      <c r="D1485" s="4">
        <f>+VLOOKUP($A1485,DATOS_CAPACITACIONES!A:D,4,0)</f>
        <v>0</v>
      </c>
      <c r="E1485" s="4" t="str">
        <f>+VLOOKUP($A1485,DATOS_CAPACITACIONES!A:E,5,0)</f>
        <v>Omar Rivera</v>
      </c>
      <c r="F1485" s="4" t="str">
        <f>+VLOOKUP($A1485,DATOS_CAPACITACIONES!A:F,6,0)</f>
        <v>Omar Rivera</v>
      </c>
      <c r="G1485" s="4" t="str">
        <f>+VLOOKUP($A1485,DATOS_CAPACITACIONES!A:G,7,0)</f>
        <v xml:space="preserve">Finca El Pilar </v>
      </c>
      <c r="H1485" s="5">
        <f>+VLOOKUP($A1485,DATOS_CAPACITACIONES!A:H,8,0)</f>
        <v>44440</v>
      </c>
      <c r="I1485" s="4">
        <f>+VLOOKUP($A1485,DATOS_CAPACITACIONES!A:I,9,0)</f>
        <v>120</v>
      </c>
      <c r="J1485" s="2">
        <v>1006778024</v>
      </c>
      <c r="K1485" s="4">
        <f>+VLOOKUP($J1485,DATOS_PERSONAL!B:C,2,0)</f>
        <v>1505</v>
      </c>
      <c r="L1485" s="4" t="str">
        <f>+VLOOKUP($J1485,DATOS_PERSONAL!B:D,3,0)</f>
        <v>JUAN DAVID</v>
      </c>
      <c r="M1485" s="4" t="str">
        <f>+VLOOKUP($J1485,DATOS_PERSONAL!B:E,4,0)</f>
        <v xml:space="preserve">SOLORZA ROJAS </v>
      </c>
      <c r="N1485" s="4" t="str">
        <f>+VLOOKUP($J1485,DATOS_PERSONAL!B:F,5,0)</f>
        <v>OROBERLÍN S.A.S.</v>
      </c>
      <c r="O1485" s="4">
        <f>+VLOOKUP($A1485,DATOS_CAPACITACIONES!A:N,11)</f>
        <v>39</v>
      </c>
      <c r="P1485" s="4">
        <f>+VLOOKUP($A1485,DATOS_CAPACITACIONES!A:L,12)</f>
        <v>39</v>
      </c>
      <c r="Q1485" s="3">
        <f t="shared" si="23"/>
        <v>1</v>
      </c>
    </row>
    <row r="1486" spans="1:17" ht="34.5" customHeight="1" x14ac:dyDescent="0.25">
      <c r="A1486" s="2">
        <v>61</v>
      </c>
      <c r="B1486" s="4" t="str">
        <f>+VLOOKUP($A1486,DATOS_CAPACITACIONES!A:B,2,0)</f>
        <v>Sanidad</v>
      </c>
      <c r="C1486" s="4" t="str">
        <f>+VLOOKUP($A1486,DATOS_CAPACITACIONES!A:C,3,0)</f>
        <v>Diferentes enfermedades de la palma de aceite</v>
      </c>
      <c r="D1486" s="4">
        <f>+VLOOKUP($A1486,DATOS_CAPACITACIONES!A:D,4,0)</f>
        <v>0</v>
      </c>
      <c r="E1486" s="4" t="str">
        <f>+VLOOKUP($A1486,DATOS_CAPACITACIONES!A:E,5,0)</f>
        <v>Omar Rivera</v>
      </c>
      <c r="F1486" s="4" t="str">
        <f>+VLOOKUP($A1486,DATOS_CAPACITACIONES!A:F,6,0)</f>
        <v>Omar Rivera</v>
      </c>
      <c r="G1486" s="4" t="str">
        <f>+VLOOKUP($A1486,DATOS_CAPACITACIONES!A:G,7,0)</f>
        <v xml:space="preserve">Finca El Pilar </v>
      </c>
      <c r="H1486" s="5">
        <f>+VLOOKUP($A1486,DATOS_CAPACITACIONES!A:H,8,0)</f>
        <v>44440</v>
      </c>
      <c r="I1486" s="4">
        <f>+VLOOKUP($A1486,DATOS_CAPACITACIONES!A:I,9,0)</f>
        <v>120</v>
      </c>
      <c r="J1486" s="2">
        <v>40401255</v>
      </c>
      <c r="K1486" s="4">
        <f>+VLOOKUP($J1486,DATOS_PERSONAL!B:C,2,0)</f>
        <v>1034</v>
      </c>
      <c r="L1486" s="4" t="str">
        <f>+VLOOKUP($J1486,DATOS_PERSONAL!B:D,3,0)</f>
        <v>YUDY FERLAY</v>
      </c>
      <c r="M1486" s="4" t="str">
        <f>+VLOOKUP($J1486,DATOS_PERSONAL!B:E,4,0)</f>
        <v xml:space="preserve">ROMERO BERNAL </v>
      </c>
      <c r="N1486" s="4" t="str">
        <f>+VLOOKUP($J1486,DATOS_PERSONAL!B:F,5,0)</f>
        <v>OROBERLÍN S.A.S.</v>
      </c>
      <c r="O1486" s="4">
        <f>+VLOOKUP($A1486,DATOS_CAPACITACIONES!A:N,11)</f>
        <v>39</v>
      </c>
      <c r="P1486" s="4">
        <f>+VLOOKUP($A1486,DATOS_CAPACITACIONES!A:L,12)</f>
        <v>39</v>
      </c>
      <c r="Q1486" s="3">
        <f t="shared" si="23"/>
        <v>1</v>
      </c>
    </row>
    <row r="1487" spans="1:17" ht="34.5" customHeight="1" x14ac:dyDescent="0.25">
      <c r="A1487" s="2">
        <v>61</v>
      </c>
      <c r="B1487" s="4" t="str">
        <f>+VLOOKUP($A1487,DATOS_CAPACITACIONES!A:B,2,0)</f>
        <v>Sanidad</v>
      </c>
      <c r="C1487" s="4" t="str">
        <f>+VLOOKUP($A1487,DATOS_CAPACITACIONES!A:C,3,0)</f>
        <v>Diferentes enfermedades de la palma de aceite</v>
      </c>
      <c r="D1487" s="4">
        <f>+VLOOKUP($A1487,DATOS_CAPACITACIONES!A:D,4,0)</f>
        <v>0</v>
      </c>
      <c r="E1487" s="4" t="str">
        <f>+VLOOKUP($A1487,DATOS_CAPACITACIONES!A:E,5,0)</f>
        <v>Omar Rivera</v>
      </c>
      <c r="F1487" s="4" t="str">
        <f>+VLOOKUP($A1487,DATOS_CAPACITACIONES!A:F,6,0)</f>
        <v>Omar Rivera</v>
      </c>
      <c r="G1487" s="4" t="str">
        <f>+VLOOKUP($A1487,DATOS_CAPACITACIONES!A:G,7,0)</f>
        <v xml:space="preserve">Finca El Pilar </v>
      </c>
      <c r="H1487" s="5">
        <f>+VLOOKUP($A1487,DATOS_CAPACITACIONES!A:H,8,0)</f>
        <v>44440</v>
      </c>
      <c r="I1487" s="4">
        <f>+VLOOKUP($A1487,DATOS_CAPACITACIONES!A:I,9,0)</f>
        <v>120</v>
      </c>
      <c r="J1487" s="2">
        <v>1122132486</v>
      </c>
      <c r="K1487" s="4">
        <f>+VLOOKUP($J1487,DATOS_PERSONAL!B:C,2,0)</f>
        <v>1216</v>
      </c>
      <c r="L1487" s="4" t="str">
        <f>+VLOOKUP($J1487,DATOS_PERSONAL!B:D,3,0)</f>
        <v xml:space="preserve"> LAURA MARCELA</v>
      </c>
      <c r="M1487" s="4" t="str">
        <f>+VLOOKUP($J1487,DATOS_PERSONAL!B:E,4,0)</f>
        <v>ROJAS GARCIA</v>
      </c>
      <c r="N1487" s="4" t="str">
        <f>+VLOOKUP($J1487,DATOS_PERSONAL!B:F,5,0)</f>
        <v>OROBERLÍN S.A.S.</v>
      </c>
      <c r="O1487" s="4">
        <f>+VLOOKUP($A1487,DATOS_CAPACITACIONES!A:N,11)</f>
        <v>39</v>
      </c>
      <c r="P1487" s="4">
        <f>+VLOOKUP($A1487,DATOS_CAPACITACIONES!A:L,12)</f>
        <v>39</v>
      </c>
      <c r="Q1487" s="3">
        <f t="shared" si="23"/>
        <v>1</v>
      </c>
    </row>
    <row r="1488" spans="1:17" ht="34.5" customHeight="1" x14ac:dyDescent="0.25">
      <c r="A1488" s="2">
        <v>61</v>
      </c>
      <c r="B1488" s="4" t="str">
        <f>+VLOOKUP($A1488,DATOS_CAPACITACIONES!A:B,2,0)</f>
        <v>Sanidad</v>
      </c>
      <c r="C1488" s="4" t="str">
        <f>+VLOOKUP($A1488,DATOS_CAPACITACIONES!A:C,3,0)</f>
        <v>Diferentes enfermedades de la palma de aceite</v>
      </c>
      <c r="D1488" s="4">
        <f>+VLOOKUP($A1488,DATOS_CAPACITACIONES!A:D,4,0)</f>
        <v>0</v>
      </c>
      <c r="E1488" s="4" t="str">
        <f>+VLOOKUP($A1488,DATOS_CAPACITACIONES!A:E,5,0)</f>
        <v>Omar Rivera</v>
      </c>
      <c r="F1488" s="4" t="str">
        <f>+VLOOKUP($A1488,DATOS_CAPACITACIONES!A:F,6,0)</f>
        <v>Omar Rivera</v>
      </c>
      <c r="G1488" s="4" t="str">
        <f>+VLOOKUP($A1488,DATOS_CAPACITACIONES!A:G,7,0)</f>
        <v xml:space="preserve">Finca El Pilar </v>
      </c>
      <c r="H1488" s="5">
        <f>+VLOOKUP($A1488,DATOS_CAPACITACIONES!A:H,8,0)</f>
        <v>44440</v>
      </c>
      <c r="I1488" s="4">
        <f>+VLOOKUP($A1488,DATOS_CAPACITACIONES!A:I,9,0)</f>
        <v>120</v>
      </c>
      <c r="J1488" s="2">
        <v>1123114419</v>
      </c>
      <c r="K1488" s="4">
        <f>+VLOOKUP($J1488,DATOS_PERSONAL!B:C,2,0)</f>
        <v>1059</v>
      </c>
      <c r="L1488" s="4" t="str">
        <f>+VLOOKUP($J1488,DATOS_PERSONAL!B:D,3,0)</f>
        <v>ANA MARIA</v>
      </c>
      <c r="M1488" s="4" t="str">
        <f>+VLOOKUP($J1488,DATOS_PERSONAL!B:E,4,0)</f>
        <v xml:space="preserve">ROBAYO JIMENEZ </v>
      </c>
      <c r="N1488" s="4" t="str">
        <f>+VLOOKUP($J1488,DATOS_PERSONAL!B:F,5,0)</f>
        <v>OROBERLÍN S.A.S.</v>
      </c>
      <c r="O1488" s="4">
        <f>+VLOOKUP($A1488,DATOS_CAPACITACIONES!A:N,11)</f>
        <v>39</v>
      </c>
      <c r="P1488" s="4">
        <f>+VLOOKUP($A1488,DATOS_CAPACITACIONES!A:L,12)</f>
        <v>39</v>
      </c>
      <c r="Q1488" s="3">
        <f t="shared" si="23"/>
        <v>1</v>
      </c>
    </row>
    <row r="1489" spans="1:17" ht="34.5" customHeight="1" x14ac:dyDescent="0.25">
      <c r="A1489" s="2">
        <v>61</v>
      </c>
      <c r="B1489" s="4" t="str">
        <f>+VLOOKUP($A1489,DATOS_CAPACITACIONES!A:B,2,0)</f>
        <v>Sanidad</v>
      </c>
      <c r="C1489" s="4" t="str">
        <f>+VLOOKUP($A1489,DATOS_CAPACITACIONES!A:C,3,0)</f>
        <v>Diferentes enfermedades de la palma de aceite</v>
      </c>
      <c r="D1489" s="4">
        <f>+VLOOKUP($A1489,DATOS_CAPACITACIONES!A:D,4,0)</f>
        <v>0</v>
      </c>
      <c r="E1489" s="4" t="str">
        <f>+VLOOKUP($A1489,DATOS_CAPACITACIONES!A:E,5,0)</f>
        <v>Omar Rivera</v>
      </c>
      <c r="F1489" s="4" t="str">
        <f>+VLOOKUP($A1489,DATOS_CAPACITACIONES!A:F,6,0)</f>
        <v>Omar Rivera</v>
      </c>
      <c r="G1489" s="4" t="str">
        <f>+VLOOKUP($A1489,DATOS_CAPACITACIONES!A:G,7,0)</f>
        <v xml:space="preserve">Finca El Pilar </v>
      </c>
      <c r="H1489" s="5">
        <f>+VLOOKUP($A1489,DATOS_CAPACITACIONES!A:H,8,0)</f>
        <v>44440</v>
      </c>
      <c r="I1489" s="4">
        <f>+VLOOKUP($A1489,DATOS_CAPACITACIONES!A:I,9,0)</f>
        <v>120</v>
      </c>
      <c r="J1489" s="2">
        <v>1123114657</v>
      </c>
      <c r="K1489" s="4">
        <f>+VLOOKUP($J1489,DATOS_PERSONAL!B:C,2,0)</f>
        <v>1456</v>
      </c>
      <c r="L1489" s="4" t="str">
        <f>+VLOOKUP($J1489,DATOS_PERSONAL!B:D,3,0)</f>
        <v xml:space="preserve"> SIGUIFREDO</v>
      </c>
      <c r="M1489" s="4" t="str">
        <f>+VLOOKUP($J1489,DATOS_PERSONAL!B:E,4,0)</f>
        <v>ROBAYO JIMENEZ</v>
      </c>
      <c r="N1489" s="4" t="str">
        <f>+VLOOKUP($J1489,DATOS_PERSONAL!B:F,5,0)</f>
        <v>OROBERLÍN S.A.S.</v>
      </c>
      <c r="O1489" s="4">
        <f>+VLOOKUP($A1489,DATOS_CAPACITACIONES!A:N,11)</f>
        <v>39</v>
      </c>
      <c r="P1489" s="4">
        <f>+VLOOKUP($A1489,DATOS_CAPACITACIONES!A:L,12)</f>
        <v>39</v>
      </c>
      <c r="Q1489" s="3">
        <f t="shared" si="23"/>
        <v>1</v>
      </c>
    </row>
    <row r="1490" spans="1:17" ht="34.5" customHeight="1" x14ac:dyDescent="0.25">
      <c r="A1490" s="2">
        <v>61</v>
      </c>
      <c r="B1490" s="4" t="str">
        <f>+VLOOKUP($A1490,DATOS_CAPACITACIONES!A:B,2,0)</f>
        <v>Sanidad</v>
      </c>
      <c r="C1490" s="4" t="str">
        <f>+VLOOKUP($A1490,DATOS_CAPACITACIONES!A:C,3,0)</f>
        <v>Diferentes enfermedades de la palma de aceite</v>
      </c>
      <c r="D1490" s="4">
        <f>+VLOOKUP($A1490,DATOS_CAPACITACIONES!A:D,4,0)</f>
        <v>0</v>
      </c>
      <c r="E1490" s="4" t="str">
        <f>+VLOOKUP($A1490,DATOS_CAPACITACIONES!A:E,5,0)</f>
        <v>Omar Rivera</v>
      </c>
      <c r="F1490" s="4" t="str">
        <f>+VLOOKUP($A1490,DATOS_CAPACITACIONES!A:F,6,0)</f>
        <v>Omar Rivera</v>
      </c>
      <c r="G1490" s="4" t="str">
        <f>+VLOOKUP($A1490,DATOS_CAPACITACIONES!A:G,7,0)</f>
        <v xml:space="preserve">Finca El Pilar </v>
      </c>
      <c r="H1490" s="5">
        <f>+VLOOKUP($A1490,DATOS_CAPACITACIONES!A:H,8,0)</f>
        <v>44440</v>
      </c>
      <c r="I1490" s="4">
        <f>+VLOOKUP($A1490,DATOS_CAPACITACIONES!A:I,9,0)</f>
        <v>120</v>
      </c>
      <c r="J1490" s="2">
        <v>40411297</v>
      </c>
      <c r="K1490" s="4">
        <f>+VLOOKUP($J1490,DATOS_PERSONAL!B:C,2,0)</f>
        <v>1015</v>
      </c>
      <c r="L1490" s="4" t="str">
        <f>+VLOOKUP($J1490,DATOS_PERSONAL!B:D,3,0)</f>
        <v xml:space="preserve"> ANGELICA YOHANA</v>
      </c>
      <c r="M1490" s="4" t="str">
        <f>+VLOOKUP($J1490,DATOS_PERSONAL!B:E,4,0)</f>
        <v>RINCON</v>
      </c>
      <c r="N1490" s="4" t="str">
        <f>+VLOOKUP($J1490,DATOS_PERSONAL!B:F,5,0)</f>
        <v>OROBERLÍN S.A.S.</v>
      </c>
      <c r="O1490" s="4">
        <f>+VLOOKUP($A1490,DATOS_CAPACITACIONES!A:N,11)</f>
        <v>39</v>
      </c>
      <c r="P1490" s="4">
        <f>+VLOOKUP($A1490,DATOS_CAPACITACIONES!A:L,12)</f>
        <v>39</v>
      </c>
      <c r="Q1490" s="3">
        <f t="shared" si="23"/>
        <v>1</v>
      </c>
    </row>
    <row r="1491" spans="1:17" ht="34.5" customHeight="1" x14ac:dyDescent="0.25">
      <c r="A1491" s="2">
        <v>61</v>
      </c>
      <c r="B1491" s="4" t="str">
        <f>+VLOOKUP($A1491,DATOS_CAPACITACIONES!A:B,2,0)</f>
        <v>Sanidad</v>
      </c>
      <c r="C1491" s="4" t="str">
        <f>+VLOOKUP($A1491,DATOS_CAPACITACIONES!A:C,3,0)</f>
        <v>Diferentes enfermedades de la palma de aceite</v>
      </c>
      <c r="D1491" s="4">
        <f>+VLOOKUP($A1491,DATOS_CAPACITACIONES!A:D,4,0)</f>
        <v>0</v>
      </c>
      <c r="E1491" s="4" t="str">
        <f>+VLOOKUP($A1491,DATOS_CAPACITACIONES!A:E,5,0)</f>
        <v>Omar Rivera</v>
      </c>
      <c r="F1491" s="4" t="str">
        <f>+VLOOKUP($A1491,DATOS_CAPACITACIONES!A:F,6,0)</f>
        <v>Omar Rivera</v>
      </c>
      <c r="G1491" s="4" t="str">
        <f>+VLOOKUP($A1491,DATOS_CAPACITACIONES!A:G,7,0)</f>
        <v xml:space="preserve">Finca El Pilar </v>
      </c>
      <c r="H1491" s="5">
        <f>+VLOOKUP($A1491,DATOS_CAPACITACIONES!A:H,8,0)</f>
        <v>44440</v>
      </c>
      <c r="I1491" s="4">
        <f>+VLOOKUP($A1491,DATOS_CAPACITACIONES!A:I,9,0)</f>
        <v>120</v>
      </c>
      <c r="J1491" s="2">
        <v>1123514268</v>
      </c>
      <c r="K1491" s="4">
        <f>+VLOOKUP($J1491,DATOS_PERSONAL!B:C,2,0)</f>
        <v>1510</v>
      </c>
      <c r="L1491" s="4" t="str">
        <f>+VLOOKUP($J1491,DATOS_PERSONAL!B:D,3,0)</f>
        <v xml:space="preserve"> CRISTIAN ANDRES</v>
      </c>
      <c r="M1491" s="4" t="str">
        <f>+VLOOKUP($J1491,DATOS_PERSONAL!B:E,4,0)</f>
        <v>PEREZ GUAYABO</v>
      </c>
      <c r="N1491" s="4" t="str">
        <f>+VLOOKUP($J1491,DATOS_PERSONAL!B:F,5,0)</f>
        <v>OROBERLÍN S.A.S.</v>
      </c>
      <c r="O1491" s="4">
        <f>+VLOOKUP($A1491,DATOS_CAPACITACIONES!A:N,11)</f>
        <v>39</v>
      </c>
      <c r="P1491" s="4">
        <f>+VLOOKUP($A1491,DATOS_CAPACITACIONES!A:L,12)</f>
        <v>39</v>
      </c>
      <c r="Q1491" s="3">
        <f t="shared" si="23"/>
        <v>1</v>
      </c>
    </row>
    <row r="1492" spans="1:17" ht="34.5" customHeight="1" x14ac:dyDescent="0.25">
      <c r="A1492" s="2">
        <v>61</v>
      </c>
      <c r="B1492" s="4" t="str">
        <f>+VLOOKUP($A1492,DATOS_CAPACITACIONES!A:B,2,0)</f>
        <v>Sanidad</v>
      </c>
      <c r="C1492" s="4" t="str">
        <f>+VLOOKUP($A1492,DATOS_CAPACITACIONES!A:C,3,0)</f>
        <v>Diferentes enfermedades de la palma de aceite</v>
      </c>
      <c r="D1492" s="4">
        <f>+VLOOKUP($A1492,DATOS_CAPACITACIONES!A:D,4,0)</f>
        <v>0</v>
      </c>
      <c r="E1492" s="4" t="str">
        <f>+VLOOKUP($A1492,DATOS_CAPACITACIONES!A:E,5,0)</f>
        <v>Omar Rivera</v>
      </c>
      <c r="F1492" s="4" t="str">
        <f>+VLOOKUP($A1492,DATOS_CAPACITACIONES!A:F,6,0)</f>
        <v>Omar Rivera</v>
      </c>
      <c r="G1492" s="4" t="str">
        <f>+VLOOKUP($A1492,DATOS_CAPACITACIONES!A:G,7,0)</f>
        <v xml:space="preserve">Finca El Pilar </v>
      </c>
      <c r="H1492" s="5">
        <f>+VLOOKUP($A1492,DATOS_CAPACITACIONES!A:H,8,0)</f>
        <v>44440</v>
      </c>
      <c r="I1492" s="4">
        <f>+VLOOKUP($A1492,DATOS_CAPACITACIONES!A:I,9,0)</f>
        <v>120</v>
      </c>
      <c r="J1492" s="2">
        <v>1120571325</v>
      </c>
      <c r="K1492" s="4">
        <f>+VLOOKUP($J1492,DATOS_PERSONAL!B:C,2,0)</f>
        <v>1145</v>
      </c>
      <c r="L1492" s="4" t="str">
        <f>+VLOOKUP($J1492,DATOS_PERSONAL!B:D,3,0)</f>
        <v>WILINTON DAVID</v>
      </c>
      <c r="M1492" s="4" t="str">
        <f>+VLOOKUP($J1492,DATOS_PERSONAL!B:E,4,0)</f>
        <v xml:space="preserve">PADILLA MORALES </v>
      </c>
      <c r="N1492" s="4" t="str">
        <f>+VLOOKUP($J1492,DATOS_PERSONAL!B:F,5,0)</f>
        <v>OROBERLÍN S.A.S.</v>
      </c>
      <c r="O1492" s="4">
        <f>+VLOOKUP($A1492,DATOS_CAPACITACIONES!A:N,11)</f>
        <v>39</v>
      </c>
      <c r="P1492" s="4">
        <f>+VLOOKUP($A1492,DATOS_CAPACITACIONES!A:L,12)</f>
        <v>39</v>
      </c>
      <c r="Q1492" s="3">
        <f t="shared" si="23"/>
        <v>1</v>
      </c>
    </row>
    <row r="1493" spans="1:17" ht="34.5" customHeight="1" x14ac:dyDescent="0.25">
      <c r="A1493" s="2">
        <v>61</v>
      </c>
      <c r="B1493" s="4" t="str">
        <f>+VLOOKUP($A1493,DATOS_CAPACITACIONES!A:B,2,0)</f>
        <v>Sanidad</v>
      </c>
      <c r="C1493" s="4" t="str">
        <f>+VLOOKUP($A1493,DATOS_CAPACITACIONES!A:C,3,0)</f>
        <v>Diferentes enfermedades de la palma de aceite</v>
      </c>
      <c r="D1493" s="4">
        <f>+VLOOKUP($A1493,DATOS_CAPACITACIONES!A:D,4,0)</f>
        <v>0</v>
      </c>
      <c r="E1493" s="4" t="str">
        <f>+VLOOKUP($A1493,DATOS_CAPACITACIONES!A:E,5,0)</f>
        <v>Omar Rivera</v>
      </c>
      <c r="F1493" s="4" t="str">
        <f>+VLOOKUP($A1493,DATOS_CAPACITACIONES!A:F,6,0)</f>
        <v>Omar Rivera</v>
      </c>
      <c r="G1493" s="4" t="str">
        <f>+VLOOKUP($A1493,DATOS_CAPACITACIONES!A:G,7,0)</f>
        <v xml:space="preserve">Finca El Pilar </v>
      </c>
      <c r="H1493" s="5">
        <f>+VLOOKUP($A1493,DATOS_CAPACITACIONES!A:H,8,0)</f>
        <v>44440</v>
      </c>
      <c r="I1493" s="4">
        <f>+VLOOKUP($A1493,DATOS_CAPACITACIONES!A:I,9,0)</f>
        <v>120</v>
      </c>
      <c r="J1493" s="2">
        <v>1122131510</v>
      </c>
      <c r="K1493" s="4" t="str">
        <f>+VLOOKUP($J1493,DATOS_PERSONAL!B:C,2,0)</f>
        <v>N/A</v>
      </c>
      <c r="L1493" s="4" t="str">
        <f>+VLOOKUP($J1493,DATOS_PERSONAL!B:D,3,0)</f>
        <v xml:space="preserve"> DIEGO FERNANDO </v>
      </c>
      <c r="M1493" s="4" t="str">
        <f>+VLOOKUP($J1493,DATOS_PERSONAL!B:E,4,0)</f>
        <v>ORTIZ OSPINA</v>
      </c>
      <c r="N1493" s="4" t="str">
        <f>+VLOOKUP($J1493,DATOS_PERSONAL!B:F,5,0)</f>
        <v>PALMERAS CARARABO S.A.</v>
      </c>
      <c r="O1493" s="4">
        <f>+VLOOKUP($A1493,DATOS_CAPACITACIONES!A:N,11)</f>
        <v>39</v>
      </c>
      <c r="P1493" s="4">
        <f>+VLOOKUP($A1493,DATOS_CAPACITACIONES!A:L,12)</f>
        <v>39</v>
      </c>
      <c r="Q1493" s="3">
        <f t="shared" si="23"/>
        <v>1</v>
      </c>
    </row>
    <row r="1494" spans="1:17" ht="34.5" customHeight="1" x14ac:dyDescent="0.25">
      <c r="A1494" s="2">
        <v>61</v>
      </c>
      <c r="B1494" s="4" t="str">
        <f>+VLOOKUP($A1494,DATOS_CAPACITACIONES!A:B,2,0)</f>
        <v>Sanidad</v>
      </c>
      <c r="C1494" s="4" t="str">
        <f>+VLOOKUP($A1494,DATOS_CAPACITACIONES!A:C,3,0)</f>
        <v>Diferentes enfermedades de la palma de aceite</v>
      </c>
      <c r="D1494" s="4">
        <f>+VLOOKUP($A1494,DATOS_CAPACITACIONES!A:D,4,0)</f>
        <v>0</v>
      </c>
      <c r="E1494" s="4" t="str">
        <f>+VLOOKUP($A1494,DATOS_CAPACITACIONES!A:E,5,0)</f>
        <v>Omar Rivera</v>
      </c>
      <c r="F1494" s="4" t="str">
        <f>+VLOOKUP($A1494,DATOS_CAPACITACIONES!A:F,6,0)</f>
        <v>Omar Rivera</v>
      </c>
      <c r="G1494" s="4" t="str">
        <f>+VLOOKUP($A1494,DATOS_CAPACITACIONES!A:G,7,0)</f>
        <v xml:space="preserve">Finca El Pilar </v>
      </c>
      <c r="H1494" s="5">
        <f>+VLOOKUP($A1494,DATOS_CAPACITACIONES!A:H,8,0)</f>
        <v>44440</v>
      </c>
      <c r="I1494" s="4">
        <f>+VLOOKUP($A1494,DATOS_CAPACITACIONES!A:I,9,0)</f>
        <v>120</v>
      </c>
      <c r="J1494" s="2">
        <v>31031695</v>
      </c>
      <c r="K1494" s="4">
        <f>+VLOOKUP($J1494,DATOS_PERSONAL!B:C,2,0)</f>
        <v>1422</v>
      </c>
      <c r="L1494" s="4" t="str">
        <f>+VLOOKUP($J1494,DATOS_PERSONAL!B:D,3,0)</f>
        <v>ANA ELIZABETH</v>
      </c>
      <c r="M1494" s="4" t="str">
        <f>+VLOOKUP($J1494,DATOS_PERSONAL!B:E,4,0)</f>
        <v>ORTIZ</v>
      </c>
      <c r="N1494" s="4" t="str">
        <f>+VLOOKUP($J1494,DATOS_PERSONAL!B:F,5,0)</f>
        <v>OROBERLÍN S.A.S.</v>
      </c>
      <c r="O1494" s="4">
        <f>+VLOOKUP($A1494,DATOS_CAPACITACIONES!A:N,11)</f>
        <v>39</v>
      </c>
      <c r="P1494" s="4">
        <f>+VLOOKUP($A1494,DATOS_CAPACITACIONES!A:L,12)</f>
        <v>39</v>
      </c>
      <c r="Q1494" s="3">
        <f t="shared" si="23"/>
        <v>1</v>
      </c>
    </row>
    <row r="1495" spans="1:17" ht="34.5" customHeight="1" x14ac:dyDescent="0.25">
      <c r="A1495" s="2">
        <v>61</v>
      </c>
      <c r="B1495" s="4" t="str">
        <f>+VLOOKUP($A1495,DATOS_CAPACITACIONES!A:B,2,0)</f>
        <v>Sanidad</v>
      </c>
      <c r="C1495" s="4" t="str">
        <f>+VLOOKUP($A1495,DATOS_CAPACITACIONES!A:C,3,0)</f>
        <v>Diferentes enfermedades de la palma de aceite</v>
      </c>
      <c r="D1495" s="4">
        <f>+VLOOKUP($A1495,DATOS_CAPACITACIONES!A:D,4,0)</f>
        <v>0</v>
      </c>
      <c r="E1495" s="4" t="str">
        <f>+VLOOKUP($A1495,DATOS_CAPACITACIONES!A:E,5,0)</f>
        <v>Omar Rivera</v>
      </c>
      <c r="F1495" s="4" t="str">
        <f>+VLOOKUP($A1495,DATOS_CAPACITACIONES!A:F,6,0)</f>
        <v>Omar Rivera</v>
      </c>
      <c r="G1495" s="4" t="str">
        <f>+VLOOKUP($A1495,DATOS_CAPACITACIONES!A:G,7,0)</f>
        <v xml:space="preserve">Finca El Pilar </v>
      </c>
      <c r="H1495" s="5">
        <f>+VLOOKUP($A1495,DATOS_CAPACITACIONES!A:H,8,0)</f>
        <v>44440</v>
      </c>
      <c r="I1495" s="4">
        <f>+VLOOKUP($A1495,DATOS_CAPACITACIONES!A:I,9,0)</f>
        <v>120</v>
      </c>
      <c r="J1495" s="2">
        <v>1003274956</v>
      </c>
      <c r="K1495" s="4">
        <f>+VLOOKUP($J1495,DATOS_PERSONAL!B:C,2,0)</f>
        <v>1463</v>
      </c>
      <c r="L1495" s="4" t="str">
        <f>+VLOOKUP($J1495,DATOS_PERSONAL!B:D,3,0)</f>
        <v>WILSON ENRRIQUE</v>
      </c>
      <c r="M1495" s="4" t="str">
        <f>+VLOOKUP($J1495,DATOS_PERSONAL!B:E,4,0)</f>
        <v>MURILLO JIMENEZ</v>
      </c>
      <c r="N1495" s="4" t="str">
        <f>+VLOOKUP($J1495,DATOS_PERSONAL!B:F,5,0)</f>
        <v>OROBERLÍN S.A.S.</v>
      </c>
      <c r="O1495" s="4">
        <f>+VLOOKUP($A1495,DATOS_CAPACITACIONES!A:N,11)</f>
        <v>39</v>
      </c>
      <c r="P1495" s="4">
        <f>+VLOOKUP($A1495,DATOS_CAPACITACIONES!A:L,12)</f>
        <v>39</v>
      </c>
      <c r="Q1495" s="3">
        <f t="shared" si="23"/>
        <v>1</v>
      </c>
    </row>
    <row r="1496" spans="1:17" ht="34.5" customHeight="1" x14ac:dyDescent="0.25">
      <c r="A1496" s="2">
        <v>61</v>
      </c>
      <c r="B1496" s="4" t="str">
        <f>+VLOOKUP($A1496,DATOS_CAPACITACIONES!A:B,2,0)</f>
        <v>Sanidad</v>
      </c>
      <c r="C1496" s="4" t="str">
        <f>+VLOOKUP($A1496,DATOS_CAPACITACIONES!A:C,3,0)</f>
        <v>Diferentes enfermedades de la palma de aceite</v>
      </c>
      <c r="D1496" s="4">
        <f>+VLOOKUP($A1496,DATOS_CAPACITACIONES!A:D,4,0)</f>
        <v>0</v>
      </c>
      <c r="E1496" s="4" t="str">
        <f>+VLOOKUP($A1496,DATOS_CAPACITACIONES!A:E,5,0)</f>
        <v>Omar Rivera</v>
      </c>
      <c r="F1496" s="4" t="str">
        <f>+VLOOKUP($A1496,DATOS_CAPACITACIONES!A:F,6,0)</f>
        <v>Omar Rivera</v>
      </c>
      <c r="G1496" s="4" t="str">
        <f>+VLOOKUP($A1496,DATOS_CAPACITACIONES!A:G,7,0)</f>
        <v xml:space="preserve">Finca El Pilar </v>
      </c>
      <c r="H1496" s="5">
        <f>+VLOOKUP($A1496,DATOS_CAPACITACIONES!A:H,8,0)</f>
        <v>44440</v>
      </c>
      <c r="I1496" s="4">
        <f>+VLOOKUP($A1496,DATOS_CAPACITACIONES!A:I,9,0)</f>
        <v>120</v>
      </c>
      <c r="J1496" s="2">
        <v>40404467</v>
      </c>
      <c r="K1496" s="4">
        <f>+VLOOKUP($J1496,DATOS_PERSONAL!B:C,2,0)</f>
        <v>1029</v>
      </c>
      <c r="L1496" s="4" t="str">
        <f>+VLOOKUP($J1496,DATOS_PERSONAL!B:D,3,0)</f>
        <v>BLANCA MARINELLA</v>
      </c>
      <c r="M1496" s="4" t="str">
        <f>+VLOOKUP($J1496,DATOS_PERSONAL!B:E,4,0)</f>
        <v xml:space="preserve">MORENO SANCHEZ </v>
      </c>
      <c r="N1496" s="4" t="str">
        <f>+VLOOKUP($J1496,DATOS_PERSONAL!B:F,5,0)</f>
        <v>OROBERLÍN S.A.S.</v>
      </c>
      <c r="O1496" s="4">
        <f>+VLOOKUP($A1496,DATOS_CAPACITACIONES!A:N,11)</f>
        <v>39</v>
      </c>
      <c r="P1496" s="4">
        <f>+VLOOKUP($A1496,DATOS_CAPACITACIONES!A:L,12)</f>
        <v>39</v>
      </c>
      <c r="Q1496" s="3">
        <f t="shared" si="23"/>
        <v>1</v>
      </c>
    </row>
    <row r="1497" spans="1:17" ht="34.5" customHeight="1" x14ac:dyDescent="0.25">
      <c r="A1497" s="2">
        <v>61</v>
      </c>
      <c r="B1497" s="4" t="str">
        <f>+VLOOKUP($A1497,DATOS_CAPACITACIONES!A:B,2,0)</f>
        <v>Sanidad</v>
      </c>
      <c r="C1497" s="4" t="str">
        <f>+VLOOKUP($A1497,DATOS_CAPACITACIONES!A:C,3,0)</f>
        <v>Diferentes enfermedades de la palma de aceite</v>
      </c>
      <c r="D1497" s="4">
        <f>+VLOOKUP($A1497,DATOS_CAPACITACIONES!A:D,4,0)</f>
        <v>0</v>
      </c>
      <c r="E1497" s="4" t="str">
        <f>+VLOOKUP($A1497,DATOS_CAPACITACIONES!A:E,5,0)</f>
        <v>Omar Rivera</v>
      </c>
      <c r="F1497" s="4" t="str">
        <f>+VLOOKUP($A1497,DATOS_CAPACITACIONES!A:F,6,0)</f>
        <v>Omar Rivera</v>
      </c>
      <c r="G1497" s="4" t="str">
        <f>+VLOOKUP($A1497,DATOS_CAPACITACIONES!A:G,7,0)</f>
        <v xml:space="preserve">Finca El Pilar </v>
      </c>
      <c r="H1497" s="5">
        <f>+VLOOKUP($A1497,DATOS_CAPACITACIONES!A:H,8,0)</f>
        <v>44440</v>
      </c>
      <c r="I1497" s="4">
        <f>+VLOOKUP($A1497,DATOS_CAPACITACIONES!A:I,9,0)</f>
        <v>120</v>
      </c>
      <c r="J1497" s="2">
        <v>40326125</v>
      </c>
      <c r="K1497" s="4">
        <f>+VLOOKUP($J1497,DATOS_PERSONAL!B:C,2,0)</f>
        <v>1129</v>
      </c>
      <c r="L1497" s="4" t="str">
        <f>+VLOOKUP($J1497,DATOS_PERSONAL!B:D,3,0)</f>
        <v>LILIANA ANDREA</v>
      </c>
      <c r="M1497" s="4" t="str">
        <f>+VLOOKUP($J1497,DATOS_PERSONAL!B:E,4,0)</f>
        <v xml:space="preserve">MORENO NARVAEZ </v>
      </c>
      <c r="N1497" s="4" t="str">
        <f>+VLOOKUP($J1497,DATOS_PERSONAL!B:F,5,0)</f>
        <v>OROBERLÍN S.A.S.</v>
      </c>
      <c r="O1497" s="4">
        <f>+VLOOKUP($A1497,DATOS_CAPACITACIONES!A:N,11)</f>
        <v>39</v>
      </c>
      <c r="P1497" s="4">
        <f>+VLOOKUP($A1497,DATOS_CAPACITACIONES!A:L,12)</f>
        <v>39</v>
      </c>
      <c r="Q1497" s="3">
        <f t="shared" si="23"/>
        <v>1</v>
      </c>
    </row>
    <row r="1498" spans="1:17" ht="34.5" customHeight="1" x14ac:dyDescent="0.25">
      <c r="A1498" s="2">
        <v>61</v>
      </c>
      <c r="B1498" s="4" t="str">
        <f>+VLOOKUP($A1498,DATOS_CAPACITACIONES!A:B,2,0)</f>
        <v>Sanidad</v>
      </c>
      <c r="C1498" s="4" t="str">
        <f>+VLOOKUP($A1498,DATOS_CAPACITACIONES!A:C,3,0)</f>
        <v>Diferentes enfermedades de la palma de aceite</v>
      </c>
      <c r="D1498" s="4">
        <f>+VLOOKUP($A1498,DATOS_CAPACITACIONES!A:D,4,0)</f>
        <v>0</v>
      </c>
      <c r="E1498" s="4" t="str">
        <f>+VLOOKUP($A1498,DATOS_CAPACITACIONES!A:E,5,0)</f>
        <v>Omar Rivera</v>
      </c>
      <c r="F1498" s="4" t="str">
        <f>+VLOOKUP($A1498,DATOS_CAPACITACIONES!A:F,6,0)</f>
        <v>Omar Rivera</v>
      </c>
      <c r="G1498" s="4" t="str">
        <f>+VLOOKUP($A1498,DATOS_CAPACITACIONES!A:G,7,0)</f>
        <v xml:space="preserve">Finca El Pilar </v>
      </c>
      <c r="H1498" s="5">
        <f>+VLOOKUP($A1498,DATOS_CAPACITACIONES!A:H,8,0)</f>
        <v>44440</v>
      </c>
      <c r="I1498" s="4">
        <f>+VLOOKUP($A1498,DATOS_CAPACITACIONES!A:I,9,0)</f>
        <v>120</v>
      </c>
      <c r="J1498" s="2">
        <v>77103898</v>
      </c>
      <c r="K1498" s="4">
        <f>+VLOOKUP($J1498,DATOS_PERSONAL!B:C,2,0)</f>
        <v>1347</v>
      </c>
      <c r="L1498" s="4" t="str">
        <f>+VLOOKUP($J1498,DATOS_PERSONAL!B:D,3,0)</f>
        <v xml:space="preserve"> JHANDY EMIRO</v>
      </c>
      <c r="M1498" s="4" t="str">
        <f>+VLOOKUP($J1498,DATOS_PERSONAL!B:E,4,0)</f>
        <v>MARTINEZ OSPINO</v>
      </c>
      <c r="N1498" s="4" t="str">
        <f>+VLOOKUP($J1498,DATOS_PERSONAL!B:F,5,0)</f>
        <v>OROBERLÍN S.A.S.</v>
      </c>
      <c r="O1498" s="4">
        <f>+VLOOKUP($A1498,DATOS_CAPACITACIONES!A:N,11)</f>
        <v>39</v>
      </c>
      <c r="P1498" s="4">
        <f>+VLOOKUP($A1498,DATOS_CAPACITACIONES!A:L,12)</f>
        <v>39</v>
      </c>
      <c r="Q1498" s="3">
        <f t="shared" si="23"/>
        <v>1</v>
      </c>
    </row>
    <row r="1499" spans="1:17" ht="34.5" customHeight="1" x14ac:dyDescent="0.25">
      <c r="A1499" s="2">
        <v>61</v>
      </c>
      <c r="B1499" s="4" t="str">
        <f>+VLOOKUP($A1499,DATOS_CAPACITACIONES!A:B,2,0)</f>
        <v>Sanidad</v>
      </c>
      <c r="C1499" s="4" t="str">
        <f>+VLOOKUP($A1499,DATOS_CAPACITACIONES!A:C,3,0)</f>
        <v>Diferentes enfermedades de la palma de aceite</v>
      </c>
      <c r="D1499" s="4">
        <f>+VLOOKUP($A1499,DATOS_CAPACITACIONES!A:D,4,0)</f>
        <v>0</v>
      </c>
      <c r="E1499" s="4" t="str">
        <f>+VLOOKUP($A1499,DATOS_CAPACITACIONES!A:E,5,0)</f>
        <v>Omar Rivera</v>
      </c>
      <c r="F1499" s="4" t="str">
        <f>+VLOOKUP($A1499,DATOS_CAPACITACIONES!A:F,6,0)</f>
        <v>Omar Rivera</v>
      </c>
      <c r="G1499" s="4" t="str">
        <f>+VLOOKUP($A1499,DATOS_CAPACITACIONES!A:G,7,0)</f>
        <v xml:space="preserve">Finca El Pilar </v>
      </c>
      <c r="H1499" s="5">
        <f>+VLOOKUP($A1499,DATOS_CAPACITACIONES!A:H,8,0)</f>
        <v>44440</v>
      </c>
      <c r="I1499" s="4">
        <f>+VLOOKUP($A1499,DATOS_CAPACITACIONES!A:I,9,0)</f>
        <v>120</v>
      </c>
      <c r="J1499" s="2">
        <v>1121890868</v>
      </c>
      <c r="K1499" s="4" t="str">
        <f>+VLOOKUP($J1499,DATOS_PERSONAL!B:C,2,0)</f>
        <v>N/A</v>
      </c>
      <c r="L1499" s="4" t="str">
        <f>+VLOOKUP($J1499,DATOS_PERSONAL!B:D,3,0)</f>
        <v>JAIME</v>
      </c>
      <c r="M1499" s="4" t="str">
        <f>+VLOOKUP($J1499,DATOS_PERSONAL!B:E,4,0)</f>
        <v>LOZADA</v>
      </c>
      <c r="N1499" s="4" t="str">
        <f>+VLOOKUP($J1499,DATOS_PERSONAL!B:F,5,0)</f>
        <v>PALMERAS CARARABO S.A.</v>
      </c>
      <c r="O1499" s="4">
        <f>+VLOOKUP($A1499,DATOS_CAPACITACIONES!A:N,11)</f>
        <v>39</v>
      </c>
      <c r="P1499" s="4">
        <f>+VLOOKUP($A1499,DATOS_CAPACITACIONES!A:L,12)</f>
        <v>39</v>
      </c>
      <c r="Q1499" s="3">
        <f t="shared" si="23"/>
        <v>1</v>
      </c>
    </row>
    <row r="1500" spans="1:17" ht="34.5" customHeight="1" x14ac:dyDescent="0.25">
      <c r="A1500" s="2">
        <v>61</v>
      </c>
      <c r="B1500" s="4" t="str">
        <f>+VLOOKUP($A1500,DATOS_CAPACITACIONES!A:B,2,0)</f>
        <v>Sanidad</v>
      </c>
      <c r="C1500" s="4" t="str">
        <f>+VLOOKUP($A1500,DATOS_CAPACITACIONES!A:C,3,0)</f>
        <v>Diferentes enfermedades de la palma de aceite</v>
      </c>
      <c r="D1500" s="4">
        <f>+VLOOKUP($A1500,DATOS_CAPACITACIONES!A:D,4,0)</f>
        <v>0</v>
      </c>
      <c r="E1500" s="4" t="str">
        <f>+VLOOKUP($A1500,DATOS_CAPACITACIONES!A:E,5,0)</f>
        <v>Omar Rivera</v>
      </c>
      <c r="F1500" s="4" t="str">
        <f>+VLOOKUP($A1500,DATOS_CAPACITACIONES!A:F,6,0)</f>
        <v>Omar Rivera</v>
      </c>
      <c r="G1500" s="4" t="str">
        <f>+VLOOKUP($A1500,DATOS_CAPACITACIONES!A:G,7,0)</f>
        <v xml:space="preserve">Finca El Pilar </v>
      </c>
      <c r="H1500" s="5">
        <f>+VLOOKUP($A1500,DATOS_CAPACITACIONES!A:H,8,0)</f>
        <v>44440</v>
      </c>
      <c r="I1500" s="4">
        <f>+VLOOKUP($A1500,DATOS_CAPACITACIONES!A:I,9,0)</f>
        <v>120</v>
      </c>
      <c r="J1500" s="2">
        <v>1063724340</v>
      </c>
      <c r="K1500" s="4">
        <f>+VLOOKUP($J1500,DATOS_PERSONAL!B:C,2,0)</f>
        <v>1345</v>
      </c>
      <c r="L1500" s="4" t="str">
        <f>+VLOOKUP($J1500,DATOS_PERSONAL!B:D,3,0)</f>
        <v xml:space="preserve"> LUIS ALBERTO</v>
      </c>
      <c r="M1500" s="4" t="str">
        <f>+VLOOKUP($J1500,DATOS_PERSONAL!B:E,4,0)</f>
        <v>JULIO ANAYA</v>
      </c>
      <c r="N1500" s="4" t="str">
        <f>+VLOOKUP($J1500,DATOS_PERSONAL!B:F,5,0)</f>
        <v>OROBERLÍN S.A.S.</v>
      </c>
      <c r="O1500" s="4">
        <f>+VLOOKUP($A1500,DATOS_CAPACITACIONES!A:N,11)</f>
        <v>39</v>
      </c>
      <c r="P1500" s="4">
        <f>+VLOOKUP($A1500,DATOS_CAPACITACIONES!A:L,12)</f>
        <v>39</v>
      </c>
      <c r="Q1500" s="3">
        <f t="shared" si="23"/>
        <v>1</v>
      </c>
    </row>
    <row r="1501" spans="1:17" ht="34.5" customHeight="1" x14ac:dyDescent="0.25">
      <c r="A1501" s="2">
        <v>61</v>
      </c>
      <c r="B1501" s="4" t="str">
        <f>+VLOOKUP($A1501,DATOS_CAPACITACIONES!A:B,2,0)</f>
        <v>Sanidad</v>
      </c>
      <c r="C1501" s="4" t="str">
        <f>+VLOOKUP($A1501,DATOS_CAPACITACIONES!A:C,3,0)</f>
        <v>Diferentes enfermedades de la palma de aceite</v>
      </c>
      <c r="D1501" s="4">
        <f>+VLOOKUP($A1501,DATOS_CAPACITACIONES!A:D,4,0)</f>
        <v>0</v>
      </c>
      <c r="E1501" s="4" t="str">
        <f>+VLOOKUP($A1501,DATOS_CAPACITACIONES!A:E,5,0)</f>
        <v>Omar Rivera</v>
      </c>
      <c r="F1501" s="4" t="str">
        <f>+VLOOKUP($A1501,DATOS_CAPACITACIONES!A:F,6,0)</f>
        <v>Omar Rivera</v>
      </c>
      <c r="G1501" s="4" t="str">
        <f>+VLOOKUP($A1501,DATOS_CAPACITACIONES!A:G,7,0)</f>
        <v xml:space="preserve">Finca El Pilar </v>
      </c>
      <c r="H1501" s="5">
        <f>+VLOOKUP($A1501,DATOS_CAPACITACIONES!A:H,8,0)</f>
        <v>44440</v>
      </c>
      <c r="I1501" s="4">
        <f>+VLOOKUP($A1501,DATOS_CAPACITACIONES!A:I,9,0)</f>
        <v>120</v>
      </c>
      <c r="J1501" s="2">
        <v>1063724340</v>
      </c>
      <c r="K1501" s="4">
        <f>+VLOOKUP($J1501,DATOS_PERSONAL!B:C,2,0)</f>
        <v>1345</v>
      </c>
      <c r="L1501" s="4" t="str">
        <f>+VLOOKUP($J1501,DATOS_PERSONAL!B:D,3,0)</f>
        <v xml:space="preserve"> LUIS ALBERTO</v>
      </c>
      <c r="M1501" s="4" t="str">
        <f>+VLOOKUP($J1501,DATOS_PERSONAL!B:E,4,0)</f>
        <v>JULIO ANAYA</v>
      </c>
      <c r="N1501" s="4" t="str">
        <f>+VLOOKUP($J1501,DATOS_PERSONAL!B:F,5,0)</f>
        <v>OROBERLÍN S.A.S.</v>
      </c>
      <c r="O1501" s="4">
        <f>+VLOOKUP($A1501,DATOS_CAPACITACIONES!A:N,11)</f>
        <v>39</v>
      </c>
      <c r="P1501" s="4">
        <f>+VLOOKUP($A1501,DATOS_CAPACITACIONES!A:L,12)</f>
        <v>39</v>
      </c>
      <c r="Q1501" s="3">
        <f t="shared" si="23"/>
        <v>1</v>
      </c>
    </row>
    <row r="1502" spans="1:17" ht="34.5" customHeight="1" x14ac:dyDescent="0.25">
      <c r="A1502" s="2">
        <v>61</v>
      </c>
      <c r="B1502" s="4" t="str">
        <f>+VLOOKUP($A1502,DATOS_CAPACITACIONES!A:B,2,0)</f>
        <v>Sanidad</v>
      </c>
      <c r="C1502" s="4" t="str">
        <f>+VLOOKUP($A1502,DATOS_CAPACITACIONES!A:C,3,0)</f>
        <v>Diferentes enfermedades de la palma de aceite</v>
      </c>
      <c r="D1502" s="4">
        <f>+VLOOKUP($A1502,DATOS_CAPACITACIONES!A:D,4,0)</f>
        <v>0</v>
      </c>
      <c r="E1502" s="4" t="str">
        <f>+VLOOKUP($A1502,DATOS_CAPACITACIONES!A:E,5,0)</f>
        <v>Omar Rivera</v>
      </c>
      <c r="F1502" s="4" t="str">
        <f>+VLOOKUP($A1502,DATOS_CAPACITACIONES!A:F,6,0)</f>
        <v>Omar Rivera</v>
      </c>
      <c r="G1502" s="4" t="str">
        <f>+VLOOKUP($A1502,DATOS_CAPACITACIONES!A:G,7,0)</f>
        <v xml:space="preserve">Finca El Pilar </v>
      </c>
      <c r="H1502" s="5">
        <f>+VLOOKUP($A1502,DATOS_CAPACITACIONES!A:H,8,0)</f>
        <v>44440</v>
      </c>
      <c r="I1502" s="4">
        <f>+VLOOKUP($A1502,DATOS_CAPACITACIONES!A:I,9,0)</f>
        <v>120</v>
      </c>
      <c r="J1502" s="2">
        <v>1119888284</v>
      </c>
      <c r="K1502" s="4" t="str">
        <f>+VLOOKUP($J1502,DATOS_PERSONAL!B:C,2,0)</f>
        <v>N/A</v>
      </c>
      <c r="L1502" s="4" t="str">
        <f>+VLOOKUP($J1502,DATOS_PERSONAL!B:D,3,0)</f>
        <v>OSCAR</v>
      </c>
      <c r="M1502" s="4" t="str">
        <f>+VLOOKUP($J1502,DATOS_PERSONAL!B:E,4,0)</f>
        <v>JARAMILLO RODRIGUEZ</v>
      </c>
      <c r="N1502" s="4" t="str">
        <f>+VLOOKUP($J1502,DATOS_PERSONAL!B:F,5,0)</f>
        <v>PALMERAS CARARABO S.A.</v>
      </c>
      <c r="O1502" s="4">
        <f>+VLOOKUP($A1502,DATOS_CAPACITACIONES!A:N,11)</f>
        <v>39</v>
      </c>
      <c r="P1502" s="4">
        <f>+VLOOKUP($A1502,DATOS_CAPACITACIONES!A:L,12)</f>
        <v>39</v>
      </c>
      <c r="Q1502" s="3">
        <f t="shared" si="23"/>
        <v>1</v>
      </c>
    </row>
    <row r="1503" spans="1:17" ht="34.5" customHeight="1" x14ac:dyDescent="0.25">
      <c r="A1503" s="2">
        <v>61</v>
      </c>
      <c r="B1503" s="4" t="str">
        <f>+VLOOKUP($A1503,DATOS_CAPACITACIONES!A:B,2,0)</f>
        <v>Sanidad</v>
      </c>
      <c r="C1503" s="4" t="str">
        <f>+VLOOKUP($A1503,DATOS_CAPACITACIONES!A:C,3,0)</f>
        <v>Diferentes enfermedades de la palma de aceite</v>
      </c>
      <c r="D1503" s="4">
        <f>+VLOOKUP($A1503,DATOS_CAPACITACIONES!A:D,4,0)</f>
        <v>0</v>
      </c>
      <c r="E1503" s="4" t="str">
        <f>+VLOOKUP($A1503,DATOS_CAPACITACIONES!A:E,5,0)</f>
        <v>Omar Rivera</v>
      </c>
      <c r="F1503" s="4" t="str">
        <f>+VLOOKUP($A1503,DATOS_CAPACITACIONES!A:F,6,0)</f>
        <v>Omar Rivera</v>
      </c>
      <c r="G1503" s="4" t="str">
        <f>+VLOOKUP($A1503,DATOS_CAPACITACIONES!A:G,7,0)</f>
        <v xml:space="preserve">Finca El Pilar </v>
      </c>
      <c r="H1503" s="5">
        <f>+VLOOKUP($A1503,DATOS_CAPACITACIONES!A:H,8,0)</f>
        <v>44440</v>
      </c>
      <c r="I1503" s="4">
        <f>+VLOOKUP($A1503,DATOS_CAPACITACIONES!A:I,9,0)</f>
        <v>120</v>
      </c>
      <c r="J1503" s="2">
        <v>1121910483</v>
      </c>
      <c r="K1503" s="4">
        <f>+VLOOKUP($J1503,DATOS_PERSONAL!B:C,2,0)</f>
        <v>1538</v>
      </c>
      <c r="L1503" s="4" t="str">
        <f>+VLOOKUP($J1503,DATOS_PERSONAL!B:D,3,0)</f>
        <v>ADRIANA</v>
      </c>
      <c r="M1503" s="4" t="str">
        <f>+VLOOKUP($J1503,DATOS_PERSONAL!B:E,4,0)</f>
        <v xml:space="preserve">JARAMILLO OVALLE </v>
      </c>
      <c r="N1503" s="4" t="str">
        <f>+VLOOKUP($J1503,DATOS_PERSONAL!B:F,5,0)</f>
        <v>OROBERLÍN S.A.S.</v>
      </c>
      <c r="O1503" s="4">
        <f>+VLOOKUP($A1503,DATOS_CAPACITACIONES!A:N,11)</f>
        <v>39</v>
      </c>
      <c r="P1503" s="4">
        <f>+VLOOKUP($A1503,DATOS_CAPACITACIONES!A:L,12)</f>
        <v>39</v>
      </c>
      <c r="Q1503" s="3">
        <f t="shared" si="23"/>
        <v>1</v>
      </c>
    </row>
    <row r="1504" spans="1:17" ht="34.5" customHeight="1" x14ac:dyDescent="0.25">
      <c r="A1504" s="2">
        <v>61</v>
      </c>
      <c r="B1504" s="4" t="str">
        <f>+VLOOKUP($A1504,DATOS_CAPACITACIONES!A:B,2,0)</f>
        <v>Sanidad</v>
      </c>
      <c r="C1504" s="4" t="str">
        <f>+VLOOKUP($A1504,DATOS_CAPACITACIONES!A:C,3,0)</f>
        <v>Diferentes enfermedades de la palma de aceite</v>
      </c>
      <c r="D1504" s="4">
        <f>+VLOOKUP($A1504,DATOS_CAPACITACIONES!A:D,4,0)</f>
        <v>0</v>
      </c>
      <c r="E1504" s="4" t="str">
        <f>+VLOOKUP($A1504,DATOS_CAPACITACIONES!A:E,5,0)</f>
        <v>Omar Rivera</v>
      </c>
      <c r="F1504" s="4" t="str">
        <f>+VLOOKUP($A1504,DATOS_CAPACITACIONES!A:F,6,0)</f>
        <v>Omar Rivera</v>
      </c>
      <c r="G1504" s="4" t="str">
        <f>+VLOOKUP($A1504,DATOS_CAPACITACIONES!A:G,7,0)</f>
        <v xml:space="preserve">Finca El Pilar </v>
      </c>
      <c r="H1504" s="5">
        <f>+VLOOKUP($A1504,DATOS_CAPACITACIONES!A:H,8,0)</f>
        <v>44440</v>
      </c>
      <c r="I1504" s="4">
        <f>+VLOOKUP($A1504,DATOS_CAPACITACIONES!A:I,9,0)</f>
        <v>120</v>
      </c>
      <c r="J1504" s="2">
        <v>1121911429</v>
      </c>
      <c r="K1504" s="4">
        <f>+VLOOKUP($J1504,DATOS_PERSONAL!B:C,2,0)</f>
        <v>1037</v>
      </c>
      <c r="L1504" s="4" t="str">
        <f>+VLOOKUP($J1504,DATOS_PERSONAL!B:D,3,0)</f>
        <v>JYMMY ALEXANDER</v>
      </c>
      <c r="M1504" s="4" t="str">
        <f>+VLOOKUP($J1504,DATOS_PERSONAL!B:E,4,0)</f>
        <v xml:space="preserve">HERNANDEZ MORENO  </v>
      </c>
      <c r="N1504" s="4" t="str">
        <f>+VLOOKUP($J1504,DATOS_PERSONAL!B:F,5,0)</f>
        <v>OROBERLÍN S.A.S.</v>
      </c>
      <c r="O1504" s="4">
        <f>+VLOOKUP($A1504,DATOS_CAPACITACIONES!A:N,11)</f>
        <v>39</v>
      </c>
      <c r="P1504" s="4">
        <f>+VLOOKUP($A1504,DATOS_CAPACITACIONES!A:L,12)</f>
        <v>39</v>
      </c>
      <c r="Q1504" s="3">
        <f t="shared" si="23"/>
        <v>1</v>
      </c>
    </row>
    <row r="1505" spans="1:17" ht="34.5" customHeight="1" x14ac:dyDescent="0.25">
      <c r="A1505" s="2">
        <v>61</v>
      </c>
      <c r="B1505" s="4" t="str">
        <f>+VLOOKUP($A1505,DATOS_CAPACITACIONES!A:B,2,0)</f>
        <v>Sanidad</v>
      </c>
      <c r="C1505" s="4" t="str">
        <f>+VLOOKUP($A1505,DATOS_CAPACITACIONES!A:C,3,0)</f>
        <v>Diferentes enfermedades de la palma de aceite</v>
      </c>
      <c r="D1505" s="4">
        <f>+VLOOKUP($A1505,DATOS_CAPACITACIONES!A:D,4,0)</f>
        <v>0</v>
      </c>
      <c r="E1505" s="4" t="str">
        <f>+VLOOKUP($A1505,DATOS_CAPACITACIONES!A:E,5,0)</f>
        <v>Omar Rivera</v>
      </c>
      <c r="F1505" s="4" t="str">
        <f>+VLOOKUP($A1505,DATOS_CAPACITACIONES!A:F,6,0)</f>
        <v>Omar Rivera</v>
      </c>
      <c r="G1505" s="4" t="str">
        <f>+VLOOKUP($A1505,DATOS_CAPACITACIONES!A:G,7,0)</f>
        <v xml:space="preserve">Finca El Pilar </v>
      </c>
      <c r="H1505" s="5">
        <f>+VLOOKUP($A1505,DATOS_CAPACITACIONES!A:H,8,0)</f>
        <v>44440</v>
      </c>
      <c r="I1505" s="4">
        <f>+VLOOKUP($A1505,DATOS_CAPACITACIONES!A:I,9,0)</f>
        <v>120</v>
      </c>
      <c r="J1505" s="2">
        <v>1007329990</v>
      </c>
      <c r="K1505" s="4">
        <f>+VLOOKUP($J1505,DATOS_PERSONAL!B:C,2,0)</f>
        <v>1101</v>
      </c>
      <c r="L1505" s="4" t="str">
        <f>+VLOOKUP($J1505,DATOS_PERSONAL!B:D,3,0)</f>
        <v>ADRIANA</v>
      </c>
      <c r="M1505" s="4" t="str">
        <f>+VLOOKUP($J1505,DATOS_PERSONAL!B:E,4,0)</f>
        <v xml:space="preserve">HERNANDEZ LONDOÑO </v>
      </c>
      <c r="N1505" s="4" t="str">
        <f>+VLOOKUP($J1505,DATOS_PERSONAL!B:F,5,0)</f>
        <v>OROBERLÍN S.A.S.</v>
      </c>
      <c r="O1505" s="4">
        <f>+VLOOKUP($A1505,DATOS_CAPACITACIONES!A:N,11)</f>
        <v>39</v>
      </c>
      <c r="P1505" s="4">
        <f>+VLOOKUP($A1505,DATOS_CAPACITACIONES!A:L,12)</f>
        <v>39</v>
      </c>
      <c r="Q1505" s="3">
        <f t="shared" si="23"/>
        <v>1</v>
      </c>
    </row>
    <row r="1506" spans="1:17" ht="34.5" customHeight="1" x14ac:dyDescent="0.25">
      <c r="A1506" s="2">
        <v>61</v>
      </c>
      <c r="B1506" s="4" t="str">
        <f>+VLOOKUP($A1506,DATOS_CAPACITACIONES!A:B,2,0)</f>
        <v>Sanidad</v>
      </c>
      <c r="C1506" s="4" t="str">
        <f>+VLOOKUP($A1506,DATOS_CAPACITACIONES!A:C,3,0)</f>
        <v>Diferentes enfermedades de la palma de aceite</v>
      </c>
      <c r="D1506" s="4">
        <f>+VLOOKUP($A1506,DATOS_CAPACITACIONES!A:D,4,0)</f>
        <v>0</v>
      </c>
      <c r="E1506" s="4" t="str">
        <f>+VLOOKUP($A1506,DATOS_CAPACITACIONES!A:E,5,0)</f>
        <v>Omar Rivera</v>
      </c>
      <c r="F1506" s="4" t="str">
        <f>+VLOOKUP($A1506,DATOS_CAPACITACIONES!A:F,6,0)</f>
        <v>Omar Rivera</v>
      </c>
      <c r="G1506" s="4" t="str">
        <f>+VLOOKUP($A1506,DATOS_CAPACITACIONES!A:G,7,0)</f>
        <v xml:space="preserve">Finca El Pilar </v>
      </c>
      <c r="H1506" s="5">
        <f>+VLOOKUP($A1506,DATOS_CAPACITACIONES!A:H,8,0)</f>
        <v>44440</v>
      </c>
      <c r="I1506" s="4">
        <f>+VLOOKUP($A1506,DATOS_CAPACITACIONES!A:I,9,0)</f>
        <v>120</v>
      </c>
      <c r="J1506" s="2">
        <v>1123115110</v>
      </c>
      <c r="K1506" s="4">
        <f>+VLOOKUP($J1506,DATOS_PERSONAL!B:C,2,0)</f>
        <v>1371</v>
      </c>
      <c r="L1506" s="4" t="str">
        <f>+VLOOKUP($J1506,DATOS_PERSONAL!B:D,3,0)</f>
        <v>MARINELLY</v>
      </c>
      <c r="M1506" s="4" t="str">
        <f>+VLOOKUP($J1506,DATOS_PERSONAL!B:E,4,0)</f>
        <v xml:space="preserve">HERNANDEZ JILGUERO </v>
      </c>
      <c r="N1506" s="4" t="str">
        <f>+VLOOKUP($J1506,DATOS_PERSONAL!B:F,5,0)</f>
        <v>OROBERLÍN S.A.S.</v>
      </c>
      <c r="O1506" s="4">
        <f>+VLOOKUP($A1506,DATOS_CAPACITACIONES!A:N,11)</f>
        <v>39</v>
      </c>
      <c r="P1506" s="4">
        <f>+VLOOKUP($A1506,DATOS_CAPACITACIONES!A:L,12)</f>
        <v>39</v>
      </c>
      <c r="Q1506" s="3">
        <f t="shared" si="23"/>
        <v>1</v>
      </c>
    </row>
    <row r="1507" spans="1:17" ht="34.5" customHeight="1" x14ac:dyDescent="0.25">
      <c r="A1507" s="2">
        <v>61</v>
      </c>
      <c r="B1507" s="4" t="str">
        <f>+VLOOKUP($A1507,DATOS_CAPACITACIONES!A:B,2,0)</f>
        <v>Sanidad</v>
      </c>
      <c r="C1507" s="4" t="str">
        <f>+VLOOKUP($A1507,DATOS_CAPACITACIONES!A:C,3,0)</f>
        <v>Diferentes enfermedades de la palma de aceite</v>
      </c>
      <c r="D1507" s="4">
        <f>+VLOOKUP($A1507,DATOS_CAPACITACIONES!A:D,4,0)</f>
        <v>0</v>
      </c>
      <c r="E1507" s="4" t="str">
        <f>+VLOOKUP($A1507,DATOS_CAPACITACIONES!A:E,5,0)</f>
        <v>Omar Rivera</v>
      </c>
      <c r="F1507" s="4" t="str">
        <f>+VLOOKUP($A1507,DATOS_CAPACITACIONES!A:F,6,0)</f>
        <v>Omar Rivera</v>
      </c>
      <c r="G1507" s="4" t="str">
        <f>+VLOOKUP($A1507,DATOS_CAPACITACIONES!A:G,7,0)</f>
        <v xml:space="preserve">Finca El Pilar </v>
      </c>
      <c r="H1507" s="5">
        <f>+VLOOKUP($A1507,DATOS_CAPACITACIONES!A:H,8,0)</f>
        <v>44440</v>
      </c>
      <c r="I1507" s="4">
        <f>+VLOOKUP($A1507,DATOS_CAPACITACIONES!A:I,9,0)</f>
        <v>120</v>
      </c>
      <c r="J1507" s="2">
        <v>31536041</v>
      </c>
      <c r="K1507" s="4">
        <f>+VLOOKUP($J1507,DATOS_PERSONAL!B:C,2,0)</f>
        <v>1101</v>
      </c>
      <c r="L1507" s="4" t="str">
        <f>+VLOOKUP($J1507,DATOS_PERSONAL!B:D,3,0)</f>
        <v>ZAMIRNA</v>
      </c>
      <c r="M1507" s="4" t="str">
        <f>+VLOOKUP($J1507,DATOS_PERSONAL!B:E,4,0)</f>
        <v xml:space="preserve">GUERRERO AGUILAR </v>
      </c>
      <c r="N1507" s="4" t="str">
        <f>+VLOOKUP($J1507,DATOS_PERSONAL!B:F,5,0)</f>
        <v>OROBERLÍN S.A.S.</v>
      </c>
      <c r="O1507" s="4">
        <f>+VLOOKUP($A1507,DATOS_CAPACITACIONES!A:N,11)</f>
        <v>39</v>
      </c>
      <c r="P1507" s="4">
        <f>+VLOOKUP($A1507,DATOS_CAPACITACIONES!A:L,12)</f>
        <v>39</v>
      </c>
      <c r="Q1507" s="3">
        <f t="shared" si="23"/>
        <v>1</v>
      </c>
    </row>
    <row r="1508" spans="1:17" ht="34.5" customHeight="1" x14ac:dyDescent="0.25">
      <c r="A1508" s="2">
        <v>61</v>
      </c>
      <c r="B1508" s="4" t="str">
        <f>+VLOOKUP($A1508,DATOS_CAPACITACIONES!A:B,2,0)</f>
        <v>Sanidad</v>
      </c>
      <c r="C1508" s="4" t="str">
        <f>+VLOOKUP($A1508,DATOS_CAPACITACIONES!A:C,3,0)</f>
        <v>Diferentes enfermedades de la palma de aceite</v>
      </c>
      <c r="D1508" s="4">
        <f>+VLOOKUP($A1508,DATOS_CAPACITACIONES!A:D,4,0)</f>
        <v>0</v>
      </c>
      <c r="E1508" s="4" t="str">
        <f>+VLOOKUP($A1508,DATOS_CAPACITACIONES!A:E,5,0)</f>
        <v>Omar Rivera</v>
      </c>
      <c r="F1508" s="4" t="str">
        <f>+VLOOKUP($A1508,DATOS_CAPACITACIONES!A:F,6,0)</f>
        <v>Omar Rivera</v>
      </c>
      <c r="G1508" s="4" t="str">
        <f>+VLOOKUP($A1508,DATOS_CAPACITACIONES!A:G,7,0)</f>
        <v xml:space="preserve">Finca El Pilar </v>
      </c>
      <c r="H1508" s="5">
        <f>+VLOOKUP($A1508,DATOS_CAPACITACIONES!A:H,8,0)</f>
        <v>44440</v>
      </c>
      <c r="I1508" s="4">
        <f>+VLOOKUP($A1508,DATOS_CAPACITACIONES!A:I,9,0)</f>
        <v>120</v>
      </c>
      <c r="J1508" s="2">
        <v>1121952333</v>
      </c>
      <c r="K1508" s="4">
        <f>+VLOOKUP($J1508,DATOS_PERSONAL!B:C,2,0)</f>
        <v>1480</v>
      </c>
      <c r="L1508" s="4" t="str">
        <f>+VLOOKUP($J1508,DATOS_PERSONAL!B:D,3,0)</f>
        <v>DANNY ALEJANDRA</v>
      </c>
      <c r="M1508" s="4" t="str">
        <f>+VLOOKUP($J1508,DATOS_PERSONAL!B:E,4,0)</f>
        <v xml:space="preserve">GONZALEZ </v>
      </c>
      <c r="N1508" s="4" t="str">
        <f>+VLOOKUP($J1508,DATOS_PERSONAL!B:F,5,0)</f>
        <v>OROBERLÍN S.A.S.</v>
      </c>
      <c r="O1508" s="4">
        <f>+VLOOKUP($A1508,DATOS_CAPACITACIONES!A:N,11)</f>
        <v>39</v>
      </c>
      <c r="P1508" s="4">
        <f>+VLOOKUP($A1508,DATOS_CAPACITACIONES!A:L,12)</f>
        <v>39</v>
      </c>
      <c r="Q1508" s="3">
        <f t="shared" si="23"/>
        <v>1</v>
      </c>
    </row>
    <row r="1509" spans="1:17" ht="34.5" customHeight="1" x14ac:dyDescent="0.25">
      <c r="A1509" s="2">
        <v>61</v>
      </c>
      <c r="B1509" s="4" t="str">
        <f>+VLOOKUP($A1509,DATOS_CAPACITACIONES!A:B,2,0)</f>
        <v>Sanidad</v>
      </c>
      <c r="C1509" s="4" t="str">
        <f>+VLOOKUP($A1509,DATOS_CAPACITACIONES!A:C,3,0)</f>
        <v>Diferentes enfermedades de la palma de aceite</v>
      </c>
      <c r="D1509" s="4">
        <f>+VLOOKUP($A1509,DATOS_CAPACITACIONES!A:D,4,0)</f>
        <v>0</v>
      </c>
      <c r="E1509" s="4" t="str">
        <f>+VLOOKUP($A1509,DATOS_CAPACITACIONES!A:E,5,0)</f>
        <v>Omar Rivera</v>
      </c>
      <c r="F1509" s="4" t="str">
        <f>+VLOOKUP($A1509,DATOS_CAPACITACIONES!A:F,6,0)</f>
        <v>Omar Rivera</v>
      </c>
      <c r="G1509" s="4" t="str">
        <f>+VLOOKUP($A1509,DATOS_CAPACITACIONES!A:G,7,0)</f>
        <v xml:space="preserve">Finca El Pilar </v>
      </c>
      <c r="H1509" s="5">
        <f>+VLOOKUP($A1509,DATOS_CAPACITACIONES!A:H,8,0)</f>
        <v>44440</v>
      </c>
      <c r="I1509" s="4">
        <f>+VLOOKUP($A1509,DATOS_CAPACITACIONES!A:I,9,0)</f>
        <v>120</v>
      </c>
      <c r="J1509" s="2">
        <v>1006838553</v>
      </c>
      <c r="K1509" s="4">
        <f>+VLOOKUP($J1509,DATOS_PERSONAL!B:C,2,0)</f>
        <v>1547</v>
      </c>
      <c r="L1509" s="4" t="str">
        <f>+VLOOKUP($J1509,DATOS_PERSONAL!B:D,3,0)</f>
        <v>MIGUEL ANGEL</v>
      </c>
      <c r="M1509" s="4" t="str">
        <f>+VLOOKUP($J1509,DATOS_PERSONAL!B:E,4,0)</f>
        <v xml:space="preserve">GARCIA MORENO </v>
      </c>
      <c r="N1509" s="4" t="str">
        <f>+VLOOKUP($J1509,DATOS_PERSONAL!B:F,5,0)</f>
        <v>OROBERLÍN S.A.S.</v>
      </c>
      <c r="O1509" s="4">
        <f>+VLOOKUP($A1509,DATOS_CAPACITACIONES!A:N,11)</f>
        <v>39</v>
      </c>
      <c r="P1509" s="4">
        <f>+VLOOKUP($A1509,DATOS_CAPACITACIONES!A:L,12)</f>
        <v>39</v>
      </c>
      <c r="Q1509" s="3">
        <f t="shared" si="23"/>
        <v>1</v>
      </c>
    </row>
    <row r="1510" spans="1:17" ht="34.5" customHeight="1" x14ac:dyDescent="0.25">
      <c r="A1510" s="2">
        <v>61</v>
      </c>
      <c r="B1510" s="4" t="str">
        <f>+VLOOKUP($A1510,DATOS_CAPACITACIONES!A:B,2,0)</f>
        <v>Sanidad</v>
      </c>
      <c r="C1510" s="4" t="str">
        <f>+VLOOKUP($A1510,DATOS_CAPACITACIONES!A:C,3,0)</f>
        <v>Diferentes enfermedades de la palma de aceite</v>
      </c>
      <c r="D1510" s="4">
        <f>+VLOOKUP($A1510,DATOS_CAPACITACIONES!A:D,4,0)</f>
        <v>0</v>
      </c>
      <c r="E1510" s="4" t="str">
        <f>+VLOOKUP($A1510,DATOS_CAPACITACIONES!A:E,5,0)</f>
        <v>Omar Rivera</v>
      </c>
      <c r="F1510" s="4" t="str">
        <f>+VLOOKUP($A1510,DATOS_CAPACITACIONES!A:F,6,0)</f>
        <v>Omar Rivera</v>
      </c>
      <c r="G1510" s="4" t="str">
        <f>+VLOOKUP($A1510,DATOS_CAPACITACIONES!A:G,7,0)</f>
        <v xml:space="preserve">Finca El Pilar </v>
      </c>
      <c r="H1510" s="5">
        <f>+VLOOKUP($A1510,DATOS_CAPACITACIONES!A:H,8,0)</f>
        <v>44440</v>
      </c>
      <c r="I1510" s="4">
        <f>+VLOOKUP($A1510,DATOS_CAPACITACIONES!A:I,9,0)</f>
        <v>120</v>
      </c>
      <c r="J1510" s="2">
        <v>1006799340</v>
      </c>
      <c r="K1510" s="4" t="str">
        <f>+VLOOKUP($J1510,DATOS_PERSONAL!B:C,2,0)</f>
        <v>N/A</v>
      </c>
      <c r="L1510" s="4" t="str">
        <f>+VLOOKUP($J1510,DATOS_PERSONAL!B:D,3,0)</f>
        <v>KATERIN</v>
      </c>
      <c r="M1510" s="4" t="str">
        <f>+VLOOKUP($J1510,DATOS_PERSONAL!B:E,4,0)</f>
        <v>GALINDO</v>
      </c>
      <c r="N1510" s="4" t="str">
        <f>+VLOOKUP($J1510,DATOS_PERSONAL!B:F,5,0)</f>
        <v>OROBERLÍN S.A.S.</v>
      </c>
      <c r="O1510" s="4">
        <f>+VLOOKUP($A1510,DATOS_CAPACITACIONES!A:N,11)</f>
        <v>39</v>
      </c>
      <c r="P1510" s="4">
        <f>+VLOOKUP($A1510,DATOS_CAPACITACIONES!A:L,12)</f>
        <v>39</v>
      </c>
      <c r="Q1510" s="3">
        <f t="shared" si="23"/>
        <v>1</v>
      </c>
    </row>
    <row r="1511" spans="1:17" ht="34.5" customHeight="1" x14ac:dyDescent="0.25">
      <c r="A1511" s="2">
        <v>61</v>
      </c>
      <c r="B1511" s="4" t="str">
        <f>+VLOOKUP($A1511,DATOS_CAPACITACIONES!A:B,2,0)</f>
        <v>Sanidad</v>
      </c>
      <c r="C1511" s="4" t="str">
        <f>+VLOOKUP($A1511,DATOS_CAPACITACIONES!A:C,3,0)</f>
        <v>Diferentes enfermedades de la palma de aceite</v>
      </c>
      <c r="D1511" s="4">
        <f>+VLOOKUP($A1511,DATOS_CAPACITACIONES!A:D,4,0)</f>
        <v>0</v>
      </c>
      <c r="E1511" s="4" t="str">
        <f>+VLOOKUP($A1511,DATOS_CAPACITACIONES!A:E,5,0)</f>
        <v>Omar Rivera</v>
      </c>
      <c r="F1511" s="4" t="str">
        <f>+VLOOKUP($A1511,DATOS_CAPACITACIONES!A:F,6,0)</f>
        <v>Omar Rivera</v>
      </c>
      <c r="G1511" s="4" t="str">
        <f>+VLOOKUP($A1511,DATOS_CAPACITACIONES!A:G,7,0)</f>
        <v xml:space="preserve">Finca El Pilar </v>
      </c>
      <c r="H1511" s="5">
        <f>+VLOOKUP($A1511,DATOS_CAPACITACIONES!A:H,8,0)</f>
        <v>44440</v>
      </c>
      <c r="I1511" s="4">
        <f>+VLOOKUP($A1511,DATOS_CAPACITACIONES!A:I,9,0)</f>
        <v>120</v>
      </c>
      <c r="J1511" s="2">
        <v>10187350</v>
      </c>
      <c r="K1511" s="4" t="str">
        <f>+VLOOKUP($J1511,DATOS_PERSONAL!B:C,2,0)</f>
        <v>N/A</v>
      </c>
      <c r="L1511" s="4" t="str">
        <f>+VLOOKUP($J1511,DATOS_PERSONAL!B:D,3,0)</f>
        <v>WILSON</v>
      </c>
      <c r="M1511" s="4" t="str">
        <f>+VLOOKUP($J1511,DATOS_PERSONAL!B:E,4,0)</f>
        <v>DIAZ BERNAL</v>
      </c>
      <c r="N1511" s="4" t="str">
        <f>+VLOOKUP($J1511,DATOS_PERSONAL!B:F,5,0)</f>
        <v>PALMERAS CARARABO S.A.</v>
      </c>
      <c r="O1511" s="4">
        <f>+VLOOKUP($A1511,DATOS_CAPACITACIONES!A:N,11)</f>
        <v>39</v>
      </c>
      <c r="P1511" s="4">
        <f>+VLOOKUP($A1511,DATOS_CAPACITACIONES!A:L,12)</f>
        <v>39</v>
      </c>
      <c r="Q1511" s="3">
        <f t="shared" si="23"/>
        <v>1</v>
      </c>
    </row>
    <row r="1512" spans="1:17" ht="34.5" customHeight="1" x14ac:dyDescent="0.25">
      <c r="A1512" s="2">
        <v>61</v>
      </c>
      <c r="B1512" s="4" t="str">
        <f>+VLOOKUP($A1512,DATOS_CAPACITACIONES!A:B,2,0)</f>
        <v>Sanidad</v>
      </c>
      <c r="C1512" s="4" t="str">
        <f>+VLOOKUP($A1512,DATOS_CAPACITACIONES!A:C,3,0)</f>
        <v>Diferentes enfermedades de la palma de aceite</v>
      </c>
      <c r="D1512" s="4">
        <f>+VLOOKUP($A1512,DATOS_CAPACITACIONES!A:D,4,0)</f>
        <v>0</v>
      </c>
      <c r="E1512" s="4" t="str">
        <f>+VLOOKUP($A1512,DATOS_CAPACITACIONES!A:E,5,0)</f>
        <v>Omar Rivera</v>
      </c>
      <c r="F1512" s="4" t="str">
        <f>+VLOOKUP($A1512,DATOS_CAPACITACIONES!A:F,6,0)</f>
        <v>Omar Rivera</v>
      </c>
      <c r="G1512" s="4" t="str">
        <f>+VLOOKUP($A1512,DATOS_CAPACITACIONES!A:G,7,0)</f>
        <v xml:space="preserve">Finca El Pilar </v>
      </c>
      <c r="H1512" s="5">
        <f>+VLOOKUP($A1512,DATOS_CAPACITACIONES!A:H,8,0)</f>
        <v>44440</v>
      </c>
      <c r="I1512" s="4">
        <f>+VLOOKUP($A1512,DATOS_CAPACITACIONES!A:I,9,0)</f>
        <v>120</v>
      </c>
      <c r="J1512" s="2">
        <v>1007057960</v>
      </c>
      <c r="K1512" s="4" t="str">
        <f>+VLOOKUP($J1512,DATOS_PERSONAL!B:C,2,0)</f>
        <v>N/A</v>
      </c>
      <c r="L1512" s="4" t="str">
        <f>+VLOOKUP($J1512,DATOS_PERSONAL!B:D,3,0)</f>
        <v>WILSON ANDRES</v>
      </c>
      <c r="M1512" s="4" t="str">
        <f>+VLOOKUP($J1512,DATOS_PERSONAL!B:E,4,0)</f>
        <v>DIAZ BERNAL</v>
      </c>
      <c r="N1512" s="4" t="str">
        <f>+VLOOKUP($J1512,DATOS_PERSONAL!B:F,5,0)</f>
        <v>PALMERAS CARARABO S.A.</v>
      </c>
      <c r="O1512" s="4">
        <f>+VLOOKUP($A1512,DATOS_CAPACITACIONES!A:N,11)</f>
        <v>39</v>
      </c>
      <c r="P1512" s="4">
        <f>+VLOOKUP($A1512,DATOS_CAPACITACIONES!A:L,12)</f>
        <v>39</v>
      </c>
      <c r="Q1512" s="3">
        <f t="shared" si="23"/>
        <v>1</v>
      </c>
    </row>
    <row r="1513" spans="1:17" ht="34.5" customHeight="1" x14ac:dyDescent="0.25">
      <c r="A1513" s="2">
        <v>61</v>
      </c>
      <c r="B1513" s="4" t="str">
        <f>+VLOOKUP($A1513,DATOS_CAPACITACIONES!A:B,2,0)</f>
        <v>Sanidad</v>
      </c>
      <c r="C1513" s="4" t="str">
        <f>+VLOOKUP($A1513,DATOS_CAPACITACIONES!A:C,3,0)</f>
        <v>Diferentes enfermedades de la palma de aceite</v>
      </c>
      <c r="D1513" s="4">
        <f>+VLOOKUP($A1513,DATOS_CAPACITACIONES!A:D,4,0)</f>
        <v>0</v>
      </c>
      <c r="E1513" s="4" t="str">
        <f>+VLOOKUP($A1513,DATOS_CAPACITACIONES!A:E,5,0)</f>
        <v>Omar Rivera</v>
      </c>
      <c r="F1513" s="4" t="str">
        <f>+VLOOKUP($A1513,DATOS_CAPACITACIONES!A:F,6,0)</f>
        <v>Omar Rivera</v>
      </c>
      <c r="G1513" s="4" t="str">
        <f>+VLOOKUP($A1513,DATOS_CAPACITACIONES!A:G,7,0)</f>
        <v xml:space="preserve">Finca El Pilar </v>
      </c>
      <c r="H1513" s="5">
        <f>+VLOOKUP($A1513,DATOS_CAPACITACIONES!A:H,8,0)</f>
        <v>44440</v>
      </c>
      <c r="I1513" s="4">
        <f>+VLOOKUP($A1513,DATOS_CAPACITACIONES!A:I,9,0)</f>
        <v>120</v>
      </c>
      <c r="J1513" s="2">
        <v>38360656</v>
      </c>
      <c r="K1513" s="4">
        <f>+VLOOKUP($J1513,DATOS_PERSONAL!B:C,2,0)</f>
        <v>1039</v>
      </c>
      <c r="L1513" s="4" t="str">
        <f>+VLOOKUP($J1513,DATOS_PERSONAL!B:D,3,0)</f>
        <v>EMILCE</v>
      </c>
      <c r="M1513" s="4" t="str">
        <f>+VLOOKUP($J1513,DATOS_PERSONAL!B:E,4,0)</f>
        <v xml:space="preserve">CESPEDES CANAS </v>
      </c>
      <c r="N1513" s="4" t="str">
        <f>+VLOOKUP($J1513,DATOS_PERSONAL!B:F,5,0)</f>
        <v>OROBERLÍN S.A.S.</v>
      </c>
      <c r="O1513" s="4">
        <f>+VLOOKUP($A1513,DATOS_CAPACITACIONES!A:N,11)</f>
        <v>39</v>
      </c>
      <c r="P1513" s="4">
        <f>+VLOOKUP($A1513,DATOS_CAPACITACIONES!A:L,12)</f>
        <v>39</v>
      </c>
      <c r="Q1513" s="3">
        <f t="shared" si="23"/>
        <v>1</v>
      </c>
    </row>
    <row r="1514" spans="1:17" ht="34.5" customHeight="1" x14ac:dyDescent="0.25">
      <c r="A1514" s="2">
        <v>61</v>
      </c>
      <c r="B1514" s="4" t="str">
        <f>+VLOOKUP($A1514,DATOS_CAPACITACIONES!A:B,2,0)</f>
        <v>Sanidad</v>
      </c>
      <c r="C1514" s="4" t="str">
        <f>+VLOOKUP($A1514,DATOS_CAPACITACIONES!A:C,3,0)</f>
        <v>Diferentes enfermedades de la palma de aceite</v>
      </c>
      <c r="D1514" s="4">
        <f>+VLOOKUP($A1514,DATOS_CAPACITACIONES!A:D,4,0)</f>
        <v>0</v>
      </c>
      <c r="E1514" s="4" t="str">
        <f>+VLOOKUP($A1514,DATOS_CAPACITACIONES!A:E,5,0)</f>
        <v>Omar Rivera</v>
      </c>
      <c r="F1514" s="4" t="str">
        <f>+VLOOKUP($A1514,DATOS_CAPACITACIONES!A:F,6,0)</f>
        <v>Omar Rivera</v>
      </c>
      <c r="G1514" s="4" t="str">
        <f>+VLOOKUP($A1514,DATOS_CAPACITACIONES!A:G,7,0)</f>
        <v xml:space="preserve">Finca El Pilar </v>
      </c>
      <c r="H1514" s="5">
        <f>+VLOOKUP($A1514,DATOS_CAPACITACIONES!A:H,8,0)</f>
        <v>44440</v>
      </c>
      <c r="I1514" s="4">
        <f>+VLOOKUP($A1514,DATOS_CAPACITACIONES!A:I,9,0)</f>
        <v>120</v>
      </c>
      <c r="J1514" s="2">
        <v>1006795353</v>
      </c>
      <c r="K1514" s="4">
        <f>+VLOOKUP($J1514,DATOS_PERSONAL!B:C,2,0)</f>
        <v>1533</v>
      </c>
      <c r="L1514" s="4" t="str">
        <f>+VLOOKUP($J1514,DATOS_PERSONAL!B:D,3,0)</f>
        <v xml:space="preserve"> LUIS JEFREY</v>
      </c>
      <c r="M1514" s="4" t="str">
        <f>+VLOOKUP($J1514,DATOS_PERSONAL!B:E,4,0)</f>
        <v>CASTRO NARVAEZ</v>
      </c>
      <c r="N1514" s="4" t="str">
        <f>+VLOOKUP($J1514,DATOS_PERSONAL!B:F,5,0)</f>
        <v>OROBERLÍN S.A.S.</v>
      </c>
      <c r="O1514" s="4">
        <f>+VLOOKUP($A1514,DATOS_CAPACITACIONES!A:N,11)</f>
        <v>39</v>
      </c>
      <c r="P1514" s="4">
        <f>+VLOOKUP($A1514,DATOS_CAPACITACIONES!A:L,12)</f>
        <v>39</v>
      </c>
      <c r="Q1514" s="3">
        <f t="shared" si="23"/>
        <v>1</v>
      </c>
    </row>
    <row r="1515" spans="1:17" ht="34.5" customHeight="1" x14ac:dyDescent="0.25">
      <c r="A1515" s="2">
        <v>61</v>
      </c>
      <c r="B1515" s="4" t="str">
        <f>+VLOOKUP($A1515,DATOS_CAPACITACIONES!A:B,2,0)</f>
        <v>Sanidad</v>
      </c>
      <c r="C1515" s="4" t="str">
        <f>+VLOOKUP($A1515,DATOS_CAPACITACIONES!A:C,3,0)</f>
        <v>Diferentes enfermedades de la palma de aceite</v>
      </c>
      <c r="D1515" s="4">
        <f>+VLOOKUP($A1515,DATOS_CAPACITACIONES!A:D,4,0)</f>
        <v>0</v>
      </c>
      <c r="E1515" s="4" t="str">
        <f>+VLOOKUP($A1515,DATOS_CAPACITACIONES!A:E,5,0)</f>
        <v>Omar Rivera</v>
      </c>
      <c r="F1515" s="4" t="str">
        <f>+VLOOKUP($A1515,DATOS_CAPACITACIONES!A:F,6,0)</f>
        <v>Omar Rivera</v>
      </c>
      <c r="G1515" s="4" t="str">
        <f>+VLOOKUP($A1515,DATOS_CAPACITACIONES!A:G,7,0)</f>
        <v xml:space="preserve">Finca El Pilar </v>
      </c>
      <c r="H1515" s="5">
        <f>+VLOOKUP($A1515,DATOS_CAPACITACIONES!A:H,8,0)</f>
        <v>44440</v>
      </c>
      <c r="I1515" s="4">
        <f>+VLOOKUP($A1515,DATOS_CAPACITACIONES!A:I,9,0)</f>
        <v>120</v>
      </c>
      <c r="J1515" s="2">
        <v>1109411143</v>
      </c>
      <c r="K1515" s="4">
        <f>+VLOOKUP($J1515,DATOS_PERSONAL!B:C,2,0)</f>
        <v>1477</v>
      </c>
      <c r="L1515" s="4" t="str">
        <f>+VLOOKUP($J1515,DATOS_PERSONAL!B:D,3,0)</f>
        <v>YISSY FERNANDA</v>
      </c>
      <c r="M1515" s="4" t="str">
        <f>+VLOOKUP($J1515,DATOS_PERSONAL!B:E,4,0)</f>
        <v xml:space="preserve">CASTRO CESPEDES </v>
      </c>
      <c r="N1515" s="4" t="str">
        <f>+VLOOKUP($J1515,DATOS_PERSONAL!B:F,5,0)</f>
        <v>OROBERLÍN S.A.S.</v>
      </c>
      <c r="O1515" s="4">
        <f>+VLOOKUP($A1515,DATOS_CAPACITACIONES!A:N,11)</f>
        <v>39</v>
      </c>
      <c r="P1515" s="4">
        <f>+VLOOKUP($A1515,DATOS_CAPACITACIONES!A:L,12)</f>
        <v>39</v>
      </c>
      <c r="Q1515" s="3">
        <f t="shared" si="23"/>
        <v>1</v>
      </c>
    </row>
    <row r="1516" spans="1:17" ht="34.5" customHeight="1" x14ac:dyDescent="0.25">
      <c r="A1516" s="2">
        <v>61</v>
      </c>
      <c r="B1516" s="4" t="str">
        <f>+VLOOKUP($A1516,DATOS_CAPACITACIONES!A:B,2,0)</f>
        <v>Sanidad</v>
      </c>
      <c r="C1516" s="4" t="str">
        <f>+VLOOKUP($A1516,DATOS_CAPACITACIONES!A:C,3,0)</f>
        <v>Diferentes enfermedades de la palma de aceite</v>
      </c>
      <c r="D1516" s="4">
        <f>+VLOOKUP($A1516,DATOS_CAPACITACIONES!A:D,4,0)</f>
        <v>0</v>
      </c>
      <c r="E1516" s="4" t="str">
        <f>+VLOOKUP($A1516,DATOS_CAPACITACIONES!A:E,5,0)</f>
        <v>Omar Rivera</v>
      </c>
      <c r="F1516" s="4" t="str">
        <f>+VLOOKUP($A1516,DATOS_CAPACITACIONES!A:F,6,0)</f>
        <v>Omar Rivera</v>
      </c>
      <c r="G1516" s="4" t="str">
        <f>+VLOOKUP($A1516,DATOS_CAPACITACIONES!A:G,7,0)</f>
        <v xml:space="preserve">Finca El Pilar </v>
      </c>
      <c r="H1516" s="5">
        <f>+VLOOKUP($A1516,DATOS_CAPACITACIONES!A:H,8,0)</f>
        <v>44440</v>
      </c>
      <c r="I1516" s="4">
        <f>+VLOOKUP($A1516,DATOS_CAPACITACIONES!A:I,9,0)</f>
        <v>120</v>
      </c>
      <c r="J1516" s="2">
        <v>17412291</v>
      </c>
      <c r="K1516" s="4" t="str">
        <f>+VLOOKUP($J1516,DATOS_PERSONAL!B:C,2,0)</f>
        <v>N/A</v>
      </c>
      <c r="L1516" s="4" t="str">
        <f>+VLOOKUP($J1516,DATOS_PERSONAL!B:D,3,0)</f>
        <v>MISAEL</v>
      </c>
      <c r="M1516" s="4" t="str">
        <f>+VLOOKUP($J1516,DATOS_PERSONAL!B:E,4,0)</f>
        <v>CARO PEDRAZA</v>
      </c>
      <c r="N1516" s="4" t="str">
        <f>+VLOOKUP($J1516,DATOS_PERSONAL!B:F,5,0)</f>
        <v>OROBERLÍN S.A.S.</v>
      </c>
      <c r="O1516" s="4">
        <f>+VLOOKUP($A1516,DATOS_CAPACITACIONES!A:N,11)</f>
        <v>39</v>
      </c>
      <c r="P1516" s="4">
        <f>+VLOOKUP($A1516,DATOS_CAPACITACIONES!A:L,12)</f>
        <v>39</v>
      </c>
      <c r="Q1516" s="3">
        <f t="shared" si="23"/>
        <v>1</v>
      </c>
    </row>
    <row r="1517" spans="1:17" ht="34.5" customHeight="1" x14ac:dyDescent="0.25">
      <c r="A1517" s="2">
        <v>61</v>
      </c>
      <c r="B1517" s="4" t="str">
        <f>+VLOOKUP($A1517,DATOS_CAPACITACIONES!A:B,2,0)</f>
        <v>Sanidad</v>
      </c>
      <c r="C1517" s="4" t="str">
        <f>+VLOOKUP($A1517,DATOS_CAPACITACIONES!A:C,3,0)</f>
        <v>Diferentes enfermedades de la palma de aceite</v>
      </c>
      <c r="D1517" s="4">
        <f>+VLOOKUP($A1517,DATOS_CAPACITACIONES!A:D,4,0)</f>
        <v>0</v>
      </c>
      <c r="E1517" s="4" t="str">
        <f>+VLOOKUP($A1517,DATOS_CAPACITACIONES!A:E,5,0)</f>
        <v>Omar Rivera</v>
      </c>
      <c r="F1517" s="4" t="str">
        <f>+VLOOKUP($A1517,DATOS_CAPACITACIONES!A:F,6,0)</f>
        <v>Omar Rivera</v>
      </c>
      <c r="G1517" s="4" t="str">
        <f>+VLOOKUP($A1517,DATOS_CAPACITACIONES!A:G,7,0)</f>
        <v xml:space="preserve">Finca El Pilar </v>
      </c>
      <c r="H1517" s="5">
        <f>+VLOOKUP($A1517,DATOS_CAPACITACIONES!A:H,8,0)</f>
        <v>44440</v>
      </c>
      <c r="I1517" s="4">
        <f>+VLOOKUP($A1517,DATOS_CAPACITACIONES!A:I,9,0)</f>
        <v>120</v>
      </c>
      <c r="J1517" s="2">
        <v>1122142973</v>
      </c>
      <c r="K1517" s="4">
        <f>+VLOOKUP($J1517,DATOS_PERSONAL!B:C,2,0)</f>
        <v>1415</v>
      </c>
      <c r="L1517" s="4" t="str">
        <f>+VLOOKUP($J1517,DATOS_PERSONAL!B:D,3,0)</f>
        <v xml:space="preserve"> ERIKA DAYANA</v>
      </c>
      <c r="M1517" s="4" t="str">
        <f>+VLOOKUP($J1517,DATOS_PERSONAL!B:E,4,0)</f>
        <v>CARO MORA</v>
      </c>
      <c r="N1517" s="4" t="str">
        <f>+VLOOKUP($J1517,DATOS_PERSONAL!B:F,5,0)</f>
        <v>OROBERLÍN S.A.S.</v>
      </c>
      <c r="O1517" s="4">
        <f>+VLOOKUP($A1517,DATOS_CAPACITACIONES!A:N,11)</f>
        <v>39</v>
      </c>
      <c r="P1517" s="4">
        <f>+VLOOKUP($A1517,DATOS_CAPACITACIONES!A:L,12)</f>
        <v>39</v>
      </c>
      <c r="Q1517" s="3">
        <f t="shared" si="23"/>
        <v>1</v>
      </c>
    </row>
    <row r="1518" spans="1:17" ht="34.5" customHeight="1" x14ac:dyDescent="0.25">
      <c r="A1518" s="2">
        <v>61</v>
      </c>
      <c r="B1518" s="4" t="str">
        <f>+VLOOKUP($A1518,DATOS_CAPACITACIONES!A:B,2,0)</f>
        <v>Sanidad</v>
      </c>
      <c r="C1518" s="4" t="str">
        <f>+VLOOKUP($A1518,DATOS_CAPACITACIONES!A:C,3,0)</f>
        <v>Diferentes enfermedades de la palma de aceite</v>
      </c>
      <c r="D1518" s="4">
        <f>+VLOOKUP($A1518,DATOS_CAPACITACIONES!A:D,4,0)</f>
        <v>0</v>
      </c>
      <c r="E1518" s="4" t="str">
        <f>+VLOOKUP($A1518,DATOS_CAPACITACIONES!A:E,5,0)</f>
        <v>Omar Rivera</v>
      </c>
      <c r="F1518" s="4" t="str">
        <f>+VLOOKUP($A1518,DATOS_CAPACITACIONES!A:F,6,0)</f>
        <v>Omar Rivera</v>
      </c>
      <c r="G1518" s="4" t="str">
        <f>+VLOOKUP($A1518,DATOS_CAPACITACIONES!A:G,7,0)</f>
        <v xml:space="preserve">Finca El Pilar </v>
      </c>
      <c r="H1518" s="5">
        <f>+VLOOKUP($A1518,DATOS_CAPACITACIONES!A:H,8,0)</f>
        <v>44440</v>
      </c>
      <c r="I1518" s="4">
        <f>+VLOOKUP($A1518,DATOS_CAPACITACIONES!A:I,9,0)</f>
        <v>120</v>
      </c>
      <c r="J1518" s="2">
        <v>7278364</v>
      </c>
      <c r="K1518" s="4">
        <f>+VLOOKUP($J1518,DATOS_PERSONAL!B:C,2,0)</f>
        <v>1001</v>
      </c>
      <c r="L1518" s="4" t="str">
        <f>+VLOOKUP($J1518,DATOS_PERSONAL!B:D,3,0)</f>
        <v xml:space="preserve"> OROSMAN</v>
      </c>
      <c r="M1518" s="4" t="str">
        <f>+VLOOKUP($J1518,DATOS_PERSONAL!B:E,4,0)</f>
        <v>BUITRAGO</v>
      </c>
      <c r="N1518" s="4" t="str">
        <f>+VLOOKUP($J1518,DATOS_PERSONAL!B:F,5,0)</f>
        <v>OROBERLÍN S.A.S.</v>
      </c>
      <c r="O1518" s="4">
        <f>+VLOOKUP($A1518,DATOS_CAPACITACIONES!A:N,11)</f>
        <v>39</v>
      </c>
      <c r="P1518" s="4">
        <f>+VLOOKUP($A1518,DATOS_CAPACITACIONES!A:L,12)</f>
        <v>39</v>
      </c>
      <c r="Q1518" s="3">
        <f t="shared" si="23"/>
        <v>1</v>
      </c>
    </row>
    <row r="1519" spans="1:17" ht="34.5" customHeight="1" x14ac:dyDescent="0.25">
      <c r="A1519" s="2">
        <v>61</v>
      </c>
      <c r="B1519" s="4" t="str">
        <f>+VLOOKUP($A1519,DATOS_CAPACITACIONES!A:B,2,0)</f>
        <v>Sanidad</v>
      </c>
      <c r="C1519" s="4" t="str">
        <f>+VLOOKUP($A1519,DATOS_CAPACITACIONES!A:C,3,0)</f>
        <v>Diferentes enfermedades de la palma de aceite</v>
      </c>
      <c r="D1519" s="4">
        <f>+VLOOKUP($A1519,DATOS_CAPACITACIONES!A:D,4,0)</f>
        <v>0</v>
      </c>
      <c r="E1519" s="4" t="str">
        <f>+VLOOKUP($A1519,DATOS_CAPACITACIONES!A:E,5,0)</f>
        <v>Omar Rivera</v>
      </c>
      <c r="F1519" s="4" t="str">
        <f>+VLOOKUP($A1519,DATOS_CAPACITACIONES!A:F,6,0)</f>
        <v>Omar Rivera</v>
      </c>
      <c r="G1519" s="4" t="str">
        <f>+VLOOKUP($A1519,DATOS_CAPACITACIONES!A:G,7,0)</f>
        <v xml:space="preserve">Finca El Pilar </v>
      </c>
      <c r="H1519" s="5">
        <f>+VLOOKUP($A1519,DATOS_CAPACITACIONES!A:H,8,0)</f>
        <v>44440</v>
      </c>
      <c r="I1519" s="4">
        <f>+VLOOKUP($A1519,DATOS_CAPACITACIONES!A:I,9,0)</f>
        <v>120</v>
      </c>
      <c r="J1519" s="2">
        <v>1193531410</v>
      </c>
      <c r="K1519" s="4">
        <f>+VLOOKUP($J1519,DATOS_PERSONAL!B:C,2,0)</f>
        <v>1544</v>
      </c>
      <c r="L1519" s="4" t="str">
        <f>+VLOOKUP($J1519,DATOS_PERSONAL!B:D,3,0)</f>
        <v>SARA DANIELA</v>
      </c>
      <c r="M1519" s="4" t="str">
        <f>+VLOOKUP($J1519,DATOS_PERSONAL!B:E,4,0)</f>
        <v xml:space="preserve">BELTRAN MORENO </v>
      </c>
      <c r="N1519" s="4" t="str">
        <f>+VLOOKUP($J1519,DATOS_PERSONAL!B:F,5,0)</f>
        <v>OROBERLÍN S.A.S.</v>
      </c>
      <c r="O1519" s="4">
        <f>+VLOOKUP($A1519,DATOS_CAPACITACIONES!A:N,11)</f>
        <v>39</v>
      </c>
      <c r="P1519" s="4">
        <f>+VLOOKUP($A1519,DATOS_CAPACITACIONES!A:L,12)</f>
        <v>39</v>
      </c>
      <c r="Q1519" s="3">
        <f t="shared" si="23"/>
        <v>1</v>
      </c>
    </row>
    <row r="1520" spans="1:17" ht="34.5" customHeight="1" x14ac:dyDescent="0.25">
      <c r="A1520" s="2">
        <v>61</v>
      </c>
      <c r="B1520" s="4" t="str">
        <f>+VLOOKUP($A1520,DATOS_CAPACITACIONES!A:B,2,0)</f>
        <v>Sanidad</v>
      </c>
      <c r="C1520" s="4" t="str">
        <f>+VLOOKUP($A1520,DATOS_CAPACITACIONES!A:C,3,0)</f>
        <v>Diferentes enfermedades de la palma de aceite</v>
      </c>
      <c r="D1520" s="4">
        <f>+VLOOKUP($A1520,DATOS_CAPACITACIONES!A:D,4,0)</f>
        <v>0</v>
      </c>
      <c r="E1520" s="4" t="str">
        <f>+VLOOKUP($A1520,DATOS_CAPACITACIONES!A:E,5,0)</f>
        <v>Omar Rivera</v>
      </c>
      <c r="F1520" s="4" t="str">
        <f>+VLOOKUP($A1520,DATOS_CAPACITACIONES!A:F,6,0)</f>
        <v>Omar Rivera</v>
      </c>
      <c r="G1520" s="4" t="str">
        <f>+VLOOKUP($A1520,DATOS_CAPACITACIONES!A:G,7,0)</f>
        <v xml:space="preserve">Finca El Pilar </v>
      </c>
      <c r="H1520" s="5">
        <f>+VLOOKUP($A1520,DATOS_CAPACITACIONES!A:H,8,0)</f>
        <v>44440</v>
      </c>
      <c r="I1520" s="4">
        <f>+VLOOKUP($A1520,DATOS_CAPACITACIONES!A:I,9,0)</f>
        <v>120</v>
      </c>
      <c r="J1520" s="2">
        <v>1121917518</v>
      </c>
      <c r="K1520" s="4" t="str">
        <f>+VLOOKUP($J1520,DATOS_PERSONAL!B:C,2,0)</f>
        <v>N/A</v>
      </c>
      <c r="L1520" s="4" t="str">
        <f>+VLOOKUP($J1520,DATOS_PERSONAL!B:D,3,0)</f>
        <v xml:space="preserve"> CARLOS ALBEIRO</v>
      </c>
      <c r="M1520" s="4" t="str">
        <f>+VLOOKUP($J1520,DATOS_PERSONAL!B:E,4,0)</f>
        <v>BECERRA ZAMORA</v>
      </c>
      <c r="N1520" s="4" t="str">
        <f>+VLOOKUP($J1520,DATOS_PERSONAL!B:F,5,0)</f>
        <v>PALMERAS CARARABO S.A.</v>
      </c>
      <c r="O1520" s="4">
        <f>+VLOOKUP($A1520,DATOS_CAPACITACIONES!A:N,11)</f>
        <v>39</v>
      </c>
      <c r="P1520" s="4">
        <f>+VLOOKUP($A1520,DATOS_CAPACITACIONES!A:L,12)</f>
        <v>39</v>
      </c>
      <c r="Q1520" s="3">
        <f t="shared" si="23"/>
        <v>1</v>
      </c>
    </row>
    <row r="1521" spans="1:17" ht="34.5" customHeight="1" x14ac:dyDescent="0.25">
      <c r="A1521" s="2">
        <v>62</v>
      </c>
      <c r="B1521" s="4" t="str">
        <f>+VLOOKUP($A1521,DATOS_CAPACITACIONES!A:B,2,0)</f>
        <v>Cosecha</v>
      </c>
      <c r="C1521" s="4" t="str">
        <f>+VLOOKUP($A1521,DATOS_CAPACITACIONES!A:C,3,0)</f>
        <v>Procedimientos area productiva (cosecha, encalle, poda y recolección)</v>
      </c>
      <c r="D1521" s="4">
        <f>+VLOOKUP($A1521,DATOS_CAPACITACIONES!A:D,4,0)</f>
        <v>0</v>
      </c>
      <c r="E1521" s="4" t="str">
        <f>+VLOOKUP($A1521,DATOS_CAPACITACIONES!A:E,5,0)</f>
        <v>Gedman Hernandez</v>
      </c>
      <c r="F1521" s="4" t="str">
        <f>+VLOOKUP($A1521,DATOS_CAPACITACIONES!A:F,6,0)</f>
        <v>Gedman Hernandez</v>
      </c>
      <c r="G1521" s="4" t="str">
        <f>+VLOOKUP($A1521,DATOS_CAPACITACIONES!A:G,7,0)</f>
        <v xml:space="preserve">Finca el Pilar </v>
      </c>
      <c r="H1521" s="5">
        <f>+VLOOKUP($A1521,DATOS_CAPACITACIONES!A:H,8,0)</f>
        <v>44440</v>
      </c>
      <c r="I1521" s="4">
        <f>+VLOOKUP($A1521,DATOS_CAPACITACIONES!A:I,9,0)</f>
        <v>120</v>
      </c>
      <c r="J1521" s="2">
        <v>86070853</v>
      </c>
      <c r="K1521" s="4">
        <f>+VLOOKUP($J1521,DATOS_PERSONAL!B:C,2,0)</f>
        <v>1075</v>
      </c>
      <c r="L1521" s="4" t="str">
        <f>+VLOOKUP($J1521,DATOS_PERSONAL!B:D,3,0)</f>
        <v>FREDY</v>
      </c>
      <c r="M1521" s="4" t="str">
        <f>+VLOOKUP($J1521,DATOS_PERSONAL!B:E,4,0)</f>
        <v xml:space="preserve">ZAMORA </v>
      </c>
      <c r="N1521" s="4" t="str">
        <f>+VLOOKUP($J1521,DATOS_PERSONAL!B:F,5,0)</f>
        <v>OROBERLÍN S.A.S.</v>
      </c>
      <c r="O1521" s="4">
        <f>+VLOOKUP($A1521,DATOS_CAPACITACIONES!A:N,11)</f>
        <v>28</v>
      </c>
      <c r="P1521" s="4">
        <f>+VLOOKUP($A1521,DATOS_CAPACITACIONES!A:L,12)</f>
        <v>28</v>
      </c>
      <c r="Q1521" s="3">
        <f t="shared" si="23"/>
        <v>1</v>
      </c>
    </row>
    <row r="1522" spans="1:17" ht="34.5" customHeight="1" x14ac:dyDescent="0.25">
      <c r="A1522" s="2">
        <v>62</v>
      </c>
      <c r="B1522" s="4" t="str">
        <f>+VLOOKUP($A1522,DATOS_CAPACITACIONES!A:B,2,0)</f>
        <v>Cosecha</v>
      </c>
      <c r="C1522" s="4" t="str">
        <f>+VLOOKUP($A1522,DATOS_CAPACITACIONES!A:C,3,0)</f>
        <v>Procedimientos area productiva (cosecha, encalle, poda y recolección)</v>
      </c>
      <c r="D1522" s="4">
        <f>+VLOOKUP($A1522,DATOS_CAPACITACIONES!A:D,4,0)</f>
        <v>0</v>
      </c>
      <c r="E1522" s="4" t="str">
        <f>+VLOOKUP($A1522,DATOS_CAPACITACIONES!A:E,5,0)</f>
        <v>Gedman Hernandez</v>
      </c>
      <c r="F1522" s="4" t="str">
        <f>+VLOOKUP($A1522,DATOS_CAPACITACIONES!A:F,6,0)</f>
        <v>Gedman Hernandez</v>
      </c>
      <c r="G1522" s="4" t="str">
        <f>+VLOOKUP($A1522,DATOS_CAPACITACIONES!A:G,7,0)</f>
        <v xml:space="preserve">Finca el Pilar </v>
      </c>
      <c r="H1522" s="5">
        <f>+VLOOKUP($A1522,DATOS_CAPACITACIONES!A:H,8,0)</f>
        <v>44440</v>
      </c>
      <c r="I1522" s="4">
        <f>+VLOOKUP($A1522,DATOS_CAPACITACIONES!A:I,9,0)</f>
        <v>120</v>
      </c>
      <c r="J1522" s="2">
        <v>1123116500</v>
      </c>
      <c r="K1522" s="4">
        <f>+VLOOKUP($J1522,DATOS_PERSONAL!B:C,2,0)</f>
        <v>1461</v>
      </c>
      <c r="L1522" s="4" t="str">
        <f>+VLOOKUP($J1522,DATOS_PERSONAL!B:D,3,0)</f>
        <v>ALEXIS JAIR</v>
      </c>
      <c r="M1522" s="4" t="str">
        <f>+VLOOKUP($J1522,DATOS_PERSONAL!B:E,4,0)</f>
        <v xml:space="preserve">VANEGAS VILLALOBOS </v>
      </c>
      <c r="N1522" s="4" t="str">
        <f>+VLOOKUP($J1522,DATOS_PERSONAL!B:F,5,0)</f>
        <v>OROBERLÍN S.A.S.</v>
      </c>
      <c r="O1522" s="4">
        <f>+VLOOKUP($A1522,DATOS_CAPACITACIONES!A:N,11)</f>
        <v>28</v>
      </c>
      <c r="P1522" s="4">
        <f>+VLOOKUP($A1522,DATOS_CAPACITACIONES!A:L,12)</f>
        <v>28</v>
      </c>
      <c r="Q1522" s="3">
        <f t="shared" si="23"/>
        <v>1</v>
      </c>
    </row>
    <row r="1523" spans="1:17" ht="34.5" customHeight="1" x14ac:dyDescent="0.25">
      <c r="A1523" s="2">
        <v>62</v>
      </c>
      <c r="B1523" s="4" t="str">
        <f>+VLOOKUP($A1523,DATOS_CAPACITACIONES!A:B,2,0)</f>
        <v>Cosecha</v>
      </c>
      <c r="C1523" s="4" t="str">
        <f>+VLOOKUP($A1523,DATOS_CAPACITACIONES!A:C,3,0)</f>
        <v>Procedimientos area productiva (cosecha, encalle, poda y recolección)</v>
      </c>
      <c r="D1523" s="4">
        <f>+VLOOKUP($A1523,DATOS_CAPACITACIONES!A:D,4,0)</f>
        <v>0</v>
      </c>
      <c r="E1523" s="4" t="str">
        <f>+VLOOKUP($A1523,DATOS_CAPACITACIONES!A:E,5,0)</f>
        <v>Gedman Hernandez</v>
      </c>
      <c r="F1523" s="4" t="str">
        <f>+VLOOKUP($A1523,DATOS_CAPACITACIONES!A:F,6,0)</f>
        <v>Gedman Hernandez</v>
      </c>
      <c r="G1523" s="4" t="str">
        <f>+VLOOKUP($A1523,DATOS_CAPACITACIONES!A:G,7,0)</f>
        <v xml:space="preserve">Finca el Pilar </v>
      </c>
      <c r="H1523" s="5">
        <f>+VLOOKUP($A1523,DATOS_CAPACITACIONES!A:H,8,0)</f>
        <v>44440</v>
      </c>
      <c r="I1523" s="4">
        <f>+VLOOKUP($A1523,DATOS_CAPACITACIONES!A:I,9,0)</f>
        <v>120</v>
      </c>
      <c r="J1523" s="2">
        <v>1121906783</v>
      </c>
      <c r="K1523" s="4">
        <f>+VLOOKUP($J1523,DATOS_PERSONAL!B:C,2,0)</f>
        <v>1022</v>
      </c>
      <c r="L1523" s="4" t="str">
        <f>+VLOOKUP($J1523,DATOS_PERSONAL!B:D,3,0)</f>
        <v>FRANCISCO</v>
      </c>
      <c r="M1523" s="4" t="str">
        <f>+VLOOKUP($J1523,DATOS_PERSONAL!B:E,4,0)</f>
        <v xml:space="preserve">VANEGAS SOLANO </v>
      </c>
      <c r="N1523" s="4" t="str">
        <f>+VLOOKUP($J1523,DATOS_PERSONAL!B:F,5,0)</f>
        <v>OROBERLÍN S.A.S.</v>
      </c>
      <c r="O1523" s="4">
        <f>+VLOOKUP($A1523,DATOS_CAPACITACIONES!A:N,11)</f>
        <v>28</v>
      </c>
      <c r="P1523" s="4">
        <f>+VLOOKUP($A1523,DATOS_CAPACITACIONES!A:L,12)</f>
        <v>28</v>
      </c>
      <c r="Q1523" s="3">
        <f t="shared" si="23"/>
        <v>1</v>
      </c>
    </row>
    <row r="1524" spans="1:17" ht="34.5" customHeight="1" x14ac:dyDescent="0.25">
      <c r="A1524" s="2">
        <v>62</v>
      </c>
      <c r="B1524" s="4" t="str">
        <f>+VLOOKUP($A1524,DATOS_CAPACITACIONES!A:B,2,0)</f>
        <v>Cosecha</v>
      </c>
      <c r="C1524" s="4" t="str">
        <f>+VLOOKUP($A1524,DATOS_CAPACITACIONES!A:C,3,0)</f>
        <v>Procedimientos area productiva (cosecha, encalle, poda y recolección)</v>
      </c>
      <c r="D1524" s="4">
        <f>+VLOOKUP($A1524,DATOS_CAPACITACIONES!A:D,4,0)</f>
        <v>0</v>
      </c>
      <c r="E1524" s="4" t="str">
        <f>+VLOOKUP($A1524,DATOS_CAPACITACIONES!A:E,5,0)</f>
        <v>Gedman Hernandez</v>
      </c>
      <c r="F1524" s="4" t="str">
        <f>+VLOOKUP($A1524,DATOS_CAPACITACIONES!A:F,6,0)</f>
        <v>Gedman Hernandez</v>
      </c>
      <c r="G1524" s="4" t="str">
        <f>+VLOOKUP($A1524,DATOS_CAPACITACIONES!A:G,7,0)</f>
        <v xml:space="preserve">Finca el Pilar </v>
      </c>
      <c r="H1524" s="5">
        <f>+VLOOKUP($A1524,DATOS_CAPACITACIONES!A:H,8,0)</f>
        <v>44440</v>
      </c>
      <c r="I1524" s="4">
        <f>+VLOOKUP($A1524,DATOS_CAPACITACIONES!A:I,9,0)</f>
        <v>120</v>
      </c>
      <c r="J1524" s="2">
        <v>1120580004</v>
      </c>
      <c r="K1524" s="4">
        <f>+VLOOKUP($J1524,DATOS_PERSONAL!B:C,2,0)</f>
        <v>1519</v>
      </c>
      <c r="L1524" s="4" t="str">
        <f>+VLOOKUP($J1524,DATOS_PERSONAL!B:D,3,0)</f>
        <v xml:space="preserve"> YEISON FAVIAN</v>
      </c>
      <c r="M1524" s="4" t="str">
        <f>+VLOOKUP($J1524,DATOS_PERSONAL!B:E,4,0)</f>
        <v>TOLOZA ESPINOSA</v>
      </c>
      <c r="N1524" s="4" t="str">
        <f>+VLOOKUP($J1524,DATOS_PERSONAL!B:F,5,0)</f>
        <v>OROBERLÍN S.A.S.</v>
      </c>
      <c r="O1524" s="4">
        <f>+VLOOKUP($A1524,DATOS_CAPACITACIONES!A:N,11)</f>
        <v>28</v>
      </c>
      <c r="P1524" s="4">
        <f>+VLOOKUP($A1524,DATOS_CAPACITACIONES!A:L,12)</f>
        <v>28</v>
      </c>
      <c r="Q1524" s="3">
        <f t="shared" si="23"/>
        <v>1</v>
      </c>
    </row>
    <row r="1525" spans="1:17" ht="34.5" customHeight="1" x14ac:dyDescent="0.25">
      <c r="A1525" s="2">
        <v>62</v>
      </c>
      <c r="B1525" s="4" t="str">
        <f>+VLOOKUP($A1525,DATOS_CAPACITACIONES!A:B,2,0)</f>
        <v>Cosecha</v>
      </c>
      <c r="C1525" s="4" t="str">
        <f>+VLOOKUP($A1525,DATOS_CAPACITACIONES!A:C,3,0)</f>
        <v>Procedimientos area productiva (cosecha, encalle, poda y recolección)</v>
      </c>
      <c r="D1525" s="4">
        <f>+VLOOKUP($A1525,DATOS_CAPACITACIONES!A:D,4,0)</f>
        <v>0</v>
      </c>
      <c r="E1525" s="4" t="str">
        <f>+VLOOKUP($A1525,DATOS_CAPACITACIONES!A:E,5,0)</f>
        <v>Gedman Hernandez</v>
      </c>
      <c r="F1525" s="4" t="str">
        <f>+VLOOKUP($A1525,DATOS_CAPACITACIONES!A:F,6,0)</f>
        <v>Gedman Hernandez</v>
      </c>
      <c r="G1525" s="4" t="str">
        <f>+VLOOKUP($A1525,DATOS_CAPACITACIONES!A:G,7,0)</f>
        <v xml:space="preserve">Finca el Pilar </v>
      </c>
      <c r="H1525" s="5">
        <f>+VLOOKUP($A1525,DATOS_CAPACITACIONES!A:H,8,0)</f>
        <v>44440</v>
      </c>
      <c r="I1525" s="4">
        <f>+VLOOKUP($A1525,DATOS_CAPACITACIONES!A:I,9,0)</f>
        <v>120</v>
      </c>
      <c r="J1525" s="2">
        <v>9600532</v>
      </c>
      <c r="K1525" s="4">
        <f>+VLOOKUP($J1525,DATOS_PERSONAL!B:C,2,0)</f>
        <v>1070</v>
      </c>
      <c r="L1525" s="4" t="str">
        <f>+VLOOKUP($J1525,DATOS_PERSONAL!B:D,3,0)</f>
        <v>PABLO ANTONIO</v>
      </c>
      <c r="M1525" s="4" t="str">
        <f>+VLOOKUP($J1525,DATOS_PERSONAL!B:E,4,0)</f>
        <v xml:space="preserve">ROJAS RODRIGUEZ </v>
      </c>
      <c r="N1525" s="4" t="str">
        <f>+VLOOKUP($J1525,DATOS_PERSONAL!B:F,5,0)</f>
        <v>OROBERLÍN S.A.S.</v>
      </c>
      <c r="O1525" s="4">
        <f>+VLOOKUP($A1525,DATOS_CAPACITACIONES!A:N,11)</f>
        <v>28</v>
      </c>
      <c r="P1525" s="4">
        <f>+VLOOKUP($A1525,DATOS_CAPACITACIONES!A:L,12)</f>
        <v>28</v>
      </c>
      <c r="Q1525" s="3">
        <f t="shared" si="23"/>
        <v>1</v>
      </c>
    </row>
    <row r="1526" spans="1:17" ht="34.5" customHeight="1" x14ac:dyDescent="0.25">
      <c r="A1526" s="2">
        <v>62</v>
      </c>
      <c r="B1526" s="4" t="str">
        <f>+VLOOKUP($A1526,DATOS_CAPACITACIONES!A:B,2,0)</f>
        <v>Cosecha</v>
      </c>
      <c r="C1526" s="4" t="str">
        <f>+VLOOKUP($A1526,DATOS_CAPACITACIONES!A:C,3,0)</f>
        <v>Procedimientos area productiva (cosecha, encalle, poda y recolección)</v>
      </c>
      <c r="D1526" s="4">
        <f>+VLOOKUP($A1526,DATOS_CAPACITACIONES!A:D,4,0)</f>
        <v>0</v>
      </c>
      <c r="E1526" s="4" t="str">
        <f>+VLOOKUP($A1526,DATOS_CAPACITACIONES!A:E,5,0)</f>
        <v>Gedman Hernandez</v>
      </c>
      <c r="F1526" s="4" t="str">
        <f>+VLOOKUP($A1526,DATOS_CAPACITACIONES!A:F,6,0)</f>
        <v>Gedman Hernandez</v>
      </c>
      <c r="G1526" s="4" t="str">
        <f>+VLOOKUP($A1526,DATOS_CAPACITACIONES!A:G,7,0)</f>
        <v xml:space="preserve">Finca el Pilar </v>
      </c>
      <c r="H1526" s="5">
        <f>+VLOOKUP($A1526,DATOS_CAPACITACIONES!A:H,8,0)</f>
        <v>44440</v>
      </c>
      <c r="I1526" s="4">
        <f>+VLOOKUP($A1526,DATOS_CAPACITACIONES!A:I,9,0)</f>
        <v>120</v>
      </c>
      <c r="J1526" s="2">
        <v>1123116797</v>
      </c>
      <c r="K1526" s="4">
        <f>+VLOOKUP($J1526,DATOS_PERSONAL!B:C,2,0)</f>
        <v>1404</v>
      </c>
      <c r="L1526" s="4" t="str">
        <f>+VLOOKUP($J1526,DATOS_PERSONAL!B:D,3,0)</f>
        <v xml:space="preserve"> ELKIN STEVEN</v>
      </c>
      <c r="M1526" s="4" t="str">
        <f>+VLOOKUP($J1526,DATOS_PERSONAL!B:E,4,0)</f>
        <v>ROJAS ORTIZ</v>
      </c>
      <c r="N1526" s="4" t="str">
        <f>+VLOOKUP($J1526,DATOS_PERSONAL!B:F,5,0)</f>
        <v>OROBERLÍN S.A.S.</v>
      </c>
      <c r="O1526" s="4">
        <f>+VLOOKUP($A1526,DATOS_CAPACITACIONES!A:N,11)</f>
        <v>28</v>
      </c>
      <c r="P1526" s="4">
        <f>+VLOOKUP($A1526,DATOS_CAPACITACIONES!A:L,12)</f>
        <v>28</v>
      </c>
      <c r="Q1526" s="3">
        <f t="shared" si="23"/>
        <v>1</v>
      </c>
    </row>
    <row r="1527" spans="1:17" ht="34.5" customHeight="1" x14ac:dyDescent="0.25">
      <c r="A1527" s="2">
        <v>62</v>
      </c>
      <c r="B1527" s="4" t="str">
        <f>+VLOOKUP($A1527,DATOS_CAPACITACIONES!A:B,2,0)</f>
        <v>Cosecha</v>
      </c>
      <c r="C1527" s="4" t="str">
        <f>+VLOOKUP($A1527,DATOS_CAPACITACIONES!A:C,3,0)</f>
        <v>Procedimientos area productiva (cosecha, encalle, poda y recolección)</v>
      </c>
      <c r="D1527" s="4">
        <f>+VLOOKUP($A1527,DATOS_CAPACITACIONES!A:D,4,0)</f>
        <v>0</v>
      </c>
      <c r="E1527" s="4" t="str">
        <f>+VLOOKUP($A1527,DATOS_CAPACITACIONES!A:E,5,0)</f>
        <v>Gedman Hernandez</v>
      </c>
      <c r="F1527" s="4" t="str">
        <f>+VLOOKUP($A1527,DATOS_CAPACITACIONES!A:F,6,0)</f>
        <v>Gedman Hernandez</v>
      </c>
      <c r="G1527" s="4" t="str">
        <f>+VLOOKUP($A1527,DATOS_CAPACITACIONES!A:G,7,0)</f>
        <v xml:space="preserve">Finca el Pilar </v>
      </c>
      <c r="H1527" s="5">
        <f>+VLOOKUP($A1527,DATOS_CAPACITACIONES!A:H,8,0)</f>
        <v>44440</v>
      </c>
      <c r="I1527" s="4">
        <f>+VLOOKUP($A1527,DATOS_CAPACITACIONES!A:I,9,0)</f>
        <v>120</v>
      </c>
      <c r="J1527" s="2">
        <v>1006658683</v>
      </c>
      <c r="K1527" s="4">
        <f>+VLOOKUP($J1527,DATOS_PERSONAL!B:C,2,0)</f>
        <v>1509</v>
      </c>
      <c r="L1527" s="4" t="str">
        <f>+VLOOKUP($J1527,DATOS_PERSONAL!B:D,3,0)</f>
        <v>BRAYAN DAVID</v>
      </c>
      <c r="M1527" s="4" t="str">
        <f>+VLOOKUP($J1527,DATOS_PERSONAL!B:E,4,0)</f>
        <v xml:space="preserve">ROA OCHOA </v>
      </c>
      <c r="N1527" s="4" t="str">
        <f>+VLOOKUP($J1527,DATOS_PERSONAL!B:F,5,0)</f>
        <v>OROBERLÍN S.A.S.</v>
      </c>
      <c r="O1527" s="4">
        <f>+VLOOKUP($A1527,DATOS_CAPACITACIONES!A:N,11)</f>
        <v>28</v>
      </c>
      <c r="P1527" s="4">
        <f>+VLOOKUP($A1527,DATOS_CAPACITACIONES!A:L,12)</f>
        <v>28</v>
      </c>
      <c r="Q1527" s="3">
        <f t="shared" si="23"/>
        <v>1</v>
      </c>
    </row>
    <row r="1528" spans="1:17" ht="34.5" customHeight="1" x14ac:dyDescent="0.25">
      <c r="A1528" s="2">
        <v>62</v>
      </c>
      <c r="B1528" s="4" t="str">
        <f>+VLOOKUP($A1528,DATOS_CAPACITACIONES!A:B,2,0)</f>
        <v>Cosecha</v>
      </c>
      <c r="C1528" s="4" t="str">
        <f>+VLOOKUP($A1528,DATOS_CAPACITACIONES!A:C,3,0)</f>
        <v>Procedimientos area productiva (cosecha, encalle, poda y recolección)</v>
      </c>
      <c r="D1528" s="4">
        <f>+VLOOKUP($A1528,DATOS_CAPACITACIONES!A:D,4,0)</f>
        <v>0</v>
      </c>
      <c r="E1528" s="4" t="str">
        <f>+VLOOKUP($A1528,DATOS_CAPACITACIONES!A:E,5,0)</f>
        <v>Gedman Hernandez</v>
      </c>
      <c r="F1528" s="4" t="str">
        <f>+VLOOKUP($A1528,DATOS_CAPACITACIONES!A:F,6,0)</f>
        <v>Gedman Hernandez</v>
      </c>
      <c r="G1528" s="4" t="str">
        <f>+VLOOKUP($A1528,DATOS_CAPACITACIONES!A:G,7,0)</f>
        <v xml:space="preserve">Finca el Pilar </v>
      </c>
      <c r="H1528" s="5">
        <f>+VLOOKUP($A1528,DATOS_CAPACITACIONES!A:H,8,0)</f>
        <v>44440</v>
      </c>
      <c r="I1528" s="4">
        <f>+VLOOKUP($A1528,DATOS_CAPACITACIONES!A:I,9,0)</f>
        <v>120</v>
      </c>
      <c r="J1528" s="2">
        <v>1123114283</v>
      </c>
      <c r="K1528" s="4">
        <f>+VLOOKUP($J1528,DATOS_PERSONAL!B:C,2,0)</f>
        <v>1017</v>
      </c>
      <c r="L1528" s="4" t="str">
        <f>+VLOOKUP($J1528,DATOS_PERSONAL!B:D,3,0)</f>
        <v xml:space="preserve"> RODRIGO JOSE</v>
      </c>
      <c r="M1528" s="4" t="str">
        <f>+VLOOKUP($J1528,DATOS_PERSONAL!B:E,4,0)</f>
        <v>ROA CASTILLO</v>
      </c>
      <c r="N1528" s="4" t="str">
        <f>+VLOOKUP($J1528,DATOS_PERSONAL!B:F,5,0)</f>
        <v>OROBERLÍN S.A.S.</v>
      </c>
      <c r="O1528" s="4">
        <f>+VLOOKUP($A1528,DATOS_CAPACITACIONES!A:N,11)</f>
        <v>28</v>
      </c>
      <c r="P1528" s="4">
        <f>+VLOOKUP($A1528,DATOS_CAPACITACIONES!A:L,12)</f>
        <v>28</v>
      </c>
      <c r="Q1528" s="3">
        <f t="shared" si="23"/>
        <v>1</v>
      </c>
    </row>
    <row r="1529" spans="1:17" ht="34.5" customHeight="1" x14ac:dyDescent="0.25">
      <c r="A1529" s="2">
        <v>62</v>
      </c>
      <c r="B1529" s="4" t="str">
        <f>+VLOOKUP($A1529,DATOS_CAPACITACIONES!A:B,2,0)</f>
        <v>Cosecha</v>
      </c>
      <c r="C1529" s="4" t="str">
        <f>+VLOOKUP($A1529,DATOS_CAPACITACIONES!A:C,3,0)</f>
        <v>Procedimientos area productiva (cosecha, encalle, poda y recolección)</v>
      </c>
      <c r="D1529" s="4">
        <f>+VLOOKUP($A1529,DATOS_CAPACITACIONES!A:D,4,0)</f>
        <v>0</v>
      </c>
      <c r="E1529" s="4" t="str">
        <f>+VLOOKUP($A1529,DATOS_CAPACITACIONES!A:E,5,0)</f>
        <v>Gedman Hernandez</v>
      </c>
      <c r="F1529" s="4" t="str">
        <f>+VLOOKUP($A1529,DATOS_CAPACITACIONES!A:F,6,0)</f>
        <v>Gedman Hernandez</v>
      </c>
      <c r="G1529" s="4" t="str">
        <f>+VLOOKUP($A1529,DATOS_CAPACITACIONES!A:G,7,0)</f>
        <v xml:space="preserve">Finca el Pilar </v>
      </c>
      <c r="H1529" s="5">
        <f>+VLOOKUP($A1529,DATOS_CAPACITACIONES!A:H,8,0)</f>
        <v>44440</v>
      </c>
      <c r="I1529" s="4">
        <f>+VLOOKUP($A1529,DATOS_CAPACITACIONES!A:I,9,0)</f>
        <v>120</v>
      </c>
      <c r="J1529" s="2">
        <v>1123114519</v>
      </c>
      <c r="K1529" s="4">
        <f>+VLOOKUP($J1529,DATOS_PERSONAL!B:C,2,0)</f>
        <v>1016</v>
      </c>
      <c r="L1529" s="4" t="str">
        <f>+VLOOKUP($J1529,DATOS_PERSONAL!B:D,3,0)</f>
        <v xml:space="preserve"> JUAN CARLOS</v>
      </c>
      <c r="M1529" s="4" t="str">
        <f>+VLOOKUP($J1529,DATOS_PERSONAL!B:E,4,0)</f>
        <v>ROA CASTILLO</v>
      </c>
      <c r="N1529" s="4" t="str">
        <f>+VLOOKUP($J1529,DATOS_PERSONAL!B:F,5,0)</f>
        <v>OROBERLÍN S.A.S.</v>
      </c>
      <c r="O1529" s="4">
        <f>+VLOOKUP($A1529,DATOS_CAPACITACIONES!A:N,11)</f>
        <v>28</v>
      </c>
      <c r="P1529" s="4">
        <f>+VLOOKUP($A1529,DATOS_CAPACITACIONES!A:L,12)</f>
        <v>28</v>
      </c>
      <c r="Q1529" s="3">
        <f t="shared" si="23"/>
        <v>1</v>
      </c>
    </row>
    <row r="1530" spans="1:17" ht="34.5" customHeight="1" x14ac:dyDescent="0.25">
      <c r="A1530" s="2">
        <v>62</v>
      </c>
      <c r="B1530" s="4" t="str">
        <f>+VLOOKUP($A1530,DATOS_CAPACITACIONES!A:B,2,0)</f>
        <v>Cosecha</v>
      </c>
      <c r="C1530" s="4" t="str">
        <f>+VLOOKUP($A1530,DATOS_CAPACITACIONES!A:C,3,0)</f>
        <v>Procedimientos area productiva (cosecha, encalle, poda y recolección)</v>
      </c>
      <c r="D1530" s="4">
        <f>+VLOOKUP($A1530,DATOS_CAPACITACIONES!A:D,4,0)</f>
        <v>0</v>
      </c>
      <c r="E1530" s="4" t="str">
        <f>+VLOOKUP($A1530,DATOS_CAPACITACIONES!A:E,5,0)</f>
        <v>Gedman Hernandez</v>
      </c>
      <c r="F1530" s="4" t="str">
        <f>+VLOOKUP($A1530,DATOS_CAPACITACIONES!A:F,6,0)</f>
        <v>Gedman Hernandez</v>
      </c>
      <c r="G1530" s="4" t="str">
        <f>+VLOOKUP($A1530,DATOS_CAPACITACIONES!A:G,7,0)</f>
        <v xml:space="preserve">Finca el Pilar </v>
      </c>
      <c r="H1530" s="5">
        <f>+VLOOKUP($A1530,DATOS_CAPACITACIONES!A:H,8,0)</f>
        <v>44440</v>
      </c>
      <c r="I1530" s="4">
        <f>+VLOOKUP($A1530,DATOS_CAPACITACIONES!A:I,9,0)</f>
        <v>120</v>
      </c>
      <c r="J1530" s="2">
        <v>17972048</v>
      </c>
      <c r="K1530" s="4">
        <f>+VLOOKUP($J1530,DATOS_PERSONAL!B:C,2,0)</f>
        <v>1450</v>
      </c>
      <c r="L1530" s="4" t="str">
        <f>+VLOOKUP($J1530,DATOS_PERSONAL!B:D,3,0)</f>
        <v>MANUEL FRANCISCO</v>
      </c>
      <c r="M1530" s="4" t="str">
        <f>+VLOOKUP($J1530,DATOS_PERSONAL!B:E,4,0)</f>
        <v xml:space="preserve">PALLARES ANAYA </v>
      </c>
      <c r="N1530" s="4" t="str">
        <f>+VLOOKUP($J1530,DATOS_PERSONAL!B:F,5,0)</f>
        <v>OROBERLÍN S.A.S.</v>
      </c>
      <c r="O1530" s="4">
        <f>+VLOOKUP($A1530,DATOS_CAPACITACIONES!A:N,11)</f>
        <v>28</v>
      </c>
      <c r="P1530" s="4">
        <f>+VLOOKUP($A1530,DATOS_CAPACITACIONES!A:L,12)</f>
        <v>28</v>
      </c>
      <c r="Q1530" s="3">
        <f t="shared" si="23"/>
        <v>1</v>
      </c>
    </row>
    <row r="1531" spans="1:17" ht="34.5" customHeight="1" x14ac:dyDescent="0.25">
      <c r="A1531" s="2">
        <v>62</v>
      </c>
      <c r="B1531" s="4" t="str">
        <f>+VLOOKUP($A1531,DATOS_CAPACITACIONES!A:B,2,0)</f>
        <v>Cosecha</v>
      </c>
      <c r="C1531" s="4" t="str">
        <f>+VLOOKUP($A1531,DATOS_CAPACITACIONES!A:C,3,0)</f>
        <v>Procedimientos area productiva (cosecha, encalle, poda y recolección)</v>
      </c>
      <c r="D1531" s="4">
        <f>+VLOOKUP($A1531,DATOS_CAPACITACIONES!A:D,4,0)</f>
        <v>0</v>
      </c>
      <c r="E1531" s="4" t="str">
        <f>+VLOOKUP($A1531,DATOS_CAPACITACIONES!A:E,5,0)</f>
        <v>Gedman Hernandez</v>
      </c>
      <c r="F1531" s="4" t="str">
        <f>+VLOOKUP($A1531,DATOS_CAPACITACIONES!A:F,6,0)</f>
        <v>Gedman Hernandez</v>
      </c>
      <c r="G1531" s="4" t="str">
        <f>+VLOOKUP($A1531,DATOS_CAPACITACIONES!A:G,7,0)</f>
        <v xml:space="preserve">Finca el Pilar </v>
      </c>
      <c r="H1531" s="5">
        <f>+VLOOKUP($A1531,DATOS_CAPACITACIONES!A:H,8,0)</f>
        <v>44440</v>
      </c>
      <c r="I1531" s="4">
        <f>+VLOOKUP($A1531,DATOS_CAPACITACIONES!A:I,9,0)</f>
        <v>120</v>
      </c>
      <c r="J1531" s="2">
        <v>7807070</v>
      </c>
      <c r="K1531" s="4" t="str">
        <f>+VLOOKUP($J1531,DATOS_PERSONAL!B:C,2,0)</f>
        <v>N/A</v>
      </c>
      <c r="L1531" s="4" t="str">
        <f>+VLOOKUP($J1531,DATOS_PERSONAL!B:D,3,0)</f>
        <v xml:space="preserve"> PEDRO ANTONIO </v>
      </c>
      <c r="M1531" s="4" t="str">
        <f>+VLOOKUP($J1531,DATOS_PERSONAL!B:E,4,0)</f>
        <v>ORTIZ</v>
      </c>
      <c r="N1531" s="4" t="str">
        <f>+VLOOKUP($J1531,DATOS_PERSONAL!B:F,5,0)</f>
        <v>PALMERAS CARARABO S.A.</v>
      </c>
      <c r="O1531" s="4">
        <f>+VLOOKUP($A1531,DATOS_CAPACITACIONES!A:N,11)</f>
        <v>28</v>
      </c>
      <c r="P1531" s="4">
        <f>+VLOOKUP($A1531,DATOS_CAPACITACIONES!A:L,12)</f>
        <v>28</v>
      </c>
      <c r="Q1531" s="3">
        <f t="shared" si="23"/>
        <v>1</v>
      </c>
    </row>
    <row r="1532" spans="1:17" ht="34.5" customHeight="1" x14ac:dyDescent="0.25">
      <c r="A1532" s="2">
        <v>62</v>
      </c>
      <c r="B1532" s="4" t="str">
        <f>+VLOOKUP($A1532,DATOS_CAPACITACIONES!A:B,2,0)</f>
        <v>Cosecha</v>
      </c>
      <c r="C1532" s="4" t="str">
        <f>+VLOOKUP($A1532,DATOS_CAPACITACIONES!A:C,3,0)</f>
        <v>Procedimientos area productiva (cosecha, encalle, poda y recolección)</v>
      </c>
      <c r="D1532" s="4">
        <f>+VLOOKUP($A1532,DATOS_CAPACITACIONES!A:D,4,0)</f>
        <v>0</v>
      </c>
      <c r="E1532" s="4" t="str">
        <f>+VLOOKUP($A1532,DATOS_CAPACITACIONES!A:E,5,0)</f>
        <v>Gedman Hernandez</v>
      </c>
      <c r="F1532" s="4" t="str">
        <f>+VLOOKUP($A1532,DATOS_CAPACITACIONES!A:F,6,0)</f>
        <v>Gedman Hernandez</v>
      </c>
      <c r="G1532" s="4" t="str">
        <f>+VLOOKUP($A1532,DATOS_CAPACITACIONES!A:G,7,0)</f>
        <v xml:space="preserve">Finca el Pilar </v>
      </c>
      <c r="H1532" s="5">
        <f>+VLOOKUP($A1532,DATOS_CAPACITACIONES!A:H,8,0)</f>
        <v>44440</v>
      </c>
      <c r="I1532" s="4">
        <f>+VLOOKUP($A1532,DATOS_CAPACITACIONES!A:I,9,0)</f>
        <v>120</v>
      </c>
      <c r="J1532" s="2">
        <v>17330089</v>
      </c>
      <c r="K1532" s="4">
        <f>+VLOOKUP($J1532,DATOS_PERSONAL!B:C,2,0)</f>
        <v>1093</v>
      </c>
      <c r="L1532" s="4" t="str">
        <f>+VLOOKUP($J1532,DATOS_PERSONAL!B:D,3,0)</f>
        <v xml:space="preserve">JAVIER IGNACIO </v>
      </c>
      <c r="M1532" s="4" t="str">
        <f>+VLOOKUP($J1532,DATOS_PERSONAL!B:E,4,0)</f>
        <v xml:space="preserve">NARVAEZ SOACHE </v>
      </c>
      <c r="N1532" s="4" t="str">
        <f>+VLOOKUP($J1532,DATOS_PERSONAL!B:F,5,0)</f>
        <v>OROBERLÍN S.A.S.</v>
      </c>
      <c r="O1532" s="4">
        <f>+VLOOKUP($A1532,DATOS_CAPACITACIONES!A:N,11)</f>
        <v>28</v>
      </c>
      <c r="P1532" s="4">
        <f>+VLOOKUP($A1532,DATOS_CAPACITACIONES!A:L,12)</f>
        <v>28</v>
      </c>
      <c r="Q1532" s="3">
        <f t="shared" si="23"/>
        <v>1</v>
      </c>
    </row>
    <row r="1533" spans="1:17" ht="34.5" customHeight="1" x14ac:dyDescent="0.25">
      <c r="A1533" s="2">
        <v>62</v>
      </c>
      <c r="B1533" s="4" t="str">
        <f>+VLOOKUP($A1533,DATOS_CAPACITACIONES!A:B,2,0)</f>
        <v>Cosecha</v>
      </c>
      <c r="C1533" s="4" t="str">
        <f>+VLOOKUP($A1533,DATOS_CAPACITACIONES!A:C,3,0)</f>
        <v>Procedimientos area productiva (cosecha, encalle, poda y recolección)</v>
      </c>
      <c r="D1533" s="4">
        <f>+VLOOKUP($A1533,DATOS_CAPACITACIONES!A:D,4,0)</f>
        <v>0</v>
      </c>
      <c r="E1533" s="4" t="str">
        <f>+VLOOKUP($A1533,DATOS_CAPACITACIONES!A:E,5,0)</f>
        <v>Gedman Hernandez</v>
      </c>
      <c r="F1533" s="4" t="str">
        <f>+VLOOKUP($A1533,DATOS_CAPACITACIONES!A:F,6,0)</f>
        <v>Gedman Hernandez</v>
      </c>
      <c r="G1533" s="4" t="str">
        <f>+VLOOKUP($A1533,DATOS_CAPACITACIONES!A:G,7,0)</f>
        <v xml:space="preserve">Finca el Pilar </v>
      </c>
      <c r="H1533" s="5">
        <f>+VLOOKUP($A1533,DATOS_CAPACITACIONES!A:H,8,0)</f>
        <v>44440</v>
      </c>
      <c r="I1533" s="4">
        <f>+VLOOKUP($A1533,DATOS_CAPACITACIONES!A:I,9,0)</f>
        <v>120</v>
      </c>
      <c r="J1533" s="2">
        <v>1123116287</v>
      </c>
      <c r="K1533" s="4">
        <f>+VLOOKUP($J1533,DATOS_PERSONAL!B:C,2,0)</f>
        <v>1358</v>
      </c>
      <c r="L1533" s="4" t="str">
        <f>+VLOOKUP($J1533,DATOS_PERSONAL!B:D,3,0)</f>
        <v>IVAN JAVIER</v>
      </c>
      <c r="M1533" s="4" t="str">
        <f>+VLOOKUP($J1533,DATOS_PERSONAL!B:E,4,0)</f>
        <v xml:space="preserve">NARVAEZ HERNANDEZ </v>
      </c>
      <c r="N1533" s="4" t="str">
        <f>+VLOOKUP($J1533,DATOS_PERSONAL!B:F,5,0)</f>
        <v>OROBERLÍN S.A.S.</v>
      </c>
      <c r="O1533" s="4">
        <f>+VLOOKUP($A1533,DATOS_CAPACITACIONES!A:N,11)</f>
        <v>28</v>
      </c>
      <c r="P1533" s="4">
        <f>+VLOOKUP($A1533,DATOS_CAPACITACIONES!A:L,12)</f>
        <v>28</v>
      </c>
      <c r="Q1533" s="3">
        <f t="shared" si="23"/>
        <v>1</v>
      </c>
    </row>
    <row r="1534" spans="1:17" ht="34.5" customHeight="1" x14ac:dyDescent="0.25">
      <c r="A1534" s="2">
        <v>62</v>
      </c>
      <c r="B1534" s="4" t="str">
        <f>+VLOOKUP($A1534,DATOS_CAPACITACIONES!A:B,2,0)</f>
        <v>Cosecha</v>
      </c>
      <c r="C1534" s="4" t="str">
        <f>+VLOOKUP($A1534,DATOS_CAPACITACIONES!A:C,3,0)</f>
        <v>Procedimientos area productiva (cosecha, encalle, poda y recolección)</v>
      </c>
      <c r="D1534" s="4">
        <f>+VLOOKUP($A1534,DATOS_CAPACITACIONES!A:D,4,0)</f>
        <v>0</v>
      </c>
      <c r="E1534" s="4" t="str">
        <f>+VLOOKUP($A1534,DATOS_CAPACITACIONES!A:E,5,0)</f>
        <v>Gedman Hernandez</v>
      </c>
      <c r="F1534" s="4" t="str">
        <f>+VLOOKUP($A1534,DATOS_CAPACITACIONES!A:F,6,0)</f>
        <v>Gedman Hernandez</v>
      </c>
      <c r="G1534" s="4" t="str">
        <f>+VLOOKUP($A1534,DATOS_CAPACITACIONES!A:G,7,0)</f>
        <v xml:space="preserve">Finca el Pilar </v>
      </c>
      <c r="H1534" s="5">
        <f>+VLOOKUP($A1534,DATOS_CAPACITACIONES!A:H,8,0)</f>
        <v>44440</v>
      </c>
      <c r="I1534" s="4">
        <f>+VLOOKUP($A1534,DATOS_CAPACITACIONES!A:I,9,0)</f>
        <v>120</v>
      </c>
      <c r="J1534" s="2">
        <v>1121873605</v>
      </c>
      <c r="K1534" s="4">
        <f>+VLOOKUP($J1534,DATOS_PERSONAL!B:C,2,0)</f>
        <v>1376</v>
      </c>
      <c r="L1534" s="4" t="str">
        <f>+VLOOKUP($J1534,DATOS_PERSONAL!B:D,3,0)</f>
        <v>ANDRES</v>
      </c>
      <c r="M1534" s="4" t="str">
        <f>+VLOOKUP($J1534,DATOS_PERSONAL!B:E,4,0)</f>
        <v xml:space="preserve">MONTEJO PLAZAS </v>
      </c>
      <c r="N1534" s="4" t="str">
        <f>+VLOOKUP($J1534,DATOS_PERSONAL!B:F,5,0)</f>
        <v>OROBERLÍN S.A.S.</v>
      </c>
      <c r="O1534" s="4">
        <f>+VLOOKUP($A1534,DATOS_CAPACITACIONES!A:N,11)</f>
        <v>28</v>
      </c>
      <c r="P1534" s="4">
        <f>+VLOOKUP($A1534,DATOS_CAPACITACIONES!A:L,12)</f>
        <v>28</v>
      </c>
      <c r="Q1534" s="3">
        <f t="shared" si="23"/>
        <v>1</v>
      </c>
    </row>
    <row r="1535" spans="1:17" ht="34.5" customHeight="1" x14ac:dyDescent="0.25">
      <c r="A1535" s="2">
        <v>62</v>
      </c>
      <c r="B1535" s="4" t="str">
        <f>+VLOOKUP($A1535,DATOS_CAPACITACIONES!A:B,2,0)</f>
        <v>Cosecha</v>
      </c>
      <c r="C1535" s="4" t="str">
        <f>+VLOOKUP($A1535,DATOS_CAPACITACIONES!A:C,3,0)</f>
        <v>Procedimientos area productiva (cosecha, encalle, poda y recolección)</v>
      </c>
      <c r="D1535" s="4">
        <f>+VLOOKUP($A1535,DATOS_CAPACITACIONES!A:D,4,0)</f>
        <v>0</v>
      </c>
      <c r="E1535" s="4" t="str">
        <f>+VLOOKUP($A1535,DATOS_CAPACITACIONES!A:E,5,0)</f>
        <v>Gedman Hernandez</v>
      </c>
      <c r="F1535" s="4" t="str">
        <f>+VLOOKUP($A1535,DATOS_CAPACITACIONES!A:F,6,0)</f>
        <v>Gedman Hernandez</v>
      </c>
      <c r="G1535" s="4" t="str">
        <f>+VLOOKUP($A1535,DATOS_CAPACITACIONES!A:G,7,0)</f>
        <v xml:space="preserve">Finca el Pilar </v>
      </c>
      <c r="H1535" s="5">
        <f>+VLOOKUP($A1535,DATOS_CAPACITACIONES!A:H,8,0)</f>
        <v>44440</v>
      </c>
      <c r="I1535" s="4">
        <f>+VLOOKUP($A1535,DATOS_CAPACITACIONES!A:I,9,0)</f>
        <v>120</v>
      </c>
      <c r="J1535" s="2">
        <v>7837811</v>
      </c>
      <c r="K1535" s="4" t="str">
        <f>+VLOOKUP($J1535,DATOS_PERSONAL!B:C,2,0)</f>
        <v>N/A</v>
      </c>
      <c r="L1535" s="4" t="str">
        <f>+VLOOKUP($J1535,DATOS_PERSONAL!B:D,3,0)</f>
        <v xml:space="preserve">ESTEBAN </v>
      </c>
      <c r="M1535" s="4" t="str">
        <f>+VLOOKUP($J1535,DATOS_PERSONAL!B:E,4,0)</f>
        <v>LOPEZ</v>
      </c>
      <c r="N1535" s="4" t="str">
        <f>+VLOOKUP($J1535,DATOS_PERSONAL!B:F,5,0)</f>
        <v>OROBERLÍN S.A.S.</v>
      </c>
      <c r="O1535" s="4">
        <f>+VLOOKUP($A1535,DATOS_CAPACITACIONES!A:N,11)</f>
        <v>28</v>
      </c>
      <c r="P1535" s="4">
        <f>+VLOOKUP($A1535,DATOS_CAPACITACIONES!A:L,12)</f>
        <v>28</v>
      </c>
      <c r="Q1535" s="3">
        <f t="shared" si="23"/>
        <v>1</v>
      </c>
    </row>
    <row r="1536" spans="1:17" ht="34.5" customHeight="1" x14ac:dyDescent="0.25">
      <c r="A1536" s="2">
        <v>62</v>
      </c>
      <c r="B1536" s="4" t="str">
        <f>+VLOOKUP($A1536,DATOS_CAPACITACIONES!A:B,2,0)</f>
        <v>Cosecha</v>
      </c>
      <c r="C1536" s="4" t="str">
        <f>+VLOOKUP($A1536,DATOS_CAPACITACIONES!A:C,3,0)</f>
        <v>Procedimientos area productiva (cosecha, encalle, poda y recolección)</v>
      </c>
      <c r="D1536" s="4">
        <f>+VLOOKUP($A1536,DATOS_CAPACITACIONES!A:D,4,0)</f>
        <v>0</v>
      </c>
      <c r="E1536" s="4" t="str">
        <f>+VLOOKUP($A1536,DATOS_CAPACITACIONES!A:E,5,0)</f>
        <v>Gedman Hernandez</v>
      </c>
      <c r="F1536" s="4" t="str">
        <f>+VLOOKUP($A1536,DATOS_CAPACITACIONES!A:F,6,0)</f>
        <v>Gedman Hernandez</v>
      </c>
      <c r="G1536" s="4" t="str">
        <f>+VLOOKUP($A1536,DATOS_CAPACITACIONES!A:G,7,0)</f>
        <v xml:space="preserve">Finca el Pilar </v>
      </c>
      <c r="H1536" s="5">
        <f>+VLOOKUP($A1536,DATOS_CAPACITACIONES!A:H,8,0)</f>
        <v>44440</v>
      </c>
      <c r="I1536" s="4">
        <f>+VLOOKUP($A1536,DATOS_CAPACITACIONES!A:I,9,0)</f>
        <v>120</v>
      </c>
      <c r="J1536" s="2">
        <v>1006656554</v>
      </c>
      <c r="K1536" s="4">
        <f>+VLOOKUP($J1536,DATOS_PERSONAL!B:C,2,0)</f>
        <v>1009</v>
      </c>
      <c r="L1536" s="4" t="str">
        <f>+VLOOKUP($J1536,DATOS_PERSONAL!B:D,3,0)</f>
        <v>OLGA</v>
      </c>
      <c r="M1536" s="4" t="str">
        <f>+VLOOKUP($J1536,DATOS_PERSONAL!B:E,4,0)</f>
        <v xml:space="preserve">JARAMILLO RODRIGUEZ </v>
      </c>
      <c r="N1536" s="4" t="str">
        <f>+VLOOKUP($J1536,DATOS_PERSONAL!B:F,5,0)</f>
        <v>OROBERLÍN S.A.S.</v>
      </c>
      <c r="O1536" s="4">
        <f>+VLOOKUP($A1536,DATOS_CAPACITACIONES!A:N,11)</f>
        <v>28</v>
      </c>
      <c r="P1536" s="4">
        <f>+VLOOKUP($A1536,DATOS_CAPACITACIONES!A:L,12)</f>
        <v>28</v>
      </c>
      <c r="Q1536" s="3">
        <f t="shared" si="23"/>
        <v>1</v>
      </c>
    </row>
    <row r="1537" spans="1:17" ht="34.5" customHeight="1" x14ac:dyDescent="0.25">
      <c r="A1537" s="2">
        <v>62</v>
      </c>
      <c r="B1537" s="4" t="str">
        <f>+VLOOKUP($A1537,DATOS_CAPACITACIONES!A:B,2,0)</f>
        <v>Cosecha</v>
      </c>
      <c r="C1537" s="4" t="str">
        <f>+VLOOKUP($A1537,DATOS_CAPACITACIONES!A:C,3,0)</f>
        <v>Procedimientos area productiva (cosecha, encalle, poda y recolección)</v>
      </c>
      <c r="D1537" s="4">
        <f>+VLOOKUP($A1537,DATOS_CAPACITACIONES!A:D,4,0)</f>
        <v>0</v>
      </c>
      <c r="E1537" s="4" t="str">
        <f>+VLOOKUP($A1537,DATOS_CAPACITACIONES!A:E,5,0)</f>
        <v>Gedman Hernandez</v>
      </c>
      <c r="F1537" s="4" t="str">
        <f>+VLOOKUP($A1537,DATOS_CAPACITACIONES!A:F,6,0)</f>
        <v>Gedman Hernandez</v>
      </c>
      <c r="G1537" s="4" t="str">
        <f>+VLOOKUP($A1537,DATOS_CAPACITACIONES!A:G,7,0)</f>
        <v xml:space="preserve">Finca el Pilar </v>
      </c>
      <c r="H1537" s="5">
        <f>+VLOOKUP($A1537,DATOS_CAPACITACIONES!A:H,8,0)</f>
        <v>44440</v>
      </c>
      <c r="I1537" s="4">
        <f>+VLOOKUP($A1537,DATOS_CAPACITACIONES!A:I,9,0)</f>
        <v>120</v>
      </c>
      <c r="J1537" s="2">
        <v>1121819496</v>
      </c>
      <c r="K1537" s="4">
        <f>+VLOOKUP($J1537,DATOS_PERSONAL!B:C,2,0)</f>
        <v>1008</v>
      </c>
      <c r="L1537" s="4" t="str">
        <f>+VLOOKUP($J1537,DATOS_PERSONAL!B:D,3,0)</f>
        <v xml:space="preserve"> OMAR JOSE</v>
      </c>
      <c r="M1537" s="4" t="str">
        <f>+VLOOKUP($J1537,DATOS_PERSONAL!B:E,4,0)</f>
        <v>HERNANDEZ RUIZ</v>
      </c>
      <c r="N1537" s="4" t="str">
        <f>+VLOOKUP($J1537,DATOS_PERSONAL!B:F,5,0)</f>
        <v>OROBERLÍN S.A.S.</v>
      </c>
      <c r="O1537" s="4">
        <f>+VLOOKUP($A1537,DATOS_CAPACITACIONES!A:N,11)</f>
        <v>28</v>
      </c>
      <c r="P1537" s="4">
        <f>+VLOOKUP($A1537,DATOS_CAPACITACIONES!A:L,12)</f>
        <v>28</v>
      </c>
      <c r="Q1537" s="3">
        <f t="shared" si="23"/>
        <v>1</v>
      </c>
    </row>
    <row r="1538" spans="1:17" ht="34.5" customHeight="1" x14ac:dyDescent="0.25">
      <c r="A1538" s="2">
        <v>62</v>
      </c>
      <c r="B1538" s="4" t="str">
        <f>+VLOOKUP($A1538,DATOS_CAPACITACIONES!A:B,2,0)</f>
        <v>Cosecha</v>
      </c>
      <c r="C1538" s="4" t="str">
        <f>+VLOOKUP($A1538,DATOS_CAPACITACIONES!A:C,3,0)</f>
        <v>Procedimientos area productiva (cosecha, encalle, poda y recolección)</v>
      </c>
      <c r="D1538" s="4">
        <f>+VLOOKUP($A1538,DATOS_CAPACITACIONES!A:D,4,0)</f>
        <v>0</v>
      </c>
      <c r="E1538" s="4" t="str">
        <f>+VLOOKUP($A1538,DATOS_CAPACITACIONES!A:E,5,0)</f>
        <v>Gedman Hernandez</v>
      </c>
      <c r="F1538" s="4" t="str">
        <f>+VLOOKUP($A1538,DATOS_CAPACITACIONES!A:F,6,0)</f>
        <v>Gedman Hernandez</v>
      </c>
      <c r="G1538" s="4" t="str">
        <f>+VLOOKUP($A1538,DATOS_CAPACITACIONES!A:G,7,0)</f>
        <v xml:space="preserve">Finca el Pilar </v>
      </c>
      <c r="H1538" s="5">
        <f>+VLOOKUP($A1538,DATOS_CAPACITACIONES!A:H,8,0)</f>
        <v>44440</v>
      </c>
      <c r="I1538" s="4">
        <f>+VLOOKUP($A1538,DATOS_CAPACITACIONES!A:I,9,0)</f>
        <v>120</v>
      </c>
      <c r="J1538" s="2">
        <v>1121934150</v>
      </c>
      <c r="K1538" s="4">
        <f>+VLOOKUP($J1538,DATOS_PERSONAL!B:C,2,0)</f>
        <v>1058</v>
      </c>
      <c r="L1538" s="4" t="str">
        <f>+VLOOKUP($J1538,DATOS_PERSONAL!B:D,3,0)</f>
        <v xml:space="preserve"> YULIAN ANDRES</v>
      </c>
      <c r="M1538" s="4" t="str">
        <f>+VLOOKUP($J1538,DATOS_PERSONAL!B:E,4,0)</f>
        <v>HERNANDEZ MORENO</v>
      </c>
      <c r="N1538" s="4" t="str">
        <f>+VLOOKUP($J1538,DATOS_PERSONAL!B:F,5,0)</f>
        <v>OROBERLÍN S.A.S.</v>
      </c>
      <c r="O1538" s="4">
        <f>+VLOOKUP($A1538,DATOS_CAPACITACIONES!A:N,11)</f>
        <v>28</v>
      </c>
      <c r="P1538" s="4">
        <f>+VLOOKUP($A1538,DATOS_CAPACITACIONES!A:L,12)</f>
        <v>28</v>
      </c>
      <c r="Q1538" s="3">
        <f t="shared" ref="Q1538:Q1601" si="24">(P1538/O1538)</f>
        <v>1</v>
      </c>
    </row>
    <row r="1539" spans="1:17" ht="34.5" customHeight="1" x14ac:dyDescent="0.25">
      <c r="A1539" s="2">
        <v>62</v>
      </c>
      <c r="B1539" s="4" t="str">
        <f>+VLOOKUP($A1539,DATOS_CAPACITACIONES!A:B,2,0)</f>
        <v>Cosecha</v>
      </c>
      <c r="C1539" s="4" t="str">
        <f>+VLOOKUP($A1539,DATOS_CAPACITACIONES!A:C,3,0)</f>
        <v>Procedimientos area productiva (cosecha, encalle, poda y recolección)</v>
      </c>
      <c r="D1539" s="4">
        <f>+VLOOKUP($A1539,DATOS_CAPACITACIONES!A:D,4,0)</f>
        <v>0</v>
      </c>
      <c r="E1539" s="4" t="str">
        <f>+VLOOKUP($A1539,DATOS_CAPACITACIONES!A:E,5,0)</f>
        <v>Gedman Hernandez</v>
      </c>
      <c r="F1539" s="4" t="str">
        <f>+VLOOKUP($A1539,DATOS_CAPACITACIONES!A:F,6,0)</f>
        <v>Gedman Hernandez</v>
      </c>
      <c r="G1539" s="4" t="str">
        <f>+VLOOKUP($A1539,DATOS_CAPACITACIONES!A:G,7,0)</f>
        <v xml:space="preserve">Finca el Pilar </v>
      </c>
      <c r="H1539" s="5">
        <f>+VLOOKUP($A1539,DATOS_CAPACITACIONES!A:H,8,0)</f>
        <v>44440</v>
      </c>
      <c r="I1539" s="4">
        <f>+VLOOKUP($A1539,DATOS_CAPACITACIONES!A:I,9,0)</f>
        <v>120</v>
      </c>
      <c r="J1539" s="2">
        <v>1010143088</v>
      </c>
      <c r="K1539" s="4">
        <f>+VLOOKUP($J1539,DATOS_PERSONAL!B:C,2,0)</f>
        <v>1536</v>
      </c>
      <c r="L1539" s="4" t="str">
        <f>+VLOOKUP($J1539,DATOS_PERSONAL!B:D,3,0)</f>
        <v>MONICA ALEJANDRA</v>
      </c>
      <c r="M1539" s="4" t="str">
        <f>+VLOOKUP($J1539,DATOS_PERSONAL!B:E,4,0)</f>
        <v xml:space="preserve">HERNANDEZ HERNANDEZ </v>
      </c>
      <c r="N1539" s="4" t="str">
        <f>+VLOOKUP($J1539,DATOS_PERSONAL!B:F,5,0)</f>
        <v>OROBERLÍN S.A.S.</v>
      </c>
      <c r="O1539" s="4">
        <f>+VLOOKUP($A1539,DATOS_CAPACITACIONES!A:N,11)</f>
        <v>28</v>
      </c>
      <c r="P1539" s="4">
        <f>+VLOOKUP($A1539,DATOS_CAPACITACIONES!A:L,12)</f>
        <v>28</v>
      </c>
      <c r="Q1539" s="3">
        <f t="shared" si="24"/>
        <v>1</v>
      </c>
    </row>
    <row r="1540" spans="1:17" ht="34.5" customHeight="1" x14ac:dyDescent="0.25">
      <c r="A1540" s="2">
        <v>62</v>
      </c>
      <c r="B1540" s="4" t="str">
        <f>+VLOOKUP($A1540,DATOS_CAPACITACIONES!A:B,2,0)</f>
        <v>Cosecha</v>
      </c>
      <c r="C1540" s="4" t="str">
        <f>+VLOOKUP($A1540,DATOS_CAPACITACIONES!A:C,3,0)</f>
        <v>Procedimientos area productiva (cosecha, encalle, poda y recolección)</v>
      </c>
      <c r="D1540" s="4">
        <f>+VLOOKUP($A1540,DATOS_CAPACITACIONES!A:D,4,0)</f>
        <v>0</v>
      </c>
      <c r="E1540" s="4" t="str">
        <f>+VLOOKUP($A1540,DATOS_CAPACITACIONES!A:E,5,0)</f>
        <v>Gedman Hernandez</v>
      </c>
      <c r="F1540" s="4" t="str">
        <f>+VLOOKUP($A1540,DATOS_CAPACITACIONES!A:F,6,0)</f>
        <v>Gedman Hernandez</v>
      </c>
      <c r="G1540" s="4" t="str">
        <f>+VLOOKUP($A1540,DATOS_CAPACITACIONES!A:G,7,0)</f>
        <v xml:space="preserve">Finca el Pilar </v>
      </c>
      <c r="H1540" s="5">
        <f>+VLOOKUP($A1540,DATOS_CAPACITACIONES!A:H,8,0)</f>
        <v>44440</v>
      </c>
      <c r="I1540" s="4">
        <f>+VLOOKUP($A1540,DATOS_CAPACITACIONES!A:I,9,0)</f>
        <v>120</v>
      </c>
      <c r="J1540" s="2">
        <v>1123116171</v>
      </c>
      <c r="K1540" s="4">
        <f>+VLOOKUP($J1540,DATOS_PERSONAL!B:C,2,0)</f>
        <v>1539</v>
      </c>
      <c r="L1540" s="4" t="str">
        <f>+VLOOKUP($J1540,DATOS_PERSONAL!B:D,3,0)</f>
        <v>YULIZA ANDREA</v>
      </c>
      <c r="M1540" s="4" t="str">
        <f>+VLOOKUP($J1540,DATOS_PERSONAL!B:E,4,0)</f>
        <v xml:space="preserve">HERNANDEZ HERNANDEZ </v>
      </c>
      <c r="N1540" s="4" t="str">
        <f>+VLOOKUP($J1540,DATOS_PERSONAL!B:F,5,0)</f>
        <v>OROBERLÍN S.A.S.</v>
      </c>
      <c r="O1540" s="4">
        <f>+VLOOKUP($A1540,DATOS_CAPACITACIONES!A:N,11)</f>
        <v>28</v>
      </c>
      <c r="P1540" s="4">
        <f>+VLOOKUP($A1540,DATOS_CAPACITACIONES!A:L,12)</f>
        <v>28</v>
      </c>
      <c r="Q1540" s="3">
        <f t="shared" si="24"/>
        <v>1</v>
      </c>
    </row>
    <row r="1541" spans="1:17" ht="34.5" customHeight="1" x14ac:dyDescent="0.25">
      <c r="A1541" s="2">
        <v>62</v>
      </c>
      <c r="B1541" s="4" t="str">
        <f>+VLOOKUP($A1541,DATOS_CAPACITACIONES!A:B,2,0)</f>
        <v>Cosecha</v>
      </c>
      <c r="C1541" s="4" t="str">
        <f>+VLOOKUP($A1541,DATOS_CAPACITACIONES!A:C,3,0)</f>
        <v>Procedimientos area productiva (cosecha, encalle, poda y recolección)</v>
      </c>
      <c r="D1541" s="4">
        <f>+VLOOKUP($A1541,DATOS_CAPACITACIONES!A:D,4,0)</f>
        <v>0</v>
      </c>
      <c r="E1541" s="4" t="str">
        <f>+VLOOKUP($A1541,DATOS_CAPACITACIONES!A:E,5,0)</f>
        <v>Gedman Hernandez</v>
      </c>
      <c r="F1541" s="4" t="str">
        <f>+VLOOKUP($A1541,DATOS_CAPACITACIONES!A:F,6,0)</f>
        <v>Gedman Hernandez</v>
      </c>
      <c r="G1541" s="4" t="str">
        <f>+VLOOKUP($A1541,DATOS_CAPACITACIONES!A:G,7,0)</f>
        <v xml:space="preserve">Finca el Pilar </v>
      </c>
      <c r="H1541" s="5">
        <f>+VLOOKUP($A1541,DATOS_CAPACITACIONES!A:H,8,0)</f>
        <v>44440</v>
      </c>
      <c r="I1541" s="4">
        <f>+VLOOKUP($A1541,DATOS_CAPACITACIONES!A:I,9,0)</f>
        <v>120</v>
      </c>
      <c r="J1541" s="2">
        <v>93470745</v>
      </c>
      <c r="K1541" s="4" t="str">
        <f>+VLOOKUP($J1541,DATOS_PERSONAL!B:C,2,0)</f>
        <v>N/A</v>
      </c>
      <c r="L1541" s="4" t="str">
        <f>+VLOOKUP($J1541,DATOS_PERSONAL!B:D,3,0)</f>
        <v>FERNANDO</v>
      </c>
      <c r="M1541" s="4" t="str">
        <f>+VLOOKUP($J1541,DATOS_PERSONAL!B:E,4,0)</f>
        <v>GONZALEZ POVEDA</v>
      </c>
      <c r="N1541" s="4" t="str">
        <f>+VLOOKUP($J1541,DATOS_PERSONAL!B:F,5,0)</f>
        <v>PALMERAS CARARABO S.A.</v>
      </c>
      <c r="O1541" s="4">
        <f>+VLOOKUP($A1541,DATOS_CAPACITACIONES!A:N,11)</f>
        <v>28</v>
      </c>
      <c r="P1541" s="4">
        <f>+VLOOKUP($A1541,DATOS_CAPACITACIONES!A:L,12)</f>
        <v>28</v>
      </c>
      <c r="Q1541" s="3">
        <f t="shared" si="24"/>
        <v>1</v>
      </c>
    </row>
    <row r="1542" spans="1:17" ht="34.5" customHeight="1" x14ac:dyDescent="0.25">
      <c r="A1542" s="2">
        <v>62</v>
      </c>
      <c r="B1542" s="4" t="str">
        <f>+VLOOKUP($A1542,DATOS_CAPACITACIONES!A:B,2,0)</f>
        <v>Cosecha</v>
      </c>
      <c r="C1542" s="4" t="str">
        <f>+VLOOKUP($A1542,DATOS_CAPACITACIONES!A:C,3,0)</f>
        <v>Procedimientos area productiva (cosecha, encalle, poda y recolección)</v>
      </c>
      <c r="D1542" s="4">
        <f>+VLOOKUP($A1542,DATOS_CAPACITACIONES!A:D,4,0)</f>
        <v>0</v>
      </c>
      <c r="E1542" s="4" t="str">
        <f>+VLOOKUP($A1542,DATOS_CAPACITACIONES!A:E,5,0)</f>
        <v>Gedman Hernandez</v>
      </c>
      <c r="F1542" s="4" t="str">
        <f>+VLOOKUP($A1542,DATOS_CAPACITACIONES!A:F,6,0)</f>
        <v>Gedman Hernandez</v>
      </c>
      <c r="G1542" s="4" t="str">
        <f>+VLOOKUP($A1542,DATOS_CAPACITACIONES!A:G,7,0)</f>
        <v xml:space="preserve">Finca el Pilar </v>
      </c>
      <c r="H1542" s="5">
        <f>+VLOOKUP($A1542,DATOS_CAPACITACIONES!A:H,8,0)</f>
        <v>44440</v>
      </c>
      <c r="I1542" s="4">
        <f>+VLOOKUP($A1542,DATOS_CAPACITACIONES!A:I,9,0)</f>
        <v>120</v>
      </c>
      <c r="J1542" s="2">
        <v>1121819501</v>
      </c>
      <c r="K1542" s="4">
        <f>+VLOOKUP($J1542,DATOS_PERSONAL!B:C,2,0)</f>
        <v>1494</v>
      </c>
      <c r="L1542" s="4" t="str">
        <f>+VLOOKUP($J1542,DATOS_PERSONAL!B:D,3,0)</f>
        <v>JOHN FREDY</v>
      </c>
      <c r="M1542" s="4" t="str">
        <f>+VLOOKUP($J1542,DATOS_PERSONAL!B:E,4,0)</f>
        <v xml:space="preserve">GARCIA GONZALEZ </v>
      </c>
      <c r="N1542" s="4" t="str">
        <f>+VLOOKUP($J1542,DATOS_PERSONAL!B:F,5,0)</f>
        <v>OROBERLÍN S.A.S.</v>
      </c>
      <c r="O1542" s="4">
        <f>+VLOOKUP($A1542,DATOS_CAPACITACIONES!A:N,11)</f>
        <v>28</v>
      </c>
      <c r="P1542" s="4">
        <f>+VLOOKUP($A1542,DATOS_CAPACITACIONES!A:L,12)</f>
        <v>28</v>
      </c>
      <c r="Q1542" s="3">
        <f t="shared" si="24"/>
        <v>1</v>
      </c>
    </row>
    <row r="1543" spans="1:17" ht="34.5" customHeight="1" x14ac:dyDescent="0.25">
      <c r="A1543" s="2">
        <v>62</v>
      </c>
      <c r="B1543" s="4" t="str">
        <f>+VLOOKUP($A1543,DATOS_CAPACITACIONES!A:B,2,0)</f>
        <v>Cosecha</v>
      </c>
      <c r="C1543" s="4" t="str">
        <f>+VLOOKUP($A1543,DATOS_CAPACITACIONES!A:C,3,0)</f>
        <v>Procedimientos area productiva (cosecha, encalle, poda y recolección)</v>
      </c>
      <c r="D1543" s="4">
        <f>+VLOOKUP($A1543,DATOS_CAPACITACIONES!A:D,4,0)</f>
        <v>0</v>
      </c>
      <c r="E1543" s="4" t="str">
        <f>+VLOOKUP($A1543,DATOS_CAPACITACIONES!A:E,5,0)</f>
        <v>Gedman Hernandez</v>
      </c>
      <c r="F1543" s="4" t="str">
        <f>+VLOOKUP($A1543,DATOS_CAPACITACIONES!A:F,6,0)</f>
        <v>Gedman Hernandez</v>
      </c>
      <c r="G1543" s="4" t="str">
        <f>+VLOOKUP($A1543,DATOS_CAPACITACIONES!A:G,7,0)</f>
        <v xml:space="preserve">Finca el Pilar </v>
      </c>
      <c r="H1543" s="5">
        <f>+VLOOKUP($A1543,DATOS_CAPACITACIONES!A:H,8,0)</f>
        <v>44440</v>
      </c>
      <c r="I1543" s="4">
        <f>+VLOOKUP($A1543,DATOS_CAPACITACIONES!A:I,9,0)</f>
        <v>120</v>
      </c>
      <c r="J1543" s="2">
        <v>1006697383</v>
      </c>
      <c r="K1543" s="4">
        <f>+VLOOKUP($J1543,DATOS_PERSONAL!B:C,2,0)</f>
        <v>1535</v>
      </c>
      <c r="L1543" s="4" t="str">
        <f>+VLOOKUP($J1543,DATOS_PERSONAL!B:D,3,0)</f>
        <v>DIANA SOFIA</v>
      </c>
      <c r="M1543" s="4" t="str">
        <f>+VLOOKUP($J1543,DATOS_PERSONAL!B:E,4,0)</f>
        <v xml:space="preserve">BLANCO ANDRADE </v>
      </c>
      <c r="N1543" s="4" t="str">
        <f>+VLOOKUP($J1543,DATOS_PERSONAL!B:F,5,0)</f>
        <v>OROBERLÍN S.A.S.</v>
      </c>
      <c r="O1543" s="4">
        <f>+VLOOKUP($A1543,DATOS_CAPACITACIONES!A:N,11)</f>
        <v>28</v>
      </c>
      <c r="P1543" s="4">
        <f>+VLOOKUP($A1543,DATOS_CAPACITACIONES!A:L,12)</f>
        <v>28</v>
      </c>
      <c r="Q1543" s="3">
        <f t="shared" si="24"/>
        <v>1</v>
      </c>
    </row>
    <row r="1544" spans="1:17" ht="34.5" customHeight="1" x14ac:dyDescent="0.25">
      <c r="A1544" s="2">
        <v>62</v>
      </c>
      <c r="B1544" s="4" t="str">
        <f>+VLOOKUP($A1544,DATOS_CAPACITACIONES!A:B,2,0)</f>
        <v>Cosecha</v>
      </c>
      <c r="C1544" s="4" t="str">
        <f>+VLOOKUP($A1544,DATOS_CAPACITACIONES!A:C,3,0)</f>
        <v>Procedimientos area productiva (cosecha, encalle, poda y recolección)</v>
      </c>
      <c r="D1544" s="4">
        <f>+VLOOKUP($A1544,DATOS_CAPACITACIONES!A:D,4,0)</f>
        <v>0</v>
      </c>
      <c r="E1544" s="4" t="str">
        <f>+VLOOKUP($A1544,DATOS_CAPACITACIONES!A:E,5,0)</f>
        <v>Gedman Hernandez</v>
      </c>
      <c r="F1544" s="4" t="str">
        <f>+VLOOKUP($A1544,DATOS_CAPACITACIONES!A:F,6,0)</f>
        <v>Gedman Hernandez</v>
      </c>
      <c r="G1544" s="4" t="str">
        <f>+VLOOKUP($A1544,DATOS_CAPACITACIONES!A:G,7,0)</f>
        <v xml:space="preserve">Finca el Pilar </v>
      </c>
      <c r="H1544" s="5">
        <f>+VLOOKUP($A1544,DATOS_CAPACITACIONES!A:H,8,0)</f>
        <v>44440</v>
      </c>
      <c r="I1544" s="4">
        <f>+VLOOKUP($A1544,DATOS_CAPACITACIONES!A:I,9,0)</f>
        <v>120</v>
      </c>
      <c r="J1544" s="2">
        <v>11323827</v>
      </c>
      <c r="K1544" s="4" t="str">
        <f>+VLOOKUP($J1544,DATOS_PERSONAL!B:C,2,0)</f>
        <v>N/A</v>
      </c>
      <c r="L1544" s="4" t="str">
        <f>+VLOOKUP($J1544,DATOS_PERSONAL!B:D,3,0)</f>
        <v>ARQUIMEDES</v>
      </c>
      <c r="M1544" s="4" t="str">
        <f>+VLOOKUP($J1544,DATOS_PERSONAL!B:E,4,0)</f>
        <v>BERNAL</v>
      </c>
      <c r="N1544" s="4" t="str">
        <f>+VLOOKUP($J1544,DATOS_PERSONAL!B:F,5,0)</f>
        <v>PALMERAS CARARABO S.A.</v>
      </c>
      <c r="O1544" s="4">
        <f>+VLOOKUP($A1544,DATOS_CAPACITACIONES!A:N,11)</f>
        <v>28</v>
      </c>
      <c r="P1544" s="4">
        <f>+VLOOKUP($A1544,DATOS_CAPACITACIONES!A:L,12)</f>
        <v>28</v>
      </c>
      <c r="Q1544" s="3">
        <f t="shared" si="24"/>
        <v>1</v>
      </c>
    </row>
    <row r="1545" spans="1:17" ht="34.5" customHeight="1" x14ac:dyDescent="0.25">
      <c r="A1545" s="2">
        <v>62</v>
      </c>
      <c r="B1545" s="4" t="str">
        <f>+VLOOKUP($A1545,DATOS_CAPACITACIONES!A:B,2,0)</f>
        <v>Cosecha</v>
      </c>
      <c r="C1545" s="4" t="str">
        <f>+VLOOKUP($A1545,DATOS_CAPACITACIONES!A:C,3,0)</f>
        <v>Procedimientos area productiva (cosecha, encalle, poda y recolección)</v>
      </c>
      <c r="D1545" s="4">
        <f>+VLOOKUP($A1545,DATOS_CAPACITACIONES!A:D,4,0)</f>
        <v>0</v>
      </c>
      <c r="E1545" s="4" t="str">
        <f>+VLOOKUP($A1545,DATOS_CAPACITACIONES!A:E,5,0)</f>
        <v>Gedman Hernandez</v>
      </c>
      <c r="F1545" s="4" t="str">
        <f>+VLOOKUP($A1545,DATOS_CAPACITACIONES!A:F,6,0)</f>
        <v>Gedman Hernandez</v>
      </c>
      <c r="G1545" s="4" t="str">
        <f>+VLOOKUP($A1545,DATOS_CAPACITACIONES!A:G,7,0)</f>
        <v xml:space="preserve">Finca el Pilar </v>
      </c>
      <c r="H1545" s="5">
        <f>+VLOOKUP($A1545,DATOS_CAPACITACIONES!A:H,8,0)</f>
        <v>44440</v>
      </c>
      <c r="I1545" s="4">
        <f>+VLOOKUP($A1545,DATOS_CAPACITACIONES!A:I,9,0)</f>
        <v>120</v>
      </c>
      <c r="J1545" s="2">
        <v>1120499197</v>
      </c>
      <c r="K1545" s="4">
        <f>+VLOOKUP($J1545,DATOS_PERSONAL!B:C,2,0)</f>
        <v>1065</v>
      </c>
      <c r="L1545" s="4" t="str">
        <f>+VLOOKUP($J1545,DATOS_PERSONAL!B:D,3,0)</f>
        <v>LADY JOHANA</v>
      </c>
      <c r="M1545" s="4" t="str">
        <f>+VLOOKUP($J1545,DATOS_PERSONAL!B:E,4,0)</f>
        <v xml:space="preserve">ANDRADE SANCHEZ </v>
      </c>
      <c r="N1545" s="4" t="str">
        <f>+VLOOKUP($J1545,DATOS_PERSONAL!B:F,5,0)</f>
        <v>OROBERLÍN S.A.S.</v>
      </c>
      <c r="O1545" s="4">
        <f>+VLOOKUP($A1545,DATOS_CAPACITACIONES!A:N,11)</f>
        <v>28</v>
      </c>
      <c r="P1545" s="4">
        <f>+VLOOKUP($A1545,DATOS_CAPACITACIONES!A:L,12)</f>
        <v>28</v>
      </c>
      <c r="Q1545" s="3">
        <f t="shared" si="24"/>
        <v>1</v>
      </c>
    </row>
    <row r="1546" spans="1:17" ht="34.5" customHeight="1" x14ac:dyDescent="0.25">
      <c r="A1546" s="2">
        <v>62</v>
      </c>
      <c r="B1546" s="4" t="str">
        <f>+VLOOKUP($A1546,DATOS_CAPACITACIONES!A:B,2,0)</f>
        <v>Cosecha</v>
      </c>
      <c r="C1546" s="4" t="str">
        <f>+VLOOKUP($A1546,DATOS_CAPACITACIONES!A:C,3,0)</f>
        <v>Procedimientos area productiva (cosecha, encalle, poda y recolección)</v>
      </c>
      <c r="D1546" s="4">
        <f>+VLOOKUP($A1546,DATOS_CAPACITACIONES!A:D,4,0)</f>
        <v>0</v>
      </c>
      <c r="E1546" s="4" t="str">
        <f>+VLOOKUP($A1546,DATOS_CAPACITACIONES!A:E,5,0)</f>
        <v>Gedman Hernandez</v>
      </c>
      <c r="F1546" s="4" t="str">
        <f>+VLOOKUP($A1546,DATOS_CAPACITACIONES!A:F,6,0)</f>
        <v>Gedman Hernandez</v>
      </c>
      <c r="G1546" s="4" t="str">
        <f>+VLOOKUP($A1546,DATOS_CAPACITACIONES!A:G,7,0)</f>
        <v xml:space="preserve">Finca el Pilar </v>
      </c>
      <c r="H1546" s="5">
        <f>+VLOOKUP($A1546,DATOS_CAPACITACIONES!A:H,8,0)</f>
        <v>44440</v>
      </c>
      <c r="I1546" s="4">
        <f>+VLOOKUP($A1546,DATOS_CAPACITACIONES!A:I,9,0)</f>
        <v>120</v>
      </c>
      <c r="J1546" s="2">
        <v>1121844449</v>
      </c>
      <c r="K1546" s="4">
        <f>+VLOOKUP($J1546,DATOS_PERSONAL!B:C,2,0)</f>
        <v>1097</v>
      </c>
      <c r="L1546" s="4" t="str">
        <f>+VLOOKUP($J1546,DATOS_PERSONAL!B:D,3,0)</f>
        <v>JOSE MANUEL</v>
      </c>
      <c r="M1546" s="4" t="str">
        <f>+VLOOKUP($J1546,DATOS_PERSONAL!B:E,4,0)</f>
        <v xml:space="preserve">AMAYA GONZALEZ </v>
      </c>
      <c r="N1546" s="4" t="str">
        <f>+VLOOKUP($J1546,DATOS_PERSONAL!B:F,5,0)</f>
        <v>OROBERLÍN S.A.S.</v>
      </c>
      <c r="O1546" s="4">
        <f>+VLOOKUP($A1546,DATOS_CAPACITACIONES!A:N,11)</f>
        <v>28</v>
      </c>
      <c r="P1546" s="4">
        <f>+VLOOKUP($A1546,DATOS_CAPACITACIONES!A:L,12)</f>
        <v>28</v>
      </c>
      <c r="Q1546" s="3">
        <f t="shared" si="24"/>
        <v>1</v>
      </c>
    </row>
    <row r="1547" spans="1:17" ht="34.5" customHeight="1" x14ac:dyDescent="0.25">
      <c r="A1547" s="2">
        <v>62</v>
      </c>
      <c r="B1547" s="4" t="str">
        <f>+VLOOKUP($A1547,DATOS_CAPACITACIONES!A:B,2,0)</f>
        <v>Cosecha</v>
      </c>
      <c r="C1547" s="4" t="str">
        <f>+VLOOKUP($A1547,DATOS_CAPACITACIONES!A:C,3,0)</f>
        <v>Procedimientos area productiva (cosecha, encalle, poda y recolección)</v>
      </c>
      <c r="D1547" s="4">
        <f>+VLOOKUP($A1547,DATOS_CAPACITACIONES!A:D,4,0)</f>
        <v>0</v>
      </c>
      <c r="E1547" s="4" t="str">
        <f>+VLOOKUP($A1547,DATOS_CAPACITACIONES!A:E,5,0)</f>
        <v>Gedman Hernandez</v>
      </c>
      <c r="F1547" s="4" t="str">
        <f>+VLOOKUP($A1547,DATOS_CAPACITACIONES!A:F,6,0)</f>
        <v>Gedman Hernandez</v>
      </c>
      <c r="G1547" s="4" t="str">
        <f>+VLOOKUP($A1547,DATOS_CAPACITACIONES!A:G,7,0)</f>
        <v xml:space="preserve">Finca el Pilar </v>
      </c>
      <c r="H1547" s="5">
        <f>+VLOOKUP($A1547,DATOS_CAPACITACIONES!A:H,8,0)</f>
        <v>44440</v>
      </c>
      <c r="I1547" s="4">
        <f>+VLOOKUP($A1547,DATOS_CAPACITACIONES!A:I,9,0)</f>
        <v>120</v>
      </c>
      <c r="J1547" s="2">
        <v>1122126571</v>
      </c>
      <c r="K1547" s="4">
        <f>+VLOOKUP($J1547,DATOS_PERSONAL!B:C,2,0)</f>
        <v>1485</v>
      </c>
      <c r="L1547" s="4" t="str">
        <f>+VLOOKUP($J1547,DATOS_PERSONAL!B:D,3,0)</f>
        <v xml:space="preserve"> FREDY ALEXANDER</v>
      </c>
      <c r="M1547" s="4" t="str">
        <f>+VLOOKUP($J1547,DATOS_PERSONAL!B:E,4,0)</f>
        <v>ALVAREZ GALINDO</v>
      </c>
      <c r="N1547" s="4" t="str">
        <f>+VLOOKUP($J1547,DATOS_PERSONAL!B:F,5,0)</f>
        <v>OROBERLÍN S.A.S.</v>
      </c>
      <c r="O1547" s="4">
        <f>+VLOOKUP($A1547,DATOS_CAPACITACIONES!A:N,11)</f>
        <v>28</v>
      </c>
      <c r="P1547" s="4">
        <f>+VLOOKUP($A1547,DATOS_CAPACITACIONES!A:L,12)</f>
        <v>28</v>
      </c>
      <c r="Q1547" s="3">
        <f t="shared" si="24"/>
        <v>1</v>
      </c>
    </row>
    <row r="1548" spans="1:17" ht="34.5" customHeight="1" x14ac:dyDescent="0.25">
      <c r="A1548" s="2">
        <v>62</v>
      </c>
      <c r="B1548" s="4" t="str">
        <f>+VLOOKUP($A1548,DATOS_CAPACITACIONES!A:B,2,0)</f>
        <v>Cosecha</v>
      </c>
      <c r="C1548" s="4" t="str">
        <f>+VLOOKUP($A1548,DATOS_CAPACITACIONES!A:C,3,0)</f>
        <v>Procedimientos area productiva (cosecha, encalle, poda y recolección)</v>
      </c>
      <c r="D1548" s="4">
        <f>+VLOOKUP($A1548,DATOS_CAPACITACIONES!A:D,4,0)</f>
        <v>0</v>
      </c>
      <c r="E1548" s="4" t="str">
        <f>+VLOOKUP($A1548,DATOS_CAPACITACIONES!A:E,5,0)</f>
        <v>Gedman Hernandez</v>
      </c>
      <c r="F1548" s="4" t="str">
        <f>+VLOOKUP($A1548,DATOS_CAPACITACIONES!A:F,6,0)</f>
        <v>Gedman Hernandez</v>
      </c>
      <c r="G1548" s="4" t="str">
        <f>+VLOOKUP($A1548,DATOS_CAPACITACIONES!A:G,7,0)</f>
        <v xml:space="preserve">Finca el Pilar </v>
      </c>
      <c r="H1548" s="5">
        <f>+VLOOKUP($A1548,DATOS_CAPACITACIONES!A:H,8,0)</f>
        <v>44440</v>
      </c>
      <c r="I1548" s="4">
        <f>+VLOOKUP($A1548,DATOS_CAPACITACIONES!A:I,9,0)</f>
        <v>120</v>
      </c>
      <c r="J1548" s="2">
        <v>17328515</v>
      </c>
      <c r="K1548" s="4" t="str">
        <f>+VLOOKUP($J1548,DATOS_PERSONAL!B:C,2,0)</f>
        <v>N/A</v>
      </c>
      <c r="L1548" s="4" t="str">
        <f>+VLOOKUP($J1548,DATOS_PERSONAL!B:D,3,0)</f>
        <v>BENJAMIN</v>
      </c>
      <c r="M1548" s="4" t="str">
        <f>+VLOOKUP($J1548,DATOS_PERSONAL!B:E,4,0)</f>
        <v>ALDANA RINCON</v>
      </c>
      <c r="N1548" s="4" t="str">
        <f>+VLOOKUP($J1548,DATOS_PERSONAL!B:F,5,0)</f>
        <v>PALMERAS CARARABO S.A.</v>
      </c>
      <c r="O1548" s="4">
        <f>+VLOOKUP($A1548,DATOS_CAPACITACIONES!A:N,11)</f>
        <v>28</v>
      </c>
      <c r="P1548" s="4">
        <f>+VLOOKUP($A1548,DATOS_CAPACITACIONES!A:L,12)</f>
        <v>28</v>
      </c>
      <c r="Q1548" s="3">
        <f t="shared" si="24"/>
        <v>1</v>
      </c>
    </row>
    <row r="1549" spans="1:17" ht="34.5" customHeight="1" x14ac:dyDescent="0.25">
      <c r="A1549" s="2">
        <v>63</v>
      </c>
      <c r="B1549" s="4" t="str">
        <f>+VLOOKUP($A1549,DATOS_CAPACITACIONES!A:B,2,0)</f>
        <v>Ambiental</v>
      </c>
      <c r="C1549" s="4" t="str">
        <f>+VLOOKUP($A1549,DATOS_CAPACITACIONES!A:C,3,0)</f>
        <v xml:space="preserve">Inducción y reinducción al Sistema de Gestión Ambiental </v>
      </c>
      <c r="D1549" s="4" t="str">
        <f>+VLOOKUP($A1549,DATOS_CAPACITACIONES!A:D,4,0)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49" s="4" t="str">
        <f>+VLOOKUP($A1549,DATOS_CAPACITACIONES!A:E,5,0)</f>
        <v>William Fierro</v>
      </c>
      <c r="F1549" s="4" t="str">
        <f>+VLOOKUP($A1549,DATOS_CAPACITACIONES!A:F,6,0)</f>
        <v>William Fierro</v>
      </c>
      <c r="G1549" s="4" t="str">
        <f>+VLOOKUP($A1549,DATOS_CAPACITACIONES!A:G,7,0)</f>
        <v>Finca Cararabo</v>
      </c>
      <c r="H1549" s="5">
        <f>+VLOOKUP($A1549,DATOS_CAPACITACIONES!A:H,8,0)</f>
        <v>44441</v>
      </c>
      <c r="I1549" s="4">
        <f>+VLOOKUP($A1549,DATOS_CAPACITACIONES!A:I,9,0)</f>
        <v>60</v>
      </c>
      <c r="J1549" s="2">
        <v>1006777925</v>
      </c>
      <c r="K1549" s="4">
        <f>+VLOOKUP($J1549,DATOS_PERSONAL!B:C,2,0)</f>
        <v>1449</v>
      </c>
      <c r="L1549" s="4" t="str">
        <f>+VLOOKUP($J1549,DATOS_PERSONAL!B:D,3,0)</f>
        <v>MICHAEL ESTEBAN</v>
      </c>
      <c r="M1549" s="4" t="str">
        <f>+VLOOKUP($J1549,DATOS_PERSONAL!B:E,4,0)</f>
        <v xml:space="preserve">SAAVEDRA OCHOA </v>
      </c>
      <c r="N1549" s="4" t="str">
        <f>+VLOOKUP($J1549,DATOS_PERSONAL!B:F,5,0)</f>
        <v>OROBERLÍN S.A.S.</v>
      </c>
      <c r="O1549" s="4">
        <f>+VLOOKUP($A1549,DATOS_CAPACITACIONES!A:N,11)</f>
        <v>12</v>
      </c>
      <c r="P1549" s="4">
        <f>+VLOOKUP($A1549,DATOS_CAPACITACIONES!A:L,12)</f>
        <v>12</v>
      </c>
      <c r="Q1549" s="3">
        <f t="shared" si="24"/>
        <v>1</v>
      </c>
    </row>
    <row r="1550" spans="1:17" ht="34.5" customHeight="1" x14ac:dyDescent="0.25">
      <c r="A1550" s="2">
        <v>63</v>
      </c>
      <c r="B1550" s="4" t="str">
        <f>+VLOOKUP($A1550,DATOS_CAPACITACIONES!A:B,2,0)</f>
        <v>Ambiental</v>
      </c>
      <c r="C1550" s="4" t="str">
        <f>+VLOOKUP($A1550,DATOS_CAPACITACIONES!A:C,3,0)</f>
        <v xml:space="preserve">Inducción y reinducción al Sistema de Gestión Ambiental </v>
      </c>
      <c r="D1550" s="4" t="str">
        <f>+VLOOKUP($A1550,DATOS_CAPACITACIONES!A:D,4,0)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0" s="4" t="str">
        <f>+VLOOKUP($A1550,DATOS_CAPACITACIONES!A:E,5,0)</f>
        <v>William Fierro</v>
      </c>
      <c r="F1550" s="4" t="str">
        <f>+VLOOKUP($A1550,DATOS_CAPACITACIONES!A:F,6,0)</f>
        <v>William Fierro</v>
      </c>
      <c r="G1550" s="4" t="str">
        <f>+VLOOKUP($A1550,DATOS_CAPACITACIONES!A:G,7,0)</f>
        <v>Finca Cararabo</v>
      </c>
      <c r="H1550" s="5">
        <f>+VLOOKUP($A1550,DATOS_CAPACITACIONES!A:H,8,0)</f>
        <v>44441</v>
      </c>
      <c r="I1550" s="4">
        <f>+VLOOKUP($A1550,DATOS_CAPACITACIONES!A:I,9,0)</f>
        <v>60</v>
      </c>
      <c r="J1550" s="2">
        <v>17355000</v>
      </c>
      <c r="K1550" s="4">
        <f>+VLOOKUP($J1550,DATOS_PERSONAL!B:C,2,0)</f>
        <v>1379</v>
      </c>
      <c r="L1550" s="4" t="str">
        <f>+VLOOKUP($J1550,DATOS_PERSONAL!B:D,3,0)</f>
        <v xml:space="preserve"> ALBERTO</v>
      </c>
      <c r="M1550" s="4" t="str">
        <f>+VLOOKUP($J1550,DATOS_PERSONAL!B:E,4,0)</f>
        <v>ROJAS CARLOS</v>
      </c>
      <c r="N1550" s="4" t="str">
        <f>+VLOOKUP($J1550,DATOS_PERSONAL!B:F,5,0)</f>
        <v>OROBERLÍN S.A.S.</v>
      </c>
      <c r="O1550" s="4">
        <f>+VLOOKUP($A1550,DATOS_CAPACITACIONES!A:N,11)</f>
        <v>12</v>
      </c>
      <c r="P1550" s="4">
        <f>+VLOOKUP($A1550,DATOS_CAPACITACIONES!A:L,12)</f>
        <v>12</v>
      </c>
      <c r="Q1550" s="3">
        <f t="shared" si="24"/>
        <v>1</v>
      </c>
    </row>
    <row r="1551" spans="1:17" ht="34.5" customHeight="1" x14ac:dyDescent="0.25">
      <c r="A1551" s="2">
        <v>63</v>
      </c>
      <c r="B1551" s="4" t="str">
        <f>+VLOOKUP($A1551,DATOS_CAPACITACIONES!A:B,2,0)</f>
        <v>Ambiental</v>
      </c>
      <c r="C1551" s="4" t="str">
        <f>+VLOOKUP($A1551,DATOS_CAPACITACIONES!A:C,3,0)</f>
        <v xml:space="preserve">Inducción y reinducción al Sistema de Gestión Ambiental </v>
      </c>
      <c r="D1551" s="4" t="str">
        <f>+VLOOKUP($A1551,DATOS_CAPACITACIONES!A:D,4,0)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1" s="4" t="str">
        <f>+VLOOKUP($A1551,DATOS_CAPACITACIONES!A:E,5,0)</f>
        <v>William Fierro</v>
      </c>
      <c r="F1551" s="4" t="str">
        <f>+VLOOKUP($A1551,DATOS_CAPACITACIONES!A:F,6,0)</f>
        <v>William Fierro</v>
      </c>
      <c r="G1551" s="4" t="str">
        <f>+VLOOKUP($A1551,DATOS_CAPACITACIONES!A:G,7,0)</f>
        <v>Finca Cararabo</v>
      </c>
      <c r="H1551" s="5">
        <f>+VLOOKUP($A1551,DATOS_CAPACITACIONES!A:H,8,0)</f>
        <v>44441</v>
      </c>
      <c r="I1551" s="4">
        <f>+VLOOKUP($A1551,DATOS_CAPACITACIONES!A:I,9,0)</f>
        <v>60</v>
      </c>
      <c r="J1551" s="2">
        <v>1123116129</v>
      </c>
      <c r="K1551" s="4">
        <f>+VLOOKUP($J1551,DATOS_PERSONAL!B:C,2,0)</f>
        <v>1090</v>
      </c>
      <c r="L1551" s="4" t="str">
        <f>+VLOOKUP($J1551,DATOS_PERSONAL!B:D,3,0)</f>
        <v>JUAN ESTEBAN</v>
      </c>
      <c r="M1551" s="4" t="str">
        <f>+VLOOKUP($J1551,DATOS_PERSONAL!B:E,4,0)</f>
        <v xml:space="preserve">ORTIZ </v>
      </c>
      <c r="N1551" s="4" t="str">
        <f>+VLOOKUP($J1551,DATOS_PERSONAL!B:F,5,0)</f>
        <v>OROBERLÍN S.A.S.</v>
      </c>
      <c r="O1551" s="4">
        <f>+VLOOKUP($A1551,DATOS_CAPACITACIONES!A:N,11)</f>
        <v>12</v>
      </c>
      <c r="P1551" s="4">
        <f>+VLOOKUP($A1551,DATOS_CAPACITACIONES!A:L,12)</f>
        <v>12</v>
      </c>
      <c r="Q1551" s="3">
        <f t="shared" si="24"/>
        <v>1</v>
      </c>
    </row>
    <row r="1552" spans="1:17" ht="34.5" customHeight="1" x14ac:dyDescent="0.25">
      <c r="A1552" s="2">
        <v>63</v>
      </c>
      <c r="B1552" s="4" t="str">
        <f>+VLOOKUP($A1552,DATOS_CAPACITACIONES!A:B,2,0)</f>
        <v>Ambiental</v>
      </c>
      <c r="C1552" s="4" t="str">
        <f>+VLOOKUP($A1552,DATOS_CAPACITACIONES!A:C,3,0)</f>
        <v xml:space="preserve">Inducción y reinducción al Sistema de Gestión Ambiental </v>
      </c>
      <c r="D1552" s="4" t="str">
        <f>+VLOOKUP($A1552,DATOS_CAPACITACIONES!A:D,4,0)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2" s="4" t="str">
        <f>+VLOOKUP($A1552,DATOS_CAPACITACIONES!A:E,5,0)</f>
        <v>William Fierro</v>
      </c>
      <c r="F1552" s="4" t="str">
        <f>+VLOOKUP($A1552,DATOS_CAPACITACIONES!A:F,6,0)</f>
        <v>William Fierro</v>
      </c>
      <c r="G1552" s="4" t="str">
        <f>+VLOOKUP($A1552,DATOS_CAPACITACIONES!A:G,7,0)</f>
        <v>Finca Cararabo</v>
      </c>
      <c r="H1552" s="5">
        <f>+VLOOKUP($A1552,DATOS_CAPACITACIONES!A:H,8,0)</f>
        <v>44441</v>
      </c>
      <c r="I1552" s="4">
        <f>+VLOOKUP($A1552,DATOS_CAPACITACIONES!A:I,9,0)</f>
        <v>60</v>
      </c>
      <c r="J1552" s="2">
        <v>1123115732</v>
      </c>
      <c r="K1552" s="4">
        <f>+VLOOKUP($J1552,DATOS_PERSONAL!B:C,2,0)</f>
        <v>1520</v>
      </c>
      <c r="L1552" s="4" t="str">
        <f>+VLOOKUP($J1552,DATOS_PERSONAL!B:D,3,0)</f>
        <v xml:space="preserve"> OVIDIO</v>
      </c>
      <c r="M1552" s="4" t="str">
        <f>+VLOOKUP($J1552,DATOS_PERSONAL!B:E,4,0)</f>
        <v>MURCIA JOJOA</v>
      </c>
      <c r="N1552" s="4" t="str">
        <f>+VLOOKUP($J1552,DATOS_PERSONAL!B:F,5,0)</f>
        <v>OROBERLÍN S.A.S.</v>
      </c>
      <c r="O1552" s="4">
        <f>+VLOOKUP($A1552,DATOS_CAPACITACIONES!A:N,11)</f>
        <v>12</v>
      </c>
      <c r="P1552" s="4">
        <f>+VLOOKUP($A1552,DATOS_CAPACITACIONES!A:L,12)</f>
        <v>12</v>
      </c>
      <c r="Q1552" s="3">
        <f t="shared" si="24"/>
        <v>1</v>
      </c>
    </row>
    <row r="1553" spans="1:17" ht="34.5" customHeight="1" x14ac:dyDescent="0.25">
      <c r="A1553" s="2">
        <v>63</v>
      </c>
      <c r="B1553" s="4" t="str">
        <f>+VLOOKUP($A1553,DATOS_CAPACITACIONES!A:B,2,0)</f>
        <v>Ambiental</v>
      </c>
      <c r="C1553" s="4" t="str">
        <f>+VLOOKUP($A1553,DATOS_CAPACITACIONES!A:C,3,0)</f>
        <v xml:space="preserve">Inducción y reinducción al Sistema de Gestión Ambiental </v>
      </c>
      <c r="D1553" s="4" t="str">
        <f>+VLOOKUP($A1553,DATOS_CAPACITACIONES!A:D,4,0)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3" s="4" t="str">
        <f>+VLOOKUP($A1553,DATOS_CAPACITACIONES!A:E,5,0)</f>
        <v>William Fierro</v>
      </c>
      <c r="F1553" s="4" t="str">
        <f>+VLOOKUP($A1553,DATOS_CAPACITACIONES!A:F,6,0)</f>
        <v>William Fierro</v>
      </c>
      <c r="G1553" s="4" t="str">
        <f>+VLOOKUP($A1553,DATOS_CAPACITACIONES!A:G,7,0)</f>
        <v>Finca Cararabo</v>
      </c>
      <c r="H1553" s="5">
        <f>+VLOOKUP($A1553,DATOS_CAPACITACIONES!A:H,8,0)</f>
        <v>44441</v>
      </c>
      <c r="I1553" s="4">
        <f>+VLOOKUP($A1553,DATOS_CAPACITACIONES!A:I,9,0)</f>
        <v>60</v>
      </c>
      <c r="J1553" s="2">
        <v>1006799330</v>
      </c>
      <c r="K1553" s="4" t="str">
        <f>+VLOOKUP($J1553,DATOS_PERSONAL!B:C,2,0)</f>
        <v>N/A</v>
      </c>
      <c r="L1553" s="4" t="str">
        <f>+VLOOKUP($J1553,DATOS_PERSONAL!B:D,3,0)</f>
        <v xml:space="preserve">SEBASTIAN DAVID </v>
      </c>
      <c r="M1553" s="4" t="str">
        <f>+VLOOKUP($J1553,DATOS_PERSONAL!B:E,4,0)</f>
        <v>MAHECHA MOLINA</v>
      </c>
      <c r="N1553" s="4" t="str">
        <f>+VLOOKUP($J1553,DATOS_PERSONAL!B:F,5,0)</f>
        <v>PALMERAS CARARABO S.A.</v>
      </c>
      <c r="O1553" s="4">
        <f>+VLOOKUP($A1553,DATOS_CAPACITACIONES!A:N,11)</f>
        <v>12</v>
      </c>
      <c r="P1553" s="4">
        <f>+VLOOKUP($A1553,DATOS_CAPACITACIONES!A:L,12)</f>
        <v>12</v>
      </c>
      <c r="Q1553" s="3">
        <f t="shared" si="24"/>
        <v>1</v>
      </c>
    </row>
    <row r="1554" spans="1:17" ht="34.5" customHeight="1" x14ac:dyDescent="0.25">
      <c r="A1554" s="2">
        <v>63</v>
      </c>
      <c r="B1554" s="4" t="str">
        <f>+VLOOKUP($A1554,DATOS_CAPACITACIONES!A:B,2,0)</f>
        <v>Ambiental</v>
      </c>
      <c r="C1554" s="4" t="str">
        <f>+VLOOKUP($A1554,DATOS_CAPACITACIONES!A:C,3,0)</f>
        <v xml:space="preserve">Inducción y reinducción al Sistema de Gestión Ambiental </v>
      </c>
      <c r="D1554" s="4" t="str">
        <f>+VLOOKUP($A1554,DATOS_CAPACITACIONES!A:D,4,0)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4" s="4" t="str">
        <f>+VLOOKUP($A1554,DATOS_CAPACITACIONES!A:E,5,0)</f>
        <v>William Fierro</v>
      </c>
      <c r="F1554" s="4" t="str">
        <f>+VLOOKUP($A1554,DATOS_CAPACITACIONES!A:F,6,0)</f>
        <v>William Fierro</v>
      </c>
      <c r="G1554" s="4" t="str">
        <f>+VLOOKUP($A1554,DATOS_CAPACITACIONES!A:G,7,0)</f>
        <v>Finca Cararabo</v>
      </c>
      <c r="H1554" s="5">
        <f>+VLOOKUP($A1554,DATOS_CAPACITACIONES!A:H,8,0)</f>
        <v>44441</v>
      </c>
      <c r="I1554" s="4">
        <f>+VLOOKUP($A1554,DATOS_CAPACITACIONES!A:I,9,0)</f>
        <v>60</v>
      </c>
      <c r="J1554" s="2">
        <v>3271447</v>
      </c>
      <c r="K1554" s="4">
        <f>+VLOOKUP($J1554,DATOS_PERSONAL!B:C,2,0)</f>
        <v>1346</v>
      </c>
      <c r="L1554" s="4" t="str">
        <f>+VLOOKUP($J1554,DATOS_PERSONAL!B:D,3,0)</f>
        <v xml:space="preserve"> JOSE ANTONIO</v>
      </c>
      <c r="M1554" s="4" t="str">
        <f>+VLOOKUP($J1554,DATOS_PERSONAL!B:E,4,0)</f>
        <v>HERRERA MELO</v>
      </c>
      <c r="N1554" s="4" t="str">
        <f>+VLOOKUP($J1554,DATOS_PERSONAL!B:F,5,0)</f>
        <v>OROBERLÍN S.A.S.</v>
      </c>
      <c r="O1554" s="4">
        <f>+VLOOKUP($A1554,DATOS_CAPACITACIONES!A:N,11)</f>
        <v>12</v>
      </c>
      <c r="P1554" s="4">
        <f>+VLOOKUP($A1554,DATOS_CAPACITACIONES!A:L,12)</f>
        <v>12</v>
      </c>
      <c r="Q1554" s="3">
        <f t="shared" si="24"/>
        <v>1</v>
      </c>
    </row>
    <row r="1555" spans="1:17" ht="34.5" customHeight="1" x14ac:dyDescent="0.25">
      <c r="A1555" s="2">
        <v>63</v>
      </c>
      <c r="B1555" s="4" t="str">
        <f>+VLOOKUP($A1555,DATOS_CAPACITACIONES!A:B,2,0)</f>
        <v>Ambiental</v>
      </c>
      <c r="C1555" s="4" t="str">
        <f>+VLOOKUP($A1555,DATOS_CAPACITACIONES!A:C,3,0)</f>
        <v xml:space="preserve">Inducción y reinducción al Sistema de Gestión Ambiental </v>
      </c>
      <c r="D1555" s="4" t="str">
        <f>+VLOOKUP($A1555,DATOS_CAPACITACIONES!A:D,4,0)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5" s="4" t="str">
        <f>+VLOOKUP($A1555,DATOS_CAPACITACIONES!A:E,5,0)</f>
        <v>William Fierro</v>
      </c>
      <c r="F1555" s="4" t="str">
        <f>+VLOOKUP($A1555,DATOS_CAPACITACIONES!A:F,6,0)</f>
        <v>William Fierro</v>
      </c>
      <c r="G1555" s="4" t="str">
        <f>+VLOOKUP($A1555,DATOS_CAPACITACIONES!A:G,7,0)</f>
        <v>Finca Cararabo</v>
      </c>
      <c r="H1555" s="5">
        <f>+VLOOKUP($A1555,DATOS_CAPACITACIONES!A:H,8,0)</f>
        <v>44441</v>
      </c>
      <c r="I1555" s="4">
        <f>+VLOOKUP($A1555,DATOS_CAPACITACIONES!A:I,9,0)</f>
        <v>60</v>
      </c>
      <c r="J1555" s="2">
        <v>1006863658</v>
      </c>
      <c r="K1555" s="4" t="str">
        <f>+VLOOKUP($J1555,DATOS_PERSONAL!B:C,2,0)</f>
        <v>N/A</v>
      </c>
      <c r="L1555" s="4" t="str">
        <f>+VLOOKUP($J1555,DATOS_PERSONAL!B:D,3,0)</f>
        <v>IDER ANDRES</v>
      </c>
      <c r="M1555" s="4" t="str">
        <f>+VLOOKUP($J1555,DATOS_PERSONAL!B:E,4,0)</f>
        <v>GRACIA PIRAQUIVE</v>
      </c>
      <c r="N1555" s="4" t="str">
        <f>+VLOOKUP($J1555,DATOS_PERSONAL!B:F,5,0)</f>
        <v>OROBERLÍN S.A.S.</v>
      </c>
      <c r="O1555" s="4">
        <f>+VLOOKUP($A1555,DATOS_CAPACITACIONES!A:N,11)</f>
        <v>12</v>
      </c>
      <c r="P1555" s="4">
        <f>+VLOOKUP($A1555,DATOS_CAPACITACIONES!A:L,12)</f>
        <v>12</v>
      </c>
      <c r="Q1555" s="3">
        <f t="shared" si="24"/>
        <v>1</v>
      </c>
    </row>
    <row r="1556" spans="1:17" ht="34.5" customHeight="1" x14ac:dyDescent="0.25">
      <c r="A1556" s="2">
        <v>63</v>
      </c>
      <c r="B1556" s="4" t="str">
        <f>+VLOOKUP($A1556,DATOS_CAPACITACIONES!A:B,2,0)</f>
        <v>Ambiental</v>
      </c>
      <c r="C1556" s="4" t="str">
        <f>+VLOOKUP($A1556,DATOS_CAPACITACIONES!A:C,3,0)</f>
        <v xml:space="preserve">Inducción y reinducción al Sistema de Gestión Ambiental </v>
      </c>
      <c r="D1556" s="4" t="str">
        <f>+VLOOKUP($A1556,DATOS_CAPACITACIONES!A:D,4,0)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6" s="4" t="str">
        <f>+VLOOKUP($A1556,DATOS_CAPACITACIONES!A:E,5,0)</f>
        <v>William Fierro</v>
      </c>
      <c r="F1556" s="4" t="str">
        <f>+VLOOKUP($A1556,DATOS_CAPACITACIONES!A:F,6,0)</f>
        <v>William Fierro</v>
      </c>
      <c r="G1556" s="4" t="str">
        <f>+VLOOKUP($A1556,DATOS_CAPACITACIONES!A:G,7,0)</f>
        <v>Finca Cararabo</v>
      </c>
      <c r="H1556" s="5">
        <f>+VLOOKUP($A1556,DATOS_CAPACITACIONES!A:H,8,0)</f>
        <v>44441</v>
      </c>
      <c r="I1556" s="4">
        <f>+VLOOKUP($A1556,DATOS_CAPACITACIONES!A:I,9,0)</f>
        <v>60</v>
      </c>
      <c r="J1556" s="2">
        <v>6004678</v>
      </c>
      <c r="K1556" s="4" t="str">
        <f>+VLOOKUP($J1556,DATOS_PERSONAL!B:C,2,0)</f>
        <v>N/A</v>
      </c>
      <c r="L1556" s="4" t="str">
        <f>+VLOOKUP($J1556,DATOS_PERSONAL!B:D,3,0)</f>
        <v>RICARDO</v>
      </c>
      <c r="M1556" s="4" t="str">
        <f>+VLOOKUP($J1556,DATOS_PERSONAL!B:E,4,0)</f>
        <v>GONZALEZ</v>
      </c>
      <c r="N1556" s="4" t="str">
        <f>+VLOOKUP($J1556,DATOS_PERSONAL!B:F,5,0)</f>
        <v>PALMERAS CARARABO S.A.</v>
      </c>
      <c r="O1556" s="4">
        <f>+VLOOKUP($A1556,DATOS_CAPACITACIONES!A:N,11)</f>
        <v>12</v>
      </c>
      <c r="P1556" s="4">
        <f>+VLOOKUP($A1556,DATOS_CAPACITACIONES!A:L,12)</f>
        <v>12</v>
      </c>
      <c r="Q1556" s="3">
        <f t="shared" si="24"/>
        <v>1</v>
      </c>
    </row>
    <row r="1557" spans="1:17" ht="34.5" customHeight="1" x14ac:dyDescent="0.25">
      <c r="A1557" s="2">
        <v>63</v>
      </c>
      <c r="B1557" s="4" t="str">
        <f>+VLOOKUP($A1557,DATOS_CAPACITACIONES!A:B,2,0)</f>
        <v>Ambiental</v>
      </c>
      <c r="C1557" s="4" t="str">
        <f>+VLOOKUP($A1557,DATOS_CAPACITACIONES!A:C,3,0)</f>
        <v xml:space="preserve">Inducción y reinducción al Sistema de Gestión Ambiental </v>
      </c>
      <c r="D1557" s="4" t="str">
        <f>+VLOOKUP($A1557,DATOS_CAPACITACIONES!A:D,4,0)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7" s="4" t="str">
        <f>+VLOOKUP($A1557,DATOS_CAPACITACIONES!A:E,5,0)</f>
        <v>William Fierro</v>
      </c>
      <c r="F1557" s="4" t="str">
        <f>+VLOOKUP($A1557,DATOS_CAPACITACIONES!A:F,6,0)</f>
        <v>William Fierro</v>
      </c>
      <c r="G1557" s="4" t="str">
        <f>+VLOOKUP($A1557,DATOS_CAPACITACIONES!A:G,7,0)</f>
        <v>Finca Cararabo</v>
      </c>
      <c r="H1557" s="5">
        <f>+VLOOKUP($A1557,DATOS_CAPACITACIONES!A:H,8,0)</f>
        <v>44441</v>
      </c>
      <c r="I1557" s="4">
        <f>+VLOOKUP($A1557,DATOS_CAPACITACIONES!A:I,9,0)</f>
        <v>60</v>
      </c>
      <c r="J1557" s="2">
        <v>1122123721</v>
      </c>
      <c r="K1557" s="4">
        <f>+VLOOKUP($J1557,DATOS_PERSONAL!B:C,2,0)</f>
        <v>1549</v>
      </c>
      <c r="L1557" s="4" t="str">
        <f>+VLOOKUP($J1557,DATOS_PERSONAL!B:D,3,0)</f>
        <v>WALTER</v>
      </c>
      <c r="M1557" s="4" t="str">
        <f>+VLOOKUP($J1557,DATOS_PERSONAL!B:E,4,0)</f>
        <v>DIAZ BALANTA</v>
      </c>
      <c r="N1557" s="4" t="str">
        <f>+VLOOKUP($J1557,DATOS_PERSONAL!B:F,5,0)</f>
        <v>OROBERLÍN S.A.S.</v>
      </c>
      <c r="O1557" s="4">
        <f>+VLOOKUP($A1557,DATOS_CAPACITACIONES!A:N,11)</f>
        <v>12</v>
      </c>
      <c r="P1557" s="4">
        <f>+VLOOKUP($A1557,DATOS_CAPACITACIONES!A:L,12)</f>
        <v>12</v>
      </c>
      <c r="Q1557" s="3">
        <f t="shared" si="24"/>
        <v>1</v>
      </c>
    </row>
    <row r="1558" spans="1:17" ht="34.5" customHeight="1" x14ac:dyDescent="0.25">
      <c r="A1558" s="2">
        <v>63</v>
      </c>
      <c r="B1558" s="4" t="str">
        <f>+VLOOKUP($A1558,DATOS_CAPACITACIONES!A:B,2,0)</f>
        <v>Ambiental</v>
      </c>
      <c r="C1558" s="4" t="str">
        <f>+VLOOKUP($A1558,DATOS_CAPACITACIONES!A:C,3,0)</f>
        <v xml:space="preserve">Inducción y reinducción al Sistema de Gestión Ambiental </v>
      </c>
      <c r="D1558" s="4" t="str">
        <f>+VLOOKUP($A1558,DATOS_CAPACITACIONES!A:D,4,0)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8" s="4" t="str">
        <f>+VLOOKUP($A1558,DATOS_CAPACITACIONES!A:E,5,0)</f>
        <v>William Fierro</v>
      </c>
      <c r="F1558" s="4" t="str">
        <f>+VLOOKUP($A1558,DATOS_CAPACITACIONES!A:F,6,0)</f>
        <v>William Fierro</v>
      </c>
      <c r="G1558" s="4" t="str">
        <f>+VLOOKUP($A1558,DATOS_CAPACITACIONES!A:G,7,0)</f>
        <v>Finca Cararabo</v>
      </c>
      <c r="H1558" s="5">
        <f>+VLOOKUP($A1558,DATOS_CAPACITACIONES!A:H,8,0)</f>
        <v>44441</v>
      </c>
      <c r="I1558" s="4">
        <f>+VLOOKUP($A1558,DATOS_CAPACITACIONES!A:I,9,0)</f>
        <v>60</v>
      </c>
      <c r="J1558" s="2">
        <v>17345837</v>
      </c>
      <c r="K1558" s="4">
        <f>+VLOOKUP($J1558,DATOS_PERSONAL!B:C,2,0)</f>
        <v>1240</v>
      </c>
      <c r="L1558" s="4" t="str">
        <f>+VLOOKUP($J1558,DATOS_PERSONAL!B:D,3,0)</f>
        <v>GUILLERMO ANTONIO</v>
      </c>
      <c r="M1558" s="4" t="str">
        <f>+VLOOKUP($J1558,DATOS_PERSONAL!B:E,4,0)</f>
        <v xml:space="preserve">BRAVO </v>
      </c>
      <c r="N1558" s="4" t="str">
        <f>+VLOOKUP($J1558,DATOS_PERSONAL!B:F,5,0)</f>
        <v>OROBERLÍN S.A.S.</v>
      </c>
      <c r="O1558" s="4">
        <f>+VLOOKUP($A1558,DATOS_CAPACITACIONES!A:N,11)</f>
        <v>12</v>
      </c>
      <c r="P1558" s="4">
        <f>+VLOOKUP($A1558,DATOS_CAPACITACIONES!A:L,12)</f>
        <v>12</v>
      </c>
      <c r="Q1558" s="3">
        <f t="shared" si="24"/>
        <v>1</v>
      </c>
    </row>
    <row r="1559" spans="1:17" ht="34.5" customHeight="1" x14ac:dyDescent="0.25">
      <c r="A1559" s="2">
        <v>63</v>
      </c>
      <c r="B1559" s="4" t="str">
        <f>+VLOOKUP($A1559,DATOS_CAPACITACIONES!A:B,2,0)</f>
        <v>Ambiental</v>
      </c>
      <c r="C1559" s="4" t="str">
        <f>+VLOOKUP($A1559,DATOS_CAPACITACIONES!A:C,3,0)</f>
        <v xml:space="preserve">Inducción y reinducción al Sistema de Gestión Ambiental </v>
      </c>
      <c r="D1559" s="4" t="str">
        <f>+VLOOKUP($A1559,DATOS_CAPACITACIONES!A:D,4,0)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59" s="4" t="str">
        <f>+VLOOKUP($A1559,DATOS_CAPACITACIONES!A:E,5,0)</f>
        <v>William Fierro</v>
      </c>
      <c r="F1559" s="4" t="str">
        <f>+VLOOKUP($A1559,DATOS_CAPACITACIONES!A:F,6,0)</f>
        <v>William Fierro</v>
      </c>
      <c r="G1559" s="4" t="str">
        <f>+VLOOKUP($A1559,DATOS_CAPACITACIONES!A:G,7,0)</f>
        <v>Finca Cararabo</v>
      </c>
      <c r="H1559" s="5">
        <f>+VLOOKUP($A1559,DATOS_CAPACITACIONES!A:H,8,0)</f>
        <v>44441</v>
      </c>
      <c r="I1559" s="4">
        <f>+VLOOKUP($A1559,DATOS_CAPACITACIONES!A:I,9,0)</f>
        <v>60</v>
      </c>
      <c r="J1559" s="2">
        <v>1106333245</v>
      </c>
      <c r="K1559" s="4" t="str">
        <f>+VLOOKUP($J1559,DATOS_PERSONAL!B:C,2,0)</f>
        <v>N/A</v>
      </c>
      <c r="L1559" s="4" t="str">
        <f>+VLOOKUP($J1559,DATOS_PERSONAL!B:D,3,0)</f>
        <v xml:space="preserve">NUBIA ESPERANZA </v>
      </c>
      <c r="M1559" s="4" t="str">
        <f>+VLOOKUP($J1559,DATOS_PERSONAL!B:E,4,0)</f>
        <v>BELTRAN ECHEVERRY</v>
      </c>
      <c r="N1559" s="4" t="str">
        <f>+VLOOKUP($J1559,DATOS_PERSONAL!B:F,5,0)</f>
        <v>PALMERAS CARARABO S.A.</v>
      </c>
      <c r="O1559" s="4">
        <f>+VLOOKUP($A1559,DATOS_CAPACITACIONES!A:N,11)</f>
        <v>12</v>
      </c>
      <c r="P1559" s="4">
        <f>+VLOOKUP($A1559,DATOS_CAPACITACIONES!A:L,12)</f>
        <v>12</v>
      </c>
      <c r="Q1559" s="3">
        <f t="shared" si="24"/>
        <v>1</v>
      </c>
    </row>
    <row r="1560" spans="1:17" ht="34.5" customHeight="1" x14ac:dyDescent="0.25">
      <c r="A1560" s="2">
        <v>63</v>
      </c>
      <c r="B1560" s="4" t="str">
        <f>+VLOOKUP($A1560,DATOS_CAPACITACIONES!A:B,2,0)</f>
        <v>Ambiental</v>
      </c>
      <c r="C1560" s="4" t="str">
        <f>+VLOOKUP($A1560,DATOS_CAPACITACIONES!A:C,3,0)</f>
        <v xml:space="preserve">Inducción y reinducción al Sistema de Gestión Ambiental </v>
      </c>
      <c r="D1560" s="4" t="str">
        <f>+VLOOKUP($A1560,DATOS_CAPACITACIONES!A:D,4,0)</f>
        <v>Se realiza inducción al personal nuevo y reinducción al personal antiguo en los aspectos del sistema de gestión ambiental, tales cómo: Gestión integral de residuos sólidos y peligrosos, manejo de plaguicidas y no reuso de envases, uso eficiente y ahorro de la energía, uso eficiente y ahorro del agua, política de prohibición de caza, pesca, quema y deforestación y plan de saneamiento básico.</v>
      </c>
      <c r="E1560" s="4" t="str">
        <f>+VLOOKUP($A1560,DATOS_CAPACITACIONES!A:E,5,0)</f>
        <v>William Fierro</v>
      </c>
      <c r="F1560" s="4" t="str">
        <f>+VLOOKUP($A1560,DATOS_CAPACITACIONES!A:F,6,0)</f>
        <v>William Fierro</v>
      </c>
      <c r="G1560" s="4" t="str">
        <f>+VLOOKUP($A1560,DATOS_CAPACITACIONES!A:G,7,0)</f>
        <v>Finca Cararabo</v>
      </c>
      <c r="H1560" s="5">
        <f>+VLOOKUP($A1560,DATOS_CAPACITACIONES!A:H,8,0)</f>
        <v>44441</v>
      </c>
      <c r="I1560" s="4">
        <f>+VLOOKUP($A1560,DATOS_CAPACITACIONES!A:I,9,0)</f>
        <v>60</v>
      </c>
      <c r="J1560" s="2">
        <v>1006864061</v>
      </c>
      <c r="K1560" s="4">
        <f>+VLOOKUP($J1560,DATOS_PERSONAL!B:C,2,0)</f>
        <v>1525</v>
      </c>
      <c r="L1560" s="4" t="str">
        <f>+VLOOKUP($J1560,DATOS_PERSONAL!B:D,3,0)</f>
        <v xml:space="preserve"> JUAN DAVID</v>
      </c>
      <c r="M1560" s="4" t="str">
        <f>+VLOOKUP($J1560,DATOS_PERSONAL!B:E,4,0)</f>
        <v>ALVAREZ GOMEZ</v>
      </c>
      <c r="N1560" s="4" t="str">
        <f>+VLOOKUP($J1560,DATOS_PERSONAL!B:F,5,0)</f>
        <v>OROBERLÍN S.A.S.</v>
      </c>
      <c r="O1560" s="4">
        <f>+VLOOKUP($A1560,DATOS_CAPACITACIONES!A:N,11)</f>
        <v>12</v>
      </c>
      <c r="P1560" s="4">
        <f>+VLOOKUP($A1560,DATOS_CAPACITACIONES!A:L,12)</f>
        <v>12</v>
      </c>
      <c r="Q1560" s="3">
        <f t="shared" si="24"/>
        <v>1</v>
      </c>
    </row>
    <row r="1561" spans="1:17" ht="34.5" customHeight="1" x14ac:dyDescent="0.25">
      <c r="A1561" s="2">
        <v>64</v>
      </c>
      <c r="B1561" s="4" t="str">
        <f>+VLOOKUP($A1561,DATOS_CAPACITACIONES!A:B,2,0)</f>
        <v>Cosecha</v>
      </c>
      <c r="C1561" s="4" t="str">
        <f>+VLOOKUP($A1561,DATOS_CAPACITACIONES!A:C,3,0)</f>
        <v>Reinducción a procedimientos de cosecha</v>
      </c>
      <c r="D1561" s="4">
        <f>+VLOOKUP($A1561,DATOS_CAPACITACIONES!A:D,4,0)</f>
        <v>0</v>
      </c>
      <c r="E1561" s="4" t="str">
        <f>+VLOOKUP($A1561,DATOS_CAPACITACIONES!A:E,5,0)</f>
        <v>Gedman Hernandez</v>
      </c>
      <c r="F1561" s="4" t="str">
        <f>+VLOOKUP($A1561,DATOS_CAPACITACIONES!A:F,6,0)</f>
        <v>Gedman Hernandez</v>
      </c>
      <c r="G1561" s="4" t="str">
        <f>+VLOOKUP($A1561,DATOS_CAPACITACIONES!A:G,7,0)</f>
        <v xml:space="preserve">Finca El Pilar </v>
      </c>
      <c r="H1561" s="5">
        <f>+VLOOKUP($A1561,DATOS_CAPACITACIONES!A:H,8,0)</f>
        <v>44441</v>
      </c>
      <c r="I1561" s="4">
        <f>+VLOOKUP($A1561,DATOS_CAPACITACIONES!A:I,9,0)</f>
        <v>15</v>
      </c>
      <c r="J1561" s="2">
        <v>86070853</v>
      </c>
      <c r="K1561" s="4">
        <f>+VLOOKUP($J1561,DATOS_PERSONAL!B:C,2,0)</f>
        <v>1075</v>
      </c>
      <c r="L1561" s="4" t="str">
        <f>+VLOOKUP($J1561,DATOS_PERSONAL!B:D,3,0)</f>
        <v>FREDY</v>
      </c>
      <c r="M1561" s="4" t="str">
        <f>+VLOOKUP($J1561,DATOS_PERSONAL!B:E,4,0)</f>
        <v xml:space="preserve">ZAMORA </v>
      </c>
      <c r="N1561" s="4" t="str">
        <f>+VLOOKUP($J1561,DATOS_PERSONAL!B:F,5,0)</f>
        <v>OROBERLÍN S.A.S.</v>
      </c>
      <c r="O1561" s="4">
        <f>+VLOOKUP($A1561,DATOS_CAPACITACIONES!A:N,11)</f>
        <v>4</v>
      </c>
      <c r="P1561" s="4">
        <f>+VLOOKUP($A1561,DATOS_CAPACITACIONES!A:L,12)</f>
        <v>4</v>
      </c>
      <c r="Q1561" s="3">
        <f t="shared" si="24"/>
        <v>1</v>
      </c>
    </row>
    <row r="1562" spans="1:17" ht="34.5" customHeight="1" x14ac:dyDescent="0.25">
      <c r="A1562" s="2">
        <v>64</v>
      </c>
      <c r="B1562" s="4" t="str">
        <f>+VLOOKUP($A1562,DATOS_CAPACITACIONES!A:B,2,0)</f>
        <v>Cosecha</v>
      </c>
      <c r="C1562" s="4" t="str">
        <f>+VLOOKUP($A1562,DATOS_CAPACITACIONES!A:C,3,0)</f>
        <v>Reinducción a procedimientos de cosecha</v>
      </c>
      <c r="D1562" s="4">
        <f>+VLOOKUP($A1562,DATOS_CAPACITACIONES!A:D,4,0)</f>
        <v>0</v>
      </c>
      <c r="E1562" s="4" t="str">
        <f>+VLOOKUP($A1562,DATOS_CAPACITACIONES!A:E,5,0)</f>
        <v>Gedman Hernandez</v>
      </c>
      <c r="F1562" s="4" t="str">
        <f>+VLOOKUP($A1562,DATOS_CAPACITACIONES!A:F,6,0)</f>
        <v>Gedman Hernandez</v>
      </c>
      <c r="G1562" s="4" t="str">
        <f>+VLOOKUP($A1562,DATOS_CAPACITACIONES!A:G,7,0)</f>
        <v xml:space="preserve">Finca El Pilar </v>
      </c>
      <c r="H1562" s="5">
        <f>+VLOOKUP($A1562,DATOS_CAPACITACIONES!A:H,8,0)</f>
        <v>44441</v>
      </c>
      <c r="I1562" s="4">
        <f>+VLOOKUP($A1562,DATOS_CAPACITACIONES!A:I,9,0)</f>
        <v>15</v>
      </c>
      <c r="J1562" s="2">
        <v>1123116797</v>
      </c>
      <c r="K1562" s="4">
        <f>+VLOOKUP($J1562,DATOS_PERSONAL!B:C,2,0)</f>
        <v>1404</v>
      </c>
      <c r="L1562" s="4" t="str">
        <f>+VLOOKUP($J1562,DATOS_PERSONAL!B:D,3,0)</f>
        <v xml:space="preserve"> ELKIN STEVEN</v>
      </c>
      <c r="M1562" s="4" t="str">
        <f>+VLOOKUP($J1562,DATOS_PERSONAL!B:E,4,0)</f>
        <v>ROJAS ORTIZ</v>
      </c>
      <c r="N1562" s="4" t="str">
        <f>+VLOOKUP($J1562,DATOS_PERSONAL!B:F,5,0)</f>
        <v>OROBERLÍN S.A.S.</v>
      </c>
      <c r="O1562" s="4">
        <f>+VLOOKUP($A1562,DATOS_CAPACITACIONES!A:N,11)</f>
        <v>4</v>
      </c>
      <c r="P1562" s="4">
        <f>+VLOOKUP($A1562,DATOS_CAPACITACIONES!A:L,12)</f>
        <v>4</v>
      </c>
      <c r="Q1562" s="3">
        <f t="shared" si="24"/>
        <v>1</v>
      </c>
    </row>
    <row r="1563" spans="1:17" ht="34.5" customHeight="1" x14ac:dyDescent="0.25">
      <c r="A1563" s="2">
        <v>64</v>
      </c>
      <c r="B1563" s="4" t="str">
        <f>+VLOOKUP($A1563,DATOS_CAPACITACIONES!A:B,2,0)</f>
        <v>Cosecha</v>
      </c>
      <c r="C1563" s="4" t="str">
        <f>+VLOOKUP($A1563,DATOS_CAPACITACIONES!A:C,3,0)</f>
        <v>Reinducción a procedimientos de cosecha</v>
      </c>
      <c r="D1563" s="4">
        <f>+VLOOKUP($A1563,DATOS_CAPACITACIONES!A:D,4,0)</f>
        <v>0</v>
      </c>
      <c r="E1563" s="4" t="str">
        <f>+VLOOKUP($A1563,DATOS_CAPACITACIONES!A:E,5,0)</f>
        <v>Gedman Hernandez</v>
      </c>
      <c r="F1563" s="4" t="str">
        <f>+VLOOKUP($A1563,DATOS_CAPACITACIONES!A:F,6,0)</f>
        <v>Gedman Hernandez</v>
      </c>
      <c r="G1563" s="4" t="str">
        <f>+VLOOKUP($A1563,DATOS_CAPACITACIONES!A:G,7,0)</f>
        <v xml:space="preserve">Finca El Pilar </v>
      </c>
      <c r="H1563" s="5">
        <f>+VLOOKUP($A1563,DATOS_CAPACITACIONES!A:H,8,0)</f>
        <v>44441</v>
      </c>
      <c r="I1563" s="4">
        <f>+VLOOKUP($A1563,DATOS_CAPACITACIONES!A:I,9,0)</f>
        <v>15</v>
      </c>
      <c r="J1563" s="2">
        <v>1123114519</v>
      </c>
      <c r="K1563" s="4">
        <f>+VLOOKUP($J1563,DATOS_PERSONAL!B:C,2,0)</f>
        <v>1016</v>
      </c>
      <c r="L1563" s="4" t="str">
        <f>+VLOOKUP($J1563,DATOS_PERSONAL!B:D,3,0)</f>
        <v xml:space="preserve"> JUAN CARLOS</v>
      </c>
      <c r="M1563" s="4" t="str">
        <f>+VLOOKUP($J1563,DATOS_PERSONAL!B:E,4,0)</f>
        <v>ROA CASTILLO</v>
      </c>
      <c r="N1563" s="4" t="str">
        <f>+VLOOKUP($J1563,DATOS_PERSONAL!B:F,5,0)</f>
        <v>OROBERLÍN S.A.S.</v>
      </c>
      <c r="O1563" s="4">
        <f>+VLOOKUP($A1563,DATOS_CAPACITACIONES!A:N,11)</f>
        <v>4</v>
      </c>
      <c r="P1563" s="4">
        <f>+VLOOKUP($A1563,DATOS_CAPACITACIONES!A:L,12)</f>
        <v>4</v>
      </c>
      <c r="Q1563" s="3">
        <f t="shared" si="24"/>
        <v>1</v>
      </c>
    </row>
    <row r="1564" spans="1:17" ht="34.5" customHeight="1" x14ac:dyDescent="0.25">
      <c r="A1564" s="2">
        <v>64</v>
      </c>
      <c r="B1564" s="4" t="str">
        <f>+VLOOKUP($A1564,DATOS_CAPACITACIONES!A:B,2,0)</f>
        <v>Cosecha</v>
      </c>
      <c r="C1564" s="4" t="str">
        <f>+VLOOKUP($A1564,DATOS_CAPACITACIONES!A:C,3,0)</f>
        <v>Reinducción a procedimientos de cosecha</v>
      </c>
      <c r="D1564" s="4">
        <f>+VLOOKUP($A1564,DATOS_CAPACITACIONES!A:D,4,0)</f>
        <v>0</v>
      </c>
      <c r="E1564" s="4" t="str">
        <f>+VLOOKUP($A1564,DATOS_CAPACITACIONES!A:E,5,0)</f>
        <v>Gedman Hernandez</v>
      </c>
      <c r="F1564" s="4" t="str">
        <f>+VLOOKUP($A1564,DATOS_CAPACITACIONES!A:F,6,0)</f>
        <v>Gedman Hernandez</v>
      </c>
      <c r="G1564" s="4" t="str">
        <f>+VLOOKUP($A1564,DATOS_CAPACITACIONES!A:G,7,0)</f>
        <v xml:space="preserve">Finca El Pilar </v>
      </c>
      <c r="H1564" s="5">
        <f>+VLOOKUP($A1564,DATOS_CAPACITACIONES!A:H,8,0)</f>
        <v>44441</v>
      </c>
      <c r="I1564" s="4">
        <f>+VLOOKUP($A1564,DATOS_CAPACITACIONES!A:I,9,0)</f>
        <v>15</v>
      </c>
      <c r="J1564" s="2">
        <v>1123116171</v>
      </c>
      <c r="K1564" s="4">
        <f>+VLOOKUP($J1564,DATOS_PERSONAL!B:C,2,0)</f>
        <v>1539</v>
      </c>
      <c r="L1564" s="4" t="str">
        <f>+VLOOKUP($J1564,DATOS_PERSONAL!B:D,3,0)</f>
        <v>YULIZA ANDREA</v>
      </c>
      <c r="M1564" s="4" t="str">
        <f>+VLOOKUP($J1564,DATOS_PERSONAL!B:E,4,0)</f>
        <v xml:space="preserve">HERNANDEZ HERNANDEZ </v>
      </c>
      <c r="N1564" s="4" t="str">
        <f>+VLOOKUP($J1564,DATOS_PERSONAL!B:F,5,0)</f>
        <v>OROBERLÍN S.A.S.</v>
      </c>
      <c r="O1564" s="4">
        <f>+VLOOKUP($A1564,DATOS_CAPACITACIONES!A:N,11)</f>
        <v>4</v>
      </c>
      <c r="P1564" s="4">
        <f>+VLOOKUP($A1564,DATOS_CAPACITACIONES!A:L,12)</f>
        <v>4</v>
      </c>
      <c r="Q1564" s="3">
        <f t="shared" si="24"/>
        <v>1</v>
      </c>
    </row>
    <row r="1565" spans="1:17" ht="34.5" customHeight="1" x14ac:dyDescent="0.25">
      <c r="A1565" s="2">
        <v>65</v>
      </c>
      <c r="B1565" s="4" t="str">
        <f>+VLOOKUP($A1565,DATOS_CAPACITACIONES!A:B,2,0)</f>
        <v>SST</v>
      </c>
      <c r="C1565" s="4" t="str">
        <f>+VLOOKUP($A1565,DATOS_CAPACITACIONES!A:C,3,0)</f>
        <v>Jornada lúdica</v>
      </c>
      <c r="D1565" s="4">
        <f>+VLOOKUP($A1565,DATOS_CAPACITACIONES!A:D,4,0)</f>
        <v>0</v>
      </c>
      <c r="E1565" s="4" t="str">
        <f>+VLOOKUP($A1565,DATOS_CAPACITACIONES!A:E,5,0)</f>
        <v xml:space="preserve">Yady Bayona </v>
      </c>
      <c r="F1565" s="4" t="str">
        <f>+VLOOKUP($A1565,DATOS_CAPACITACIONES!A:F,6,0)</f>
        <v xml:space="preserve">Felipe Arias </v>
      </c>
      <c r="G1565" s="4" t="str">
        <f>+VLOOKUP($A1565,DATOS_CAPACITACIONES!A:G,7,0)</f>
        <v xml:space="preserve">Finca El Pilar </v>
      </c>
      <c r="H1565" s="5">
        <f>+VLOOKUP($A1565,DATOS_CAPACITACIONES!A:H,8,0)</f>
        <v>44445</v>
      </c>
      <c r="I1565" s="4">
        <f>+VLOOKUP($A1565,DATOS_CAPACITACIONES!A:I,9,0)</f>
        <v>480</v>
      </c>
      <c r="J1565" s="2">
        <v>86070853</v>
      </c>
      <c r="K1565" s="4">
        <f>+VLOOKUP($J1565,DATOS_PERSONAL!B:C,2,0)</f>
        <v>1075</v>
      </c>
      <c r="L1565" s="4" t="str">
        <f>+VLOOKUP($J1565,DATOS_PERSONAL!B:D,3,0)</f>
        <v>FREDY</v>
      </c>
      <c r="M1565" s="4" t="str">
        <f>+VLOOKUP($J1565,DATOS_PERSONAL!B:E,4,0)</f>
        <v xml:space="preserve">ZAMORA </v>
      </c>
      <c r="N1565" s="4" t="str">
        <f>+VLOOKUP($J1565,DATOS_PERSONAL!B:F,5,0)</f>
        <v>OROBERLÍN S.A.S.</v>
      </c>
      <c r="O1565" s="4">
        <f>+VLOOKUP($A1565,DATOS_CAPACITACIONES!A:N,11)</f>
        <v>81</v>
      </c>
      <c r="P1565" s="4">
        <f>+VLOOKUP($A1565,DATOS_CAPACITACIONES!A:L,12)</f>
        <v>81</v>
      </c>
      <c r="Q1565" s="3">
        <f t="shared" si="24"/>
        <v>1</v>
      </c>
    </row>
    <row r="1566" spans="1:17" ht="34.5" customHeight="1" x14ac:dyDescent="0.25">
      <c r="A1566" s="2">
        <v>65</v>
      </c>
      <c r="B1566" s="4" t="str">
        <f>+VLOOKUP($A1566,DATOS_CAPACITACIONES!A:B,2,0)</f>
        <v>SST</v>
      </c>
      <c r="C1566" s="4" t="str">
        <f>+VLOOKUP($A1566,DATOS_CAPACITACIONES!A:C,3,0)</f>
        <v>Jornada lúdica</v>
      </c>
      <c r="D1566" s="4">
        <f>+VLOOKUP($A1566,DATOS_CAPACITACIONES!A:D,4,0)</f>
        <v>0</v>
      </c>
      <c r="E1566" s="4" t="str">
        <f>+VLOOKUP($A1566,DATOS_CAPACITACIONES!A:E,5,0)</f>
        <v xml:space="preserve">Yady Bayona </v>
      </c>
      <c r="F1566" s="4" t="str">
        <f>+VLOOKUP($A1566,DATOS_CAPACITACIONES!A:F,6,0)</f>
        <v xml:space="preserve">Felipe Arias </v>
      </c>
      <c r="G1566" s="4" t="str">
        <f>+VLOOKUP($A1566,DATOS_CAPACITACIONES!A:G,7,0)</f>
        <v xml:space="preserve">Finca El Pilar </v>
      </c>
      <c r="H1566" s="5">
        <f>+VLOOKUP($A1566,DATOS_CAPACITACIONES!A:H,8,0)</f>
        <v>44445</v>
      </c>
      <c r="I1566" s="4">
        <f>+VLOOKUP($A1566,DATOS_CAPACITACIONES!A:I,9,0)</f>
        <v>480</v>
      </c>
      <c r="J1566" s="2">
        <v>40411350</v>
      </c>
      <c r="K1566" s="4" t="str">
        <f>+VLOOKUP($J1566,DATOS_PERSONAL!B:C,2,0)</f>
        <v>N/A</v>
      </c>
      <c r="L1566" s="4" t="str">
        <f>+VLOOKUP($J1566,DATOS_PERSONAL!B:D,3,0)</f>
        <v xml:space="preserve"> BEATRIZ</v>
      </c>
      <c r="M1566" s="4" t="str">
        <f>+VLOOKUP($J1566,DATOS_PERSONAL!B:E,4,0)</f>
        <v>YAGAMA GAONA</v>
      </c>
      <c r="N1566" s="4" t="str">
        <f>+VLOOKUP($J1566,DATOS_PERSONAL!B:F,5,0)</f>
        <v>PALMERAS CARARABO S.A.</v>
      </c>
      <c r="O1566" s="4">
        <f>+VLOOKUP($A1566,DATOS_CAPACITACIONES!A:N,11)</f>
        <v>81</v>
      </c>
      <c r="P1566" s="4">
        <f>+VLOOKUP($A1566,DATOS_CAPACITACIONES!A:L,12)</f>
        <v>81</v>
      </c>
      <c r="Q1566" s="3">
        <f t="shared" si="24"/>
        <v>1</v>
      </c>
    </row>
    <row r="1567" spans="1:17" ht="34.5" customHeight="1" x14ac:dyDescent="0.25">
      <c r="A1567" s="2">
        <v>65</v>
      </c>
      <c r="B1567" s="4" t="str">
        <f>+VLOOKUP($A1567,DATOS_CAPACITACIONES!A:B,2,0)</f>
        <v>SST</v>
      </c>
      <c r="C1567" s="4" t="str">
        <f>+VLOOKUP($A1567,DATOS_CAPACITACIONES!A:C,3,0)</f>
        <v>Jornada lúdica</v>
      </c>
      <c r="D1567" s="4">
        <f>+VLOOKUP($A1567,DATOS_CAPACITACIONES!A:D,4,0)</f>
        <v>0</v>
      </c>
      <c r="E1567" s="4" t="str">
        <f>+VLOOKUP($A1567,DATOS_CAPACITACIONES!A:E,5,0)</f>
        <v xml:space="preserve">Yady Bayona </v>
      </c>
      <c r="F1567" s="4" t="str">
        <f>+VLOOKUP($A1567,DATOS_CAPACITACIONES!A:F,6,0)</f>
        <v xml:space="preserve">Felipe Arias </v>
      </c>
      <c r="G1567" s="4" t="str">
        <f>+VLOOKUP($A1567,DATOS_CAPACITACIONES!A:G,7,0)</f>
        <v xml:space="preserve">Finca El Pilar </v>
      </c>
      <c r="H1567" s="5">
        <f>+VLOOKUP($A1567,DATOS_CAPACITACIONES!A:H,8,0)</f>
        <v>44445</v>
      </c>
      <c r="I1567" s="4">
        <f>+VLOOKUP($A1567,DATOS_CAPACITACIONES!A:I,9,0)</f>
        <v>480</v>
      </c>
      <c r="J1567" s="2">
        <v>31031744</v>
      </c>
      <c r="K1567" s="4">
        <f>+VLOOKUP($J1567,DATOS_PERSONAL!B:C,2,0)</f>
        <v>1023</v>
      </c>
      <c r="L1567" s="4" t="str">
        <f>+VLOOKUP($J1567,DATOS_PERSONAL!B:D,3,0)</f>
        <v xml:space="preserve"> MARIA EUGENIA</v>
      </c>
      <c r="M1567" s="4" t="str">
        <f>+VLOOKUP($J1567,DATOS_PERSONAL!B:E,4,0)</f>
        <v>VARGAS OVALLE</v>
      </c>
      <c r="N1567" s="4" t="str">
        <f>+VLOOKUP($J1567,DATOS_PERSONAL!B:F,5,0)</f>
        <v>OROBERLÍN S.A.S.</v>
      </c>
      <c r="O1567" s="4">
        <f>+VLOOKUP($A1567,DATOS_CAPACITACIONES!A:N,11)</f>
        <v>81</v>
      </c>
      <c r="P1567" s="4">
        <f>+VLOOKUP($A1567,DATOS_CAPACITACIONES!A:L,12)</f>
        <v>81</v>
      </c>
      <c r="Q1567" s="3">
        <f t="shared" si="24"/>
        <v>1</v>
      </c>
    </row>
    <row r="1568" spans="1:17" ht="34.5" customHeight="1" x14ac:dyDescent="0.25">
      <c r="A1568" s="2">
        <v>65</v>
      </c>
      <c r="B1568" s="4" t="str">
        <f>+VLOOKUP($A1568,DATOS_CAPACITACIONES!A:B,2,0)</f>
        <v>SST</v>
      </c>
      <c r="C1568" s="4" t="str">
        <f>+VLOOKUP($A1568,DATOS_CAPACITACIONES!A:C,3,0)</f>
        <v>Jornada lúdica</v>
      </c>
      <c r="D1568" s="4">
        <f>+VLOOKUP($A1568,DATOS_CAPACITACIONES!A:D,4,0)</f>
        <v>0</v>
      </c>
      <c r="E1568" s="4" t="str">
        <f>+VLOOKUP($A1568,DATOS_CAPACITACIONES!A:E,5,0)</f>
        <v xml:space="preserve">Yady Bayona </v>
      </c>
      <c r="F1568" s="4" t="str">
        <f>+VLOOKUP($A1568,DATOS_CAPACITACIONES!A:F,6,0)</f>
        <v xml:space="preserve">Felipe Arias </v>
      </c>
      <c r="G1568" s="4" t="str">
        <f>+VLOOKUP($A1568,DATOS_CAPACITACIONES!A:G,7,0)</f>
        <v xml:space="preserve">Finca El Pilar </v>
      </c>
      <c r="H1568" s="5">
        <f>+VLOOKUP($A1568,DATOS_CAPACITACIONES!A:H,8,0)</f>
        <v>44445</v>
      </c>
      <c r="I1568" s="4">
        <f>+VLOOKUP($A1568,DATOS_CAPACITACIONES!A:I,9,0)</f>
        <v>480</v>
      </c>
      <c r="J1568" s="2">
        <v>40439756</v>
      </c>
      <c r="K1568" s="4">
        <f>+VLOOKUP($J1568,DATOS_PERSONAL!B:C,2,0)</f>
        <v>1032</v>
      </c>
      <c r="L1568" s="4" t="str">
        <f>+VLOOKUP($J1568,DATOS_PERSONAL!B:D,3,0)</f>
        <v xml:space="preserve"> MILVA</v>
      </c>
      <c r="M1568" s="4" t="str">
        <f>+VLOOKUP($J1568,DATOS_PERSONAL!B:E,4,0)</f>
        <v>VANEGAS ZUBIETA</v>
      </c>
      <c r="N1568" s="4" t="str">
        <f>+VLOOKUP($J1568,DATOS_PERSONAL!B:F,5,0)</f>
        <v>OROBERLÍN S.A.S.</v>
      </c>
      <c r="O1568" s="4">
        <f>+VLOOKUP($A1568,DATOS_CAPACITACIONES!A:N,11)</f>
        <v>81</v>
      </c>
      <c r="P1568" s="4">
        <f>+VLOOKUP($A1568,DATOS_CAPACITACIONES!A:L,12)</f>
        <v>81</v>
      </c>
      <c r="Q1568" s="3">
        <f t="shared" si="24"/>
        <v>1</v>
      </c>
    </row>
    <row r="1569" spans="1:17" ht="34.5" customHeight="1" x14ac:dyDescent="0.25">
      <c r="A1569" s="2">
        <v>65</v>
      </c>
      <c r="B1569" s="4" t="str">
        <f>+VLOOKUP($A1569,DATOS_CAPACITACIONES!A:B,2,0)</f>
        <v>SST</v>
      </c>
      <c r="C1569" s="4" t="str">
        <f>+VLOOKUP($A1569,DATOS_CAPACITACIONES!A:C,3,0)</f>
        <v>Jornada lúdica</v>
      </c>
      <c r="D1569" s="4">
        <f>+VLOOKUP($A1569,DATOS_CAPACITACIONES!A:D,4,0)</f>
        <v>0</v>
      </c>
      <c r="E1569" s="4" t="str">
        <f>+VLOOKUP($A1569,DATOS_CAPACITACIONES!A:E,5,0)</f>
        <v xml:space="preserve">Yady Bayona </v>
      </c>
      <c r="F1569" s="4" t="str">
        <f>+VLOOKUP($A1569,DATOS_CAPACITACIONES!A:F,6,0)</f>
        <v xml:space="preserve">Felipe Arias </v>
      </c>
      <c r="G1569" s="4" t="str">
        <f>+VLOOKUP($A1569,DATOS_CAPACITACIONES!A:G,7,0)</f>
        <v xml:space="preserve">Finca El Pilar </v>
      </c>
      <c r="H1569" s="5">
        <f>+VLOOKUP($A1569,DATOS_CAPACITACIONES!A:H,8,0)</f>
        <v>44445</v>
      </c>
      <c r="I1569" s="4">
        <f>+VLOOKUP($A1569,DATOS_CAPACITACIONES!A:I,9,0)</f>
        <v>480</v>
      </c>
      <c r="J1569" s="2">
        <v>1123116500</v>
      </c>
      <c r="K1569" s="4">
        <f>+VLOOKUP($J1569,DATOS_PERSONAL!B:C,2,0)</f>
        <v>1461</v>
      </c>
      <c r="L1569" s="4" t="str">
        <f>+VLOOKUP($J1569,DATOS_PERSONAL!B:D,3,0)</f>
        <v>ALEXIS JAIR</v>
      </c>
      <c r="M1569" s="4" t="str">
        <f>+VLOOKUP($J1569,DATOS_PERSONAL!B:E,4,0)</f>
        <v xml:space="preserve">VANEGAS VILLALOBOS </v>
      </c>
      <c r="N1569" s="4" t="str">
        <f>+VLOOKUP($J1569,DATOS_PERSONAL!B:F,5,0)</f>
        <v>OROBERLÍN S.A.S.</v>
      </c>
      <c r="O1569" s="4">
        <f>+VLOOKUP($A1569,DATOS_CAPACITACIONES!A:N,11)</f>
        <v>81</v>
      </c>
      <c r="P1569" s="4">
        <f>+VLOOKUP($A1569,DATOS_CAPACITACIONES!A:L,12)</f>
        <v>81</v>
      </c>
      <c r="Q1569" s="3">
        <f t="shared" si="24"/>
        <v>1</v>
      </c>
    </row>
    <row r="1570" spans="1:17" ht="34.5" customHeight="1" x14ac:dyDescent="0.25">
      <c r="A1570" s="2">
        <v>65</v>
      </c>
      <c r="B1570" s="4" t="str">
        <f>+VLOOKUP($A1570,DATOS_CAPACITACIONES!A:B,2,0)</f>
        <v>SST</v>
      </c>
      <c r="C1570" s="4" t="str">
        <f>+VLOOKUP($A1570,DATOS_CAPACITACIONES!A:C,3,0)</f>
        <v>Jornada lúdica</v>
      </c>
      <c r="D1570" s="4">
        <f>+VLOOKUP($A1570,DATOS_CAPACITACIONES!A:D,4,0)</f>
        <v>0</v>
      </c>
      <c r="E1570" s="4" t="str">
        <f>+VLOOKUP($A1570,DATOS_CAPACITACIONES!A:E,5,0)</f>
        <v xml:space="preserve">Yady Bayona </v>
      </c>
      <c r="F1570" s="4" t="str">
        <f>+VLOOKUP($A1570,DATOS_CAPACITACIONES!A:F,6,0)</f>
        <v xml:space="preserve">Felipe Arias </v>
      </c>
      <c r="G1570" s="4" t="str">
        <f>+VLOOKUP($A1570,DATOS_CAPACITACIONES!A:G,7,0)</f>
        <v xml:space="preserve">Finca El Pilar </v>
      </c>
      <c r="H1570" s="5">
        <f>+VLOOKUP($A1570,DATOS_CAPACITACIONES!A:H,8,0)</f>
        <v>44445</v>
      </c>
      <c r="I1570" s="4">
        <f>+VLOOKUP($A1570,DATOS_CAPACITACIONES!A:I,9,0)</f>
        <v>480</v>
      </c>
      <c r="J1570" s="2">
        <v>1121906783</v>
      </c>
      <c r="K1570" s="4">
        <f>+VLOOKUP($J1570,DATOS_PERSONAL!B:C,2,0)</f>
        <v>1022</v>
      </c>
      <c r="L1570" s="4" t="str">
        <f>+VLOOKUP($J1570,DATOS_PERSONAL!B:D,3,0)</f>
        <v>FRANCISCO</v>
      </c>
      <c r="M1570" s="4" t="str">
        <f>+VLOOKUP($J1570,DATOS_PERSONAL!B:E,4,0)</f>
        <v xml:space="preserve">VANEGAS SOLANO </v>
      </c>
      <c r="N1570" s="4" t="str">
        <f>+VLOOKUP($J1570,DATOS_PERSONAL!B:F,5,0)</f>
        <v>OROBERLÍN S.A.S.</v>
      </c>
      <c r="O1570" s="4">
        <f>+VLOOKUP($A1570,DATOS_CAPACITACIONES!A:N,11)</f>
        <v>81</v>
      </c>
      <c r="P1570" s="4">
        <f>+VLOOKUP($A1570,DATOS_CAPACITACIONES!A:L,12)</f>
        <v>81</v>
      </c>
      <c r="Q1570" s="3">
        <f t="shared" si="24"/>
        <v>1</v>
      </c>
    </row>
    <row r="1571" spans="1:17" ht="34.5" customHeight="1" x14ac:dyDescent="0.25">
      <c r="A1571" s="2">
        <v>65</v>
      </c>
      <c r="B1571" s="4" t="str">
        <f>+VLOOKUP($A1571,DATOS_CAPACITACIONES!A:B,2,0)</f>
        <v>SST</v>
      </c>
      <c r="C1571" s="4" t="str">
        <f>+VLOOKUP($A1571,DATOS_CAPACITACIONES!A:C,3,0)</f>
        <v>Jornada lúdica</v>
      </c>
      <c r="D1571" s="4">
        <f>+VLOOKUP($A1571,DATOS_CAPACITACIONES!A:D,4,0)</f>
        <v>0</v>
      </c>
      <c r="E1571" s="4" t="str">
        <f>+VLOOKUP($A1571,DATOS_CAPACITACIONES!A:E,5,0)</f>
        <v xml:space="preserve">Yady Bayona </v>
      </c>
      <c r="F1571" s="4" t="str">
        <f>+VLOOKUP($A1571,DATOS_CAPACITACIONES!A:F,6,0)</f>
        <v xml:space="preserve">Felipe Arias </v>
      </c>
      <c r="G1571" s="4" t="str">
        <f>+VLOOKUP($A1571,DATOS_CAPACITACIONES!A:G,7,0)</f>
        <v xml:space="preserve">Finca El Pilar </v>
      </c>
      <c r="H1571" s="5">
        <f>+VLOOKUP($A1571,DATOS_CAPACITACIONES!A:H,8,0)</f>
        <v>44445</v>
      </c>
      <c r="I1571" s="4">
        <f>+VLOOKUP($A1571,DATOS_CAPACITACIONES!A:I,9,0)</f>
        <v>480</v>
      </c>
      <c r="J1571" s="2">
        <v>1116786787</v>
      </c>
      <c r="K1571" s="4" t="str">
        <f>+VLOOKUP($J1571,DATOS_PERSONAL!B:C,2,0)</f>
        <v>N/A</v>
      </c>
      <c r="L1571" s="4" t="str">
        <f>+VLOOKUP($J1571,DATOS_PERSONAL!B:D,3,0)</f>
        <v xml:space="preserve"> ANDRES DAVID </v>
      </c>
      <c r="M1571" s="4" t="str">
        <f>+VLOOKUP($J1571,DATOS_PERSONAL!B:E,4,0)</f>
        <v>VALLEJO CASTAÑEDA</v>
      </c>
      <c r="N1571" s="4" t="str">
        <f>+VLOOKUP($J1571,DATOS_PERSONAL!B:F,5,0)</f>
        <v>PALMERAS CARARABO S.A.</v>
      </c>
      <c r="O1571" s="4">
        <f>+VLOOKUP($A1571,DATOS_CAPACITACIONES!A:N,11)</f>
        <v>81</v>
      </c>
      <c r="P1571" s="4">
        <f>+VLOOKUP($A1571,DATOS_CAPACITACIONES!A:L,12)</f>
        <v>81</v>
      </c>
      <c r="Q1571" s="3">
        <f t="shared" si="24"/>
        <v>1</v>
      </c>
    </row>
    <row r="1572" spans="1:17" ht="34.5" customHeight="1" x14ac:dyDescent="0.25">
      <c r="A1572" s="2">
        <v>65</v>
      </c>
      <c r="B1572" s="4" t="str">
        <f>+VLOOKUP($A1572,DATOS_CAPACITACIONES!A:B,2,0)</f>
        <v>SST</v>
      </c>
      <c r="C1572" s="4" t="str">
        <f>+VLOOKUP($A1572,DATOS_CAPACITACIONES!A:C,3,0)</f>
        <v>Jornada lúdica</v>
      </c>
      <c r="D1572" s="4">
        <f>+VLOOKUP($A1572,DATOS_CAPACITACIONES!A:D,4,0)</f>
        <v>0</v>
      </c>
      <c r="E1572" s="4" t="str">
        <f>+VLOOKUP($A1572,DATOS_CAPACITACIONES!A:E,5,0)</f>
        <v xml:space="preserve">Yady Bayona </v>
      </c>
      <c r="F1572" s="4" t="str">
        <f>+VLOOKUP($A1572,DATOS_CAPACITACIONES!A:F,6,0)</f>
        <v xml:space="preserve">Felipe Arias </v>
      </c>
      <c r="G1572" s="4" t="str">
        <f>+VLOOKUP($A1572,DATOS_CAPACITACIONES!A:G,7,0)</f>
        <v xml:space="preserve">Finca El Pilar </v>
      </c>
      <c r="H1572" s="5">
        <f>+VLOOKUP($A1572,DATOS_CAPACITACIONES!A:H,8,0)</f>
        <v>44445</v>
      </c>
      <c r="I1572" s="4">
        <f>+VLOOKUP($A1572,DATOS_CAPACITACIONES!A:I,9,0)</f>
        <v>480</v>
      </c>
      <c r="J1572" s="2">
        <v>40341942</v>
      </c>
      <c r="K1572" s="4">
        <f>+VLOOKUP($J1572,DATOS_PERSONAL!B:C,2,0)</f>
        <v>1028</v>
      </c>
      <c r="L1572" s="4" t="str">
        <f>+VLOOKUP($J1572,DATOS_PERSONAL!B:D,3,0)</f>
        <v xml:space="preserve"> MARIA YORLEY</v>
      </c>
      <c r="M1572" s="4" t="str">
        <f>+VLOOKUP($J1572,DATOS_PERSONAL!B:E,4,0)</f>
        <v>TORRES GARCIA</v>
      </c>
      <c r="N1572" s="4" t="str">
        <f>+VLOOKUP($J1572,DATOS_PERSONAL!B:F,5,0)</f>
        <v>OROBERLÍN S.A.S.</v>
      </c>
      <c r="O1572" s="4">
        <f>+VLOOKUP($A1572,DATOS_CAPACITACIONES!A:N,11)</f>
        <v>81</v>
      </c>
      <c r="P1572" s="4">
        <f>+VLOOKUP($A1572,DATOS_CAPACITACIONES!A:L,12)</f>
        <v>81</v>
      </c>
      <c r="Q1572" s="3">
        <f t="shared" si="24"/>
        <v>1</v>
      </c>
    </row>
    <row r="1573" spans="1:17" ht="34.5" customHeight="1" x14ac:dyDescent="0.25">
      <c r="A1573" s="2">
        <v>65</v>
      </c>
      <c r="B1573" s="4" t="str">
        <f>+VLOOKUP($A1573,DATOS_CAPACITACIONES!A:B,2,0)</f>
        <v>SST</v>
      </c>
      <c r="C1573" s="4" t="str">
        <f>+VLOOKUP($A1573,DATOS_CAPACITACIONES!A:C,3,0)</f>
        <v>Jornada lúdica</v>
      </c>
      <c r="D1573" s="4">
        <f>+VLOOKUP($A1573,DATOS_CAPACITACIONES!A:D,4,0)</f>
        <v>0</v>
      </c>
      <c r="E1573" s="4" t="str">
        <f>+VLOOKUP($A1573,DATOS_CAPACITACIONES!A:E,5,0)</f>
        <v xml:space="preserve">Yady Bayona </v>
      </c>
      <c r="F1573" s="4" t="str">
        <f>+VLOOKUP($A1573,DATOS_CAPACITACIONES!A:F,6,0)</f>
        <v xml:space="preserve">Felipe Arias </v>
      </c>
      <c r="G1573" s="4" t="str">
        <f>+VLOOKUP($A1573,DATOS_CAPACITACIONES!A:G,7,0)</f>
        <v xml:space="preserve">Finca El Pilar </v>
      </c>
      <c r="H1573" s="5">
        <f>+VLOOKUP($A1573,DATOS_CAPACITACIONES!A:H,8,0)</f>
        <v>44445</v>
      </c>
      <c r="I1573" s="4">
        <f>+VLOOKUP($A1573,DATOS_CAPACITACIONES!A:I,9,0)</f>
        <v>480</v>
      </c>
      <c r="J1573" s="2">
        <v>1120580004</v>
      </c>
      <c r="K1573" s="4">
        <f>+VLOOKUP($J1573,DATOS_PERSONAL!B:C,2,0)</f>
        <v>1519</v>
      </c>
      <c r="L1573" s="4" t="str">
        <f>+VLOOKUP($J1573,DATOS_PERSONAL!B:D,3,0)</f>
        <v xml:space="preserve"> YEISON FAVIAN</v>
      </c>
      <c r="M1573" s="4" t="str">
        <f>+VLOOKUP($J1573,DATOS_PERSONAL!B:E,4,0)</f>
        <v>TOLOZA ESPINOSA</v>
      </c>
      <c r="N1573" s="4" t="str">
        <f>+VLOOKUP($J1573,DATOS_PERSONAL!B:F,5,0)</f>
        <v>OROBERLÍN S.A.S.</v>
      </c>
      <c r="O1573" s="4">
        <f>+VLOOKUP($A1573,DATOS_CAPACITACIONES!A:N,11)</f>
        <v>81</v>
      </c>
      <c r="P1573" s="4">
        <f>+VLOOKUP($A1573,DATOS_CAPACITACIONES!A:L,12)</f>
        <v>81</v>
      </c>
      <c r="Q1573" s="3">
        <f t="shared" si="24"/>
        <v>1</v>
      </c>
    </row>
    <row r="1574" spans="1:17" ht="34.5" customHeight="1" x14ac:dyDescent="0.25">
      <c r="A1574" s="2">
        <v>65</v>
      </c>
      <c r="B1574" s="4" t="str">
        <f>+VLOOKUP($A1574,DATOS_CAPACITACIONES!A:B,2,0)</f>
        <v>SST</v>
      </c>
      <c r="C1574" s="4" t="str">
        <f>+VLOOKUP($A1574,DATOS_CAPACITACIONES!A:C,3,0)</f>
        <v>Jornada lúdica</v>
      </c>
      <c r="D1574" s="4">
        <f>+VLOOKUP($A1574,DATOS_CAPACITACIONES!A:D,4,0)</f>
        <v>0</v>
      </c>
      <c r="E1574" s="4" t="str">
        <f>+VLOOKUP($A1574,DATOS_CAPACITACIONES!A:E,5,0)</f>
        <v xml:space="preserve">Yady Bayona </v>
      </c>
      <c r="F1574" s="4" t="str">
        <f>+VLOOKUP($A1574,DATOS_CAPACITACIONES!A:F,6,0)</f>
        <v xml:space="preserve">Felipe Arias </v>
      </c>
      <c r="G1574" s="4" t="str">
        <f>+VLOOKUP($A1574,DATOS_CAPACITACIONES!A:G,7,0)</f>
        <v xml:space="preserve">Finca El Pilar </v>
      </c>
      <c r="H1574" s="5">
        <f>+VLOOKUP($A1574,DATOS_CAPACITACIONES!A:H,8,0)</f>
        <v>44445</v>
      </c>
      <c r="I1574" s="4">
        <f>+VLOOKUP($A1574,DATOS_CAPACITACIONES!A:I,9,0)</f>
        <v>480</v>
      </c>
      <c r="J1574" s="2">
        <v>17267214</v>
      </c>
      <c r="K1574" s="4">
        <f>+VLOOKUP($J1574,DATOS_PERSONAL!B:C,2,0)</f>
        <v>1311</v>
      </c>
      <c r="L1574" s="4" t="str">
        <f>+VLOOKUP($J1574,DATOS_PERSONAL!B:D,3,0)</f>
        <v>JOSE ALVARO</v>
      </c>
      <c r="M1574" s="4" t="str">
        <f>+VLOOKUP($J1574,DATOS_PERSONAL!B:E,4,0)</f>
        <v xml:space="preserve">SUAREZ TRIVIÑO </v>
      </c>
      <c r="N1574" s="4" t="str">
        <f>+VLOOKUP($J1574,DATOS_PERSONAL!B:F,5,0)</f>
        <v>OROBERLÍN S.A.S.</v>
      </c>
      <c r="O1574" s="4">
        <f>+VLOOKUP($A1574,DATOS_CAPACITACIONES!A:N,11)</f>
        <v>81</v>
      </c>
      <c r="P1574" s="4">
        <f>+VLOOKUP($A1574,DATOS_CAPACITACIONES!A:L,12)</f>
        <v>81</v>
      </c>
      <c r="Q1574" s="3">
        <f t="shared" si="24"/>
        <v>1</v>
      </c>
    </row>
    <row r="1575" spans="1:17" ht="34.5" customHeight="1" x14ac:dyDescent="0.25">
      <c r="A1575" s="2">
        <v>65</v>
      </c>
      <c r="B1575" s="4" t="str">
        <f>+VLOOKUP($A1575,DATOS_CAPACITACIONES!A:B,2,0)</f>
        <v>SST</v>
      </c>
      <c r="C1575" s="4" t="str">
        <f>+VLOOKUP($A1575,DATOS_CAPACITACIONES!A:C,3,0)</f>
        <v>Jornada lúdica</v>
      </c>
      <c r="D1575" s="4">
        <f>+VLOOKUP($A1575,DATOS_CAPACITACIONES!A:D,4,0)</f>
        <v>0</v>
      </c>
      <c r="E1575" s="4" t="str">
        <f>+VLOOKUP($A1575,DATOS_CAPACITACIONES!A:E,5,0)</f>
        <v xml:space="preserve">Yady Bayona </v>
      </c>
      <c r="F1575" s="4" t="str">
        <f>+VLOOKUP($A1575,DATOS_CAPACITACIONES!A:F,6,0)</f>
        <v xml:space="preserve">Felipe Arias </v>
      </c>
      <c r="G1575" s="4" t="str">
        <f>+VLOOKUP($A1575,DATOS_CAPACITACIONES!A:G,7,0)</f>
        <v xml:space="preserve">Finca El Pilar </v>
      </c>
      <c r="H1575" s="5">
        <f>+VLOOKUP($A1575,DATOS_CAPACITACIONES!A:H,8,0)</f>
        <v>44445</v>
      </c>
      <c r="I1575" s="4">
        <f>+VLOOKUP($A1575,DATOS_CAPACITACIONES!A:I,9,0)</f>
        <v>480</v>
      </c>
      <c r="J1575" s="2">
        <v>25331999</v>
      </c>
      <c r="K1575" s="4">
        <f>+VLOOKUP($J1575,DATOS_PERSONAL!B:C,2,0)</f>
        <v>1121</v>
      </c>
      <c r="L1575" s="4" t="str">
        <f>+VLOOKUP($J1575,DATOS_PERSONAL!B:D,3,0)</f>
        <v xml:space="preserve">VICKY JIMENA </v>
      </c>
      <c r="M1575" s="4" t="str">
        <f>+VLOOKUP($J1575,DATOS_PERSONAL!B:E,4,0)</f>
        <v xml:space="preserve">SANDOVAL GOLU </v>
      </c>
      <c r="N1575" s="4" t="str">
        <f>+VLOOKUP($J1575,DATOS_PERSONAL!B:F,5,0)</f>
        <v>OROBERLÍN S.A.S.</v>
      </c>
      <c r="O1575" s="4">
        <f>+VLOOKUP($A1575,DATOS_CAPACITACIONES!A:N,11)</f>
        <v>81</v>
      </c>
      <c r="P1575" s="4">
        <f>+VLOOKUP($A1575,DATOS_CAPACITACIONES!A:L,12)</f>
        <v>81</v>
      </c>
      <c r="Q1575" s="3">
        <f t="shared" si="24"/>
        <v>1</v>
      </c>
    </row>
    <row r="1576" spans="1:17" ht="34.5" customHeight="1" x14ac:dyDescent="0.25">
      <c r="A1576" s="2">
        <v>65</v>
      </c>
      <c r="B1576" s="4" t="str">
        <f>+VLOOKUP($A1576,DATOS_CAPACITACIONES!A:B,2,0)</f>
        <v>SST</v>
      </c>
      <c r="C1576" s="4" t="str">
        <f>+VLOOKUP($A1576,DATOS_CAPACITACIONES!A:C,3,0)</f>
        <v>Jornada lúdica</v>
      </c>
      <c r="D1576" s="4">
        <f>+VLOOKUP($A1576,DATOS_CAPACITACIONES!A:D,4,0)</f>
        <v>0</v>
      </c>
      <c r="E1576" s="4" t="str">
        <f>+VLOOKUP($A1576,DATOS_CAPACITACIONES!A:E,5,0)</f>
        <v xml:space="preserve">Yady Bayona </v>
      </c>
      <c r="F1576" s="4" t="str">
        <f>+VLOOKUP($A1576,DATOS_CAPACITACIONES!A:F,6,0)</f>
        <v xml:space="preserve">Felipe Arias </v>
      </c>
      <c r="G1576" s="4" t="str">
        <f>+VLOOKUP($A1576,DATOS_CAPACITACIONES!A:G,7,0)</f>
        <v xml:space="preserve">Finca El Pilar </v>
      </c>
      <c r="H1576" s="5">
        <f>+VLOOKUP($A1576,DATOS_CAPACITACIONES!A:H,8,0)</f>
        <v>44445</v>
      </c>
      <c r="I1576" s="4">
        <f>+VLOOKUP($A1576,DATOS_CAPACITACIONES!A:I,9,0)</f>
        <v>480</v>
      </c>
      <c r="J1576" s="2">
        <v>40401255</v>
      </c>
      <c r="K1576" s="4">
        <f>+VLOOKUP($J1576,DATOS_PERSONAL!B:C,2,0)</f>
        <v>1034</v>
      </c>
      <c r="L1576" s="4" t="str">
        <f>+VLOOKUP($J1576,DATOS_PERSONAL!B:D,3,0)</f>
        <v>YUDY FERLAY</v>
      </c>
      <c r="M1576" s="4" t="str">
        <f>+VLOOKUP($J1576,DATOS_PERSONAL!B:E,4,0)</f>
        <v xml:space="preserve">ROMERO BERNAL </v>
      </c>
      <c r="N1576" s="4" t="str">
        <f>+VLOOKUP($J1576,DATOS_PERSONAL!B:F,5,0)</f>
        <v>OROBERLÍN S.A.S.</v>
      </c>
      <c r="O1576" s="4">
        <f>+VLOOKUP($A1576,DATOS_CAPACITACIONES!A:N,11)</f>
        <v>81</v>
      </c>
      <c r="P1576" s="4">
        <f>+VLOOKUP($A1576,DATOS_CAPACITACIONES!A:L,12)</f>
        <v>81</v>
      </c>
      <c r="Q1576" s="3">
        <f t="shared" si="24"/>
        <v>1</v>
      </c>
    </row>
    <row r="1577" spans="1:17" ht="34.5" customHeight="1" x14ac:dyDescent="0.25">
      <c r="A1577" s="2">
        <v>65</v>
      </c>
      <c r="B1577" s="4" t="str">
        <f>+VLOOKUP($A1577,DATOS_CAPACITACIONES!A:B,2,0)</f>
        <v>SST</v>
      </c>
      <c r="C1577" s="4" t="str">
        <f>+VLOOKUP($A1577,DATOS_CAPACITACIONES!A:C,3,0)</f>
        <v>Jornada lúdica</v>
      </c>
      <c r="D1577" s="4">
        <f>+VLOOKUP($A1577,DATOS_CAPACITACIONES!A:D,4,0)</f>
        <v>0</v>
      </c>
      <c r="E1577" s="4" t="str">
        <f>+VLOOKUP($A1577,DATOS_CAPACITACIONES!A:E,5,0)</f>
        <v xml:space="preserve">Yady Bayona </v>
      </c>
      <c r="F1577" s="4" t="str">
        <f>+VLOOKUP($A1577,DATOS_CAPACITACIONES!A:F,6,0)</f>
        <v xml:space="preserve">Felipe Arias </v>
      </c>
      <c r="G1577" s="4" t="str">
        <f>+VLOOKUP($A1577,DATOS_CAPACITACIONES!A:G,7,0)</f>
        <v xml:space="preserve">Finca El Pilar </v>
      </c>
      <c r="H1577" s="5">
        <f>+VLOOKUP($A1577,DATOS_CAPACITACIONES!A:H,8,0)</f>
        <v>44445</v>
      </c>
      <c r="I1577" s="4">
        <f>+VLOOKUP($A1577,DATOS_CAPACITACIONES!A:I,9,0)</f>
        <v>480</v>
      </c>
      <c r="J1577" s="2">
        <v>9600532</v>
      </c>
      <c r="K1577" s="4">
        <f>+VLOOKUP($J1577,DATOS_PERSONAL!B:C,2,0)</f>
        <v>1070</v>
      </c>
      <c r="L1577" s="4" t="str">
        <f>+VLOOKUP($J1577,DATOS_PERSONAL!B:D,3,0)</f>
        <v>PABLO ANTONIO</v>
      </c>
      <c r="M1577" s="4" t="str">
        <f>+VLOOKUP($J1577,DATOS_PERSONAL!B:E,4,0)</f>
        <v xml:space="preserve">ROJAS RODRIGUEZ </v>
      </c>
      <c r="N1577" s="4" t="str">
        <f>+VLOOKUP($J1577,DATOS_PERSONAL!B:F,5,0)</f>
        <v>OROBERLÍN S.A.S.</v>
      </c>
      <c r="O1577" s="4">
        <f>+VLOOKUP($A1577,DATOS_CAPACITACIONES!A:N,11)</f>
        <v>81</v>
      </c>
      <c r="P1577" s="4">
        <f>+VLOOKUP($A1577,DATOS_CAPACITACIONES!A:L,12)</f>
        <v>81</v>
      </c>
      <c r="Q1577" s="3">
        <f t="shared" si="24"/>
        <v>1</v>
      </c>
    </row>
    <row r="1578" spans="1:17" ht="34.5" customHeight="1" x14ac:dyDescent="0.25">
      <c r="A1578" s="2">
        <v>65</v>
      </c>
      <c r="B1578" s="4" t="str">
        <f>+VLOOKUP($A1578,DATOS_CAPACITACIONES!A:B,2,0)</f>
        <v>SST</v>
      </c>
      <c r="C1578" s="4" t="str">
        <f>+VLOOKUP($A1578,DATOS_CAPACITACIONES!A:C,3,0)</f>
        <v>Jornada lúdica</v>
      </c>
      <c r="D1578" s="4">
        <f>+VLOOKUP($A1578,DATOS_CAPACITACIONES!A:D,4,0)</f>
        <v>0</v>
      </c>
      <c r="E1578" s="4" t="str">
        <f>+VLOOKUP($A1578,DATOS_CAPACITACIONES!A:E,5,0)</f>
        <v xml:space="preserve">Yady Bayona </v>
      </c>
      <c r="F1578" s="4" t="str">
        <f>+VLOOKUP($A1578,DATOS_CAPACITACIONES!A:F,6,0)</f>
        <v xml:space="preserve">Felipe Arias </v>
      </c>
      <c r="G1578" s="4" t="str">
        <f>+VLOOKUP($A1578,DATOS_CAPACITACIONES!A:G,7,0)</f>
        <v xml:space="preserve">Finca El Pilar </v>
      </c>
      <c r="H1578" s="5">
        <f>+VLOOKUP($A1578,DATOS_CAPACITACIONES!A:H,8,0)</f>
        <v>44445</v>
      </c>
      <c r="I1578" s="4">
        <f>+VLOOKUP($A1578,DATOS_CAPACITACIONES!A:I,9,0)</f>
        <v>480</v>
      </c>
      <c r="J1578" s="2">
        <v>1123116797</v>
      </c>
      <c r="K1578" s="4">
        <f>+VLOOKUP($J1578,DATOS_PERSONAL!B:C,2,0)</f>
        <v>1404</v>
      </c>
      <c r="L1578" s="4" t="str">
        <f>+VLOOKUP($J1578,DATOS_PERSONAL!B:D,3,0)</f>
        <v xml:space="preserve"> ELKIN STEVEN</v>
      </c>
      <c r="M1578" s="4" t="str">
        <f>+VLOOKUP($J1578,DATOS_PERSONAL!B:E,4,0)</f>
        <v>ROJAS ORTIZ</v>
      </c>
      <c r="N1578" s="4" t="str">
        <f>+VLOOKUP($J1578,DATOS_PERSONAL!B:F,5,0)</f>
        <v>OROBERLÍN S.A.S.</v>
      </c>
      <c r="O1578" s="4">
        <f>+VLOOKUP($A1578,DATOS_CAPACITACIONES!A:N,11)</f>
        <v>81</v>
      </c>
      <c r="P1578" s="4">
        <f>+VLOOKUP($A1578,DATOS_CAPACITACIONES!A:L,12)</f>
        <v>81</v>
      </c>
      <c r="Q1578" s="3">
        <f t="shared" si="24"/>
        <v>1</v>
      </c>
    </row>
    <row r="1579" spans="1:17" ht="34.5" customHeight="1" x14ac:dyDescent="0.25">
      <c r="A1579" s="2">
        <v>65</v>
      </c>
      <c r="B1579" s="4" t="str">
        <f>+VLOOKUP($A1579,DATOS_CAPACITACIONES!A:B,2,0)</f>
        <v>SST</v>
      </c>
      <c r="C1579" s="4" t="str">
        <f>+VLOOKUP($A1579,DATOS_CAPACITACIONES!A:C,3,0)</f>
        <v>Jornada lúdica</v>
      </c>
      <c r="D1579" s="4">
        <f>+VLOOKUP($A1579,DATOS_CAPACITACIONES!A:D,4,0)</f>
        <v>0</v>
      </c>
      <c r="E1579" s="4" t="str">
        <f>+VLOOKUP($A1579,DATOS_CAPACITACIONES!A:E,5,0)</f>
        <v xml:space="preserve">Yady Bayona </v>
      </c>
      <c r="F1579" s="4" t="str">
        <f>+VLOOKUP($A1579,DATOS_CAPACITACIONES!A:F,6,0)</f>
        <v xml:space="preserve">Felipe Arias </v>
      </c>
      <c r="G1579" s="4" t="str">
        <f>+VLOOKUP($A1579,DATOS_CAPACITACIONES!A:G,7,0)</f>
        <v xml:space="preserve">Finca El Pilar </v>
      </c>
      <c r="H1579" s="5">
        <f>+VLOOKUP($A1579,DATOS_CAPACITACIONES!A:H,8,0)</f>
        <v>44445</v>
      </c>
      <c r="I1579" s="4">
        <f>+VLOOKUP($A1579,DATOS_CAPACITACIONES!A:I,9,0)</f>
        <v>480</v>
      </c>
      <c r="J1579" s="2">
        <v>1122132486</v>
      </c>
      <c r="K1579" s="4">
        <f>+VLOOKUP($J1579,DATOS_PERSONAL!B:C,2,0)</f>
        <v>1216</v>
      </c>
      <c r="L1579" s="4" t="str">
        <f>+VLOOKUP($J1579,DATOS_PERSONAL!B:D,3,0)</f>
        <v xml:space="preserve"> LAURA MARCELA</v>
      </c>
      <c r="M1579" s="4" t="str">
        <f>+VLOOKUP($J1579,DATOS_PERSONAL!B:E,4,0)</f>
        <v>ROJAS GARCIA</v>
      </c>
      <c r="N1579" s="4" t="str">
        <f>+VLOOKUP($J1579,DATOS_PERSONAL!B:F,5,0)</f>
        <v>OROBERLÍN S.A.S.</v>
      </c>
      <c r="O1579" s="4">
        <f>+VLOOKUP($A1579,DATOS_CAPACITACIONES!A:N,11)</f>
        <v>81</v>
      </c>
      <c r="P1579" s="4">
        <f>+VLOOKUP($A1579,DATOS_CAPACITACIONES!A:L,12)</f>
        <v>81</v>
      </c>
      <c r="Q1579" s="3">
        <f t="shared" si="24"/>
        <v>1</v>
      </c>
    </row>
    <row r="1580" spans="1:17" ht="34.5" customHeight="1" x14ac:dyDescent="0.25">
      <c r="A1580" s="2">
        <v>65</v>
      </c>
      <c r="B1580" s="4" t="str">
        <f>+VLOOKUP($A1580,DATOS_CAPACITACIONES!A:B,2,0)</f>
        <v>SST</v>
      </c>
      <c r="C1580" s="4" t="str">
        <f>+VLOOKUP($A1580,DATOS_CAPACITACIONES!A:C,3,0)</f>
        <v>Jornada lúdica</v>
      </c>
      <c r="D1580" s="4">
        <f>+VLOOKUP($A1580,DATOS_CAPACITACIONES!A:D,4,0)</f>
        <v>0</v>
      </c>
      <c r="E1580" s="4" t="str">
        <f>+VLOOKUP($A1580,DATOS_CAPACITACIONES!A:E,5,0)</f>
        <v xml:space="preserve">Yady Bayona </v>
      </c>
      <c r="F1580" s="4" t="str">
        <f>+VLOOKUP($A1580,DATOS_CAPACITACIONES!A:F,6,0)</f>
        <v xml:space="preserve">Felipe Arias </v>
      </c>
      <c r="G1580" s="4" t="str">
        <f>+VLOOKUP($A1580,DATOS_CAPACITACIONES!A:G,7,0)</f>
        <v xml:space="preserve">Finca El Pilar </v>
      </c>
      <c r="H1580" s="5">
        <f>+VLOOKUP($A1580,DATOS_CAPACITACIONES!A:H,8,0)</f>
        <v>44445</v>
      </c>
      <c r="I1580" s="4">
        <f>+VLOOKUP($A1580,DATOS_CAPACITACIONES!A:I,9,0)</f>
        <v>480</v>
      </c>
      <c r="J1580" s="2">
        <v>1123114419</v>
      </c>
      <c r="K1580" s="4">
        <f>+VLOOKUP($J1580,DATOS_PERSONAL!B:C,2,0)</f>
        <v>1059</v>
      </c>
      <c r="L1580" s="4" t="str">
        <f>+VLOOKUP($J1580,DATOS_PERSONAL!B:D,3,0)</f>
        <v>ANA MARIA</v>
      </c>
      <c r="M1580" s="4" t="str">
        <f>+VLOOKUP($J1580,DATOS_PERSONAL!B:E,4,0)</f>
        <v xml:space="preserve">ROBAYO JIMENEZ </v>
      </c>
      <c r="N1580" s="4" t="str">
        <f>+VLOOKUP($J1580,DATOS_PERSONAL!B:F,5,0)</f>
        <v>OROBERLÍN S.A.S.</v>
      </c>
      <c r="O1580" s="4">
        <f>+VLOOKUP($A1580,DATOS_CAPACITACIONES!A:N,11)</f>
        <v>81</v>
      </c>
      <c r="P1580" s="4">
        <f>+VLOOKUP($A1580,DATOS_CAPACITACIONES!A:L,12)</f>
        <v>81</v>
      </c>
      <c r="Q1580" s="3">
        <f t="shared" si="24"/>
        <v>1</v>
      </c>
    </row>
    <row r="1581" spans="1:17" ht="34.5" customHeight="1" x14ac:dyDescent="0.25">
      <c r="A1581" s="2">
        <v>65</v>
      </c>
      <c r="B1581" s="4" t="str">
        <f>+VLOOKUP($A1581,DATOS_CAPACITACIONES!A:B,2,0)</f>
        <v>SST</v>
      </c>
      <c r="C1581" s="4" t="str">
        <f>+VLOOKUP($A1581,DATOS_CAPACITACIONES!A:C,3,0)</f>
        <v>Jornada lúdica</v>
      </c>
      <c r="D1581" s="4">
        <f>+VLOOKUP($A1581,DATOS_CAPACITACIONES!A:D,4,0)</f>
        <v>0</v>
      </c>
      <c r="E1581" s="4" t="str">
        <f>+VLOOKUP($A1581,DATOS_CAPACITACIONES!A:E,5,0)</f>
        <v xml:space="preserve">Yady Bayona </v>
      </c>
      <c r="F1581" s="4" t="str">
        <f>+VLOOKUP($A1581,DATOS_CAPACITACIONES!A:F,6,0)</f>
        <v xml:space="preserve">Felipe Arias </v>
      </c>
      <c r="G1581" s="4" t="str">
        <f>+VLOOKUP($A1581,DATOS_CAPACITACIONES!A:G,7,0)</f>
        <v xml:space="preserve">Finca El Pilar </v>
      </c>
      <c r="H1581" s="5">
        <f>+VLOOKUP($A1581,DATOS_CAPACITACIONES!A:H,8,0)</f>
        <v>44445</v>
      </c>
      <c r="I1581" s="4">
        <f>+VLOOKUP($A1581,DATOS_CAPACITACIONES!A:I,9,0)</f>
        <v>480</v>
      </c>
      <c r="J1581" s="2">
        <v>1123114657</v>
      </c>
      <c r="K1581" s="4">
        <f>+VLOOKUP($J1581,DATOS_PERSONAL!B:C,2,0)</f>
        <v>1456</v>
      </c>
      <c r="L1581" s="4" t="str">
        <f>+VLOOKUP($J1581,DATOS_PERSONAL!B:D,3,0)</f>
        <v xml:space="preserve"> SIGUIFREDO</v>
      </c>
      <c r="M1581" s="4" t="str">
        <f>+VLOOKUP($J1581,DATOS_PERSONAL!B:E,4,0)</f>
        <v>ROBAYO JIMENEZ</v>
      </c>
      <c r="N1581" s="4" t="str">
        <f>+VLOOKUP($J1581,DATOS_PERSONAL!B:F,5,0)</f>
        <v>OROBERLÍN S.A.S.</v>
      </c>
      <c r="O1581" s="4">
        <f>+VLOOKUP($A1581,DATOS_CAPACITACIONES!A:N,11)</f>
        <v>81</v>
      </c>
      <c r="P1581" s="4">
        <f>+VLOOKUP($A1581,DATOS_CAPACITACIONES!A:L,12)</f>
        <v>81</v>
      </c>
      <c r="Q1581" s="3">
        <f t="shared" si="24"/>
        <v>1</v>
      </c>
    </row>
    <row r="1582" spans="1:17" ht="34.5" customHeight="1" x14ac:dyDescent="0.25">
      <c r="A1582" s="2">
        <v>65</v>
      </c>
      <c r="B1582" s="4" t="str">
        <f>+VLOOKUP($A1582,DATOS_CAPACITACIONES!A:B,2,0)</f>
        <v>SST</v>
      </c>
      <c r="C1582" s="4" t="str">
        <f>+VLOOKUP($A1582,DATOS_CAPACITACIONES!A:C,3,0)</f>
        <v>Jornada lúdica</v>
      </c>
      <c r="D1582" s="4">
        <f>+VLOOKUP($A1582,DATOS_CAPACITACIONES!A:D,4,0)</f>
        <v>0</v>
      </c>
      <c r="E1582" s="4" t="str">
        <f>+VLOOKUP($A1582,DATOS_CAPACITACIONES!A:E,5,0)</f>
        <v xml:space="preserve">Yady Bayona </v>
      </c>
      <c r="F1582" s="4" t="str">
        <f>+VLOOKUP($A1582,DATOS_CAPACITACIONES!A:F,6,0)</f>
        <v xml:space="preserve">Felipe Arias </v>
      </c>
      <c r="G1582" s="4" t="str">
        <f>+VLOOKUP($A1582,DATOS_CAPACITACIONES!A:G,7,0)</f>
        <v xml:space="preserve">Finca El Pilar </v>
      </c>
      <c r="H1582" s="5">
        <f>+VLOOKUP($A1582,DATOS_CAPACITACIONES!A:H,8,0)</f>
        <v>44445</v>
      </c>
      <c r="I1582" s="4">
        <f>+VLOOKUP($A1582,DATOS_CAPACITACIONES!A:I,9,0)</f>
        <v>480</v>
      </c>
      <c r="J1582" s="2">
        <v>1122646567</v>
      </c>
      <c r="K1582" s="4">
        <f>+VLOOKUP($J1582,DATOS_PERSONAL!B:C,2,0)</f>
        <v>1232</v>
      </c>
      <c r="L1582" s="4" t="str">
        <f>+VLOOKUP($J1582,DATOS_PERSONAL!B:D,3,0)</f>
        <v xml:space="preserve"> ISRAEL</v>
      </c>
      <c r="M1582" s="4" t="str">
        <f>+VLOOKUP($J1582,DATOS_PERSONAL!B:E,4,0)</f>
        <v>ROBAYO JIMENEZ</v>
      </c>
      <c r="N1582" s="4" t="str">
        <f>+VLOOKUP($J1582,DATOS_PERSONAL!B:F,5,0)</f>
        <v>OROBERLÍN S.A.S.</v>
      </c>
      <c r="O1582" s="4">
        <f>+VLOOKUP($A1582,DATOS_CAPACITACIONES!A:N,11)</f>
        <v>81</v>
      </c>
      <c r="P1582" s="4">
        <f>+VLOOKUP($A1582,DATOS_CAPACITACIONES!A:L,12)</f>
        <v>81</v>
      </c>
      <c r="Q1582" s="3">
        <f t="shared" si="24"/>
        <v>1</v>
      </c>
    </row>
    <row r="1583" spans="1:17" ht="34.5" customHeight="1" x14ac:dyDescent="0.25">
      <c r="A1583" s="2">
        <v>65</v>
      </c>
      <c r="B1583" s="4" t="str">
        <f>+VLOOKUP($A1583,DATOS_CAPACITACIONES!A:B,2,0)</f>
        <v>SST</v>
      </c>
      <c r="C1583" s="4" t="str">
        <f>+VLOOKUP($A1583,DATOS_CAPACITACIONES!A:C,3,0)</f>
        <v>Jornada lúdica</v>
      </c>
      <c r="D1583" s="4">
        <f>+VLOOKUP($A1583,DATOS_CAPACITACIONES!A:D,4,0)</f>
        <v>0</v>
      </c>
      <c r="E1583" s="4" t="str">
        <f>+VLOOKUP($A1583,DATOS_CAPACITACIONES!A:E,5,0)</f>
        <v xml:space="preserve">Yady Bayona </v>
      </c>
      <c r="F1583" s="4" t="str">
        <f>+VLOOKUP($A1583,DATOS_CAPACITACIONES!A:F,6,0)</f>
        <v xml:space="preserve">Felipe Arias </v>
      </c>
      <c r="G1583" s="4" t="str">
        <f>+VLOOKUP($A1583,DATOS_CAPACITACIONES!A:G,7,0)</f>
        <v xml:space="preserve">Finca El Pilar </v>
      </c>
      <c r="H1583" s="5">
        <f>+VLOOKUP($A1583,DATOS_CAPACITACIONES!A:H,8,0)</f>
        <v>44445</v>
      </c>
      <c r="I1583" s="4">
        <f>+VLOOKUP($A1583,DATOS_CAPACITACIONES!A:I,9,0)</f>
        <v>480</v>
      </c>
      <c r="J1583" s="2">
        <v>1006658683</v>
      </c>
      <c r="K1583" s="4">
        <f>+VLOOKUP($J1583,DATOS_PERSONAL!B:C,2,0)</f>
        <v>1509</v>
      </c>
      <c r="L1583" s="4" t="str">
        <f>+VLOOKUP($J1583,DATOS_PERSONAL!B:D,3,0)</f>
        <v>BRAYAN DAVID</v>
      </c>
      <c r="M1583" s="4" t="str">
        <f>+VLOOKUP($J1583,DATOS_PERSONAL!B:E,4,0)</f>
        <v xml:space="preserve">ROA OCHOA </v>
      </c>
      <c r="N1583" s="4" t="str">
        <f>+VLOOKUP($J1583,DATOS_PERSONAL!B:F,5,0)</f>
        <v>OROBERLÍN S.A.S.</v>
      </c>
      <c r="O1583" s="4">
        <f>+VLOOKUP($A1583,DATOS_CAPACITACIONES!A:N,11)</f>
        <v>81</v>
      </c>
      <c r="P1583" s="4">
        <f>+VLOOKUP($A1583,DATOS_CAPACITACIONES!A:L,12)</f>
        <v>81</v>
      </c>
      <c r="Q1583" s="3">
        <f t="shared" si="24"/>
        <v>1</v>
      </c>
    </row>
    <row r="1584" spans="1:17" ht="34.5" customHeight="1" x14ac:dyDescent="0.25">
      <c r="A1584" s="2">
        <v>65</v>
      </c>
      <c r="B1584" s="4" t="str">
        <f>+VLOOKUP($A1584,DATOS_CAPACITACIONES!A:B,2,0)</f>
        <v>SST</v>
      </c>
      <c r="C1584" s="4" t="str">
        <f>+VLOOKUP($A1584,DATOS_CAPACITACIONES!A:C,3,0)</f>
        <v>Jornada lúdica</v>
      </c>
      <c r="D1584" s="4">
        <f>+VLOOKUP($A1584,DATOS_CAPACITACIONES!A:D,4,0)</f>
        <v>0</v>
      </c>
      <c r="E1584" s="4" t="str">
        <f>+VLOOKUP($A1584,DATOS_CAPACITACIONES!A:E,5,0)</f>
        <v xml:space="preserve">Yady Bayona </v>
      </c>
      <c r="F1584" s="4" t="str">
        <f>+VLOOKUP($A1584,DATOS_CAPACITACIONES!A:F,6,0)</f>
        <v xml:space="preserve">Felipe Arias </v>
      </c>
      <c r="G1584" s="4" t="str">
        <f>+VLOOKUP($A1584,DATOS_CAPACITACIONES!A:G,7,0)</f>
        <v xml:space="preserve">Finca El Pilar </v>
      </c>
      <c r="H1584" s="5">
        <f>+VLOOKUP($A1584,DATOS_CAPACITACIONES!A:H,8,0)</f>
        <v>44445</v>
      </c>
      <c r="I1584" s="4">
        <f>+VLOOKUP($A1584,DATOS_CAPACITACIONES!A:I,9,0)</f>
        <v>480</v>
      </c>
      <c r="J1584" s="2">
        <v>1123114519</v>
      </c>
      <c r="K1584" s="4">
        <f>+VLOOKUP($J1584,DATOS_PERSONAL!B:C,2,0)</f>
        <v>1016</v>
      </c>
      <c r="L1584" s="4" t="str">
        <f>+VLOOKUP($J1584,DATOS_PERSONAL!B:D,3,0)</f>
        <v xml:space="preserve"> JUAN CARLOS</v>
      </c>
      <c r="M1584" s="4" t="str">
        <f>+VLOOKUP($J1584,DATOS_PERSONAL!B:E,4,0)</f>
        <v>ROA CASTILLO</v>
      </c>
      <c r="N1584" s="4" t="str">
        <f>+VLOOKUP($J1584,DATOS_PERSONAL!B:F,5,0)</f>
        <v>OROBERLÍN S.A.S.</v>
      </c>
      <c r="O1584" s="4">
        <f>+VLOOKUP($A1584,DATOS_CAPACITACIONES!A:N,11)</f>
        <v>81</v>
      </c>
      <c r="P1584" s="4">
        <f>+VLOOKUP($A1584,DATOS_CAPACITACIONES!A:L,12)</f>
        <v>81</v>
      </c>
      <c r="Q1584" s="3">
        <f t="shared" si="24"/>
        <v>1</v>
      </c>
    </row>
    <row r="1585" spans="1:17" ht="34.5" customHeight="1" x14ac:dyDescent="0.25">
      <c r="A1585" s="2">
        <v>65</v>
      </c>
      <c r="B1585" s="4" t="str">
        <f>+VLOOKUP($A1585,DATOS_CAPACITACIONES!A:B,2,0)</f>
        <v>SST</v>
      </c>
      <c r="C1585" s="4" t="str">
        <f>+VLOOKUP($A1585,DATOS_CAPACITACIONES!A:C,3,0)</f>
        <v>Jornada lúdica</v>
      </c>
      <c r="D1585" s="4">
        <f>+VLOOKUP($A1585,DATOS_CAPACITACIONES!A:D,4,0)</f>
        <v>0</v>
      </c>
      <c r="E1585" s="4" t="str">
        <f>+VLOOKUP($A1585,DATOS_CAPACITACIONES!A:E,5,0)</f>
        <v xml:space="preserve">Yady Bayona </v>
      </c>
      <c r="F1585" s="4" t="str">
        <f>+VLOOKUP($A1585,DATOS_CAPACITACIONES!A:F,6,0)</f>
        <v xml:space="preserve">Felipe Arias </v>
      </c>
      <c r="G1585" s="4" t="str">
        <f>+VLOOKUP($A1585,DATOS_CAPACITACIONES!A:G,7,0)</f>
        <v xml:space="preserve">Finca El Pilar </v>
      </c>
      <c r="H1585" s="5">
        <f>+VLOOKUP($A1585,DATOS_CAPACITACIONES!A:H,8,0)</f>
        <v>44445</v>
      </c>
      <c r="I1585" s="4">
        <f>+VLOOKUP($A1585,DATOS_CAPACITACIONES!A:I,9,0)</f>
        <v>480</v>
      </c>
      <c r="J1585" s="2">
        <v>1123114519</v>
      </c>
      <c r="K1585" s="4">
        <f>+VLOOKUP($J1585,DATOS_PERSONAL!B:C,2,0)</f>
        <v>1016</v>
      </c>
      <c r="L1585" s="4" t="str">
        <f>+VLOOKUP($J1585,DATOS_PERSONAL!B:D,3,0)</f>
        <v xml:space="preserve"> JUAN CARLOS</v>
      </c>
      <c r="M1585" s="4" t="str">
        <f>+VLOOKUP($J1585,DATOS_PERSONAL!B:E,4,0)</f>
        <v>ROA CASTILLO</v>
      </c>
      <c r="N1585" s="4" t="str">
        <f>+VLOOKUP($J1585,DATOS_PERSONAL!B:F,5,0)</f>
        <v>OROBERLÍN S.A.S.</v>
      </c>
      <c r="O1585" s="4">
        <f>+VLOOKUP($A1585,DATOS_CAPACITACIONES!A:N,11)</f>
        <v>81</v>
      </c>
      <c r="P1585" s="4">
        <f>+VLOOKUP($A1585,DATOS_CAPACITACIONES!A:L,12)</f>
        <v>81</v>
      </c>
      <c r="Q1585" s="3">
        <f t="shared" si="24"/>
        <v>1</v>
      </c>
    </row>
    <row r="1586" spans="1:17" ht="34.5" customHeight="1" x14ac:dyDescent="0.25">
      <c r="A1586" s="2">
        <v>65</v>
      </c>
      <c r="B1586" s="4" t="str">
        <f>+VLOOKUP($A1586,DATOS_CAPACITACIONES!A:B,2,0)</f>
        <v>SST</v>
      </c>
      <c r="C1586" s="4" t="str">
        <f>+VLOOKUP($A1586,DATOS_CAPACITACIONES!A:C,3,0)</f>
        <v>Jornada lúdica</v>
      </c>
      <c r="D1586" s="4">
        <f>+VLOOKUP($A1586,DATOS_CAPACITACIONES!A:D,4,0)</f>
        <v>0</v>
      </c>
      <c r="E1586" s="4" t="str">
        <f>+VLOOKUP($A1586,DATOS_CAPACITACIONES!A:E,5,0)</f>
        <v xml:space="preserve">Yady Bayona </v>
      </c>
      <c r="F1586" s="4" t="str">
        <f>+VLOOKUP($A1586,DATOS_CAPACITACIONES!A:F,6,0)</f>
        <v xml:space="preserve">Felipe Arias </v>
      </c>
      <c r="G1586" s="4" t="str">
        <f>+VLOOKUP($A1586,DATOS_CAPACITACIONES!A:G,7,0)</f>
        <v xml:space="preserve">Finca El Pilar </v>
      </c>
      <c r="H1586" s="5">
        <f>+VLOOKUP($A1586,DATOS_CAPACITACIONES!A:H,8,0)</f>
        <v>44445</v>
      </c>
      <c r="I1586" s="4">
        <f>+VLOOKUP($A1586,DATOS_CAPACITACIONES!A:I,9,0)</f>
        <v>480</v>
      </c>
      <c r="J1586" s="2">
        <v>1123114283</v>
      </c>
      <c r="K1586" s="4">
        <f>+VLOOKUP($J1586,DATOS_PERSONAL!B:C,2,0)</f>
        <v>1017</v>
      </c>
      <c r="L1586" s="4" t="str">
        <f>+VLOOKUP($J1586,DATOS_PERSONAL!B:D,3,0)</f>
        <v xml:space="preserve"> RODRIGO JOSE</v>
      </c>
      <c r="M1586" s="4" t="str">
        <f>+VLOOKUP($J1586,DATOS_PERSONAL!B:E,4,0)</f>
        <v>ROA CASTILLO</v>
      </c>
      <c r="N1586" s="4" t="str">
        <f>+VLOOKUP($J1586,DATOS_PERSONAL!B:F,5,0)</f>
        <v>OROBERLÍN S.A.S.</v>
      </c>
      <c r="O1586" s="4">
        <f>+VLOOKUP($A1586,DATOS_CAPACITACIONES!A:N,11)</f>
        <v>81</v>
      </c>
      <c r="P1586" s="4">
        <f>+VLOOKUP($A1586,DATOS_CAPACITACIONES!A:L,12)</f>
        <v>81</v>
      </c>
      <c r="Q1586" s="3">
        <f t="shared" si="24"/>
        <v>1</v>
      </c>
    </row>
    <row r="1587" spans="1:17" ht="34.5" customHeight="1" x14ac:dyDescent="0.25">
      <c r="A1587" s="2">
        <v>65</v>
      </c>
      <c r="B1587" s="4" t="str">
        <f>+VLOOKUP($A1587,DATOS_CAPACITACIONES!A:B,2,0)</f>
        <v>SST</v>
      </c>
      <c r="C1587" s="4" t="str">
        <f>+VLOOKUP($A1587,DATOS_CAPACITACIONES!A:C,3,0)</f>
        <v>Jornada lúdica</v>
      </c>
      <c r="D1587" s="4">
        <f>+VLOOKUP($A1587,DATOS_CAPACITACIONES!A:D,4,0)</f>
        <v>0</v>
      </c>
      <c r="E1587" s="4" t="str">
        <f>+VLOOKUP($A1587,DATOS_CAPACITACIONES!A:E,5,0)</f>
        <v xml:space="preserve">Yady Bayona </v>
      </c>
      <c r="F1587" s="4" t="str">
        <f>+VLOOKUP($A1587,DATOS_CAPACITACIONES!A:F,6,0)</f>
        <v xml:space="preserve">Felipe Arias </v>
      </c>
      <c r="G1587" s="4" t="str">
        <f>+VLOOKUP($A1587,DATOS_CAPACITACIONES!A:G,7,0)</f>
        <v xml:space="preserve">Finca El Pilar </v>
      </c>
      <c r="H1587" s="5">
        <f>+VLOOKUP($A1587,DATOS_CAPACITACIONES!A:H,8,0)</f>
        <v>44445</v>
      </c>
      <c r="I1587" s="4">
        <f>+VLOOKUP($A1587,DATOS_CAPACITACIONES!A:I,9,0)</f>
        <v>480</v>
      </c>
      <c r="J1587" s="2">
        <v>40411297</v>
      </c>
      <c r="K1587" s="4">
        <f>+VLOOKUP($J1587,DATOS_PERSONAL!B:C,2,0)</f>
        <v>1015</v>
      </c>
      <c r="L1587" s="4" t="str">
        <f>+VLOOKUP($J1587,DATOS_PERSONAL!B:D,3,0)</f>
        <v xml:space="preserve"> ANGELICA YOHANA</v>
      </c>
      <c r="M1587" s="4" t="str">
        <f>+VLOOKUP($J1587,DATOS_PERSONAL!B:E,4,0)</f>
        <v>RINCON</v>
      </c>
      <c r="N1587" s="4" t="str">
        <f>+VLOOKUP($J1587,DATOS_PERSONAL!B:F,5,0)</f>
        <v>OROBERLÍN S.A.S.</v>
      </c>
      <c r="O1587" s="4">
        <f>+VLOOKUP($A1587,DATOS_CAPACITACIONES!A:N,11)</f>
        <v>81</v>
      </c>
      <c r="P1587" s="4">
        <f>+VLOOKUP($A1587,DATOS_CAPACITACIONES!A:L,12)</f>
        <v>81</v>
      </c>
      <c r="Q1587" s="3">
        <f t="shared" si="24"/>
        <v>1</v>
      </c>
    </row>
    <row r="1588" spans="1:17" ht="34.5" customHeight="1" x14ac:dyDescent="0.25">
      <c r="A1588" s="2">
        <v>65</v>
      </c>
      <c r="B1588" s="4" t="str">
        <f>+VLOOKUP($A1588,DATOS_CAPACITACIONES!A:B,2,0)</f>
        <v>SST</v>
      </c>
      <c r="C1588" s="4" t="str">
        <f>+VLOOKUP($A1588,DATOS_CAPACITACIONES!A:C,3,0)</f>
        <v>Jornada lúdica</v>
      </c>
      <c r="D1588" s="4">
        <f>+VLOOKUP($A1588,DATOS_CAPACITACIONES!A:D,4,0)</f>
        <v>0</v>
      </c>
      <c r="E1588" s="4" t="str">
        <f>+VLOOKUP($A1588,DATOS_CAPACITACIONES!A:E,5,0)</f>
        <v xml:space="preserve">Yady Bayona </v>
      </c>
      <c r="F1588" s="4" t="str">
        <f>+VLOOKUP($A1588,DATOS_CAPACITACIONES!A:F,6,0)</f>
        <v xml:space="preserve">Felipe Arias </v>
      </c>
      <c r="G1588" s="4" t="str">
        <f>+VLOOKUP($A1588,DATOS_CAPACITACIONES!A:G,7,0)</f>
        <v xml:space="preserve">Finca El Pilar </v>
      </c>
      <c r="H1588" s="5">
        <f>+VLOOKUP($A1588,DATOS_CAPACITACIONES!A:H,8,0)</f>
        <v>44445</v>
      </c>
      <c r="I1588" s="4">
        <f>+VLOOKUP($A1588,DATOS_CAPACITACIONES!A:I,9,0)</f>
        <v>480</v>
      </c>
      <c r="J1588" s="2">
        <v>19561040</v>
      </c>
      <c r="K1588" s="4">
        <f>+VLOOKUP($J1588,DATOS_PERSONAL!B:C,2,0)</f>
        <v>1166</v>
      </c>
      <c r="L1588" s="4" t="str">
        <f>+VLOOKUP($J1588,DATOS_PERSONAL!B:D,3,0)</f>
        <v>GILBERTO SEGUNDO</v>
      </c>
      <c r="M1588" s="4" t="str">
        <f>+VLOOKUP($J1588,DATOS_PERSONAL!B:E,4,0)</f>
        <v xml:space="preserve">PEREZ RIVERA </v>
      </c>
      <c r="N1588" s="4" t="str">
        <f>+VLOOKUP($J1588,DATOS_PERSONAL!B:F,5,0)</f>
        <v>OROBERLÍN S.A.S.</v>
      </c>
      <c r="O1588" s="4">
        <f>+VLOOKUP($A1588,DATOS_CAPACITACIONES!A:N,11)</f>
        <v>81</v>
      </c>
      <c r="P1588" s="4">
        <f>+VLOOKUP($A1588,DATOS_CAPACITACIONES!A:L,12)</f>
        <v>81</v>
      </c>
      <c r="Q1588" s="3">
        <f t="shared" si="24"/>
        <v>1</v>
      </c>
    </row>
    <row r="1589" spans="1:17" ht="34.5" customHeight="1" x14ac:dyDescent="0.25">
      <c r="A1589" s="2">
        <v>65</v>
      </c>
      <c r="B1589" s="4" t="str">
        <f>+VLOOKUP($A1589,DATOS_CAPACITACIONES!A:B,2,0)</f>
        <v>SST</v>
      </c>
      <c r="C1589" s="4" t="str">
        <f>+VLOOKUP($A1589,DATOS_CAPACITACIONES!A:C,3,0)</f>
        <v>Jornada lúdica</v>
      </c>
      <c r="D1589" s="4">
        <f>+VLOOKUP($A1589,DATOS_CAPACITACIONES!A:D,4,0)</f>
        <v>0</v>
      </c>
      <c r="E1589" s="4" t="str">
        <f>+VLOOKUP($A1589,DATOS_CAPACITACIONES!A:E,5,0)</f>
        <v xml:space="preserve">Yady Bayona </v>
      </c>
      <c r="F1589" s="4" t="str">
        <f>+VLOOKUP($A1589,DATOS_CAPACITACIONES!A:F,6,0)</f>
        <v xml:space="preserve">Felipe Arias </v>
      </c>
      <c r="G1589" s="4" t="str">
        <f>+VLOOKUP($A1589,DATOS_CAPACITACIONES!A:G,7,0)</f>
        <v xml:space="preserve">Finca El Pilar </v>
      </c>
      <c r="H1589" s="5">
        <f>+VLOOKUP($A1589,DATOS_CAPACITACIONES!A:H,8,0)</f>
        <v>44445</v>
      </c>
      <c r="I1589" s="4">
        <f>+VLOOKUP($A1589,DATOS_CAPACITACIONES!A:I,9,0)</f>
        <v>480</v>
      </c>
      <c r="J1589" s="2">
        <v>1123514268</v>
      </c>
      <c r="K1589" s="4">
        <f>+VLOOKUP($J1589,DATOS_PERSONAL!B:C,2,0)</f>
        <v>1510</v>
      </c>
      <c r="L1589" s="4" t="str">
        <f>+VLOOKUP($J1589,DATOS_PERSONAL!B:D,3,0)</f>
        <v xml:space="preserve"> CRISTIAN ANDRES</v>
      </c>
      <c r="M1589" s="4" t="str">
        <f>+VLOOKUP($J1589,DATOS_PERSONAL!B:E,4,0)</f>
        <v>PEREZ GUAYABO</v>
      </c>
      <c r="N1589" s="4" t="str">
        <f>+VLOOKUP($J1589,DATOS_PERSONAL!B:F,5,0)</f>
        <v>OROBERLÍN S.A.S.</v>
      </c>
      <c r="O1589" s="4">
        <f>+VLOOKUP($A1589,DATOS_CAPACITACIONES!A:N,11)</f>
        <v>81</v>
      </c>
      <c r="P1589" s="4">
        <f>+VLOOKUP($A1589,DATOS_CAPACITACIONES!A:L,12)</f>
        <v>81</v>
      </c>
      <c r="Q1589" s="3">
        <f t="shared" si="24"/>
        <v>1</v>
      </c>
    </row>
    <row r="1590" spans="1:17" ht="34.5" customHeight="1" x14ac:dyDescent="0.25">
      <c r="A1590" s="2">
        <v>65</v>
      </c>
      <c r="B1590" s="4" t="str">
        <f>+VLOOKUP($A1590,DATOS_CAPACITACIONES!A:B,2,0)</f>
        <v>SST</v>
      </c>
      <c r="C1590" s="4" t="str">
        <f>+VLOOKUP($A1590,DATOS_CAPACITACIONES!A:C,3,0)</f>
        <v>Jornada lúdica</v>
      </c>
      <c r="D1590" s="4">
        <f>+VLOOKUP($A1590,DATOS_CAPACITACIONES!A:D,4,0)</f>
        <v>0</v>
      </c>
      <c r="E1590" s="4" t="str">
        <f>+VLOOKUP($A1590,DATOS_CAPACITACIONES!A:E,5,0)</f>
        <v xml:space="preserve">Yady Bayona </v>
      </c>
      <c r="F1590" s="4" t="str">
        <f>+VLOOKUP($A1590,DATOS_CAPACITACIONES!A:F,6,0)</f>
        <v xml:space="preserve">Felipe Arias </v>
      </c>
      <c r="G1590" s="4" t="str">
        <f>+VLOOKUP($A1590,DATOS_CAPACITACIONES!A:G,7,0)</f>
        <v xml:space="preserve">Finca El Pilar </v>
      </c>
      <c r="H1590" s="5">
        <f>+VLOOKUP($A1590,DATOS_CAPACITACIONES!A:H,8,0)</f>
        <v>44445</v>
      </c>
      <c r="I1590" s="4">
        <f>+VLOOKUP($A1590,DATOS_CAPACITACIONES!A:I,9,0)</f>
        <v>480</v>
      </c>
      <c r="J1590" s="2">
        <v>1069755169</v>
      </c>
      <c r="K1590" s="4" t="str">
        <f>+VLOOKUP($J1590,DATOS_PERSONAL!B:C,2,0)</f>
        <v>N/A</v>
      </c>
      <c r="L1590" s="4" t="str">
        <f>+VLOOKUP($J1590,DATOS_PERSONAL!B:D,3,0)</f>
        <v xml:space="preserve"> EDUAR MANUEL</v>
      </c>
      <c r="M1590" s="4" t="str">
        <f>+VLOOKUP($J1590,DATOS_PERSONAL!B:E,4,0)</f>
        <v>PERDOMO SON</v>
      </c>
      <c r="N1590" s="4" t="str">
        <f>+VLOOKUP($J1590,DATOS_PERSONAL!B:F,5,0)</f>
        <v>PALMERAS CARARABO S.A.</v>
      </c>
      <c r="O1590" s="4">
        <f>+VLOOKUP($A1590,DATOS_CAPACITACIONES!A:N,11)</f>
        <v>81</v>
      </c>
      <c r="P1590" s="4">
        <f>+VLOOKUP($A1590,DATOS_CAPACITACIONES!A:L,12)</f>
        <v>81</v>
      </c>
      <c r="Q1590" s="3">
        <f t="shared" si="24"/>
        <v>1</v>
      </c>
    </row>
    <row r="1591" spans="1:17" ht="34.5" customHeight="1" x14ac:dyDescent="0.25">
      <c r="A1591" s="2">
        <v>65</v>
      </c>
      <c r="B1591" s="4" t="str">
        <f>+VLOOKUP($A1591,DATOS_CAPACITACIONES!A:B,2,0)</f>
        <v>SST</v>
      </c>
      <c r="C1591" s="4" t="str">
        <f>+VLOOKUP($A1591,DATOS_CAPACITACIONES!A:C,3,0)</f>
        <v>Jornada lúdica</v>
      </c>
      <c r="D1591" s="4">
        <f>+VLOOKUP($A1591,DATOS_CAPACITACIONES!A:D,4,0)</f>
        <v>0</v>
      </c>
      <c r="E1591" s="4" t="str">
        <f>+VLOOKUP($A1591,DATOS_CAPACITACIONES!A:E,5,0)</f>
        <v xml:space="preserve">Yady Bayona </v>
      </c>
      <c r="F1591" s="4" t="str">
        <f>+VLOOKUP($A1591,DATOS_CAPACITACIONES!A:F,6,0)</f>
        <v xml:space="preserve">Felipe Arias </v>
      </c>
      <c r="G1591" s="4" t="str">
        <f>+VLOOKUP($A1591,DATOS_CAPACITACIONES!A:G,7,0)</f>
        <v xml:space="preserve">Finca El Pilar </v>
      </c>
      <c r="H1591" s="5">
        <f>+VLOOKUP($A1591,DATOS_CAPACITACIONES!A:H,8,0)</f>
        <v>44445</v>
      </c>
      <c r="I1591" s="4">
        <f>+VLOOKUP($A1591,DATOS_CAPACITACIONES!A:I,9,0)</f>
        <v>480</v>
      </c>
      <c r="J1591" s="2">
        <v>16882469</v>
      </c>
      <c r="K1591" s="4" t="str">
        <f>+VLOOKUP($J1591,DATOS_PERSONAL!B:C,2,0)</f>
        <v>N/A</v>
      </c>
      <c r="L1591" s="4" t="str">
        <f>+VLOOKUP($J1591,DATOS_PERSONAL!B:D,3,0)</f>
        <v xml:space="preserve"> WEIMAR</v>
      </c>
      <c r="M1591" s="4" t="str">
        <f>+VLOOKUP($J1591,DATOS_PERSONAL!B:E,4,0)</f>
        <v>PEÑA MOSQUERA</v>
      </c>
      <c r="N1591" s="4" t="str">
        <f>+VLOOKUP($J1591,DATOS_PERSONAL!B:F,5,0)</f>
        <v>PALMERAS CARARABO S.A.</v>
      </c>
      <c r="O1591" s="4">
        <f>+VLOOKUP($A1591,DATOS_CAPACITACIONES!A:N,11)</f>
        <v>81</v>
      </c>
      <c r="P1591" s="4">
        <f>+VLOOKUP($A1591,DATOS_CAPACITACIONES!A:L,12)</f>
        <v>81</v>
      </c>
      <c r="Q1591" s="3">
        <f t="shared" si="24"/>
        <v>1</v>
      </c>
    </row>
    <row r="1592" spans="1:17" ht="34.5" customHeight="1" x14ac:dyDescent="0.25">
      <c r="A1592" s="2">
        <v>65</v>
      </c>
      <c r="B1592" s="4" t="str">
        <f>+VLOOKUP($A1592,DATOS_CAPACITACIONES!A:B,2,0)</f>
        <v>SST</v>
      </c>
      <c r="C1592" s="4" t="str">
        <f>+VLOOKUP($A1592,DATOS_CAPACITACIONES!A:C,3,0)</f>
        <v>Jornada lúdica</v>
      </c>
      <c r="D1592" s="4">
        <f>+VLOOKUP($A1592,DATOS_CAPACITACIONES!A:D,4,0)</f>
        <v>0</v>
      </c>
      <c r="E1592" s="4" t="str">
        <f>+VLOOKUP($A1592,DATOS_CAPACITACIONES!A:E,5,0)</f>
        <v xml:space="preserve">Yady Bayona </v>
      </c>
      <c r="F1592" s="4" t="str">
        <f>+VLOOKUP($A1592,DATOS_CAPACITACIONES!A:F,6,0)</f>
        <v xml:space="preserve">Felipe Arias </v>
      </c>
      <c r="G1592" s="4" t="str">
        <f>+VLOOKUP($A1592,DATOS_CAPACITACIONES!A:G,7,0)</f>
        <v xml:space="preserve">Finca El Pilar </v>
      </c>
      <c r="H1592" s="5">
        <f>+VLOOKUP($A1592,DATOS_CAPACITACIONES!A:H,8,0)</f>
        <v>44445</v>
      </c>
      <c r="I1592" s="4">
        <f>+VLOOKUP($A1592,DATOS_CAPACITACIONES!A:I,9,0)</f>
        <v>480</v>
      </c>
      <c r="J1592" s="2">
        <v>17972048</v>
      </c>
      <c r="K1592" s="4">
        <f>+VLOOKUP($J1592,DATOS_PERSONAL!B:C,2,0)</f>
        <v>1450</v>
      </c>
      <c r="L1592" s="4" t="str">
        <f>+VLOOKUP($J1592,DATOS_PERSONAL!B:D,3,0)</f>
        <v>MANUEL FRANCISCO</v>
      </c>
      <c r="M1592" s="4" t="str">
        <f>+VLOOKUP($J1592,DATOS_PERSONAL!B:E,4,0)</f>
        <v xml:space="preserve">PALLARES ANAYA </v>
      </c>
      <c r="N1592" s="4" t="str">
        <f>+VLOOKUP($J1592,DATOS_PERSONAL!B:F,5,0)</f>
        <v>OROBERLÍN S.A.S.</v>
      </c>
      <c r="O1592" s="4">
        <f>+VLOOKUP($A1592,DATOS_CAPACITACIONES!A:N,11)</f>
        <v>81</v>
      </c>
      <c r="P1592" s="4">
        <f>+VLOOKUP($A1592,DATOS_CAPACITACIONES!A:L,12)</f>
        <v>81</v>
      </c>
      <c r="Q1592" s="3">
        <f t="shared" si="24"/>
        <v>1</v>
      </c>
    </row>
    <row r="1593" spans="1:17" ht="34.5" customHeight="1" x14ac:dyDescent="0.25">
      <c r="A1593" s="2">
        <v>65</v>
      </c>
      <c r="B1593" s="4" t="str">
        <f>+VLOOKUP($A1593,DATOS_CAPACITACIONES!A:B,2,0)</f>
        <v>SST</v>
      </c>
      <c r="C1593" s="4" t="str">
        <f>+VLOOKUP($A1593,DATOS_CAPACITACIONES!A:C,3,0)</f>
        <v>Jornada lúdica</v>
      </c>
      <c r="D1593" s="4">
        <f>+VLOOKUP($A1593,DATOS_CAPACITACIONES!A:D,4,0)</f>
        <v>0</v>
      </c>
      <c r="E1593" s="4" t="str">
        <f>+VLOOKUP($A1593,DATOS_CAPACITACIONES!A:E,5,0)</f>
        <v xml:space="preserve">Yady Bayona </v>
      </c>
      <c r="F1593" s="4" t="str">
        <f>+VLOOKUP($A1593,DATOS_CAPACITACIONES!A:F,6,0)</f>
        <v xml:space="preserve">Felipe Arias </v>
      </c>
      <c r="G1593" s="4" t="str">
        <f>+VLOOKUP($A1593,DATOS_CAPACITACIONES!A:G,7,0)</f>
        <v xml:space="preserve">Finca El Pilar </v>
      </c>
      <c r="H1593" s="5">
        <f>+VLOOKUP($A1593,DATOS_CAPACITACIONES!A:H,8,0)</f>
        <v>44445</v>
      </c>
      <c r="I1593" s="4">
        <f>+VLOOKUP($A1593,DATOS_CAPACITACIONES!A:I,9,0)</f>
        <v>480</v>
      </c>
      <c r="J1593" s="2">
        <v>1120571325</v>
      </c>
      <c r="K1593" s="4">
        <f>+VLOOKUP($J1593,DATOS_PERSONAL!B:C,2,0)</f>
        <v>1145</v>
      </c>
      <c r="L1593" s="4" t="str">
        <f>+VLOOKUP($J1593,DATOS_PERSONAL!B:D,3,0)</f>
        <v>WILINTON DAVID</v>
      </c>
      <c r="M1593" s="4" t="str">
        <f>+VLOOKUP($J1593,DATOS_PERSONAL!B:E,4,0)</f>
        <v xml:space="preserve">PADILLA MORALES </v>
      </c>
      <c r="N1593" s="4" t="str">
        <f>+VLOOKUP($J1593,DATOS_PERSONAL!B:F,5,0)</f>
        <v>OROBERLÍN S.A.S.</v>
      </c>
      <c r="O1593" s="4">
        <f>+VLOOKUP($A1593,DATOS_CAPACITACIONES!A:N,11)</f>
        <v>81</v>
      </c>
      <c r="P1593" s="4">
        <f>+VLOOKUP($A1593,DATOS_CAPACITACIONES!A:L,12)</f>
        <v>81</v>
      </c>
      <c r="Q1593" s="3">
        <f t="shared" si="24"/>
        <v>1</v>
      </c>
    </row>
    <row r="1594" spans="1:17" ht="34.5" customHeight="1" x14ac:dyDescent="0.25">
      <c r="A1594" s="2">
        <v>65</v>
      </c>
      <c r="B1594" s="4" t="str">
        <f>+VLOOKUP($A1594,DATOS_CAPACITACIONES!A:B,2,0)</f>
        <v>SST</v>
      </c>
      <c r="C1594" s="4" t="str">
        <f>+VLOOKUP($A1594,DATOS_CAPACITACIONES!A:C,3,0)</f>
        <v>Jornada lúdica</v>
      </c>
      <c r="D1594" s="4">
        <f>+VLOOKUP($A1594,DATOS_CAPACITACIONES!A:D,4,0)</f>
        <v>0</v>
      </c>
      <c r="E1594" s="4" t="str">
        <f>+VLOOKUP($A1594,DATOS_CAPACITACIONES!A:E,5,0)</f>
        <v xml:space="preserve">Yady Bayona </v>
      </c>
      <c r="F1594" s="4" t="str">
        <f>+VLOOKUP($A1594,DATOS_CAPACITACIONES!A:F,6,0)</f>
        <v xml:space="preserve">Felipe Arias </v>
      </c>
      <c r="G1594" s="4" t="str">
        <f>+VLOOKUP($A1594,DATOS_CAPACITACIONES!A:G,7,0)</f>
        <v xml:space="preserve">Finca El Pilar </v>
      </c>
      <c r="H1594" s="5">
        <f>+VLOOKUP($A1594,DATOS_CAPACITACIONES!A:H,8,0)</f>
        <v>44445</v>
      </c>
      <c r="I1594" s="4">
        <f>+VLOOKUP($A1594,DATOS_CAPACITACIONES!A:I,9,0)</f>
        <v>480</v>
      </c>
      <c r="J1594" s="2">
        <v>1122131510</v>
      </c>
      <c r="K1594" s="4" t="str">
        <f>+VLOOKUP($J1594,DATOS_PERSONAL!B:C,2,0)</f>
        <v>N/A</v>
      </c>
      <c r="L1594" s="4" t="str">
        <f>+VLOOKUP($J1594,DATOS_PERSONAL!B:D,3,0)</f>
        <v xml:space="preserve"> DIEGO FERNANDO </v>
      </c>
      <c r="M1594" s="4" t="str">
        <f>+VLOOKUP($J1594,DATOS_PERSONAL!B:E,4,0)</f>
        <v>ORTIZ OSPINA</v>
      </c>
      <c r="N1594" s="4" t="str">
        <f>+VLOOKUP($J1594,DATOS_PERSONAL!B:F,5,0)</f>
        <v>PALMERAS CARARABO S.A.</v>
      </c>
      <c r="O1594" s="4">
        <f>+VLOOKUP($A1594,DATOS_CAPACITACIONES!A:N,11)</f>
        <v>81</v>
      </c>
      <c r="P1594" s="4">
        <f>+VLOOKUP($A1594,DATOS_CAPACITACIONES!A:L,12)</f>
        <v>81</v>
      </c>
      <c r="Q1594" s="3">
        <f t="shared" si="24"/>
        <v>1</v>
      </c>
    </row>
    <row r="1595" spans="1:17" ht="34.5" customHeight="1" x14ac:dyDescent="0.25">
      <c r="A1595" s="2">
        <v>65</v>
      </c>
      <c r="B1595" s="4" t="str">
        <f>+VLOOKUP($A1595,DATOS_CAPACITACIONES!A:B,2,0)</f>
        <v>SST</v>
      </c>
      <c r="C1595" s="4" t="str">
        <f>+VLOOKUP($A1595,DATOS_CAPACITACIONES!A:C,3,0)</f>
        <v>Jornada lúdica</v>
      </c>
      <c r="D1595" s="4">
        <f>+VLOOKUP($A1595,DATOS_CAPACITACIONES!A:D,4,0)</f>
        <v>0</v>
      </c>
      <c r="E1595" s="4" t="str">
        <f>+VLOOKUP($A1595,DATOS_CAPACITACIONES!A:E,5,0)</f>
        <v xml:space="preserve">Yady Bayona </v>
      </c>
      <c r="F1595" s="4" t="str">
        <f>+VLOOKUP($A1595,DATOS_CAPACITACIONES!A:F,6,0)</f>
        <v xml:space="preserve">Felipe Arias </v>
      </c>
      <c r="G1595" s="4" t="str">
        <f>+VLOOKUP($A1595,DATOS_CAPACITACIONES!A:G,7,0)</f>
        <v xml:space="preserve">Finca El Pilar </v>
      </c>
      <c r="H1595" s="5">
        <f>+VLOOKUP($A1595,DATOS_CAPACITACIONES!A:H,8,0)</f>
        <v>44445</v>
      </c>
      <c r="I1595" s="4">
        <f>+VLOOKUP($A1595,DATOS_CAPACITACIONES!A:I,9,0)</f>
        <v>480</v>
      </c>
      <c r="J1595" s="2">
        <v>31031695</v>
      </c>
      <c r="K1595" s="4">
        <f>+VLOOKUP($J1595,DATOS_PERSONAL!B:C,2,0)</f>
        <v>1422</v>
      </c>
      <c r="L1595" s="4" t="str">
        <f>+VLOOKUP($J1595,DATOS_PERSONAL!B:D,3,0)</f>
        <v>ANA ELIZABETH</v>
      </c>
      <c r="M1595" s="4" t="str">
        <f>+VLOOKUP($J1595,DATOS_PERSONAL!B:E,4,0)</f>
        <v>ORTIZ</v>
      </c>
      <c r="N1595" s="4" t="str">
        <f>+VLOOKUP($J1595,DATOS_PERSONAL!B:F,5,0)</f>
        <v>OROBERLÍN S.A.S.</v>
      </c>
      <c r="O1595" s="4">
        <f>+VLOOKUP($A1595,DATOS_CAPACITACIONES!A:N,11)</f>
        <v>81</v>
      </c>
      <c r="P1595" s="4">
        <f>+VLOOKUP($A1595,DATOS_CAPACITACIONES!A:L,12)</f>
        <v>81</v>
      </c>
      <c r="Q1595" s="3">
        <f t="shared" si="24"/>
        <v>1</v>
      </c>
    </row>
    <row r="1596" spans="1:17" ht="34.5" customHeight="1" x14ac:dyDescent="0.25">
      <c r="A1596" s="2">
        <v>65</v>
      </c>
      <c r="B1596" s="4" t="str">
        <f>+VLOOKUP($A1596,DATOS_CAPACITACIONES!A:B,2,0)</f>
        <v>SST</v>
      </c>
      <c r="C1596" s="4" t="str">
        <f>+VLOOKUP($A1596,DATOS_CAPACITACIONES!A:C,3,0)</f>
        <v>Jornada lúdica</v>
      </c>
      <c r="D1596" s="4">
        <f>+VLOOKUP($A1596,DATOS_CAPACITACIONES!A:D,4,0)</f>
        <v>0</v>
      </c>
      <c r="E1596" s="4" t="str">
        <f>+VLOOKUP($A1596,DATOS_CAPACITACIONES!A:E,5,0)</f>
        <v xml:space="preserve">Yady Bayona </v>
      </c>
      <c r="F1596" s="4" t="str">
        <f>+VLOOKUP($A1596,DATOS_CAPACITACIONES!A:F,6,0)</f>
        <v xml:space="preserve">Felipe Arias </v>
      </c>
      <c r="G1596" s="4" t="str">
        <f>+VLOOKUP($A1596,DATOS_CAPACITACIONES!A:G,7,0)</f>
        <v xml:space="preserve">Finca El Pilar </v>
      </c>
      <c r="H1596" s="5">
        <f>+VLOOKUP($A1596,DATOS_CAPACITACIONES!A:H,8,0)</f>
        <v>44445</v>
      </c>
      <c r="I1596" s="4">
        <f>+VLOOKUP($A1596,DATOS_CAPACITACIONES!A:I,9,0)</f>
        <v>480</v>
      </c>
      <c r="J1596" s="2">
        <v>7807070</v>
      </c>
      <c r="K1596" s="4" t="str">
        <f>+VLOOKUP($J1596,DATOS_PERSONAL!B:C,2,0)</f>
        <v>N/A</v>
      </c>
      <c r="L1596" s="4" t="str">
        <f>+VLOOKUP($J1596,DATOS_PERSONAL!B:D,3,0)</f>
        <v xml:space="preserve"> PEDRO ANTONIO </v>
      </c>
      <c r="M1596" s="4" t="str">
        <f>+VLOOKUP($J1596,DATOS_PERSONAL!B:E,4,0)</f>
        <v>ORTIZ</v>
      </c>
      <c r="N1596" s="4" t="str">
        <f>+VLOOKUP($J1596,DATOS_PERSONAL!B:F,5,0)</f>
        <v>PALMERAS CARARABO S.A.</v>
      </c>
      <c r="O1596" s="4">
        <f>+VLOOKUP($A1596,DATOS_CAPACITACIONES!A:N,11)</f>
        <v>81</v>
      </c>
      <c r="P1596" s="4">
        <f>+VLOOKUP($A1596,DATOS_CAPACITACIONES!A:L,12)</f>
        <v>81</v>
      </c>
      <c r="Q1596" s="3">
        <f t="shared" si="24"/>
        <v>1</v>
      </c>
    </row>
    <row r="1597" spans="1:17" ht="34.5" customHeight="1" x14ac:dyDescent="0.25">
      <c r="A1597" s="2">
        <v>65</v>
      </c>
      <c r="B1597" s="4" t="str">
        <f>+VLOOKUP($A1597,DATOS_CAPACITACIONES!A:B,2,0)</f>
        <v>SST</v>
      </c>
      <c r="C1597" s="4" t="str">
        <f>+VLOOKUP($A1597,DATOS_CAPACITACIONES!A:C,3,0)</f>
        <v>Jornada lúdica</v>
      </c>
      <c r="D1597" s="4">
        <f>+VLOOKUP($A1597,DATOS_CAPACITACIONES!A:D,4,0)</f>
        <v>0</v>
      </c>
      <c r="E1597" s="4" t="str">
        <f>+VLOOKUP($A1597,DATOS_CAPACITACIONES!A:E,5,0)</f>
        <v xml:space="preserve">Yady Bayona </v>
      </c>
      <c r="F1597" s="4" t="str">
        <f>+VLOOKUP($A1597,DATOS_CAPACITACIONES!A:F,6,0)</f>
        <v xml:space="preserve">Felipe Arias </v>
      </c>
      <c r="G1597" s="4" t="str">
        <f>+VLOOKUP($A1597,DATOS_CAPACITACIONES!A:G,7,0)</f>
        <v xml:space="preserve">Finca El Pilar </v>
      </c>
      <c r="H1597" s="5">
        <f>+VLOOKUP($A1597,DATOS_CAPACITACIONES!A:H,8,0)</f>
        <v>44445</v>
      </c>
      <c r="I1597" s="4">
        <f>+VLOOKUP($A1597,DATOS_CAPACITACIONES!A:I,9,0)</f>
        <v>480</v>
      </c>
      <c r="J1597" s="2">
        <v>17330089</v>
      </c>
      <c r="K1597" s="4">
        <f>+VLOOKUP($J1597,DATOS_PERSONAL!B:C,2,0)</f>
        <v>1093</v>
      </c>
      <c r="L1597" s="4" t="str">
        <f>+VLOOKUP($J1597,DATOS_PERSONAL!B:D,3,0)</f>
        <v xml:space="preserve">JAVIER IGNACIO </v>
      </c>
      <c r="M1597" s="4" t="str">
        <f>+VLOOKUP($J1597,DATOS_PERSONAL!B:E,4,0)</f>
        <v xml:space="preserve">NARVAEZ SOACHE </v>
      </c>
      <c r="N1597" s="4" t="str">
        <f>+VLOOKUP($J1597,DATOS_PERSONAL!B:F,5,0)</f>
        <v>OROBERLÍN S.A.S.</v>
      </c>
      <c r="O1597" s="4">
        <f>+VLOOKUP($A1597,DATOS_CAPACITACIONES!A:N,11)</f>
        <v>81</v>
      </c>
      <c r="P1597" s="4">
        <f>+VLOOKUP($A1597,DATOS_CAPACITACIONES!A:L,12)</f>
        <v>81</v>
      </c>
      <c r="Q1597" s="3">
        <f t="shared" si="24"/>
        <v>1</v>
      </c>
    </row>
    <row r="1598" spans="1:17" ht="34.5" customHeight="1" x14ac:dyDescent="0.25">
      <c r="A1598" s="2">
        <v>65</v>
      </c>
      <c r="B1598" s="4" t="str">
        <f>+VLOOKUP($A1598,DATOS_CAPACITACIONES!A:B,2,0)</f>
        <v>SST</v>
      </c>
      <c r="C1598" s="4" t="str">
        <f>+VLOOKUP($A1598,DATOS_CAPACITACIONES!A:C,3,0)</f>
        <v>Jornada lúdica</v>
      </c>
      <c r="D1598" s="4">
        <f>+VLOOKUP($A1598,DATOS_CAPACITACIONES!A:D,4,0)</f>
        <v>0</v>
      </c>
      <c r="E1598" s="4" t="str">
        <f>+VLOOKUP($A1598,DATOS_CAPACITACIONES!A:E,5,0)</f>
        <v xml:space="preserve">Yady Bayona </v>
      </c>
      <c r="F1598" s="4" t="str">
        <f>+VLOOKUP($A1598,DATOS_CAPACITACIONES!A:F,6,0)</f>
        <v xml:space="preserve">Felipe Arias </v>
      </c>
      <c r="G1598" s="4" t="str">
        <f>+VLOOKUP($A1598,DATOS_CAPACITACIONES!A:G,7,0)</f>
        <v xml:space="preserve">Finca El Pilar </v>
      </c>
      <c r="H1598" s="5">
        <f>+VLOOKUP($A1598,DATOS_CAPACITACIONES!A:H,8,0)</f>
        <v>44445</v>
      </c>
      <c r="I1598" s="4">
        <f>+VLOOKUP($A1598,DATOS_CAPACITACIONES!A:I,9,0)</f>
        <v>480</v>
      </c>
      <c r="J1598" s="2">
        <v>1123116287</v>
      </c>
      <c r="K1598" s="4">
        <f>+VLOOKUP($J1598,DATOS_PERSONAL!B:C,2,0)</f>
        <v>1358</v>
      </c>
      <c r="L1598" s="4" t="str">
        <f>+VLOOKUP($J1598,DATOS_PERSONAL!B:D,3,0)</f>
        <v>IVAN JAVIER</v>
      </c>
      <c r="M1598" s="4" t="str">
        <f>+VLOOKUP($J1598,DATOS_PERSONAL!B:E,4,0)</f>
        <v xml:space="preserve">NARVAEZ HERNANDEZ </v>
      </c>
      <c r="N1598" s="4" t="str">
        <f>+VLOOKUP($J1598,DATOS_PERSONAL!B:F,5,0)</f>
        <v>OROBERLÍN S.A.S.</v>
      </c>
      <c r="O1598" s="4">
        <f>+VLOOKUP($A1598,DATOS_CAPACITACIONES!A:N,11)</f>
        <v>81</v>
      </c>
      <c r="P1598" s="4">
        <f>+VLOOKUP($A1598,DATOS_CAPACITACIONES!A:L,12)</f>
        <v>81</v>
      </c>
      <c r="Q1598" s="3">
        <f t="shared" si="24"/>
        <v>1</v>
      </c>
    </row>
    <row r="1599" spans="1:17" ht="34.5" customHeight="1" x14ac:dyDescent="0.25">
      <c r="A1599" s="2">
        <v>65</v>
      </c>
      <c r="B1599" s="4" t="str">
        <f>+VLOOKUP($A1599,DATOS_CAPACITACIONES!A:B,2,0)</f>
        <v>SST</v>
      </c>
      <c r="C1599" s="4" t="str">
        <f>+VLOOKUP($A1599,DATOS_CAPACITACIONES!A:C,3,0)</f>
        <v>Jornada lúdica</v>
      </c>
      <c r="D1599" s="4">
        <f>+VLOOKUP($A1599,DATOS_CAPACITACIONES!A:D,4,0)</f>
        <v>0</v>
      </c>
      <c r="E1599" s="4" t="str">
        <f>+VLOOKUP($A1599,DATOS_CAPACITACIONES!A:E,5,0)</f>
        <v xml:space="preserve">Yady Bayona </v>
      </c>
      <c r="F1599" s="4" t="str">
        <f>+VLOOKUP($A1599,DATOS_CAPACITACIONES!A:F,6,0)</f>
        <v xml:space="preserve">Felipe Arias </v>
      </c>
      <c r="G1599" s="4" t="str">
        <f>+VLOOKUP($A1599,DATOS_CAPACITACIONES!A:G,7,0)</f>
        <v xml:space="preserve">Finca El Pilar </v>
      </c>
      <c r="H1599" s="5">
        <f>+VLOOKUP($A1599,DATOS_CAPACITACIONES!A:H,8,0)</f>
        <v>44445</v>
      </c>
      <c r="I1599" s="4">
        <f>+VLOOKUP($A1599,DATOS_CAPACITACIONES!A:I,9,0)</f>
        <v>480</v>
      </c>
      <c r="J1599" s="2">
        <v>1003274956</v>
      </c>
      <c r="K1599" s="4">
        <f>+VLOOKUP($J1599,DATOS_PERSONAL!B:C,2,0)</f>
        <v>1463</v>
      </c>
      <c r="L1599" s="4" t="str">
        <f>+VLOOKUP($J1599,DATOS_PERSONAL!B:D,3,0)</f>
        <v>WILSON ENRRIQUE</v>
      </c>
      <c r="M1599" s="4" t="str">
        <f>+VLOOKUP($J1599,DATOS_PERSONAL!B:E,4,0)</f>
        <v>MURILLO JIMENEZ</v>
      </c>
      <c r="N1599" s="4" t="str">
        <f>+VLOOKUP($J1599,DATOS_PERSONAL!B:F,5,0)</f>
        <v>OROBERLÍN S.A.S.</v>
      </c>
      <c r="O1599" s="4">
        <f>+VLOOKUP($A1599,DATOS_CAPACITACIONES!A:N,11)</f>
        <v>81</v>
      </c>
      <c r="P1599" s="4">
        <f>+VLOOKUP($A1599,DATOS_CAPACITACIONES!A:L,12)</f>
        <v>81</v>
      </c>
      <c r="Q1599" s="3">
        <f t="shared" si="24"/>
        <v>1</v>
      </c>
    </row>
    <row r="1600" spans="1:17" ht="34.5" customHeight="1" x14ac:dyDescent="0.25">
      <c r="A1600" s="2">
        <v>65</v>
      </c>
      <c r="B1600" s="4" t="str">
        <f>+VLOOKUP($A1600,DATOS_CAPACITACIONES!A:B,2,0)</f>
        <v>SST</v>
      </c>
      <c r="C1600" s="4" t="str">
        <f>+VLOOKUP($A1600,DATOS_CAPACITACIONES!A:C,3,0)</f>
        <v>Jornada lúdica</v>
      </c>
      <c r="D1600" s="4">
        <f>+VLOOKUP($A1600,DATOS_CAPACITACIONES!A:D,4,0)</f>
        <v>0</v>
      </c>
      <c r="E1600" s="4" t="str">
        <f>+VLOOKUP($A1600,DATOS_CAPACITACIONES!A:E,5,0)</f>
        <v xml:space="preserve">Yady Bayona </v>
      </c>
      <c r="F1600" s="4" t="str">
        <f>+VLOOKUP($A1600,DATOS_CAPACITACIONES!A:F,6,0)</f>
        <v xml:space="preserve">Felipe Arias </v>
      </c>
      <c r="G1600" s="4" t="str">
        <f>+VLOOKUP($A1600,DATOS_CAPACITACIONES!A:G,7,0)</f>
        <v xml:space="preserve">Finca El Pilar </v>
      </c>
      <c r="H1600" s="5">
        <f>+VLOOKUP($A1600,DATOS_CAPACITACIONES!A:H,8,0)</f>
        <v>44445</v>
      </c>
      <c r="I1600" s="4">
        <f>+VLOOKUP($A1600,DATOS_CAPACITACIONES!A:I,9,0)</f>
        <v>480</v>
      </c>
      <c r="J1600" s="2">
        <v>40404467</v>
      </c>
      <c r="K1600" s="4">
        <f>+VLOOKUP($J1600,DATOS_PERSONAL!B:C,2,0)</f>
        <v>1029</v>
      </c>
      <c r="L1600" s="4" t="str">
        <f>+VLOOKUP($J1600,DATOS_PERSONAL!B:D,3,0)</f>
        <v>BLANCA MARINELLA</v>
      </c>
      <c r="M1600" s="4" t="str">
        <f>+VLOOKUP($J1600,DATOS_PERSONAL!B:E,4,0)</f>
        <v xml:space="preserve">MORENO SANCHEZ </v>
      </c>
      <c r="N1600" s="4" t="str">
        <f>+VLOOKUP($J1600,DATOS_PERSONAL!B:F,5,0)</f>
        <v>OROBERLÍN S.A.S.</v>
      </c>
      <c r="O1600" s="4">
        <f>+VLOOKUP($A1600,DATOS_CAPACITACIONES!A:N,11)</f>
        <v>81</v>
      </c>
      <c r="P1600" s="4">
        <f>+VLOOKUP($A1600,DATOS_CAPACITACIONES!A:L,12)</f>
        <v>81</v>
      </c>
      <c r="Q1600" s="3">
        <f t="shared" si="24"/>
        <v>1</v>
      </c>
    </row>
    <row r="1601" spans="1:17" ht="34.5" customHeight="1" x14ac:dyDescent="0.25">
      <c r="A1601" s="2">
        <v>65</v>
      </c>
      <c r="B1601" s="4" t="str">
        <f>+VLOOKUP($A1601,DATOS_CAPACITACIONES!A:B,2,0)</f>
        <v>SST</v>
      </c>
      <c r="C1601" s="4" t="str">
        <f>+VLOOKUP($A1601,DATOS_CAPACITACIONES!A:C,3,0)</f>
        <v>Jornada lúdica</v>
      </c>
      <c r="D1601" s="4">
        <f>+VLOOKUP($A1601,DATOS_CAPACITACIONES!A:D,4,0)</f>
        <v>0</v>
      </c>
      <c r="E1601" s="4" t="str">
        <f>+VLOOKUP($A1601,DATOS_CAPACITACIONES!A:E,5,0)</f>
        <v xml:space="preserve">Yady Bayona </v>
      </c>
      <c r="F1601" s="4" t="str">
        <f>+VLOOKUP($A1601,DATOS_CAPACITACIONES!A:F,6,0)</f>
        <v xml:space="preserve">Felipe Arias </v>
      </c>
      <c r="G1601" s="4" t="str">
        <f>+VLOOKUP($A1601,DATOS_CAPACITACIONES!A:G,7,0)</f>
        <v xml:space="preserve">Finca El Pilar </v>
      </c>
      <c r="H1601" s="5">
        <f>+VLOOKUP($A1601,DATOS_CAPACITACIONES!A:H,8,0)</f>
        <v>44445</v>
      </c>
      <c r="I1601" s="4">
        <f>+VLOOKUP($A1601,DATOS_CAPACITACIONES!A:I,9,0)</f>
        <v>480</v>
      </c>
      <c r="J1601" s="2">
        <v>40328103</v>
      </c>
      <c r="K1601" s="4">
        <f>+VLOOKUP($J1601,DATOS_PERSONAL!B:C,2,0)</f>
        <v>1030</v>
      </c>
      <c r="L1601" s="4" t="str">
        <f>+VLOOKUP($J1601,DATOS_PERSONAL!B:D,3,0)</f>
        <v>DORYS ADRIANA</v>
      </c>
      <c r="M1601" s="4" t="str">
        <f>+VLOOKUP($J1601,DATOS_PERSONAL!B:E,4,0)</f>
        <v xml:space="preserve">MORENO SANCHEZ </v>
      </c>
      <c r="N1601" s="4" t="str">
        <f>+VLOOKUP($J1601,DATOS_PERSONAL!B:F,5,0)</f>
        <v>OROBERLÍN S.A.S.</v>
      </c>
      <c r="O1601" s="4">
        <f>+VLOOKUP($A1601,DATOS_CAPACITACIONES!A:N,11)</f>
        <v>81</v>
      </c>
      <c r="P1601" s="4">
        <f>+VLOOKUP($A1601,DATOS_CAPACITACIONES!A:L,12)</f>
        <v>81</v>
      </c>
      <c r="Q1601" s="3">
        <f t="shared" si="24"/>
        <v>1</v>
      </c>
    </row>
    <row r="1602" spans="1:17" ht="34.5" customHeight="1" x14ac:dyDescent="0.25">
      <c r="A1602" s="2">
        <v>65</v>
      </c>
      <c r="B1602" s="4" t="str">
        <f>+VLOOKUP($A1602,DATOS_CAPACITACIONES!A:B,2,0)</f>
        <v>SST</v>
      </c>
      <c r="C1602" s="4" t="str">
        <f>+VLOOKUP($A1602,DATOS_CAPACITACIONES!A:C,3,0)</f>
        <v>Jornada lúdica</v>
      </c>
      <c r="D1602" s="4">
        <f>+VLOOKUP($A1602,DATOS_CAPACITACIONES!A:D,4,0)</f>
        <v>0</v>
      </c>
      <c r="E1602" s="4" t="str">
        <f>+VLOOKUP($A1602,DATOS_CAPACITACIONES!A:E,5,0)</f>
        <v xml:space="preserve">Yady Bayona </v>
      </c>
      <c r="F1602" s="4" t="str">
        <f>+VLOOKUP($A1602,DATOS_CAPACITACIONES!A:F,6,0)</f>
        <v xml:space="preserve">Felipe Arias </v>
      </c>
      <c r="G1602" s="4" t="str">
        <f>+VLOOKUP($A1602,DATOS_CAPACITACIONES!A:G,7,0)</f>
        <v xml:space="preserve">Finca El Pilar </v>
      </c>
      <c r="H1602" s="5">
        <f>+VLOOKUP($A1602,DATOS_CAPACITACIONES!A:H,8,0)</f>
        <v>44445</v>
      </c>
      <c r="I1602" s="4">
        <f>+VLOOKUP($A1602,DATOS_CAPACITACIONES!A:I,9,0)</f>
        <v>480</v>
      </c>
      <c r="J1602" s="2">
        <v>40326125</v>
      </c>
      <c r="K1602" s="4">
        <f>+VLOOKUP($J1602,DATOS_PERSONAL!B:C,2,0)</f>
        <v>1129</v>
      </c>
      <c r="L1602" s="4" t="str">
        <f>+VLOOKUP($J1602,DATOS_PERSONAL!B:D,3,0)</f>
        <v>LILIANA ANDREA</v>
      </c>
      <c r="M1602" s="4" t="str">
        <f>+VLOOKUP($J1602,DATOS_PERSONAL!B:E,4,0)</f>
        <v xml:space="preserve">MORENO NARVAEZ </v>
      </c>
      <c r="N1602" s="4" t="str">
        <f>+VLOOKUP($J1602,DATOS_PERSONAL!B:F,5,0)</f>
        <v>OROBERLÍN S.A.S.</v>
      </c>
      <c r="O1602" s="4">
        <f>+VLOOKUP($A1602,DATOS_CAPACITACIONES!A:N,11)</f>
        <v>81</v>
      </c>
      <c r="P1602" s="4">
        <f>+VLOOKUP($A1602,DATOS_CAPACITACIONES!A:L,12)</f>
        <v>81</v>
      </c>
      <c r="Q1602" s="3">
        <f t="shared" ref="Q1602:Q1665" si="25">(P1602/O1602)</f>
        <v>1</v>
      </c>
    </row>
    <row r="1603" spans="1:17" ht="34.5" customHeight="1" x14ac:dyDescent="0.25">
      <c r="A1603" s="2">
        <v>65</v>
      </c>
      <c r="B1603" s="4" t="str">
        <f>+VLOOKUP($A1603,DATOS_CAPACITACIONES!A:B,2,0)</f>
        <v>SST</v>
      </c>
      <c r="C1603" s="4" t="str">
        <f>+VLOOKUP($A1603,DATOS_CAPACITACIONES!A:C,3,0)</f>
        <v>Jornada lúdica</v>
      </c>
      <c r="D1603" s="4">
        <f>+VLOOKUP($A1603,DATOS_CAPACITACIONES!A:D,4,0)</f>
        <v>0</v>
      </c>
      <c r="E1603" s="4" t="str">
        <f>+VLOOKUP($A1603,DATOS_CAPACITACIONES!A:E,5,0)</f>
        <v xml:space="preserve">Yady Bayona </v>
      </c>
      <c r="F1603" s="4" t="str">
        <f>+VLOOKUP($A1603,DATOS_CAPACITACIONES!A:F,6,0)</f>
        <v xml:space="preserve">Felipe Arias </v>
      </c>
      <c r="G1603" s="4" t="str">
        <f>+VLOOKUP($A1603,DATOS_CAPACITACIONES!A:G,7,0)</f>
        <v xml:space="preserve">Finca El Pilar </v>
      </c>
      <c r="H1603" s="5">
        <f>+VLOOKUP($A1603,DATOS_CAPACITACIONES!A:H,8,0)</f>
        <v>44445</v>
      </c>
      <c r="I1603" s="4">
        <f>+VLOOKUP($A1603,DATOS_CAPACITACIONES!A:I,9,0)</f>
        <v>480</v>
      </c>
      <c r="J1603" s="2">
        <v>1121873605</v>
      </c>
      <c r="K1603" s="4">
        <f>+VLOOKUP($J1603,DATOS_PERSONAL!B:C,2,0)</f>
        <v>1376</v>
      </c>
      <c r="L1603" s="4" t="str">
        <f>+VLOOKUP($J1603,DATOS_PERSONAL!B:D,3,0)</f>
        <v>ANDRES</v>
      </c>
      <c r="M1603" s="4" t="str">
        <f>+VLOOKUP($J1603,DATOS_PERSONAL!B:E,4,0)</f>
        <v xml:space="preserve">MONTEJO PLAZAS </v>
      </c>
      <c r="N1603" s="4" t="str">
        <f>+VLOOKUP($J1603,DATOS_PERSONAL!B:F,5,0)</f>
        <v>OROBERLÍN S.A.S.</v>
      </c>
      <c r="O1603" s="4">
        <f>+VLOOKUP($A1603,DATOS_CAPACITACIONES!A:N,11)</f>
        <v>81</v>
      </c>
      <c r="P1603" s="4">
        <f>+VLOOKUP($A1603,DATOS_CAPACITACIONES!A:L,12)</f>
        <v>81</v>
      </c>
      <c r="Q1603" s="3">
        <f t="shared" si="25"/>
        <v>1</v>
      </c>
    </row>
    <row r="1604" spans="1:17" ht="34.5" customHeight="1" x14ac:dyDescent="0.25">
      <c r="A1604" s="2">
        <v>65</v>
      </c>
      <c r="B1604" s="4" t="str">
        <f>+VLOOKUP($A1604,DATOS_CAPACITACIONES!A:B,2,0)</f>
        <v>SST</v>
      </c>
      <c r="C1604" s="4" t="str">
        <f>+VLOOKUP($A1604,DATOS_CAPACITACIONES!A:C,3,0)</f>
        <v>Jornada lúdica</v>
      </c>
      <c r="D1604" s="4">
        <f>+VLOOKUP($A1604,DATOS_CAPACITACIONES!A:D,4,0)</f>
        <v>0</v>
      </c>
      <c r="E1604" s="4" t="str">
        <f>+VLOOKUP($A1604,DATOS_CAPACITACIONES!A:E,5,0)</f>
        <v xml:space="preserve">Yady Bayona </v>
      </c>
      <c r="F1604" s="4" t="str">
        <f>+VLOOKUP($A1604,DATOS_CAPACITACIONES!A:F,6,0)</f>
        <v xml:space="preserve">Felipe Arias </v>
      </c>
      <c r="G1604" s="4" t="str">
        <f>+VLOOKUP($A1604,DATOS_CAPACITACIONES!A:G,7,0)</f>
        <v xml:space="preserve">Finca El Pilar </v>
      </c>
      <c r="H1604" s="5">
        <f>+VLOOKUP($A1604,DATOS_CAPACITACIONES!A:H,8,0)</f>
        <v>44445</v>
      </c>
      <c r="I1604" s="4">
        <f>+VLOOKUP($A1604,DATOS_CAPACITACIONES!A:I,9,0)</f>
        <v>480</v>
      </c>
      <c r="J1604" s="2">
        <v>77103898</v>
      </c>
      <c r="K1604" s="4">
        <f>+VLOOKUP($J1604,DATOS_PERSONAL!B:C,2,0)</f>
        <v>1347</v>
      </c>
      <c r="L1604" s="4" t="str">
        <f>+VLOOKUP($J1604,DATOS_PERSONAL!B:D,3,0)</f>
        <v xml:space="preserve"> JHANDY EMIRO</v>
      </c>
      <c r="M1604" s="4" t="str">
        <f>+VLOOKUP($J1604,DATOS_PERSONAL!B:E,4,0)</f>
        <v>MARTINEZ OSPINO</v>
      </c>
      <c r="N1604" s="4" t="str">
        <f>+VLOOKUP($J1604,DATOS_PERSONAL!B:F,5,0)</f>
        <v>OROBERLÍN S.A.S.</v>
      </c>
      <c r="O1604" s="4">
        <f>+VLOOKUP($A1604,DATOS_CAPACITACIONES!A:N,11)</f>
        <v>81</v>
      </c>
      <c r="P1604" s="4">
        <f>+VLOOKUP($A1604,DATOS_CAPACITACIONES!A:L,12)</f>
        <v>81</v>
      </c>
      <c r="Q1604" s="3">
        <f t="shared" si="25"/>
        <v>1</v>
      </c>
    </row>
    <row r="1605" spans="1:17" ht="34.5" customHeight="1" x14ac:dyDescent="0.25">
      <c r="A1605" s="2">
        <v>65</v>
      </c>
      <c r="B1605" s="4" t="str">
        <f>+VLOOKUP($A1605,DATOS_CAPACITACIONES!A:B,2,0)</f>
        <v>SST</v>
      </c>
      <c r="C1605" s="4" t="str">
        <f>+VLOOKUP($A1605,DATOS_CAPACITACIONES!A:C,3,0)</f>
        <v>Jornada lúdica</v>
      </c>
      <c r="D1605" s="4">
        <f>+VLOOKUP($A1605,DATOS_CAPACITACIONES!A:D,4,0)</f>
        <v>0</v>
      </c>
      <c r="E1605" s="4" t="str">
        <f>+VLOOKUP($A1605,DATOS_CAPACITACIONES!A:E,5,0)</f>
        <v xml:space="preserve">Yady Bayona </v>
      </c>
      <c r="F1605" s="4" t="str">
        <f>+VLOOKUP($A1605,DATOS_CAPACITACIONES!A:F,6,0)</f>
        <v xml:space="preserve">Felipe Arias </v>
      </c>
      <c r="G1605" s="4" t="str">
        <f>+VLOOKUP($A1605,DATOS_CAPACITACIONES!A:G,7,0)</f>
        <v xml:space="preserve">Finca El Pilar </v>
      </c>
      <c r="H1605" s="5">
        <f>+VLOOKUP($A1605,DATOS_CAPACITACIONES!A:H,8,0)</f>
        <v>44445</v>
      </c>
      <c r="I1605" s="4">
        <f>+VLOOKUP($A1605,DATOS_CAPACITACIONES!A:I,9,0)</f>
        <v>480</v>
      </c>
      <c r="J1605" s="2">
        <v>19118159</v>
      </c>
      <c r="K1605" s="4">
        <f>+VLOOKUP($J1605,DATOS_PERSONAL!B:C,2,0)</f>
        <v>1402</v>
      </c>
      <c r="L1605" s="4" t="str">
        <f>+VLOOKUP($J1605,DATOS_PERSONAL!B:D,3,0)</f>
        <v xml:space="preserve">NICANOR </v>
      </c>
      <c r="M1605" s="4" t="str">
        <f>+VLOOKUP($J1605,DATOS_PERSONAL!B:E,4,0)</f>
        <v>MARTINEZ GOMEZ</v>
      </c>
      <c r="N1605" s="4" t="str">
        <f>+VLOOKUP($J1605,DATOS_PERSONAL!B:F,5,0)</f>
        <v>OROBERLÍN S.A.S.</v>
      </c>
      <c r="O1605" s="4">
        <f>+VLOOKUP($A1605,DATOS_CAPACITACIONES!A:N,11)</f>
        <v>81</v>
      </c>
      <c r="P1605" s="4">
        <f>+VLOOKUP($A1605,DATOS_CAPACITACIONES!A:L,12)</f>
        <v>81</v>
      </c>
      <c r="Q1605" s="3">
        <f t="shared" si="25"/>
        <v>1</v>
      </c>
    </row>
    <row r="1606" spans="1:17" ht="34.5" customHeight="1" x14ac:dyDescent="0.25">
      <c r="A1606" s="2">
        <v>65</v>
      </c>
      <c r="B1606" s="4" t="str">
        <f>+VLOOKUP($A1606,DATOS_CAPACITACIONES!A:B,2,0)</f>
        <v>SST</v>
      </c>
      <c r="C1606" s="4" t="str">
        <f>+VLOOKUP($A1606,DATOS_CAPACITACIONES!A:C,3,0)</f>
        <v>Jornada lúdica</v>
      </c>
      <c r="D1606" s="4">
        <f>+VLOOKUP($A1606,DATOS_CAPACITACIONES!A:D,4,0)</f>
        <v>0</v>
      </c>
      <c r="E1606" s="4" t="str">
        <f>+VLOOKUP($A1606,DATOS_CAPACITACIONES!A:E,5,0)</f>
        <v xml:space="preserve">Yady Bayona </v>
      </c>
      <c r="F1606" s="4" t="str">
        <f>+VLOOKUP($A1606,DATOS_CAPACITACIONES!A:F,6,0)</f>
        <v xml:space="preserve">Felipe Arias </v>
      </c>
      <c r="G1606" s="4" t="str">
        <f>+VLOOKUP($A1606,DATOS_CAPACITACIONES!A:G,7,0)</f>
        <v xml:space="preserve">Finca El Pilar </v>
      </c>
      <c r="H1606" s="5">
        <f>+VLOOKUP($A1606,DATOS_CAPACITACIONES!A:H,8,0)</f>
        <v>44445</v>
      </c>
      <c r="I1606" s="4">
        <f>+VLOOKUP($A1606,DATOS_CAPACITACIONES!A:I,9,0)</f>
        <v>480</v>
      </c>
      <c r="J1606" s="2">
        <v>1006799330</v>
      </c>
      <c r="K1606" s="4" t="str">
        <f>+VLOOKUP($J1606,DATOS_PERSONAL!B:C,2,0)</f>
        <v>N/A</v>
      </c>
      <c r="L1606" s="4" t="str">
        <f>+VLOOKUP($J1606,DATOS_PERSONAL!B:D,3,0)</f>
        <v xml:space="preserve">SEBASTIAN DAVID </v>
      </c>
      <c r="M1606" s="4" t="str">
        <f>+VLOOKUP($J1606,DATOS_PERSONAL!B:E,4,0)</f>
        <v>MAHECHA MOLINA</v>
      </c>
      <c r="N1606" s="4" t="str">
        <f>+VLOOKUP($J1606,DATOS_PERSONAL!B:F,5,0)</f>
        <v>PALMERAS CARARABO S.A.</v>
      </c>
      <c r="O1606" s="4">
        <f>+VLOOKUP($A1606,DATOS_CAPACITACIONES!A:N,11)</f>
        <v>81</v>
      </c>
      <c r="P1606" s="4">
        <f>+VLOOKUP($A1606,DATOS_CAPACITACIONES!A:L,12)</f>
        <v>81</v>
      </c>
      <c r="Q1606" s="3">
        <f t="shared" si="25"/>
        <v>1</v>
      </c>
    </row>
    <row r="1607" spans="1:17" ht="34.5" customHeight="1" x14ac:dyDescent="0.25">
      <c r="A1607" s="2">
        <v>65</v>
      </c>
      <c r="B1607" s="4" t="str">
        <f>+VLOOKUP($A1607,DATOS_CAPACITACIONES!A:B,2,0)</f>
        <v>SST</v>
      </c>
      <c r="C1607" s="4" t="str">
        <f>+VLOOKUP($A1607,DATOS_CAPACITACIONES!A:C,3,0)</f>
        <v>Jornada lúdica</v>
      </c>
      <c r="D1607" s="4">
        <f>+VLOOKUP($A1607,DATOS_CAPACITACIONES!A:D,4,0)</f>
        <v>0</v>
      </c>
      <c r="E1607" s="4" t="str">
        <f>+VLOOKUP($A1607,DATOS_CAPACITACIONES!A:E,5,0)</f>
        <v xml:space="preserve">Yady Bayona </v>
      </c>
      <c r="F1607" s="4" t="str">
        <f>+VLOOKUP($A1607,DATOS_CAPACITACIONES!A:F,6,0)</f>
        <v xml:space="preserve">Felipe Arias </v>
      </c>
      <c r="G1607" s="4" t="str">
        <f>+VLOOKUP($A1607,DATOS_CAPACITACIONES!A:G,7,0)</f>
        <v xml:space="preserve">Finca El Pilar </v>
      </c>
      <c r="H1607" s="5">
        <f>+VLOOKUP($A1607,DATOS_CAPACITACIONES!A:H,8,0)</f>
        <v>44445</v>
      </c>
      <c r="I1607" s="4">
        <f>+VLOOKUP($A1607,DATOS_CAPACITACIONES!A:I,9,0)</f>
        <v>480</v>
      </c>
      <c r="J1607" s="2">
        <v>1121890868</v>
      </c>
      <c r="K1607" s="4" t="str">
        <f>+VLOOKUP($J1607,DATOS_PERSONAL!B:C,2,0)</f>
        <v>N/A</v>
      </c>
      <c r="L1607" s="4" t="str">
        <f>+VLOOKUP($J1607,DATOS_PERSONAL!B:D,3,0)</f>
        <v>JAIME</v>
      </c>
      <c r="M1607" s="4" t="str">
        <f>+VLOOKUP($J1607,DATOS_PERSONAL!B:E,4,0)</f>
        <v>LOZADA</v>
      </c>
      <c r="N1607" s="4" t="str">
        <f>+VLOOKUP($J1607,DATOS_PERSONAL!B:F,5,0)</f>
        <v>PALMERAS CARARABO S.A.</v>
      </c>
      <c r="O1607" s="4">
        <f>+VLOOKUP($A1607,DATOS_CAPACITACIONES!A:N,11)</f>
        <v>81</v>
      </c>
      <c r="P1607" s="4">
        <f>+VLOOKUP($A1607,DATOS_CAPACITACIONES!A:L,12)</f>
        <v>81</v>
      </c>
      <c r="Q1607" s="3">
        <f t="shared" si="25"/>
        <v>1</v>
      </c>
    </row>
    <row r="1608" spans="1:17" ht="34.5" customHeight="1" x14ac:dyDescent="0.25">
      <c r="A1608" s="2">
        <v>65</v>
      </c>
      <c r="B1608" s="4" t="str">
        <f>+VLOOKUP($A1608,DATOS_CAPACITACIONES!A:B,2,0)</f>
        <v>SST</v>
      </c>
      <c r="C1608" s="4" t="str">
        <f>+VLOOKUP($A1608,DATOS_CAPACITACIONES!A:C,3,0)</f>
        <v>Jornada lúdica</v>
      </c>
      <c r="D1608" s="4">
        <f>+VLOOKUP($A1608,DATOS_CAPACITACIONES!A:D,4,0)</f>
        <v>0</v>
      </c>
      <c r="E1608" s="4" t="str">
        <f>+VLOOKUP($A1608,DATOS_CAPACITACIONES!A:E,5,0)</f>
        <v xml:space="preserve">Yady Bayona </v>
      </c>
      <c r="F1608" s="4" t="str">
        <f>+VLOOKUP($A1608,DATOS_CAPACITACIONES!A:F,6,0)</f>
        <v xml:space="preserve">Felipe Arias </v>
      </c>
      <c r="G1608" s="4" t="str">
        <f>+VLOOKUP($A1608,DATOS_CAPACITACIONES!A:G,7,0)</f>
        <v xml:space="preserve">Finca El Pilar </v>
      </c>
      <c r="H1608" s="5">
        <f>+VLOOKUP($A1608,DATOS_CAPACITACIONES!A:H,8,0)</f>
        <v>44445</v>
      </c>
      <c r="I1608" s="4">
        <f>+VLOOKUP($A1608,DATOS_CAPACITACIONES!A:I,9,0)</f>
        <v>480</v>
      </c>
      <c r="J1608" s="2">
        <v>7837936</v>
      </c>
      <c r="K1608" s="4">
        <f>+VLOOKUP($J1608,DATOS_PERSONAL!B:C,2,0)</f>
        <v>1011</v>
      </c>
      <c r="L1608" s="4" t="str">
        <f>+VLOOKUP($J1608,DATOS_PERSONAL!B:D,3,0)</f>
        <v xml:space="preserve"> WILSON</v>
      </c>
      <c r="M1608" s="4" t="str">
        <f>+VLOOKUP($J1608,DATOS_PERSONAL!B:E,4,0)</f>
        <v>LOPEZ RINCON</v>
      </c>
      <c r="N1608" s="4" t="str">
        <f>+VLOOKUP($J1608,DATOS_PERSONAL!B:F,5,0)</f>
        <v>OROBERLÍN S.A.S.</v>
      </c>
      <c r="O1608" s="4">
        <f>+VLOOKUP($A1608,DATOS_CAPACITACIONES!A:N,11)</f>
        <v>81</v>
      </c>
      <c r="P1608" s="4">
        <f>+VLOOKUP($A1608,DATOS_CAPACITACIONES!A:L,12)</f>
        <v>81</v>
      </c>
      <c r="Q1608" s="3">
        <f t="shared" si="25"/>
        <v>1</v>
      </c>
    </row>
    <row r="1609" spans="1:17" ht="34.5" customHeight="1" x14ac:dyDescent="0.25">
      <c r="A1609" s="2">
        <v>65</v>
      </c>
      <c r="B1609" s="4" t="str">
        <f>+VLOOKUP($A1609,DATOS_CAPACITACIONES!A:B,2,0)</f>
        <v>SST</v>
      </c>
      <c r="C1609" s="4" t="str">
        <f>+VLOOKUP($A1609,DATOS_CAPACITACIONES!A:C,3,0)</f>
        <v>Jornada lúdica</v>
      </c>
      <c r="D1609" s="4">
        <f>+VLOOKUP($A1609,DATOS_CAPACITACIONES!A:D,4,0)</f>
        <v>0</v>
      </c>
      <c r="E1609" s="4" t="str">
        <f>+VLOOKUP($A1609,DATOS_CAPACITACIONES!A:E,5,0)</f>
        <v xml:space="preserve">Yady Bayona </v>
      </c>
      <c r="F1609" s="4" t="str">
        <f>+VLOOKUP($A1609,DATOS_CAPACITACIONES!A:F,6,0)</f>
        <v xml:space="preserve">Felipe Arias </v>
      </c>
      <c r="G1609" s="4" t="str">
        <f>+VLOOKUP($A1609,DATOS_CAPACITACIONES!A:G,7,0)</f>
        <v xml:space="preserve">Finca El Pilar </v>
      </c>
      <c r="H1609" s="5">
        <f>+VLOOKUP($A1609,DATOS_CAPACITACIONES!A:H,8,0)</f>
        <v>44445</v>
      </c>
      <c r="I1609" s="4">
        <f>+VLOOKUP($A1609,DATOS_CAPACITACIONES!A:I,9,0)</f>
        <v>480</v>
      </c>
      <c r="J1609" s="2">
        <v>7837811</v>
      </c>
      <c r="K1609" s="4" t="str">
        <f>+VLOOKUP($J1609,DATOS_PERSONAL!B:C,2,0)</f>
        <v>N/A</v>
      </c>
      <c r="L1609" s="4" t="str">
        <f>+VLOOKUP($J1609,DATOS_PERSONAL!B:D,3,0)</f>
        <v xml:space="preserve">ESTEBAN </v>
      </c>
      <c r="M1609" s="4" t="str">
        <f>+VLOOKUP($J1609,DATOS_PERSONAL!B:E,4,0)</f>
        <v>LOPEZ</v>
      </c>
      <c r="N1609" s="4" t="str">
        <f>+VLOOKUP($J1609,DATOS_PERSONAL!B:F,5,0)</f>
        <v>OROBERLÍN S.A.S.</v>
      </c>
      <c r="O1609" s="4">
        <f>+VLOOKUP($A1609,DATOS_CAPACITACIONES!A:N,11)</f>
        <v>81</v>
      </c>
      <c r="P1609" s="4">
        <f>+VLOOKUP($A1609,DATOS_CAPACITACIONES!A:L,12)</f>
        <v>81</v>
      </c>
      <c r="Q1609" s="3">
        <f t="shared" si="25"/>
        <v>1</v>
      </c>
    </row>
    <row r="1610" spans="1:17" ht="34.5" customHeight="1" x14ac:dyDescent="0.25">
      <c r="A1610" s="2">
        <v>65</v>
      </c>
      <c r="B1610" s="4" t="str">
        <f>+VLOOKUP($A1610,DATOS_CAPACITACIONES!A:B,2,0)</f>
        <v>SST</v>
      </c>
      <c r="C1610" s="4" t="str">
        <f>+VLOOKUP($A1610,DATOS_CAPACITACIONES!A:C,3,0)</f>
        <v>Jornada lúdica</v>
      </c>
      <c r="D1610" s="4">
        <f>+VLOOKUP($A1610,DATOS_CAPACITACIONES!A:D,4,0)</f>
        <v>0</v>
      </c>
      <c r="E1610" s="4" t="str">
        <f>+VLOOKUP($A1610,DATOS_CAPACITACIONES!A:E,5,0)</f>
        <v xml:space="preserve">Yady Bayona </v>
      </c>
      <c r="F1610" s="4" t="str">
        <f>+VLOOKUP($A1610,DATOS_CAPACITACIONES!A:F,6,0)</f>
        <v xml:space="preserve">Felipe Arias </v>
      </c>
      <c r="G1610" s="4" t="str">
        <f>+VLOOKUP($A1610,DATOS_CAPACITACIONES!A:G,7,0)</f>
        <v xml:space="preserve">Finca El Pilar </v>
      </c>
      <c r="H1610" s="5">
        <f>+VLOOKUP($A1610,DATOS_CAPACITACIONES!A:H,8,0)</f>
        <v>44445</v>
      </c>
      <c r="I1610" s="4">
        <f>+VLOOKUP($A1610,DATOS_CAPACITACIONES!A:I,9,0)</f>
        <v>480</v>
      </c>
      <c r="J1610" s="2">
        <v>1501103</v>
      </c>
      <c r="K1610" s="4" t="str">
        <f>+VLOOKUP($J1610,DATOS_PERSONAL!B:C,2,0)</f>
        <v>N/A</v>
      </c>
      <c r="L1610" s="4" t="str">
        <f>+VLOOKUP($J1610,DATOS_PERSONAL!B:D,3,0)</f>
        <v>PANTALEON</v>
      </c>
      <c r="M1610" s="4" t="str">
        <f>+VLOOKUP($J1610,DATOS_PERSONAL!B:E,4,0)</f>
        <v>LARRAHONDO SANDOVAL</v>
      </c>
      <c r="N1610" s="4" t="str">
        <f>+VLOOKUP($J1610,DATOS_PERSONAL!B:F,5,0)</f>
        <v>PALMERAS CARARABO S.A.</v>
      </c>
      <c r="O1610" s="4">
        <f>+VLOOKUP($A1610,DATOS_CAPACITACIONES!A:N,11)</f>
        <v>81</v>
      </c>
      <c r="P1610" s="4">
        <f>+VLOOKUP($A1610,DATOS_CAPACITACIONES!A:L,12)</f>
        <v>81</v>
      </c>
      <c r="Q1610" s="3">
        <f t="shared" si="25"/>
        <v>1</v>
      </c>
    </row>
    <row r="1611" spans="1:17" ht="34.5" customHeight="1" x14ac:dyDescent="0.25">
      <c r="A1611" s="2">
        <v>65</v>
      </c>
      <c r="B1611" s="4" t="str">
        <f>+VLOOKUP($A1611,DATOS_CAPACITACIONES!A:B,2,0)</f>
        <v>SST</v>
      </c>
      <c r="C1611" s="4" t="str">
        <f>+VLOOKUP($A1611,DATOS_CAPACITACIONES!A:C,3,0)</f>
        <v>Jornada lúdica</v>
      </c>
      <c r="D1611" s="4">
        <f>+VLOOKUP($A1611,DATOS_CAPACITACIONES!A:D,4,0)</f>
        <v>0</v>
      </c>
      <c r="E1611" s="4" t="str">
        <f>+VLOOKUP($A1611,DATOS_CAPACITACIONES!A:E,5,0)</f>
        <v xml:space="preserve">Yady Bayona </v>
      </c>
      <c r="F1611" s="4" t="str">
        <f>+VLOOKUP($A1611,DATOS_CAPACITACIONES!A:F,6,0)</f>
        <v xml:space="preserve">Felipe Arias </v>
      </c>
      <c r="G1611" s="4" t="str">
        <f>+VLOOKUP($A1611,DATOS_CAPACITACIONES!A:G,7,0)</f>
        <v xml:space="preserve">Finca El Pilar </v>
      </c>
      <c r="H1611" s="5">
        <f>+VLOOKUP($A1611,DATOS_CAPACITACIONES!A:H,8,0)</f>
        <v>44445</v>
      </c>
      <c r="I1611" s="4">
        <f>+VLOOKUP($A1611,DATOS_CAPACITACIONES!A:I,9,0)</f>
        <v>480</v>
      </c>
      <c r="J1611" s="2">
        <v>1063724340</v>
      </c>
      <c r="K1611" s="4">
        <f>+VLOOKUP($J1611,DATOS_PERSONAL!B:C,2,0)</f>
        <v>1345</v>
      </c>
      <c r="L1611" s="4" t="str">
        <f>+VLOOKUP($J1611,DATOS_PERSONAL!B:D,3,0)</f>
        <v xml:space="preserve"> LUIS ALBERTO</v>
      </c>
      <c r="M1611" s="4" t="str">
        <f>+VLOOKUP($J1611,DATOS_PERSONAL!B:E,4,0)</f>
        <v>JULIO ANAYA</v>
      </c>
      <c r="N1611" s="4" t="str">
        <f>+VLOOKUP($J1611,DATOS_PERSONAL!B:F,5,0)</f>
        <v>OROBERLÍN S.A.S.</v>
      </c>
      <c r="O1611" s="4">
        <f>+VLOOKUP($A1611,DATOS_CAPACITACIONES!A:N,11)</f>
        <v>81</v>
      </c>
      <c r="P1611" s="4">
        <f>+VLOOKUP($A1611,DATOS_CAPACITACIONES!A:L,12)</f>
        <v>81</v>
      </c>
      <c r="Q1611" s="3">
        <f t="shared" si="25"/>
        <v>1</v>
      </c>
    </row>
    <row r="1612" spans="1:17" ht="34.5" customHeight="1" x14ac:dyDescent="0.25">
      <c r="A1612" s="2">
        <v>65</v>
      </c>
      <c r="B1612" s="4" t="str">
        <f>+VLOOKUP($A1612,DATOS_CAPACITACIONES!A:B,2,0)</f>
        <v>SST</v>
      </c>
      <c r="C1612" s="4" t="str">
        <f>+VLOOKUP($A1612,DATOS_CAPACITACIONES!A:C,3,0)</f>
        <v>Jornada lúdica</v>
      </c>
      <c r="D1612" s="4">
        <f>+VLOOKUP($A1612,DATOS_CAPACITACIONES!A:D,4,0)</f>
        <v>0</v>
      </c>
      <c r="E1612" s="4" t="str">
        <f>+VLOOKUP($A1612,DATOS_CAPACITACIONES!A:E,5,0)</f>
        <v xml:space="preserve">Yady Bayona </v>
      </c>
      <c r="F1612" s="4" t="str">
        <f>+VLOOKUP($A1612,DATOS_CAPACITACIONES!A:F,6,0)</f>
        <v xml:space="preserve">Felipe Arias </v>
      </c>
      <c r="G1612" s="4" t="str">
        <f>+VLOOKUP($A1612,DATOS_CAPACITACIONES!A:G,7,0)</f>
        <v xml:space="preserve">Finca El Pilar </v>
      </c>
      <c r="H1612" s="5">
        <f>+VLOOKUP($A1612,DATOS_CAPACITACIONES!A:H,8,0)</f>
        <v>44445</v>
      </c>
      <c r="I1612" s="4">
        <f>+VLOOKUP($A1612,DATOS_CAPACITACIONES!A:I,9,0)</f>
        <v>480</v>
      </c>
      <c r="J1612" s="2">
        <v>1006656554</v>
      </c>
      <c r="K1612" s="4">
        <f>+VLOOKUP($J1612,DATOS_PERSONAL!B:C,2,0)</f>
        <v>1009</v>
      </c>
      <c r="L1612" s="4" t="str">
        <f>+VLOOKUP($J1612,DATOS_PERSONAL!B:D,3,0)</f>
        <v>OLGA</v>
      </c>
      <c r="M1612" s="4" t="str">
        <f>+VLOOKUP($J1612,DATOS_PERSONAL!B:E,4,0)</f>
        <v xml:space="preserve">JARAMILLO RODRIGUEZ </v>
      </c>
      <c r="N1612" s="4" t="str">
        <f>+VLOOKUP($J1612,DATOS_PERSONAL!B:F,5,0)</f>
        <v>OROBERLÍN S.A.S.</v>
      </c>
      <c r="O1612" s="4">
        <f>+VLOOKUP($A1612,DATOS_CAPACITACIONES!A:N,11)</f>
        <v>81</v>
      </c>
      <c r="P1612" s="4">
        <f>+VLOOKUP($A1612,DATOS_CAPACITACIONES!A:L,12)</f>
        <v>81</v>
      </c>
      <c r="Q1612" s="3">
        <f t="shared" si="25"/>
        <v>1</v>
      </c>
    </row>
    <row r="1613" spans="1:17" ht="34.5" customHeight="1" x14ac:dyDescent="0.25">
      <c r="A1613" s="2">
        <v>65</v>
      </c>
      <c r="B1613" s="4" t="str">
        <f>+VLOOKUP($A1613,DATOS_CAPACITACIONES!A:B,2,0)</f>
        <v>SST</v>
      </c>
      <c r="C1613" s="4" t="str">
        <f>+VLOOKUP($A1613,DATOS_CAPACITACIONES!A:C,3,0)</f>
        <v>Jornada lúdica</v>
      </c>
      <c r="D1613" s="4">
        <f>+VLOOKUP($A1613,DATOS_CAPACITACIONES!A:D,4,0)</f>
        <v>0</v>
      </c>
      <c r="E1613" s="4" t="str">
        <f>+VLOOKUP($A1613,DATOS_CAPACITACIONES!A:E,5,0)</f>
        <v xml:space="preserve">Yady Bayona </v>
      </c>
      <c r="F1613" s="4" t="str">
        <f>+VLOOKUP($A1613,DATOS_CAPACITACIONES!A:F,6,0)</f>
        <v xml:space="preserve">Felipe Arias </v>
      </c>
      <c r="G1613" s="4" t="str">
        <f>+VLOOKUP($A1613,DATOS_CAPACITACIONES!A:G,7,0)</f>
        <v xml:space="preserve">Finca El Pilar </v>
      </c>
      <c r="H1613" s="5">
        <f>+VLOOKUP($A1613,DATOS_CAPACITACIONES!A:H,8,0)</f>
        <v>44445</v>
      </c>
      <c r="I1613" s="4">
        <f>+VLOOKUP($A1613,DATOS_CAPACITACIONES!A:I,9,0)</f>
        <v>480</v>
      </c>
      <c r="J1613" s="2">
        <v>1119888284</v>
      </c>
      <c r="K1613" s="4" t="str">
        <f>+VLOOKUP($J1613,DATOS_PERSONAL!B:C,2,0)</f>
        <v>N/A</v>
      </c>
      <c r="L1613" s="4" t="str">
        <f>+VLOOKUP($J1613,DATOS_PERSONAL!B:D,3,0)</f>
        <v>OSCAR</v>
      </c>
      <c r="M1613" s="4" t="str">
        <f>+VLOOKUP($J1613,DATOS_PERSONAL!B:E,4,0)</f>
        <v>JARAMILLO RODRIGUEZ</v>
      </c>
      <c r="N1613" s="4" t="str">
        <f>+VLOOKUP($J1613,DATOS_PERSONAL!B:F,5,0)</f>
        <v>PALMERAS CARARABO S.A.</v>
      </c>
      <c r="O1613" s="4">
        <f>+VLOOKUP($A1613,DATOS_CAPACITACIONES!A:N,11)</f>
        <v>81</v>
      </c>
      <c r="P1613" s="4">
        <f>+VLOOKUP($A1613,DATOS_CAPACITACIONES!A:L,12)</f>
        <v>81</v>
      </c>
      <c r="Q1613" s="3">
        <f t="shared" si="25"/>
        <v>1</v>
      </c>
    </row>
    <row r="1614" spans="1:17" ht="34.5" customHeight="1" x14ac:dyDescent="0.25">
      <c r="A1614" s="2">
        <v>65</v>
      </c>
      <c r="B1614" s="4" t="str">
        <f>+VLOOKUP($A1614,DATOS_CAPACITACIONES!A:B,2,0)</f>
        <v>SST</v>
      </c>
      <c r="C1614" s="4" t="str">
        <f>+VLOOKUP($A1614,DATOS_CAPACITACIONES!A:C,3,0)</f>
        <v>Jornada lúdica</v>
      </c>
      <c r="D1614" s="4">
        <f>+VLOOKUP($A1614,DATOS_CAPACITACIONES!A:D,4,0)</f>
        <v>0</v>
      </c>
      <c r="E1614" s="4" t="str">
        <f>+VLOOKUP($A1614,DATOS_CAPACITACIONES!A:E,5,0)</f>
        <v xml:space="preserve">Yady Bayona </v>
      </c>
      <c r="F1614" s="4" t="str">
        <f>+VLOOKUP($A1614,DATOS_CAPACITACIONES!A:F,6,0)</f>
        <v xml:space="preserve">Felipe Arias </v>
      </c>
      <c r="G1614" s="4" t="str">
        <f>+VLOOKUP($A1614,DATOS_CAPACITACIONES!A:G,7,0)</f>
        <v xml:space="preserve">Finca El Pilar </v>
      </c>
      <c r="H1614" s="5">
        <f>+VLOOKUP($A1614,DATOS_CAPACITACIONES!A:H,8,0)</f>
        <v>44445</v>
      </c>
      <c r="I1614" s="4">
        <f>+VLOOKUP($A1614,DATOS_CAPACITACIONES!A:I,9,0)</f>
        <v>480</v>
      </c>
      <c r="J1614" s="2">
        <v>1121910483</v>
      </c>
      <c r="K1614" s="4">
        <f>+VLOOKUP($J1614,DATOS_PERSONAL!B:C,2,0)</f>
        <v>1538</v>
      </c>
      <c r="L1614" s="4" t="str">
        <f>+VLOOKUP($J1614,DATOS_PERSONAL!B:D,3,0)</f>
        <v>ADRIANA</v>
      </c>
      <c r="M1614" s="4" t="str">
        <f>+VLOOKUP($J1614,DATOS_PERSONAL!B:E,4,0)</f>
        <v xml:space="preserve">JARAMILLO OVALLE </v>
      </c>
      <c r="N1614" s="4" t="str">
        <f>+VLOOKUP($J1614,DATOS_PERSONAL!B:F,5,0)</f>
        <v>OROBERLÍN S.A.S.</v>
      </c>
      <c r="O1614" s="4">
        <f>+VLOOKUP($A1614,DATOS_CAPACITACIONES!A:N,11)</f>
        <v>81</v>
      </c>
      <c r="P1614" s="4">
        <f>+VLOOKUP($A1614,DATOS_CAPACITACIONES!A:L,12)</f>
        <v>81</v>
      </c>
      <c r="Q1614" s="3">
        <f t="shared" si="25"/>
        <v>1</v>
      </c>
    </row>
    <row r="1615" spans="1:17" ht="34.5" customHeight="1" x14ac:dyDescent="0.25">
      <c r="A1615" s="2">
        <v>65</v>
      </c>
      <c r="B1615" s="4" t="str">
        <f>+VLOOKUP($A1615,DATOS_CAPACITACIONES!A:B,2,0)</f>
        <v>SST</v>
      </c>
      <c r="C1615" s="4" t="str">
        <f>+VLOOKUP($A1615,DATOS_CAPACITACIONES!A:C,3,0)</f>
        <v>Jornada lúdica</v>
      </c>
      <c r="D1615" s="4">
        <f>+VLOOKUP($A1615,DATOS_CAPACITACIONES!A:D,4,0)</f>
        <v>0</v>
      </c>
      <c r="E1615" s="4" t="str">
        <f>+VLOOKUP($A1615,DATOS_CAPACITACIONES!A:E,5,0)</f>
        <v xml:space="preserve">Yady Bayona </v>
      </c>
      <c r="F1615" s="4" t="str">
        <f>+VLOOKUP($A1615,DATOS_CAPACITACIONES!A:F,6,0)</f>
        <v xml:space="preserve">Felipe Arias </v>
      </c>
      <c r="G1615" s="4" t="str">
        <f>+VLOOKUP($A1615,DATOS_CAPACITACIONES!A:G,7,0)</f>
        <v xml:space="preserve">Finca El Pilar </v>
      </c>
      <c r="H1615" s="5">
        <f>+VLOOKUP($A1615,DATOS_CAPACITACIONES!A:H,8,0)</f>
        <v>44445</v>
      </c>
      <c r="I1615" s="4">
        <f>+VLOOKUP($A1615,DATOS_CAPACITACIONES!A:I,9,0)</f>
        <v>480</v>
      </c>
      <c r="J1615" s="2">
        <v>1121819496</v>
      </c>
      <c r="K1615" s="4">
        <f>+VLOOKUP($J1615,DATOS_PERSONAL!B:C,2,0)</f>
        <v>1008</v>
      </c>
      <c r="L1615" s="4" t="str">
        <f>+VLOOKUP($J1615,DATOS_PERSONAL!B:D,3,0)</f>
        <v xml:space="preserve"> OMAR JOSE</v>
      </c>
      <c r="M1615" s="4" t="str">
        <f>+VLOOKUP($J1615,DATOS_PERSONAL!B:E,4,0)</f>
        <v>HERNANDEZ RUIZ</v>
      </c>
      <c r="N1615" s="4" t="str">
        <f>+VLOOKUP($J1615,DATOS_PERSONAL!B:F,5,0)</f>
        <v>OROBERLÍN S.A.S.</v>
      </c>
      <c r="O1615" s="4">
        <f>+VLOOKUP($A1615,DATOS_CAPACITACIONES!A:N,11)</f>
        <v>81</v>
      </c>
      <c r="P1615" s="4">
        <f>+VLOOKUP($A1615,DATOS_CAPACITACIONES!A:L,12)</f>
        <v>81</v>
      </c>
      <c r="Q1615" s="3">
        <f t="shared" si="25"/>
        <v>1</v>
      </c>
    </row>
    <row r="1616" spans="1:17" ht="34.5" customHeight="1" x14ac:dyDescent="0.25">
      <c r="A1616" s="2">
        <v>65</v>
      </c>
      <c r="B1616" s="4" t="str">
        <f>+VLOOKUP($A1616,DATOS_CAPACITACIONES!A:B,2,0)</f>
        <v>SST</v>
      </c>
      <c r="C1616" s="4" t="str">
        <f>+VLOOKUP($A1616,DATOS_CAPACITACIONES!A:C,3,0)</f>
        <v>Jornada lúdica</v>
      </c>
      <c r="D1616" s="4">
        <f>+VLOOKUP($A1616,DATOS_CAPACITACIONES!A:D,4,0)</f>
        <v>0</v>
      </c>
      <c r="E1616" s="4" t="str">
        <f>+VLOOKUP($A1616,DATOS_CAPACITACIONES!A:E,5,0)</f>
        <v xml:space="preserve">Yady Bayona </v>
      </c>
      <c r="F1616" s="4" t="str">
        <f>+VLOOKUP($A1616,DATOS_CAPACITACIONES!A:F,6,0)</f>
        <v xml:space="preserve">Felipe Arias </v>
      </c>
      <c r="G1616" s="4" t="str">
        <f>+VLOOKUP($A1616,DATOS_CAPACITACIONES!A:G,7,0)</f>
        <v xml:space="preserve">Finca El Pilar </v>
      </c>
      <c r="H1616" s="5">
        <f>+VLOOKUP($A1616,DATOS_CAPACITACIONES!A:H,8,0)</f>
        <v>44445</v>
      </c>
      <c r="I1616" s="4">
        <f>+VLOOKUP($A1616,DATOS_CAPACITACIONES!A:I,9,0)</f>
        <v>480</v>
      </c>
      <c r="J1616" s="2">
        <v>1121911429</v>
      </c>
      <c r="K1616" s="4">
        <f>+VLOOKUP($J1616,DATOS_PERSONAL!B:C,2,0)</f>
        <v>1037</v>
      </c>
      <c r="L1616" s="4" t="str">
        <f>+VLOOKUP($J1616,DATOS_PERSONAL!B:D,3,0)</f>
        <v>JYMMY ALEXANDER</v>
      </c>
      <c r="M1616" s="4" t="str">
        <f>+VLOOKUP($J1616,DATOS_PERSONAL!B:E,4,0)</f>
        <v xml:space="preserve">HERNANDEZ MORENO  </v>
      </c>
      <c r="N1616" s="4" t="str">
        <f>+VLOOKUP($J1616,DATOS_PERSONAL!B:F,5,0)</f>
        <v>OROBERLÍN S.A.S.</v>
      </c>
      <c r="O1616" s="4">
        <f>+VLOOKUP($A1616,DATOS_CAPACITACIONES!A:N,11)</f>
        <v>81</v>
      </c>
      <c r="P1616" s="4">
        <f>+VLOOKUP($A1616,DATOS_CAPACITACIONES!A:L,12)</f>
        <v>81</v>
      </c>
      <c r="Q1616" s="3">
        <f t="shared" si="25"/>
        <v>1</v>
      </c>
    </row>
    <row r="1617" spans="1:17" ht="34.5" customHeight="1" x14ac:dyDescent="0.25">
      <c r="A1617" s="2">
        <v>65</v>
      </c>
      <c r="B1617" s="4" t="str">
        <f>+VLOOKUP($A1617,DATOS_CAPACITACIONES!A:B,2,0)</f>
        <v>SST</v>
      </c>
      <c r="C1617" s="4" t="str">
        <f>+VLOOKUP($A1617,DATOS_CAPACITACIONES!A:C,3,0)</f>
        <v>Jornada lúdica</v>
      </c>
      <c r="D1617" s="4">
        <f>+VLOOKUP($A1617,DATOS_CAPACITACIONES!A:D,4,0)</f>
        <v>0</v>
      </c>
      <c r="E1617" s="4" t="str">
        <f>+VLOOKUP($A1617,DATOS_CAPACITACIONES!A:E,5,0)</f>
        <v xml:space="preserve">Yady Bayona </v>
      </c>
      <c r="F1617" s="4" t="str">
        <f>+VLOOKUP($A1617,DATOS_CAPACITACIONES!A:F,6,0)</f>
        <v xml:space="preserve">Felipe Arias </v>
      </c>
      <c r="G1617" s="4" t="str">
        <f>+VLOOKUP($A1617,DATOS_CAPACITACIONES!A:G,7,0)</f>
        <v xml:space="preserve">Finca El Pilar </v>
      </c>
      <c r="H1617" s="5">
        <f>+VLOOKUP($A1617,DATOS_CAPACITACIONES!A:H,8,0)</f>
        <v>44445</v>
      </c>
      <c r="I1617" s="4">
        <f>+VLOOKUP($A1617,DATOS_CAPACITACIONES!A:I,9,0)</f>
        <v>480</v>
      </c>
      <c r="J1617" s="2">
        <v>1121934150</v>
      </c>
      <c r="K1617" s="4">
        <f>+VLOOKUP($J1617,DATOS_PERSONAL!B:C,2,0)</f>
        <v>1058</v>
      </c>
      <c r="L1617" s="4" t="str">
        <f>+VLOOKUP($J1617,DATOS_PERSONAL!B:D,3,0)</f>
        <v xml:space="preserve"> YULIAN ANDRES</v>
      </c>
      <c r="M1617" s="4" t="str">
        <f>+VLOOKUP($J1617,DATOS_PERSONAL!B:E,4,0)</f>
        <v>HERNANDEZ MORENO</v>
      </c>
      <c r="N1617" s="4" t="str">
        <f>+VLOOKUP($J1617,DATOS_PERSONAL!B:F,5,0)</f>
        <v>OROBERLÍN S.A.S.</v>
      </c>
      <c r="O1617" s="4">
        <f>+VLOOKUP($A1617,DATOS_CAPACITACIONES!A:N,11)</f>
        <v>81</v>
      </c>
      <c r="P1617" s="4">
        <f>+VLOOKUP($A1617,DATOS_CAPACITACIONES!A:L,12)</f>
        <v>81</v>
      </c>
      <c r="Q1617" s="3">
        <f t="shared" si="25"/>
        <v>1</v>
      </c>
    </row>
    <row r="1618" spans="1:17" ht="34.5" customHeight="1" x14ac:dyDescent="0.25">
      <c r="A1618" s="2">
        <v>65</v>
      </c>
      <c r="B1618" s="4" t="str">
        <f>+VLOOKUP($A1618,DATOS_CAPACITACIONES!A:B,2,0)</f>
        <v>SST</v>
      </c>
      <c r="C1618" s="4" t="str">
        <f>+VLOOKUP($A1618,DATOS_CAPACITACIONES!A:C,3,0)</f>
        <v>Jornada lúdica</v>
      </c>
      <c r="D1618" s="4">
        <f>+VLOOKUP($A1618,DATOS_CAPACITACIONES!A:D,4,0)</f>
        <v>0</v>
      </c>
      <c r="E1618" s="4" t="str">
        <f>+VLOOKUP($A1618,DATOS_CAPACITACIONES!A:E,5,0)</f>
        <v xml:space="preserve">Yady Bayona </v>
      </c>
      <c r="F1618" s="4" t="str">
        <f>+VLOOKUP($A1618,DATOS_CAPACITACIONES!A:F,6,0)</f>
        <v xml:space="preserve">Felipe Arias </v>
      </c>
      <c r="G1618" s="4" t="str">
        <f>+VLOOKUP($A1618,DATOS_CAPACITACIONES!A:G,7,0)</f>
        <v xml:space="preserve">Finca El Pilar </v>
      </c>
      <c r="H1618" s="5">
        <f>+VLOOKUP($A1618,DATOS_CAPACITACIONES!A:H,8,0)</f>
        <v>44445</v>
      </c>
      <c r="I1618" s="4">
        <f>+VLOOKUP($A1618,DATOS_CAPACITACIONES!A:I,9,0)</f>
        <v>480</v>
      </c>
      <c r="J1618" s="2">
        <v>1007329990</v>
      </c>
      <c r="K1618" s="4">
        <f>+VLOOKUP($J1618,DATOS_PERSONAL!B:C,2,0)</f>
        <v>1101</v>
      </c>
      <c r="L1618" s="4" t="str">
        <f>+VLOOKUP($J1618,DATOS_PERSONAL!B:D,3,0)</f>
        <v>ADRIANA</v>
      </c>
      <c r="M1618" s="4" t="str">
        <f>+VLOOKUP($J1618,DATOS_PERSONAL!B:E,4,0)</f>
        <v xml:space="preserve">HERNANDEZ LONDOÑO </v>
      </c>
      <c r="N1618" s="4" t="str">
        <f>+VLOOKUP($J1618,DATOS_PERSONAL!B:F,5,0)</f>
        <v>OROBERLÍN S.A.S.</v>
      </c>
      <c r="O1618" s="4">
        <f>+VLOOKUP($A1618,DATOS_CAPACITACIONES!A:N,11)</f>
        <v>81</v>
      </c>
      <c r="P1618" s="4">
        <f>+VLOOKUP($A1618,DATOS_CAPACITACIONES!A:L,12)</f>
        <v>81</v>
      </c>
      <c r="Q1618" s="3">
        <f t="shared" si="25"/>
        <v>1</v>
      </c>
    </row>
    <row r="1619" spans="1:17" ht="34.5" customHeight="1" x14ac:dyDescent="0.25">
      <c r="A1619" s="2">
        <v>65</v>
      </c>
      <c r="B1619" s="4" t="str">
        <f>+VLOOKUP($A1619,DATOS_CAPACITACIONES!A:B,2,0)</f>
        <v>SST</v>
      </c>
      <c r="C1619" s="4" t="str">
        <f>+VLOOKUP($A1619,DATOS_CAPACITACIONES!A:C,3,0)</f>
        <v>Jornada lúdica</v>
      </c>
      <c r="D1619" s="4">
        <f>+VLOOKUP($A1619,DATOS_CAPACITACIONES!A:D,4,0)</f>
        <v>0</v>
      </c>
      <c r="E1619" s="4" t="str">
        <f>+VLOOKUP($A1619,DATOS_CAPACITACIONES!A:E,5,0)</f>
        <v xml:space="preserve">Yady Bayona </v>
      </c>
      <c r="F1619" s="4" t="str">
        <f>+VLOOKUP($A1619,DATOS_CAPACITACIONES!A:F,6,0)</f>
        <v xml:space="preserve">Felipe Arias </v>
      </c>
      <c r="G1619" s="4" t="str">
        <f>+VLOOKUP($A1619,DATOS_CAPACITACIONES!A:G,7,0)</f>
        <v xml:space="preserve">Finca El Pilar </v>
      </c>
      <c r="H1619" s="5">
        <f>+VLOOKUP($A1619,DATOS_CAPACITACIONES!A:H,8,0)</f>
        <v>44445</v>
      </c>
      <c r="I1619" s="4">
        <f>+VLOOKUP($A1619,DATOS_CAPACITACIONES!A:I,9,0)</f>
        <v>480</v>
      </c>
      <c r="J1619" s="2">
        <v>1123115110</v>
      </c>
      <c r="K1619" s="4">
        <f>+VLOOKUP($J1619,DATOS_PERSONAL!B:C,2,0)</f>
        <v>1371</v>
      </c>
      <c r="L1619" s="4" t="str">
        <f>+VLOOKUP($J1619,DATOS_PERSONAL!B:D,3,0)</f>
        <v>MARINELLY</v>
      </c>
      <c r="M1619" s="4" t="str">
        <f>+VLOOKUP($J1619,DATOS_PERSONAL!B:E,4,0)</f>
        <v xml:space="preserve">HERNANDEZ JILGUERO </v>
      </c>
      <c r="N1619" s="4" t="str">
        <f>+VLOOKUP($J1619,DATOS_PERSONAL!B:F,5,0)</f>
        <v>OROBERLÍN S.A.S.</v>
      </c>
      <c r="O1619" s="4">
        <f>+VLOOKUP($A1619,DATOS_CAPACITACIONES!A:N,11)</f>
        <v>81</v>
      </c>
      <c r="P1619" s="4">
        <f>+VLOOKUP($A1619,DATOS_CAPACITACIONES!A:L,12)</f>
        <v>81</v>
      </c>
      <c r="Q1619" s="3">
        <f t="shared" si="25"/>
        <v>1</v>
      </c>
    </row>
    <row r="1620" spans="1:17" ht="34.5" customHeight="1" x14ac:dyDescent="0.25">
      <c r="A1620" s="2">
        <v>65</v>
      </c>
      <c r="B1620" s="4" t="str">
        <f>+VLOOKUP($A1620,DATOS_CAPACITACIONES!A:B,2,0)</f>
        <v>SST</v>
      </c>
      <c r="C1620" s="4" t="str">
        <f>+VLOOKUP($A1620,DATOS_CAPACITACIONES!A:C,3,0)</f>
        <v>Jornada lúdica</v>
      </c>
      <c r="D1620" s="4">
        <f>+VLOOKUP($A1620,DATOS_CAPACITACIONES!A:D,4,0)</f>
        <v>0</v>
      </c>
      <c r="E1620" s="4" t="str">
        <f>+VLOOKUP($A1620,DATOS_CAPACITACIONES!A:E,5,0)</f>
        <v xml:space="preserve">Yady Bayona </v>
      </c>
      <c r="F1620" s="4" t="str">
        <f>+VLOOKUP($A1620,DATOS_CAPACITACIONES!A:F,6,0)</f>
        <v xml:space="preserve">Felipe Arias </v>
      </c>
      <c r="G1620" s="4" t="str">
        <f>+VLOOKUP($A1620,DATOS_CAPACITACIONES!A:G,7,0)</f>
        <v xml:space="preserve">Finca El Pilar </v>
      </c>
      <c r="H1620" s="5">
        <f>+VLOOKUP($A1620,DATOS_CAPACITACIONES!A:H,8,0)</f>
        <v>44445</v>
      </c>
      <c r="I1620" s="4">
        <f>+VLOOKUP($A1620,DATOS_CAPACITACIONES!A:I,9,0)</f>
        <v>480</v>
      </c>
      <c r="J1620" s="2">
        <v>17490003</v>
      </c>
      <c r="K1620" s="4">
        <f>+VLOOKUP($J1620,DATOS_PERSONAL!B:C,2,0)</f>
        <v>1007</v>
      </c>
      <c r="L1620" s="4" t="str">
        <f>+VLOOKUP($J1620,DATOS_PERSONAL!B:D,3,0)</f>
        <v xml:space="preserve">NICANOR </v>
      </c>
      <c r="M1620" s="4" t="str">
        <f>+VLOOKUP($J1620,DATOS_PERSONAL!B:E,4,0)</f>
        <v xml:space="preserve">HERNANDEZ HERNANDEZ </v>
      </c>
      <c r="N1620" s="4" t="str">
        <f>+VLOOKUP($J1620,DATOS_PERSONAL!B:F,5,0)</f>
        <v>OROBERLÍN S.A.S.</v>
      </c>
      <c r="O1620" s="4">
        <f>+VLOOKUP($A1620,DATOS_CAPACITACIONES!A:N,11)</f>
        <v>81</v>
      </c>
      <c r="P1620" s="4">
        <f>+VLOOKUP($A1620,DATOS_CAPACITACIONES!A:L,12)</f>
        <v>81</v>
      </c>
      <c r="Q1620" s="3">
        <f t="shared" si="25"/>
        <v>1</v>
      </c>
    </row>
    <row r="1621" spans="1:17" ht="34.5" customHeight="1" x14ac:dyDescent="0.25">
      <c r="A1621" s="2">
        <v>65</v>
      </c>
      <c r="B1621" s="4" t="str">
        <f>+VLOOKUP($A1621,DATOS_CAPACITACIONES!A:B,2,0)</f>
        <v>SST</v>
      </c>
      <c r="C1621" s="4" t="str">
        <f>+VLOOKUP($A1621,DATOS_CAPACITACIONES!A:C,3,0)</f>
        <v>Jornada lúdica</v>
      </c>
      <c r="D1621" s="4">
        <f>+VLOOKUP($A1621,DATOS_CAPACITACIONES!A:D,4,0)</f>
        <v>0</v>
      </c>
      <c r="E1621" s="4" t="str">
        <f>+VLOOKUP($A1621,DATOS_CAPACITACIONES!A:E,5,0)</f>
        <v xml:space="preserve">Yady Bayona </v>
      </c>
      <c r="F1621" s="4" t="str">
        <f>+VLOOKUP($A1621,DATOS_CAPACITACIONES!A:F,6,0)</f>
        <v xml:space="preserve">Felipe Arias </v>
      </c>
      <c r="G1621" s="4" t="str">
        <f>+VLOOKUP($A1621,DATOS_CAPACITACIONES!A:G,7,0)</f>
        <v xml:space="preserve">Finca El Pilar </v>
      </c>
      <c r="H1621" s="5">
        <f>+VLOOKUP($A1621,DATOS_CAPACITACIONES!A:H,8,0)</f>
        <v>44445</v>
      </c>
      <c r="I1621" s="4">
        <f>+VLOOKUP($A1621,DATOS_CAPACITACIONES!A:I,9,0)</f>
        <v>480</v>
      </c>
      <c r="J1621" s="2">
        <v>1010143088</v>
      </c>
      <c r="K1621" s="4">
        <f>+VLOOKUP($J1621,DATOS_PERSONAL!B:C,2,0)</f>
        <v>1536</v>
      </c>
      <c r="L1621" s="4" t="str">
        <f>+VLOOKUP($J1621,DATOS_PERSONAL!B:D,3,0)</f>
        <v>MONICA ALEJANDRA</v>
      </c>
      <c r="M1621" s="4" t="str">
        <f>+VLOOKUP($J1621,DATOS_PERSONAL!B:E,4,0)</f>
        <v xml:space="preserve">HERNANDEZ HERNANDEZ </v>
      </c>
      <c r="N1621" s="4" t="str">
        <f>+VLOOKUP($J1621,DATOS_PERSONAL!B:F,5,0)</f>
        <v>OROBERLÍN S.A.S.</v>
      </c>
      <c r="O1621" s="4">
        <f>+VLOOKUP($A1621,DATOS_CAPACITACIONES!A:N,11)</f>
        <v>81</v>
      </c>
      <c r="P1621" s="4">
        <f>+VLOOKUP($A1621,DATOS_CAPACITACIONES!A:L,12)</f>
        <v>81</v>
      </c>
      <c r="Q1621" s="3">
        <f t="shared" si="25"/>
        <v>1</v>
      </c>
    </row>
    <row r="1622" spans="1:17" ht="34.5" customHeight="1" x14ac:dyDescent="0.25">
      <c r="A1622" s="2">
        <v>65</v>
      </c>
      <c r="B1622" s="4" t="str">
        <f>+VLOOKUP($A1622,DATOS_CAPACITACIONES!A:B,2,0)</f>
        <v>SST</v>
      </c>
      <c r="C1622" s="4" t="str">
        <f>+VLOOKUP($A1622,DATOS_CAPACITACIONES!A:C,3,0)</f>
        <v>Jornada lúdica</v>
      </c>
      <c r="D1622" s="4">
        <f>+VLOOKUP($A1622,DATOS_CAPACITACIONES!A:D,4,0)</f>
        <v>0</v>
      </c>
      <c r="E1622" s="4" t="str">
        <f>+VLOOKUP($A1622,DATOS_CAPACITACIONES!A:E,5,0)</f>
        <v xml:space="preserve">Yady Bayona </v>
      </c>
      <c r="F1622" s="4" t="str">
        <f>+VLOOKUP($A1622,DATOS_CAPACITACIONES!A:F,6,0)</f>
        <v xml:space="preserve">Felipe Arias </v>
      </c>
      <c r="G1622" s="4" t="str">
        <f>+VLOOKUP($A1622,DATOS_CAPACITACIONES!A:G,7,0)</f>
        <v xml:space="preserve">Finca El Pilar </v>
      </c>
      <c r="H1622" s="5">
        <f>+VLOOKUP($A1622,DATOS_CAPACITACIONES!A:H,8,0)</f>
        <v>44445</v>
      </c>
      <c r="I1622" s="4">
        <f>+VLOOKUP($A1622,DATOS_CAPACITACIONES!A:I,9,0)</f>
        <v>480</v>
      </c>
      <c r="J1622" s="2">
        <v>1123116171</v>
      </c>
      <c r="K1622" s="4">
        <f>+VLOOKUP($J1622,DATOS_PERSONAL!B:C,2,0)</f>
        <v>1539</v>
      </c>
      <c r="L1622" s="4" t="str">
        <f>+VLOOKUP($J1622,DATOS_PERSONAL!B:D,3,0)</f>
        <v>YULIZA ANDREA</v>
      </c>
      <c r="M1622" s="4" t="str">
        <f>+VLOOKUP($J1622,DATOS_PERSONAL!B:E,4,0)</f>
        <v xml:space="preserve">HERNANDEZ HERNANDEZ </v>
      </c>
      <c r="N1622" s="4" t="str">
        <f>+VLOOKUP($J1622,DATOS_PERSONAL!B:F,5,0)</f>
        <v>OROBERLÍN S.A.S.</v>
      </c>
      <c r="O1622" s="4">
        <f>+VLOOKUP($A1622,DATOS_CAPACITACIONES!A:N,11)</f>
        <v>81</v>
      </c>
      <c r="P1622" s="4">
        <f>+VLOOKUP($A1622,DATOS_CAPACITACIONES!A:L,12)</f>
        <v>81</v>
      </c>
      <c r="Q1622" s="3">
        <f t="shared" si="25"/>
        <v>1</v>
      </c>
    </row>
    <row r="1623" spans="1:17" ht="34.5" customHeight="1" x14ac:dyDescent="0.25">
      <c r="A1623" s="2">
        <v>65</v>
      </c>
      <c r="B1623" s="4" t="str">
        <f>+VLOOKUP($A1623,DATOS_CAPACITACIONES!A:B,2,0)</f>
        <v>SST</v>
      </c>
      <c r="C1623" s="4" t="str">
        <f>+VLOOKUP($A1623,DATOS_CAPACITACIONES!A:C,3,0)</f>
        <v>Jornada lúdica</v>
      </c>
      <c r="D1623" s="4">
        <f>+VLOOKUP($A1623,DATOS_CAPACITACIONES!A:D,4,0)</f>
        <v>0</v>
      </c>
      <c r="E1623" s="4" t="str">
        <f>+VLOOKUP($A1623,DATOS_CAPACITACIONES!A:E,5,0)</f>
        <v xml:space="preserve">Yady Bayona </v>
      </c>
      <c r="F1623" s="4" t="str">
        <f>+VLOOKUP($A1623,DATOS_CAPACITACIONES!A:F,6,0)</f>
        <v xml:space="preserve">Felipe Arias </v>
      </c>
      <c r="G1623" s="4" t="str">
        <f>+VLOOKUP($A1623,DATOS_CAPACITACIONES!A:G,7,0)</f>
        <v xml:space="preserve">Finca El Pilar </v>
      </c>
      <c r="H1623" s="5">
        <f>+VLOOKUP($A1623,DATOS_CAPACITACIONES!A:H,8,0)</f>
        <v>44445</v>
      </c>
      <c r="I1623" s="4">
        <f>+VLOOKUP($A1623,DATOS_CAPACITACIONES!A:I,9,0)</f>
        <v>480</v>
      </c>
      <c r="J1623" s="2">
        <v>1006838595</v>
      </c>
      <c r="K1623" s="4" t="str">
        <f>+VLOOKUP($J1623,DATOS_PERSONAL!B:C,2,0)</f>
        <v>N/A</v>
      </c>
      <c r="L1623" s="4" t="str">
        <f>+VLOOKUP($J1623,DATOS_PERSONAL!B:D,3,0)</f>
        <v>GEIDY</v>
      </c>
      <c r="M1623" s="4" t="str">
        <f>+VLOOKUP($J1623,DATOS_PERSONAL!B:E,4,0)</f>
        <v>GUZMAN RINCON</v>
      </c>
      <c r="N1623" s="4" t="str">
        <f>+VLOOKUP($J1623,DATOS_PERSONAL!B:F,5,0)</f>
        <v>OROBERLÍN S.A.S.</v>
      </c>
      <c r="O1623" s="4">
        <f>+VLOOKUP($A1623,DATOS_CAPACITACIONES!A:N,11)</f>
        <v>81</v>
      </c>
      <c r="P1623" s="4">
        <f>+VLOOKUP($A1623,DATOS_CAPACITACIONES!A:L,12)</f>
        <v>81</v>
      </c>
      <c r="Q1623" s="3">
        <f t="shared" si="25"/>
        <v>1</v>
      </c>
    </row>
    <row r="1624" spans="1:17" ht="34.5" customHeight="1" x14ac:dyDescent="0.25">
      <c r="A1624" s="2">
        <v>65</v>
      </c>
      <c r="B1624" s="4" t="str">
        <f>+VLOOKUP($A1624,DATOS_CAPACITACIONES!A:B,2,0)</f>
        <v>SST</v>
      </c>
      <c r="C1624" s="4" t="str">
        <f>+VLOOKUP($A1624,DATOS_CAPACITACIONES!A:C,3,0)</f>
        <v>Jornada lúdica</v>
      </c>
      <c r="D1624" s="4">
        <f>+VLOOKUP($A1624,DATOS_CAPACITACIONES!A:D,4,0)</f>
        <v>0</v>
      </c>
      <c r="E1624" s="4" t="str">
        <f>+VLOOKUP($A1624,DATOS_CAPACITACIONES!A:E,5,0)</f>
        <v xml:space="preserve">Yady Bayona </v>
      </c>
      <c r="F1624" s="4" t="str">
        <f>+VLOOKUP($A1624,DATOS_CAPACITACIONES!A:F,6,0)</f>
        <v xml:space="preserve">Felipe Arias </v>
      </c>
      <c r="G1624" s="4" t="str">
        <f>+VLOOKUP($A1624,DATOS_CAPACITACIONES!A:G,7,0)</f>
        <v xml:space="preserve">Finca El Pilar </v>
      </c>
      <c r="H1624" s="5">
        <f>+VLOOKUP($A1624,DATOS_CAPACITACIONES!A:H,8,0)</f>
        <v>44445</v>
      </c>
      <c r="I1624" s="4">
        <f>+VLOOKUP($A1624,DATOS_CAPACITACIONES!A:I,9,0)</f>
        <v>480</v>
      </c>
      <c r="J1624" s="2">
        <v>31536041</v>
      </c>
      <c r="K1624" s="4">
        <f>+VLOOKUP($J1624,DATOS_PERSONAL!B:C,2,0)</f>
        <v>1101</v>
      </c>
      <c r="L1624" s="4" t="str">
        <f>+VLOOKUP($J1624,DATOS_PERSONAL!B:D,3,0)</f>
        <v>ZAMIRNA</v>
      </c>
      <c r="M1624" s="4" t="str">
        <f>+VLOOKUP($J1624,DATOS_PERSONAL!B:E,4,0)</f>
        <v xml:space="preserve">GUERRERO AGUILAR </v>
      </c>
      <c r="N1624" s="4" t="str">
        <f>+VLOOKUP($J1624,DATOS_PERSONAL!B:F,5,0)</f>
        <v>OROBERLÍN S.A.S.</v>
      </c>
      <c r="O1624" s="4">
        <f>+VLOOKUP($A1624,DATOS_CAPACITACIONES!A:N,11)</f>
        <v>81</v>
      </c>
      <c r="P1624" s="4">
        <f>+VLOOKUP($A1624,DATOS_CAPACITACIONES!A:L,12)</f>
        <v>81</v>
      </c>
      <c r="Q1624" s="3">
        <f t="shared" si="25"/>
        <v>1</v>
      </c>
    </row>
    <row r="1625" spans="1:17" ht="34.5" customHeight="1" x14ac:dyDescent="0.25">
      <c r="A1625" s="2">
        <v>65</v>
      </c>
      <c r="B1625" s="4" t="str">
        <f>+VLOOKUP($A1625,DATOS_CAPACITACIONES!A:B,2,0)</f>
        <v>SST</v>
      </c>
      <c r="C1625" s="4" t="str">
        <f>+VLOOKUP($A1625,DATOS_CAPACITACIONES!A:C,3,0)</f>
        <v>Jornada lúdica</v>
      </c>
      <c r="D1625" s="4">
        <f>+VLOOKUP($A1625,DATOS_CAPACITACIONES!A:D,4,0)</f>
        <v>0</v>
      </c>
      <c r="E1625" s="4" t="str">
        <f>+VLOOKUP($A1625,DATOS_CAPACITACIONES!A:E,5,0)</f>
        <v xml:space="preserve">Yady Bayona </v>
      </c>
      <c r="F1625" s="4" t="str">
        <f>+VLOOKUP($A1625,DATOS_CAPACITACIONES!A:F,6,0)</f>
        <v xml:space="preserve">Felipe Arias </v>
      </c>
      <c r="G1625" s="4" t="str">
        <f>+VLOOKUP($A1625,DATOS_CAPACITACIONES!A:G,7,0)</f>
        <v xml:space="preserve">Finca El Pilar </v>
      </c>
      <c r="H1625" s="5">
        <f>+VLOOKUP($A1625,DATOS_CAPACITACIONES!A:H,8,0)</f>
        <v>44445</v>
      </c>
      <c r="I1625" s="4">
        <f>+VLOOKUP($A1625,DATOS_CAPACITACIONES!A:I,9,0)</f>
        <v>480</v>
      </c>
      <c r="J1625" s="2">
        <v>1121952333</v>
      </c>
      <c r="K1625" s="4">
        <f>+VLOOKUP($J1625,DATOS_PERSONAL!B:C,2,0)</f>
        <v>1480</v>
      </c>
      <c r="L1625" s="4" t="str">
        <f>+VLOOKUP($J1625,DATOS_PERSONAL!B:D,3,0)</f>
        <v>DANNY ALEJANDRA</v>
      </c>
      <c r="M1625" s="4" t="str">
        <f>+VLOOKUP($J1625,DATOS_PERSONAL!B:E,4,0)</f>
        <v xml:space="preserve">GONZALEZ </v>
      </c>
      <c r="N1625" s="4" t="str">
        <f>+VLOOKUP($J1625,DATOS_PERSONAL!B:F,5,0)</f>
        <v>OROBERLÍN S.A.S.</v>
      </c>
      <c r="O1625" s="4">
        <f>+VLOOKUP($A1625,DATOS_CAPACITACIONES!A:N,11)</f>
        <v>81</v>
      </c>
      <c r="P1625" s="4">
        <f>+VLOOKUP($A1625,DATOS_CAPACITACIONES!A:L,12)</f>
        <v>81</v>
      </c>
      <c r="Q1625" s="3">
        <f t="shared" si="25"/>
        <v>1</v>
      </c>
    </row>
    <row r="1626" spans="1:17" ht="34.5" customHeight="1" x14ac:dyDescent="0.25">
      <c r="A1626" s="2">
        <v>65</v>
      </c>
      <c r="B1626" s="4" t="str">
        <f>+VLOOKUP($A1626,DATOS_CAPACITACIONES!A:B,2,0)</f>
        <v>SST</v>
      </c>
      <c r="C1626" s="4" t="str">
        <f>+VLOOKUP($A1626,DATOS_CAPACITACIONES!A:C,3,0)</f>
        <v>Jornada lúdica</v>
      </c>
      <c r="D1626" s="4">
        <f>+VLOOKUP($A1626,DATOS_CAPACITACIONES!A:D,4,0)</f>
        <v>0</v>
      </c>
      <c r="E1626" s="4" t="str">
        <f>+VLOOKUP($A1626,DATOS_CAPACITACIONES!A:E,5,0)</f>
        <v xml:space="preserve">Yady Bayona </v>
      </c>
      <c r="F1626" s="4" t="str">
        <f>+VLOOKUP($A1626,DATOS_CAPACITACIONES!A:F,6,0)</f>
        <v xml:space="preserve">Felipe Arias </v>
      </c>
      <c r="G1626" s="4" t="str">
        <f>+VLOOKUP($A1626,DATOS_CAPACITACIONES!A:G,7,0)</f>
        <v xml:space="preserve">Finca El Pilar </v>
      </c>
      <c r="H1626" s="5">
        <f>+VLOOKUP($A1626,DATOS_CAPACITACIONES!A:H,8,0)</f>
        <v>44445</v>
      </c>
      <c r="I1626" s="4">
        <f>+VLOOKUP($A1626,DATOS_CAPACITACIONES!A:I,9,0)</f>
        <v>480</v>
      </c>
      <c r="J1626" s="2">
        <v>1006838553</v>
      </c>
      <c r="K1626" s="4">
        <f>+VLOOKUP($J1626,DATOS_PERSONAL!B:C,2,0)</f>
        <v>1547</v>
      </c>
      <c r="L1626" s="4" t="str">
        <f>+VLOOKUP($J1626,DATOS_PERSONAL!B:D,3,0)</f>
        <v>MIGUEL ANGEL</v>
      </c>
      <c r="M1626" s="4" t="str">
        <f>+VLOOKUP($J1626,DATOS_PERSONAL!B:E,4,0)</f>
        <v xml:space="preserve">GARCIA MORENO </v>
      </c>
      <c r="N1626" s="4" t="str">
        <f>+VLOOKUP($J1626,DATOS_PERSONAL!B:F,5,0)</f>
        <v>OROBERLÍN S.A.S.</v>
      </c>
      <c r="O1626" s="4">
        <f>+VLOOKUP($A1626,DATOS_CAPACITACIONES!A:N,11)</f>
        <v>81</v>
      </c>
      <c r="P1626" s="4">
        <f>+VLOOKUP($A1626,DATOS_CAPACITACIONES!A:L,12)</f>
        <v>81</v>
      </c>
      <c r="Q1626" s="3">
        <f t="shared" si="25"/>
        <v>1</v>
      </c>
    </row>
    <row r="1627" spans="1:17" ht="34.5" customHeight="1" x14ac:dyDescent="0.25">
      <c r="A1627" s="2">
        <v>65</v>
      </c>
      <c r="B1627" s="4" t="str">
        <f>+VLOOKUP($A1627,DATOS_CAPACITACIONES!A:B,2,0)</f>
        <v>SST</v>
      </c>
      <c r="C1627" s="4" t="str">
        <f>+VLOOKUP($A1627,DATOS_CAPACITACIONES!A:C,3,0)</f>
        <v>Jornada lúdica</v>
      </c>
      <c r="D1627" s="4">
        <f>+VLOOKUP($A1627,DATOS_CAPACITACIONES!A:D,4,0)</f>
        <v>0</v>
      </c>
      <c r="E1627" s="4" t="str">
        <f>+VLOOKUP($A1627,DATOS_CAPACITACIONES!A:E,5,0)</f>
        <v xml:space="preserve">Yady Bayona </v>
      </c>
      <c r="F1627" s="4" t="str">
        <f>+VLOOKUP($A1627,DATOS_CAPACITACIONES!A:F,6,0)</f>
        <v xml:space="preserve">Felipe Arias </v>
      </c>
      <c r="G1627" s="4" t="str">
        <f>+VLOOKUP($A1627,DATOS_CAPACITACIONES!A:G,7,0)</f>
        <v xml:space="preserve">Finca El Pilar </v>
      </c>
      <c r="H1627" s="5">
        <f>+VLOOKUP($A1627,DATOS_CAPACITACIONES!A:H,8,0)</f>
        <v>44445</v>
      </c>
      <c r="I1627" s="4">
        <f>+VLOOKUP($A1627,DATOS_CAPACITACIONES!A:I,9,0)</f>
        <v>480</v>
      </c>
      <c r="J1627" s="2">
        <v>3274896</v>
      </c>
      <c r="K1627" s="4" t="str">
        <f>+VLOOKUP($J1627,DATOS_PERSONAL!B:C,2,0)</f>
        <v>N/A</v>
      </c>
      <c r="L1627" s="4" t="str">
        <f>+VLOOKUP($J1627,DATOS_PERSONAL!B:D,3,0)</f>
        <v>FREDY</v>
      </c>
      <c r="M1627" s="4" t="str">
        <f>+VLOOKUP($J1627,DATOS_PERSONAL!B:E,4,0)</f>
        <v>GARCIA LADINO</v>
      </c>
      <c r="N1627" s="4" t="str">
        <f>+VLOOKUP($J1627,DATOS_PERSONAL!B:F,5,0)</f>
        <v>PALMERAS CARARABO S.A.</v>
      </c>
      <c r="O1627" s="4">
        <f>+VLOOKUP($A1627,DATOS_CAPACITACIONES!A:N,11)</f>
        <v>81</v>
      </c>
      <c r="P1627" s="4">
        <f>+VLOOKUP($A1627,DATOS_CAPACITACIONES!A:L,12)</f>
        <v>81</v>
      </c>
      <c r="Q1627" s="3">
        <f t="shared" si="25"/>
        <v>1</v>
      </c>
    </row>
    <row r="1628" spans="1:17" ht="34.5" customHeight="1" x14ac:dyDescent="0.25">
      <c r="A1628" s="2">
        <v>65</v>
      </c>
      <c r="B1628" s="4" t="str">
        <f>+VLOOKUP($A1628,DATOS_CAPACITACIONES!A:B,2,0)</f>
        <v>SST</v>
      </c>
      <c r="C1628" s="4" t="str">
        <f>+VLOOKUP($A1628,DATOS_CAPACITACIONES!A:C,3,0)</f>
        <v>Jornada lúdica</v>
      </c>
      <c r="D1628" s="4">
        <f>+VLOOKUP($A1628,DATOS_CAPACITACIONES!A:D,4,0)</f>
        <v>0</v>
      </c>
      <c r="E1628" s="4" t="str">
        <f>+VLOOKUP($A1628,DATOS_CAPACITACIONES!A:E,5,0)</f>
        <v xml:space="preserve">Yady Bayona </v>
      </c>
      <c r="F1628" s="4" t="str">
        <f>+VLOOKUP($A1628,DATOS_CAPACITACIONES!A:F,6,0)</f>
        <v xml:space="preserve">Felipe Arias </v>
      </c>
      <c r="G1628" s="4" t="str">
        <f>+VLOOKUP($A1628,DATOS_CAPACITACIONES!A:G,7,0)</f>
        <v xml:space="preserve">Finca El Pilar </v>
      </c>
      <c r="H1628" s="5">
        <f>+VLOOKUP($A1628,DATOS_CAPACITACIONES!A:H,8,0)</f>
        <v>44445</v>
      </c>
      <c r="I1628" s="4">
        <f>+VLOOKUP($A1628,DATOS_CAPACITACIONES!A:I,9,0)</f>
        <v>480</v>
      </c>
      <c r="J1628" s="2">
        <v>1006799340</v>
      </c>
      <c r="K1628" s="4" t="str">
        <f>+VLOOKUP($J1628,DATOS_PERSONAL!B:C,2,0)</f>
        <v>N/A</v>
      </c>
      <c r="L1628" s="4" t="str">
        <f>+VLOOKUP($J1628,DATOS_PERSONAL!B:D,3,0)</f>
        <v>KATERIN</v>
      </c>
      <c r="M1628" s="4" t="str">
        <f>+VLOOKUP($J1628,DATOS_PERSONAL!B:E,4,0)</f>
        <v>GALINDO</v>
      </c>
      <c r="N1628" s="4" t="str">
        <f>+VLOOKUP($J1628,DATOS_PERSONAL!B:F,5,0)</f>
        <v>OROBERLÍN S.A.S.</v>
      </c>
      <c r="O1628" s="4">
        <f>+VLOOKUP($A1628,DATOS_CAPACITACIONES!A:N,11)</f>
        <v>81</v>
      </c>
      <c r="P1628" s="4">
        <f>+VLOOKUP($A1628,DATOS_CAPACITACIONES!A:L,12)</f>
        <v>81</v>
      </c>
      <c r="Q1628" s="3">
        <f t="shared" si="25"/>
        <v>1</v>
      </c>
    </row>
    <row r="1629" spans="1:17" ht="34.5" customHeight="1" x14ac:dyDescent="0.25">
      <c r="A1629" s="2">
        <v>65</v>
      </c>
      <c r="B1629" s="4" t="str">
        <f>+VLOOKUP($A1629,DATOS_CAPACITACIONES!A:B,2,0)</f>
        <v>SST</v>
      </c>
      <c r="C1629" s="4" t="str">
        <f>+VLOOKUP($A1629,DATOS_CAPACITACIONES!A:C,3,0)</f>
        <v>Jornada lúdica</v>
      </c>
      <c r="D1629" s="4">
        <f>+VLOOKUP($A1629,DATOS_CAPACITACIONES!A:D,4,0)</f>
        <v>0</v>
      </c>
      <c r="E1629" s="4" t="str">
        <f>+VLOOKUP($A1629,DATOS_CAPACITACIONES!A:E,5,0)</f>
        <v xml:space="preserve">Yady Bayona </v>
      </c>
      <c r="F1629" s="4" t="str">
        <f>+VLOOKUP($A1629,DATOS_CAPACITACIONES!A:F,6,0)</f>
        <v xml:space="preserve">Felipe Arias </v>
      </c>
      <c r="G1629" s="4" t="str">
        <f>+VLOOKUP($A1629,DATOS_CAPACITACIONES!A:G,7,0)</f>
        <v xml:space="preserve">Finca El Pilar </v>
      </c>
      <c r="H1629" s="5">
        <f>+VLOOKUP($A1629,DATOS_CAPACITACIONES!A:H,8,0)</f>
        <v>44445</v>
      </c>
      <c r="I1629" s="4">
        <f>+VLOOKUP($A1629,DATOS_CAPACITACIONES!A:I,9,0)</f>
        <v>480</v>
      </c>
      <c r="J1629" s="2">
        <v>1007057960</v>
      </c>
      <c r="K1629" s="4" t="str">
        <f>+VLOOKUP($J1629,DATOS_PERSONAL!B:C,2,0)</f>
        <v>N/A</v>
      </c>
      <c r="L1629" s="4" t="str">
        <f>+VLOOKUP($J1629,DATOS_PERSONAL!B:D,3,0)</f>
        <v>WILSON ANDRES</v>
      </c>
      <c r="M1629" s="4" t="str">
        <f>+VLOOKUP($J1629,DATOS_PERSONAL!B:E,4,0)</f>
        <v>DIAZ BERNAL</v>
      </c>
      <c r="N1629" s="4" t="str">
        <f>+VLOOKUP($J1629,DATOS_PERSONAL!B:F,5,0)</f>
        <v>PALMERAS CARARABO S.A.</v>
      </c>
      <c r="O1629" s="4">
        <f>+VLOOKUP($A1629,DATOS_CAPACITACIONES!A:N,11)</f>
        <v>81</v>
      </c>
      <c r="P1629" s="4">
        <f>+VLOOKUP($A1629,DATOS_CAPACITACIONES!A:L,12)</f>
        <v>81</v>
      </c>
      <c r="Q1629" s="3">
        <f t="shared" si="25"/>
        <v>1</v>
      </c>
    </row>
    <row r="1630" spans="1:17" ht="34.5" customHeight="1" x14ac:dyDescent="0.25">
      <c r="A1630" s="2">
        <v>65</v>
      </c>
      <c r="B1630" s="4" t="str">
        <f>+VLOOKUP($A1630,DATOS_CAPACITACIONES!A:B,2,0)</f>
        <v>SST</v>
      </c>
      <c r="C1630" s="4" t="str">
        <f>+VLOOKUP($A1630,DATOS_CAPACITACIONES!A:C,3,0)</f>
        <v>Jornada lúdica</v>
      </c>
      <c r="D1630" s="4">
        <f>+VLOOKUP($A1630,DATOS_CAPACITACIONES!A:D,4,0)</f>
        <v>0</v>
      </c>
      <c r="E1630" s="4" t="str">
        <f>+VLOOKUP($A1630,DATOS_CAPACITACIONES!A:E,5,0)</f>
        <v xml:space="preserve">Yady Bayona </v>
      </c>
      <c r="F1630" s="4" t="str">
        <f>+VLOOKUP($A1630,DATOS_CAPACITACIONES!A:F,6,0)</f>
        <v xml:space="preserve">Felipe Arias </v>
      </c>
      <c r="G1630" s="4" t="str">
        <f>+VLOOKUP($A1630,DATOS_CAPACITACIONES!A:G,7,0)</f>
        <v xml:space="preserve">Finca El Pilar </v>
      </c>
      <c r="H1630" s="5">
        <f>+VLOOKUP($A1630,DATOS_CAPACITACIONES!A:H,8,0)</f>
        <v>44445</v>
      </c>
      <c r="I1630" s="4">
        <f>+VLOOKUP($A1630,DATOS_CAPACITACIONES!A:I,9,0)</f>
        <v>480</v>
      </c>
      <c r="J1630" s="2">
        <v>10187350</v>
      </c>
      <c r="K1630" s="4" t="str">
        <f>+VLOOKUP($J1630,DATOS_PERSONAL!B:C,2,0)</f>
        <v>N/A</v>
      </c>
      <c r="L1630" s="4" t="str">
        <f>+VLOOKUP($J1630,DATOS_PERSONAL!B:D,3,0)</f>
        <v>WILSON</v>
      </c>
      <c r="M1630" s="4" t="str">
        <f>+VLOOKUP($J1630,DATOS_PERSONAL!B:E,4,0)</f>
        <v>DIAZ BERNAL</v>
      </c>
      <c r="N1630" s="4" t="str">
        <f>+VLOOKUP($J1630,DATOS_PERSONAL!B:F,5,0)</f>
        <v>PALMERAS CARARABO S.A.</v>
      </c>
      <c r="O1630" s="4">
        <f>+VLOOKUP($A1630,DATOS_CAPACITACIONES!A:N,11)</f>
        <v>81</v>
      </c>
      <c r="P1630" s="4">
        <f>+VLOOKUP($A1630,DATOS_CAPACITACIONES!A:L,12)</f>
        <v>81</v>
      </c>
      <c r="Q1630" s="3">
        <f t="shared" si="25"/>
        <v>1</v>
      </c>
    </row>
    <row r="1631" spans="1:17" ht="34.5" customHeight="1" x14ac:dyDescent="0.25">
      <c r="A1631" s="2">
        <v>65</v>
      </c>
      <c r="B1631" s="4" t="str">
        <f>+VLOOKUP($A1631,DATOS_CAPACITACIONES!A:B,2,0)</f>
        <v>SST</v>
      </c>
      <c r="C1631" s="4" t="str">
        <f>+VLOOKUP($A1631,DATOS_CAPACITACIONES!A:C,3,0)</f>
        <v>Jornada lúdica</v>
      </c>
      <c r="D1631" s="4">
        <f>+VLOOKUP($A1631,DATOS_CAPACITACIONES!A:D,4,0)</f>
        <v>0</v>
      </c>
      <c r="E1631" s="4" t="str">
        <f>+VLOOKUP($A1631,DATOS_CAPACITACIONES!A:E,5,0)</f>
        <v xml:space="preserve">Yady Bayona </v>
      </c>
      <c r="F1631" s="4" t="str">
        <f>+VLOOKUP($A1631,DATOS_CAPACITACIONES!A:F,6,0)</f>
        <v xml:space="preserve">Felipe Arias </v>
      </c>
      <c r="G1631" s="4" t="str">
        <f>+VLOOKUP($A1631,DATOS_CAPACITACIONES!A:G,7,0)</f>
        <v xml:space="preserve">Finca El Pilar </v>
      </c>
      <c r="H1631" s="5">
        <f>+VLOOKUP($A1631,DATOS_CAPACITACIONES!A:H,8,0)</f>
        <v>44445</v>
      </c>
      <c r="I1631" s="4">
        <f>+VLOOKUP($A1631,DATOS_CAPACITACIONES!A:I,9,0)</f>
        <v>480</v>
      </c>
      <c r="J1631" s="2">
        <v>38360656</v>
      </c>
      <c r="K1631" s="4">
        <f>+VLOOKUP($J1631,DATOS_PERSONAL!B:C,2,0)</f>
        <v>1039</v>
      </c>
      <c r="L1631" s="4" t="str">
        <f>+VLOOKUP($J1631,DATOS_PERSONAL!B:D,3,0)</f>
        <v>EMILCE</v>
      </c>
      <c r="M1631" s="4" t="str">
        <f>+VLOOKUP($J1631,DATOS_PERSONAL!B:E,4,0)</f>
        <v xml:space="preserve">CESPEDES CANAS </v>
      </c>
      <c r="N1631" s="4" t="str">
        <f>+VLOOKUP($J1631,DATOS_PERSONAL!B:F,5,0)</f>
        <v>OROBERLÍN S.A.S.</v>
      </c>
      <c r="O1631" s="4">
        <f>+VLOOKUP($A1631,DATOS_CAPACITACIONES!A:N,11)</f>
        <v>81</v>
      </c>
      <c r="P1631" s="4">
        <f>+VLOOKUP($A1631,DATOS_CAPACITACIONES!A:L,12)</f>
        <v>81</v>
      </c>
      <c r="Q1631" s="3">
        <f t="shared" si="25"/>
        <v>1</v>
      </c>
    </row>
    <row r="1632" spans="1:17" ht="34.5" customHeight="1" x14ac:dyDescent="0.25">
      <c r="A1632" s="2">
        <v>65</v>
      </c>
      <c r="B1632" s="4" t="str">
        <f>+VLOOKUP($A1632,DATOS_CAPACITACIONES!A:B,2,0)</f>
        <v>SST</v>
      </c>
      <c r="C1632" s="4" t="str">
        <f>+VLOOKUP($A1632,DATOS_CAPACITACIONES!A:C,3,0)</f>
        <v>Jornada lúdica</v>
      </c>
      <c r="D1632" s="4">
        <f>+VLOOKUP($A1632,DATOS_CAPACITACIONES!A:D,4,0)</f>
        <v>0</v>
      </c>
      <c r="E1632" s="4" t="str">
        <f>+VLOOKUP($A1632,DATOS_CAPACITACIONES!A:E,5,0)</f>
        <v xml:space="preserve">Yady Bayona </v>
      </c>
      <c r="F1632" s="4" t="str">
        <f>+VLOOKUP($A1632,DATOS_CAPACITACIONES!A:F,6,0)</f>
        <v xml:space="preserve">Felipe Arias </v>
      </c>
      <c r="G1632" s="4" t="str">
        <f>+VLOOKUP($A1632,DATOS_CAPACITACIONES!A:G,7,0)</f>
        <v xml:space="preserve">Finca El Pilar </v>
      </c>
      <c r="H1632" s="5">
        <f>+VLOOKUP($A1632,DATOS_CAPACITACIONES!A:H,8,0)</f>
        <v>44445</v>
      </c>
      <c r="I1632" s="4">
        <f>+VLOOKUP($A1632,DATOS_CAPACITACIONES!A:I,9,0)</f>
        <v>480</v>
      </c>
      <c r="J1632" s="2">
        <v>1006795353</v>
      </c>
      <c r="K1632" s="4">
        <f>+VLOOKUP($J1632,DATOS_PERSONAL!B:C,2,0)</f>
        <v>1533</v>
      </c>
      <c r="L1632" s="4" t="str">
        <f>+VLOOKUP($J1632,DATOS_PERSONAL!B:D,3,0)</f>
        <v xml:space="preserve"> LUIS JEFREY</v>
      </c>
      <c r="M1632" s="4" t="str">
        <f>+VLOOKUP($J1632,DATOS_PERSONAL!B:E,4,0)</f>
        <v>CASTRO NARVAEZ</v>
      </c>
      <c r="N1632" s="4" t="str">
        <f>+VLOOKUP($J1632,DATOS_PERSONAL!B:F,5,0)</f>
        <v>OROBERLÍN S.A.S.</v>
      </c>
      <c r="O1632" s="4">
        <f>+VLOOKUP($A1632,DATOS_CAPACITACIONES!A:N,11)</f>
        <v>81</v>
      </c>
      <c r="P1632" s="4">
        <f>+VLOOKUP($A1632,DATOS_CAPACITACIONES!A:L,12)</f>
        <v>81</v>
      </c>
      <c r="Q1632" s="3">
        <f t="shared" si="25"/>
        <v>1</v>
      </c>
    </row>
    <row r="1633" spans="1:17" ht="34.5" customHeight="1" x14ac:dyDescent="0.25">
      <c r="A1633" s="2">
        <v>65</v>
      </c>
      <c r="B1633" s="4" t="str">
        <f>+VLOOKUP($A1633,DATOS_CAPACITACIONES!A:B,2,0)</f>
        <v>SST</v>
      </c>
      <c r="C1633" s="4" t="str">
        <f>+VLOOKUP($A1633,DATOS_CAPACITACIONES!A:C,3,0)</f>
        <v>Jornada lúdica</v>
      </c>
      <c r="D1633" s="4">
        <f>+VLOOKUP($A1633,DATOS_CAPACITACIONES!A:D,4,0)</f>
        <v>0</v>
      </c>
      <c r="E1633" s="4" t="str">
        <f>+VLOOKUP($A1633,DATOS_CAPACITACIONES!A:E,5,0)</f>
        <v xml:space="preserve">Yady Bayona </v>
      </c>
      <c r="F1633" s="4" t="str">
        <f>+VLOOKUP($A1633,DATOS_CAPACITACIONES!A:F,6,0)</f>
        <v xml:space="preserve">Felipe Arias </v>
      </c>
      <c r="G1633" s="4" t="str">
        <f>+VLOOKUP($A1633,DATOS_CAPACITACIONES!A:G,7,0)</f>
        <v xml:space="preserve">Finca El Pilar </v>
      </c>
      <c r="H1633" s="5">
        <f>+VLOOKUP($A1633,DATOS_CAPACITACIONES!A:H,8,0)</f>
        <v>44445</v>
      </c>
      <c r="I1633" s="4">
        <f>+VLOOKUP($A1633,DATOS_CAPACITACIONES!A:I,9,0)</f>
        <v>480</v>
      </c>
      <c r="J1633" s="2">
        <v>1109411143</v>
      </c>
      <c r="K1633" s="4">
        <f>+VLOOKUP($J1633,DATOS_PERSONAL!B:C,2,0)</f>
        <v>1477</v>
      </c>
      <c r="L1633" s="4" t="str">
        <f>+VLOOKUP($J1633,DATOS_PERSONAL!B:D,3,0)</f>
        <v>YISSY FERNANDA</v>
      </c>
      <c r="M1633" s="4" t="str">
        <f>+VLOOKUP($J1633,DATOS_PERSONAL!B:E,4,0)</f>
        <v xml:space="preserve">CASTRO CESPEDES </v>
      </c>
      <c r="N1633" s="4" t="str">
        <f>+VLOOKUP($J1633,DATOS_PERSONAL!B:F,5,0)</f>
        <v>OROBERLÍN S.A.S.</v>
      </c>
      <c r="O1633" s="4">
        <f>+VLOOKUP($A1633,DATOS_CAPACITACIONES!A:N,11)</f>
        <v>81</v>
      </c>
      <c r="P1633" s="4">
        <f>+VLOOKUP($A1633,DATOS_CAPACITACIONES!A:L,12)</f>
        <v>81</v>
      </c>
      <c r="Q1633" s="3">
        <f t="shared" si="25"/>
        <v>1</v>
      </c>
    </row>
    <row r="1634" spans="1:17" ht="34.5" customHeight="1" x14ac:dyDescent="0.25">
      <c r="A1634" s="2">
        <v>65</v>
      </c>
      <c r="B1634" s="4" t="str">
        <f>+VLOOKUP($A1634,DATOS_CAPACITACIONES!A:B,2,0)</f>
        <v>SST</v>
      </c>
      <c r="C1634" s="4" t="str">
        <f>+VLOOKUP($A1634,DATOS_CAPACITACIONES!A:C,3,0)</f>
        <v>Jornada lúdica</v>
      </c>
      <c r="D1634" s="4">
        <f>+VLOOKUP($A1634,DATOS_CAPACITACIONES!A:D,4,0)</f>
        <v>0</v>
      </c>
      <c r="E1634" s="4" t="str">
        <f>+VLOOKUP($A1634,DATOS_CAPACITACIONES!A:E,5,0)</f>
        <v xml:space="preserve">Yady Bayona </v>
      </c>
      <c r="F1634" s="4" t="str">
        <f>+VLOOKUP($A1634,DATOS_CAPACITACIONES!A:F,6,0)</f>
        <v xml:space="preserve">Felipe Arias </v>
      </c>
      <c r="G1634" s="4" t="str">
        <f>+VLOOKUP($A1634,DATOS_CAPACITACIONES!A:G,7,0)</f>
        <v xml:space="preserve">Finca El Pilar </v>
      </c>
      <c r="H1634" s="5">
        <f>+VLOOKUP($A1634,DATOS_CAPACITACIONES!A:H,8,0)</f>
        <v>44445</v>
      </c>
      <c r="I1634" s="4">
        <f>+VLOOKUP($A1634,DATOS_CAPACITACIONES!A:I,9,0)</f>
        <v>480</v>
      </c>
      <c r="J1634" s="2">
        <v>1122142973</v>
      </c>
      <c r="K1634" s="4">
        <f>+VLOOKUP($J1634,DATOS_PERSONAL!B:C,2,0)</f>
        <v>1415</v>
      </c>
      <c r="L1634" s="4" t="str">
        <f>+VLOOKUP($J1634,DATOS_PERSONAL!B:D,3,0)</f>
        <v xml:space="preserve"> ERIKA DAYANA</v>
      </c>
      <c r="M1634" s="4" t="str">
        <f>+VLOOKUP($J1634,DATOS_PERSONAL!B:E,4,0)</f>
        <v>CARO MORA</v>
      </c>
      <c r="N1634" s="4" t="str">
        <f>+VLOOKUP($J1634,DATOS_PERSONAL!B:F,5,0)</f>
        <v>OROBERLÍN S.A.S.</v>
      </c>
      <c r="O1634" s="4">
        <f>+VLOOKUP($A1634,DATOS_CAPACITACIONES!A:N,11)</f>
        <v>81</v>
      </c>
      <c r="P1634" s="4">
        <f>+VLOOKUP($A1634,DATOS_CAPACITACIONES!A:L,12)</f>
        <v>81</v>
      </c>
      <c r="Q1634" s="3">
        <f t="shared" si="25"/>
        <v>1</v>
      </c>
    </row>
    <row r="1635" spans="1:17" ht="34.5" customHeight="1" x14ac:dyDescent="0.25">
      <c r="A1635" s="2">
        <v>65</v>
      </c>
      <c r="B1635" s="4" t="str">
        <f>+VLOOKUP($A1635,DATOS_CAPACITACIONES!A:B,2,0)</f>
        <v>SST</v>
      </c>
      <c r="C1635" s="4" t="str">
        <f>+VLOOKUP($A1635,DATOS_CAPACITACIONES!A:C,3,0)</f>
        <v>Jornada lúdica</v>
      </c>
      <c r="D1635" s="4">
        <f>+VLOOKUP($A1635,DATOS_CAPACITACIONES!A:D,4,0)</f>
        <v>0</v>
      </c>
      <c r="E1635" s="4" t="str">
        <f>+VLOOKUP($A1635,DATOS_CAPACITACIONES!A:E,5,0)</f>
        <v xml:space="preserve">Yady Bayona </v>
      </c>
      <c r="F1635" s="4" t="str">
        <f>+VLOOKUP($A1635,DATOS_CAPACITACIONES!A:F,6,0)</f>
        <v xml:space="preserve">Felipe Arias </v>
      </c>
      <c r="G1635" s="4" t="str">
        <f>+VLOOKUP($A1635,DATOS_CAPACITACIONES!A:G,7,0)</f>
        <v xml:space="preserve">Finca El Pilar </v>
      </c>
      <c r="H1635" s="5">
        <f>+VLOOKUP($A1635,DATOS_CAPACITACIONES!A:H,8,0)</f>
        <v>44445</v>
      </c>
      <c r="I1635" s="4">
        <f>+VLOOKUP($A1635,DATOS_CAPACITACIONES!A:I,9,0)</f>
        <v>480</v>
      </c>
      <c r="J1635" s="2">
        <v>1103219172</v>
      </c>
      <c r="K1635" s="4">
        <f>+VLOOKUP($J1635,DATOS_PERSONAL!B:C,2,0)</f>
        <v>1230</v>
      </c>
      <c r="L1635" s="4" t="str">
        <f>+VLOOKUP($J1635,DATOS_PERSONAL!B:D,3,0)</f>
        <v>PABLO SEGUNDO</v>
      </c>
      <c r="M1635" s="4" t="str">
        <f>+VLOOKUP($J1635,DATOS_PERSONAL!B:E,4,0)</f>
        <v xml:space="preserve">CARDENAS MUÑOZ </v>
      </c>
      <c r="N1635" s="4" t="str">
        <f>+VLOOKUP($J1635,DATOS_PERSONAL!B:F,5,0)</f>
        <v>OROBERLÍN S.A.S.</v>
      </c>
      <c r="O1635" s="4">
        <f>+VLOOKUP($A1635,DATOS_CAPACITACIONES!A:N,11)</f>
        <v>81</v>
      </c>
      <c r="P1635" s="4">
        <f>+VLOOKUP($A1635,DATOS_CAPACITACIONES!A:L,12)</f>
        <v>81</v>
      </c>
      <c r="Q1635" s="3">
        <f t="shared" si="25"/>
        <v>1</v>
      </c>
    </row>
    <row r="1636" spans="1:17" ht="34.5" customHeight="1" x14ac:dyDescent="0.25">
      <c r="A1636" s="2">
        <v>65</v>
      </c>
      <c r="B1636" s="4" t="str">
        <f>+VLOOKUP($A1636,DATOS_CAPACITACIONES!A:B,2,0)</f>
        <v>SST</v>
      </c>
      <c r="C1636" s="4" t="str">
        <f>+VLOOKUP($A1636,DATOS_CAPACITACIONES!A:C,3,0)</f>
        <v>Jornada lúdica</v>
      </c>
      <c r="D1636" s="4">
        <f>+VLOOKUP($A1636,DATOS_CAPACITACIONES!A:D,4,0)</f>
        <v>0</v>
      </c>
      <c r="E1636" s="4" t="str">
        <f>+VLOOKUP($A1636,DATOS_CAPACITACIONES!A:E,5,0)</f>
        <v xml:space="preserve">Yady Bayona </v>
      </c>
      <c r="F1636" s="4" t="str">
        <f>+VLOOKUP($A1636,DATOS_CAPACITACIONES!A:F,6,0)</f>
        <v xml:space="preserve">Felipe Arias </v>
      </c>
      <c r="G1636" s="4" t="str">
        <f>+VLOOKUP($A1636,DATOS_CAPACITACIONES!A:G,7,0)</f>
        <v xml:space="preserve">Finca El Pilar </v>
      </c>
      <c r="H1636" s="5">
        <f>+VLOOKUP($A1636,DATOS_CAPACITACIONES!A:H,8,0)</f>
        <v>44445</v>
      </c>
      <c r="I1636" s="4">
        <f>+VLOOKUP($A1636,DATOS_CAPACITACIONES!A:I,9,0)</f>
        <v>480</v>
      </c>
      <c r="J1636" s="2">
        <v>7278364</v>
      </c>
      <c r="K1636" s="4">
        <f>+VLOOKUP($J1636,DATOS_PERSONAL!B:C,2,0)</f>
        <v>1001</v>
      </c>
      <c r="L1636" s="4" t="str">
        <f>+VLOOKUP($J1636,DATOS_PERSONAL!B:D,3,0)</f>
        <v xml:space="preserve"> OROSMAN</v>
      </c>
      <c r="M1636" s="4" t="str">
        <f>+VLOOKUP($J1636,DATOS_PERSONAL!B:E,4,0)</f>
        <v>BUITRAGO</v>
      </c>
      <c r="N1636" s="4" t="str">
        <f>+VLOOKUP($J1636,DATOS_PERSONAL!B:F,5,0)</f>
        <v>OROBERLÍN S.A.S.</v>
      </c>
      <c r="O1636" s="4">
        <f>+VLOOKUP($A1636,DATOS_CAPACITACIONES!A:N,11)</f>
        <v>81</v>
      </c>
      <c r="P1636" s="4">
        <f>+VLOOKUP($A1636,DATOS_CAPACITACIONES!A:L,12)</f>
        <v>81</v>
      </c>
      <c r="Q1636" s="3">
        <f t="shared" si="25"/>
        <v>1</v>
      </c>
    </row>
    <row r="1637" spans="1:17" ht="34.5" customHeight="1" x14ac:dyDescent="0.25">
      <c r="A1637" s="2">
        <v>65</v>
      </c>
      <c r="B1637" s="4" t="str">
        <f>+VLOOKUP($A1637,DATOS_CAPACITACIONES!A:B,2,0)</f>
        <v>SST</v>
      </c>
      <c r="C1637" s="4" t="str">
        <f>+VLOOKUP($A1637,DATOS_CAPACITACIONES!A:C,3,0)</f>
        <v>Jornada lúdica</v>
      </c>
      <c r="D1637" s="4">
        <f>+VLOOKUP($A1637,DATOS_CAPACITACIONES!A:D,4,0)</f>
        <v>0</v>
      </c>
      <c r="E1637" s="4" t="str">
        <f>+VLOOKUP($A1637,DATOS_CAPACITACIONES!A:E,5,0)</f>
        <v xml:space="preserve">Yady Bayona </v>
      </c>
      <c r="F1637" s="4" t="str">
        <f>+VLOOKUP($A1637,DATOS_CAPACITACIONES!A:F,6,0)</f>
        <v xml:space="preserve">Felipe Arias </v>
      </c>
      <c r="G1637" s="4" t="str">
        <f>+VLOOKUP($A1637,DATOS_CAPACITACIONES!A:G,7,0)</f>
        <v xml:space="preserve">Finca El Pilar </v>
      </c>
      <c r="H1637" s="5">
        <f>+VLOOKUP($A1637,DATOS_CAPACITACIONES!A:H,8,0)</f>
        <v>44445</v>
      </c>
      <c r="I1637" s="4">
        <f>+VLOOKUP($A1637,DATOS_CAPACITACIONES!A:I,9,0)</f>
        <v>480</v>
      </c>
      <c r="J1637" s="2">
        <v>1006697383</v>
      </c>
      <c r="K1637" s="4">
        <f>+VLOOKUP($J1637,DATOS_PERSONAL!B:C,2,0)</f>
        <v>1535</v>
      </c>
      <c r="L1637" s="4" t="str">
        <f>+VLOOKUP($J1637,DATOS_PERSONAL!B:D,3,0)</f>
        <v>DIANA SOFIA</v>
      </c>
      <c r="M1637" s="4" t="str">
        <f>+VLOOKUP($J1637,DATOS_PERSONAL!B:E,4,0)</f>
        <v xml:space="preserve">BLANCO ANDRADE </v>
      </c>
      <c r="N1637" s="4" t="str">
        <f>+VLOOKUP($J1637,DATOS_PERSONAL!B:F,5,0)</f>
        <v>OROBERLÍN S.A.S.</v>
      </c>
      <c r="O1637" s="4">
        <f>+VLOOKUP($A1637,DATOS_CAPACITACIONES!A:N,11)</f>
        <v>81</v>
      </c>
      <c r="P1637" s="4">
        <f>+VLOOKUP($A1637,DATOS_CAPACITACIONES!A:L,12)</f>
        <v>81</v>
      </c>
      <c r="Q1637" s="3">
        <f t="shared" si="25"/>
        <v>1</v>
      </c>
    </row>
    <row r="1638" spans="1:17" ht="34.5" customHeight="1" x14ac:dyDescent="0.25">
      <c r="A1638" s="2">
        <v>65</v>
      </c>
      <c r="B1638" s="4" t="str">
        <f>+VLOOKUP($A1638,DATOS_CAPACITACIONES!A:B,2,0)</f>
        <v>SST</v>
      </c>
      <c r="C1638" s="4" t="str">
        <f>+VLOOKUP($A1638,DATOS_CAPACITACIONES!A:C,3,0)</f>
        <v>Jornada lúdica</v>
      </c>
      <c r="D1638" s="4">
        <f>+VLOOKUP($A1638,DATOS_CAPACITACIONES!A:D,4,0)</f>
        <v>0</v>
      </c>
      <c r="E1638" s="4" t="str">
        <f>+VLOOKUP($A1638,DATOS_CAPACITACIONES!A:E,5,0)</f>
        <v xml:space="preserve">Yady Bayona </v>
      </c>
      <c r="F1638" s="4" t="str">
        <f>+VLOOKUP($A1638,DATOS_CAPACITACIONES!A:F,6,0)</f>
        <v xml:space="preserve">Felipe Arias </v>
      </c>
      <c r="G1638" s="4" t="str">
        <f>+VLOOKUP($A1638,DATOS_CAPACITACIONES!A:G,7,0)</f>
        <v xml:space="preserve">Finca El Pilar </v>
      </c>
      <c r="H1638" s="5">
        <f>+VLOOKUP($A1638,DATOS_CAPACITACIONES!A:H,8,0)</f>
        <v>44445</v>
      </c>
      <c r="I1638" s="4">
        <f>+VLOOKUP($A1638,DATOS_CAPACITACIONES!A:I,9,0)</f>
        <v>480</v>
      </c>
      <c r="J1638" s="2">
        <v>11323827</v>
      </c>
      <c r="K1638" s="4" t="str">
        <f>+VLOOKUP($J1638,DATOS_PERSONAL!B:C,2,0)</f>
        <v>N/A</v>
      </c>
      <c r="L1638" s="4" t="str">
        <f>+VLOOKUP($J1638,DATOS_PERSONAL!B:D,3,0)</f>
        <v>ARQUIMEDES</v>
      </c>
      <c r="M1638" s="4" t="str">
        <f>+VLOOKUP($J1638,DATOS_PERSONAL!B:E,4,0)</f>
        <v>BERNAL</v>
      </c>
      <c r="N1638" s="4" t="str">
        <f>+VLOOKUP($J1638,DATOS_PERSONAL!B:F,5,0)</f>
        <v>PALMERAS CARARABO S.A.</v>
      </c>
      <c r="O1638" s="4">
        <f>+VLOOKUP($A1638,DATOS_CAPACITACIONES!A:N,11)</f>
        <v>81</v>
      </c>
      <c r="P1638" s="4">
        <f>+VLOOKUP($A1638,DATOS_CAPACITACIONES!A:L,12)</f>
        <v>81</v>
      </c>
      <c r="Q1638" s="3">
        <f t="shared" si="25"/>
        <v>1</v>
      </c>
    </row>
    <row r="1639" spans="1:17" ht="34.5" customHeight="1" x14ac:dyDescent="0.25">
      <c r="A1639" s="2">
        <v>65</v>
      </c>
      <c r="B1639" s="4" t="str">
        <f>+VLOOKUP($A1639,DATOS_CAPACITACIONES!A:B,2,0)</f>
        <v>SST</v>
      </c>
      <c r="C1639" s="4" t="str">
        <f>+VLOOKUP($A1639,DATOS_CAPACITACIONES!A:C,3,0)</f>
        <v>Jornada lúdica</v>
      </c>
      <c r="D1639" s="4">
        <f>+VLOOKUP($A1639,DATOS_CAPACITACIONES!A:D,4,0)</f>
        <v>0</v>
      </c>
      <c r="E1639" s="4" t="str">
        <f>+VLOOKUP($A1639,DATOS_CAPACITACIONES!A:E,5,0)</f>
        <v xml:space="preserve">Yady Bayona </v>
      </c>
      <c r="F1639" s="4" t="str">
        <f>+VLOOKUP($A1639,DATOS_CAPACITACIONES!A:F,6,0)</f>
        <v xml:space="preserve">Felipe Arias </v>
      </c>
      <c r="G1639" s="4" t="str">
        <f>+VLOOKUP($A1639,DATOS_CAPACITACIONES!A:G,7,0)</f>
        <v xml:space="preserve">Finca El Pilar </v>
      </c>
      <c r="H1639" s="5">
        <f>+VLOOKUP($A1639,DATOS_CAPACITACIONES!A:H,8,0)</f>
        <v>44445</v>
      </c>
      <c r="I1639" s="4">
        <f>+VLOOKUP($A1639,DATOS_CAPACITACIONES!A:I,9,0)</f>
        <v>480</v>
      </c>
      <c r="J1639" s="2">
        <v>1193531410</v>
      </c>
      <c r="K1639" s="4">
        <f>+VLOOKUP($J1639,DATOS_PERSONAL!B:C,2,0)</f>
        <v>1544</v>
      </c>
      <c r="L1639" s="4" t="str">
        <f>+VLOOKUP($J1639,DATOS_PERSONAL!B:D,3,0)</f>
        <v>SARA DANIELA</v>
      </c>
      <c r="M1639" s="4" t="str">
        <f>+VLOOKUP($J1639,DATOS_PERSONAL!B:E,4,0)</f>
        <v xml:space="preserve">BELTRAN MORENO </v>
      </c>
      <c r="N1639" s="4" t="str">
        <f>+VLOOKUP($J1639,DATOS_PERSONAL!B:F,5,0)</f>
        <v>OROBERLÍN S.A.S.</v>
      </c>
      <c r="O1639" s="4">
        <f>+VLOOKUP($A1639,DATOS_CAPACITACIONES!A:N,11)</f>
        <v>81</v>
      </c>
      <c r="P1639" s="4">
        <f>+VLOOKUP($A1639,DATOS_CAPACITACIONES!A:L,12)</f>
        <v>81</v>
      </c>
      <c r="Q1639" s="3">
        <f t="shared" si="25"/>
        <v>1</v>
      </c>
    </row>
    <row r="1640" spans="1:17" ht="34.5" customHeight="1" x14ac:dyDescent="0.25">
      <c r="A1640" s="2">
        <v>65</v>
      </c>
      <c r="B1640" s="4" t="str">
        <f>+VLOOKUP($A1640,DATOS_CAPACITACIONES!A:B,2,0)</f>
        <v>SST</v>
      </c>
      <c r="C1640" s="4" t="str">
        <f>+VLOOKUP($A1640,DATOS_CAPACITACIONES!A:C,3,0)</f>
        <v>Jornada lúdica</v>
      </c>
      <c r="D1640" s="4">
        <f>+VLOOKUP($A1640,DATOS_CAPACITACIONES!A:D,4,0)</f>
        <v>0</v>
      </c>
      <c r="E1640" s="4" t="str">
        <f>+VLOOKUP($A1640,DATOS_CAPACITACIONES!A:E,5,0)</f>
        <v xml:space="preserve">Yady Bayona </v>
      </c>
      <c r="F1640" s="4" t="str">
        <f>+VLOOKUP($A1640,DATOS_CAPACITACIONES!A:F,6,0)</f>
        <v xml:space="preserve">Felipe Arias </v>
      </c>
      <c r="G1640" s="4" t="str">
        <f>+VLOOKUP($A1640,DATOS_CAPACITACIONES!A:G,7,0)</f>
        <v xml:space="preserve">Finca El Pilar </v>
      </c>
      <c r="H1640" s="5">
        <f>+VLOOKUP($A1640,DATOS_CAPACITACIONES!A:H,8,0)</f>
        <v>44445</v>
      </c>
      <c r="I1640" s="4">
        <f>+VLOOKUP($A1640,DATOS_CAPACITACIONES!A:I,9,0)</f>
        <v>480</v>
      </c>
      <c r="J1640" s="2">
        <v>1121917518</v>
      </c>
      <c r="K1640" s="4" t="str">
        <f>+VLOOKUP($J1640,DATOS_PERSONAL!B:C,2,0)</f>
        <v>N/A</v>
      </c>
      <c r="L1640" s="4" t="str">
        <f>+VLOOKUP($J1640,DATOS_PERSONAL!B:D,3,0)</f>
        <v xml:space="preserve"> CARLOS ALBEIRO</v>
      </c>
      <c r="M1640" s="4" t="str">
        <f>+VLOOKUP($J1640,DATOS_PERSONAL!B:E,4,0)</f>
        <v>BECERRA ZAMORA</v>
      </c>
      <c r="N1640" s="4" t="str">
        <f>+VLOOKUP($J1640,DATOS_PERSONAL!B:F,5,0)</f>
        <v>PALMERAS CARARABO S.A.</v>
      </c>
      <c r="O1640" s="4">
        <f>+VLOOKUP($A1640,DATOS_CAPACITACIONES!A:N,11)</f>
        <v>81</v>
      </c>
      <c r="P1640" s="4">
        <f>+VLOOKUP($A1640,DATOS_CAPACITACIONES!A:L,12)</f>
        <v>81</v>
      </c>
      <c r="Q1640" s="3">
        <f t="shared" si="25"/>
        <v>1</v>
      </c>
    </row>
    <row r="1641" spans="1:17" ht="34.5" customHeight="1" x14ac:dyDescent="0.25">
      <c r="A1641" s="2">
        <v>65</v>
      </c>
      <c r="B1641" s="4" t="str">
        <f>+VLOOKUP($A1641,DATOS_CAPACITACIONES!A:B,2,0)</f>
        <v>SST</v>
      </c>
      <c r="C1641" s="4" t="str">
        <f>+VLOOKUP($A1641,DATOS_CAPACITACIONES!A:C,3,0)</f>
        <v>Jornada lúdica</v>
      </c>
      <c r="D1641" s="4">
        <f>+VLOOKUP($A1641,DATOS_CAPACITACIONES!A:D,4,0)</f>
        <v>0</v>
      </c>
      <c r="E1641" s="4" t="str">
        <f>+VLOOKUP($A1641,DATOS_CAPACITACIONES!A:E,5,0)</f>
        <v xml:space="preserve">Yady Bayona </v>
      </c>
      <c r="F1641" s="4" t="str">
        <f>+VLOOKUP($A1641,DATOS_CAPACITACIONES!A:F,6,0)</f>
        <v xml:space="preserve">Felipe Arias </v>
      </c>
      <c r="G1641" s="4" t="str">
        <f>+VLOOKUP($A1641,DATOS_CAPACITACIONES!A:G,7,0)</f>
        <v xml:space="preserve">Finca El Pilar </v>
      </c>
      <c r="H1641" s="5">
        <f>+VLOOKUP($A1641,DATOS_CAPACITACIONES!A:H,8,0)</f>
        <v>44445</v>
      </c>
      <c r="I1641" s="4">
        <f>+VLOOKUP($A1641,DATOS_CAPACITACIONES!A:I,9,0)</f>
        <v>480</v>
      </c>
      <c r="J1641" s="2">
        <v>1052702515</v>
      </c>
      <c r="K1641" s="4">
        <f>+VLOOKUP($J1641,DATOS_PERSONAL!B:C,2,0)</f>
        <v>1517</v>
      </c>
      <c r="L1641" s="4" t="str">
        <f>+VLOOKUP($J1641,DATOS_PERSONAL!B:D,3,0)</f>
        <v xml:space="preserve"> ALEXANDER</v>
      </c>
      <c r="M1641" s="4" t="str">
        <f>+VLOOKUP($J1641,DATOS_PERSONAL!B:E,4,0)</f>
        <v>ANGULO CANTILLO</v>
      </c>
      <c r="N1641" s="4" t="str">
        <f>+VLOOKUP($J1641,DATOS_PERSONAL!B:F,5,0)</f>
        <v>OROBERLÍN S.A.S.</v>
      </c>
      <c r="O1641" s="4">
        <f>+VLOOKUP($A1641,DATOS_CAPACITACIONES!A:N,11)</f>
        <v>81</v>
      </c>
      <c r="P1641" s="4">
        <f>+VLOOKUP($A1641,DATOS_CAPACITACIONES!A:L,12)</f>
        <v>81</v>
      </c>
      <c r="Q1641" s="3">
        <f t="shared" si="25"/>
        <v>1</v>
      </c>
    </row>
    <row r="1642" spans="1:17" ht="34.5" customHeight="1" x14ac:dyDescent="0.25">
      <c r="A1642" s="2">
        <v>65</v>
      </c>
      <c r="B1642" s="4" t="str">
        <f>+VLOOKUP($A1642,DATOS_CAPACITACIONES!A:B,2,0)</f>
        <v>SST</v>
      </c>
      <c r="C1642" s="4" t="str">
        <f>+VLOOKUP($A1642,DATOS_CAPACITACIONES!A:C,3,0)</f>
        <v>Jornada lúdica</v>
      </c>
      <c r="D1642" s="4">
        <f>+VLOOKUP($A1642,DATOS_CAPACITACIONES!A:D,4,0)</f>
        <v>0</v>
      </c>
      <c r="E1642" s="4" t="str">
        <f>+VLOOKUP($A1642,DATOS_CAPACITACIONES!A:E,5,0)</f>
        <v xml:space="preserve">Yady Bayona </v>
      </c>
      <c r="F1642" s="4" t="str">
        <f>+VLOOKUP($A1642,DATOS_CAPACITACIONES!A:F,6,0)</f>
        <v xml:space="preserve">Felipe Arias </v>
      </c>
      <c r="G1642" s="4" t="str">
        <f>+VLOOKUP($A1642,DATOS_CAPACITACIONES!A:G,7,0)</f>
        <v xml:space="preserve">Finca El Pilar </v>
      </c>
      <c r="H1642" s="5">
        <f>+VLOOKUP($A1642,DATOS_CAPACITACIONES!A:H,8,0)</f>
        <v>44445</v>
      </c>
      <c r="I1642" s="4">
        <f>+VLOOKUP($A1642,DATOS_CAPACITACIONES!A:I,9,0)</f>
        <v>480</v>
      </c>
      <c r="J1642" s="2">
        <v>1120499197</v>
      </c>
      <c r="K1642" s="4">
        <f>+VLOOKUP($J1642,DATOS_PERSONAL!B:C,2,0)</f>
        <v>1065</v>
      </c>
      <c r="L1642" s="4" t="str">
        <f>+VLOOKUP($J1642,DATOS_PERSONAL!B:D,3,0)</f>
        <v>LADY JOHANA</v>
      </c>
      <c r="M1642" s="4" t="str">
        <f>+VLOOKUP($J1642,DATOS_PERSONAL!B:E,4,0)</f>
        <v xml:space="preserve">ANDRADE SANCHEZ </v>
      </c>
      <c r="N1642" s="4" t="str">
        <f>+VLOOKUP($J1642,DATOS_PERSONAL!B:F,5,0)</f>
        <v>OROBERLÍN S.A.S.</v>
      </c>
      <c r="O1642" s="4">
        <f>+VLOOKUP($A1642,DATOS_CAPACITACIONES!A:N,11)</f>
        <v>81</v>
      </c>
      <c r="P1642" s="4">
        <f>+VLOOKUP($A1642,DATOS_CAPACITACIONES!A:L,12)</f>
        <v>81</v>
      </c>
      <c r="Q1642" s="3">
        <f t="shared" si="25"/>
        <v>1</v>
      </c>
    </row>
    <row r="1643" spans="1:17" ht="34.5" customHeight="1" x14ac:dyDescent="0.25">
      <c r="A1643" s="2">
        <v>65</v>
      </c>
      <c r="B1643" s="4" t="str">
        <f>+VLOOKUP($A1643,DATOS_CAPACITACIONES!A:B,2,0)</f>
        <v>SST</v>
      </c>
      <c r="C1643" s="4" t="str">
        <f>+VLOOKUP($A1643,DATOS_CAPACITACIONES!A:C,3,0)</f>
        <v>Jornada lúdica</v>
      </c>
      <c r="D1643" s="4">
        <f>+VLOOKUP($A1643,DATOS_CAPACITACIONES!A:D,4,0)</f>
        <v>0</v>
      </c>
      <c r="E1643" s="4" t="str">
        <f>+VLOOKUP($A1643,DATOS_CAPACITACIONES!A:E,5,0)</f>
        <v xml:space="preserve">Yady Bayona </v>
      </c>
      <c r="F1643" s="4" t="str">
        <f>+VLOOKUP($A1643,DATOS_CAPACITACIONES!A:F,6,0)</f>
        <v xml:space="preserve">Felipe Arias </v>
      </c>
      <c r="G1643" s="4" t="str">
        <f>+VLOOKUP($A1643,DATOS_CAPACITACIONES!A:G,7,0)</f>
        <v xml:space="preserve">Finca El Pilar </v>
      </c>
      <c r="H1643" s="5">
        <f>+VLOOKUP($A1643,DATOS_CAPACITACIONES!A:H,8,0)</f>
        <v>44445</v>
      </c>
      <c r="I1643" s="4">
        <f>+VLOOKUP($A1643,DATOS_CAPACITACIONES!A:I,9,0)</f>
        <v>480</v>
      </c>
      <c r="J1643" s="2">
        <v>1121844449</v>
      </c>
      <c r="K1643" s="4">
        <f>+VLOOKUP($J1643,DATOS_PERSONAL!B:C,2,0)</f>
        <v>1097</v>
      </c>
      <c r="L1643" s="4" t="str">
        <f>+VLOOKUP($J1643,DATOS_PERSONAL!B:D,3,0)</f>
        <v>JOSE MANUEL</v>
      </c>
      <c r="M1643" s="4" t="str">
        <f>+VLOOKUP($J1643,DATOS_PERSONAL!B:E,4,0)</f>
        <v xml:space="preserve">AMAYA GONZALEZ </v>
      </c>
      <c r="N1643" s="4" t="str">
        <f>+VLOOKUP($J1643,DATOS_PERSONAL!B:F,5,0)</f>
        <v>OROBERLÍN S.A.S.</v>
      </c>
      <c r="O1643" s="4">
        <f>+VLOOKUP($A1643,DATOS_CAPACITACIONES!A:N,11)</f>
        <v>81</v>
      </c>
      <c r="P1643" s="4">
        <f>+VLOOKUP($A1643,DATOS_CAPACITACIONES!A:L,12)</f>
        <v>81</v>
      </c>
      <c r="Q1643" s="3">
        <f t="shared" si="25"/>
        <v>1</v>
      </c>
    </row>
    <row r="1644" spans="1:17" ht="34.5" customHeight="1" x14ac:dyDescent="0.25">
      <c r="A1644" s="2">
        <v>65</v>
      </c>
      <c r="B1644" s="4" t="str">
        <f>+VLOOKUP($A1644,DATOS_CAPACITACIONES!A:B,2,0)</f>
        <v>SST</v>
      </c>
      <c r="C1644" s="4" t="str">
        <f>+VLOOKUP($A1644,DATOS_CAPACITACIONES!A:C,3,0)</f>
        <v>Jornada lúdica</v>
      </c>
      <c r="D1644" s="4">
        <f>+VLOOKUP($A1644,DATOS_CAPACITACIONES!A:D,4,0)</f>
        <v>0</v>
      </c>
      <c r="E1644" s="4" t="str">
        <f>+VLOOKUP($A1644,DATOS_CAPACITACIONES!A:E,5,0)</f>
        <v xml:space="preserve">Yady Bayona </v>
      </c>
      <c r="F1644" s="4" t="str">
        <f>+VLOOKUP($A1644,DATOS_CAPACITACIONES!A:F,6,0)</f>
        <v xml:space="preserve">Felipe Arias </v>
      </c>
      <c r="G1644" s="4" t="str">
        <f>+VLOOKUP($A1644,DATOS_CAPACITACIONES!A:G,7,0)</f>
        <v xml:space="preserve">Finca El Pilar </v>
      </c>
      <c r="H1644" s="5">
        <f>+VLOOKUP($A1644,DATOS_CAPACITACIONES!A:H,8,0)</f>
        <v>44445</v>
      </c>
      <c r="I1644" s="4">
        <f>+VLOOKUP($A1644,DATOS_CAPACITACIONES!A:I,9,0)</f>
        <v>480</v>
      </c>
      <c r="J1644" s="2">
        <v>1122126571</v>
      </c>
      <c r="K1644" s="4">
        <f>+VLOOKUP($J1644,DATOS_PERSONAL!B:C,2,0)</f>
        <v>1485</v>
      </c>
      <c r="L1644" s="4" t="str">
        <f>+VLOOKUP($J1644,DATOS_PERSONAL!B:D,3,0)</f>
        <v xml:space="preserve"> FREDY ALEXANDER</v>
      </c>
      <c r="M1644" s="4" t="str">
        <f>+VLOOKUP($J1644,DATOS_PERSONAL!B:E,4,0)</f>
        <v>ALVAREZ GALINDO</v>
      </c>
      <c r="N1644" s="4" t="str">
        <f>+VLOOKUP($J1644,DATOS_PERSONAL!B:F,5,0)</f>
        <v>OROBERLÍN S.A.S.</v>
      </c>
      <c r="O1644" s="4">
        <f>+VLOOKUP($A1644,DATOS_CAPACITACIONES!A:N,11)</f>
        <v>81</v>
      </c>
      <c r="P1644" s="4">
        <f>+VLOOKUP($A1644,DATOS_CAPACITACIONES!A:L,12)</f>
        <v>81</v>
      </c>
      <c r="Q1644" s="3">
        <f t="shared" si="25"/>
        <v>1</v>
      </c>
    </row>
    <row r="1645" spans="1:17" ht="34.5" customHeight="1" x14ac:dyDescent="0.25">
      <c r="A1645" s="2">
        <v>65</v>
      </c>
      <c r="B1645" s="4" t="str">
        <f>+VLOOKUP($A1645,DATOS_CAPACITACIONES!A:B,2,0)</f>
        <v>SST</v>
      </c>
      <c r="C1645" s="4" t="str">
        <f>+VLOOKUP($A1645,DATOS_CAPACITACIONES!A:C,3,0)</f>
        <v>Jornada lúdica</v>
      </c>
      <c r="D1645" s="4">
        <f>+VLOOKUP($A1645,DATOS_CAPACITACIONES!A:D,4,0)</f>
        <v>0</v>
      </c>
      <c r="E1645" s="4" t="str">
        <f>+VLOOKUP($A1645,DATOS_CAPACITACIONES!A:E,5,0)</f>
        <v xml:space="preserve">Yady Bayona </v>
      </c>
      <c r="F1645" s="4" t="str">
        <f>+VLOOKUP($A1645,DATOS_CAPACITACIONES!A:F,6,0)</f>
        <v xml:space="preserve">Felipe Arias </v>
      </c>
      <c r="G1645" s="4" t="str">
        <f>+VLOOKUP($A1645,DATOS_CAPACITACIONES!A:G,7,0)</f>
        <v xml:space="preserve">Finca El Pilar </v>
      </c>
      <c r="H1645" s="5">
        <f>+VLOOKUP($A1645,DATOS_CAPACITACIONES!A:H,8,0)</f>
        <v>44445</v>
      </c>
      <c r="I1645" s="4">
        <f>+VLOOKUP($A1645,DATOS_CAPACITACIONES!A:I,9,0)</f>
        <v>480</v>
      </c>
      <c r="J1645" s="2">
        <v>17328515</v>
      </c>
      <c r="K1645" s="4" t="str">
        <f>+VLOOKUP($J1645,DATOS_PERSONAL!B:C,2,0)</f>
        <v>N/A</v>
      </c>
      <c r="L1645" s="4" t="str">
        <f>+VLOOKUP($J1645,DATOS_PERSONAL!B:D,3,0)</f>
        <v>BENJAMIN</v>
      </c>
      <c r="M1645" s="4" t="str">
        <f>+VLOOKUP($J1645,DATOS_PERSONAL!B:E,4,0)</f>
        <v>ALDANA RINCON</v>
      </c>
      <c r="N1645" s="4" t="str">
        <f>+VLOOKUP($J1645,DATOS_PERSONAL!B:F,5,0)</f>
        <v>PALMERAS CARARABO S.A.</v>
      </c>
      <c r="O1645" s="4">
        <f>+VLOOKUP($A1645,DATOS_CAPACITACIONES!A:N,11)</f>
        <v>81</v>
      </c>
      <c r="P1645" s="4">
        <f>+VLOOKUP($A1645,DATOS_CAPACITACIONES!A:L,12)</f>
        <v>81</v>
      </c>
      <c r="Q1645" s="3">
        <f t="shared" si="25"/>
        <v>1</v>
      </c>
    </row>
    <row r="1646" spans="1:17" ht="34.5" customHeight="1" x14ac:dyDescent="0.25">
      <c r="A1646" s="2">
        <v>66</v>
      </c>
      <c r="B1646" s="4" t="str">
        <f>+VLOOKUP($A1646,DATOS_CAPACITACIONES!A:B,2,0)</f>
        <v>Cosecha</v>
      </c>
      <c r="C1646" s="4" t="str">
        <f>+VLOOKUP($A1646,DATOS_CAPACITACIONES!A:C,3,0)</f>
        <v>Aspectos sanitarios</v>
      </c>
      <c r="D1646" s="4">
        <f>+VLOOKUP($A1646,DATOS_CAPACITACIONES!A:D,4,0)</f>
        <v>0</v>
      </c>
      <c r="E1646" s="4" t="str">
        <f>+VLOOKUP($A1646,DATOS_CAPACITACIONES!A:E,5,0)</f>
        <v>Nubia Beltran</v>
      </c>
      <c r="F1646" s="4" t="str">
        <f>+VLOOKUP($A1646,DATOS_CAPACITACIONES!A:F,6,0)</f>
        <v>Nubia Beltran</v>
      </c>
      <c r="G1646" s="4" t="str">
        <f>+VLOOKUP($A1646,DATOS_CAPACITACIONES!A:G,7,0)</f>
        <v>Finca Cararabo</v>
      </c>
      <c r="H1646" s="5">
        <f>+VLOOKUP($A1646,DATOS_CAPACITACIONES!A:H,8,0)</f>
        <v>44445</v>
      </c>
      <c r="I1646" s="4">
        <f>+VLOOKUP($A1646,DATOS_CAPACITACIONES!A:I,9,0)</f>
        <v>240</v>
      </c>
      <c r="J1646" s="2">
        <v>1006777925</v>
      </c>
      <c r="K1646" s="4">
        <f>+VLOOKUP($J1646,DATOS_PERSONAL!B:C,2,0)</f>
        <v>1449</v>
      </c>
      <c r="L1646" s="4" t="str">
        <f>+VLOOKUP($J1646,DATOS_PERSONAL!B:D,3,0)</f>
        <v>MICHAEL ESTEBAN</v>
      </c>
      <c r="M1646" s="4" t="str">
        <f>+VLOOKUP($J1646,DATOS_PERSONAL!B:E,4,0)</f>
        <v xml:space="preserve">SAAVEDRA OCHOA </v>
      </c>
      <c r="N1646" s="4" t="str">
        <f>+VLOOKUP($J1646,DATOS_PERSONAL!B:F,5,0)</f>
        <v>OROBERLÍN S.A.S.</v>
      </c>
      <c r="O1646" s="4">
        <f>+VLOOKUP($A1646,DATOS_CAPACITACIONES!A:N,11)</f>
        <v>8</v>
      </c>
      <c r="P1646" s="4">
        <f>+VLOOKUP($A1646,DATOS_CAPACITACIONES!A:L,12)</f>
        <v>8</v>
      </c>
      <c r="Q1646" s="3">
        <f t="shared" si="25"/>
        <v>1</v>
      </c>
    </row>
    <row r="1647" spans="1:17" ht="34.5" customHeight="1" x14ac:dyDescent="0.25">
      <c r="A1647" s="2">
        <v>66</v>
      </c>
      <c r="B1647" s="4" t="str">
        <f>+VLOOKUP($A1647,DATOS_CAPACITACIONES!A:B,2,0)</f>
        <v>Cosecha</v>
      </c>
      <c r="C1647" s="4" t="str">
        <f>+VLOOKUP($A1647,DATOS_CAPACITACIONES!A:C,3,0)</f>
        <v>Aspectos sanitarios</v>
      </c>
      <c r="D1647" s="4">
        <f>+VLOOKUP($A1647,DATOS_CAPACITACIONES!A:D,4,0)</f>
        <v>0</v>
      </c>
      <c r="E1647" s="4" t="str">
        <f>+VLOOKUP($A1647,DATOS_CAPACITACIONES!A:E,5,0)</f>
        <v>Nubia Beltran</v>
      </c>
      <c r="F1647" s="4" t="str">
        <f>+VLOOKUP($A1647,DATOS_CAPACITACIONES!A:F,6,0)</f>
        <v>Nubia Beltran</v>
      </c>
      <c r="G1647" s="4" t="str">
        <f>+VLOOKUP($A1647,DATOS_CAPACITACIONES!A:G,7,0)</f>
        <v>Finca Cararabo</v>
      </c>
      <c r="H1647" s="5">
        <f>+VLOOKUP($A1647,DATOS_CAPACITACIONES!A:H,8,0)</f>
        <v>44445</v>
      </c>
      <c r="I1647" s="4">
        <f>+VLOOKUP($A1647,DATOS_CAPACITACIONES!A:I,9,0)</f>
        <v>240</v>
      </c>
      <c r="J1647" s="2">
        <v>17355000</v>
      </c>
      <c r="K1647" s="4">
        <f>+VLOOKUP($J1647,DATOS_PERSONAL!B:C,2,0)</f>
        <v>1379</v>
      </c>
      <c r="L1647" s="4" t="str">
        <f>+VLOOKUP($J1647,DATOS_PERSONAL!B:D,3,0)</f>
        <v xml:space="preserve"> ALBERTO</v>
      </c>
      <c r="M1647" s="4" t="str">
        <f>+VLOOKUP($J1647,DATOS_PERSONAL!B:E,4,0)</f>
        <v>ROJAS CARLOS</v>
      </c>
      <c r="N1647" s="4" t="str">
        <f>+VLOOKUP($J1647,DATOS_PERSONAL!B:F,5,0)</f>
        <v>OROBERLÍN S.A.S.</v>
      </c>
      <c r="O1647" s="4">
        <f>+VLOOKUP($A1647,DATOS_CAPACITACIONES!A:N,11)</f>
        <v>8</v>
      </c>
      <c r="P1647" s="4">
        <f>+VLOOKUP($A1647,DATOS_CAPACITACIONES!A:L,12)</f>
        <v>8</v>
      </c>
      <c r="Q1647" s="3">
        <f t="shared" si="25"/>
        <v>1</v>
      </c>
    </row>
    <row r="1648" spans="1:17" ht="34.5" customHeight="1" x14ac:dyDescent="0.25">
      <c r="A1648" s="2">
        <v>66</v>
      </c>
      <c r="B1648" s="4" t="str">
        <f>+VLOOKUP($A1648,DATOS_CAPACITACIONES!A:B,2,0)</f>
        <v>Cosecha</v>
      </c>
      <c r="C1648" s="4" t="str">
        <f>+VLOOKUP($A1648,DATOS_CAPACITACIONES!A:C,3,0)</f>
        <v>Aspectos sanitarios</v>
      </c>
      <c r="D1648" s="4">
        <f>+VLOOKUP($A1648,DATOS_CAPACITACIONES!A:D,4,0)</f>
        <v>0</v>
      </c>
      <c r="E1648" s="4" t="str">
        <f>+VLOOKUP($A1648,DATOS_CAPACITACIONES!A:E,5,0)</f>
        <v>Nubia Beltran</v>
      </c>
      <c r="F1648" s="4" t="str">
        <f>+VLOOKUP($A1648,DATOS_CAPACITACIONES!A:F,6,0)</f>
        <v>Nubia Beltran</v>
      </c>
      <c r="G1648" s="4" t="str">
        <f>+VLOOKUP($A1648,DATOS_CAPACITACIONES!A:G,7,0)</f>
        <v>Finca Cararabo</v>
      </c>
      <c r="H1648" s="5">
        <f>+VLOOKUP($A1648,DATOS_CAPACITACIONES!A:H,8,0)</f>
        <v>44445</v>
      </c>
      <c r="I1648" s="4">
        <f>+VLOOKUP($A1648,DATOS_CAPACITACIONES!A:I,9,0)</f>
        <v>240</v>
      </c>
      <c r="J1648" s="2">
        <v>1123116129</v>
      </c>
      <c r="K1648" s="4">
        <f>+VLOOKUP($J1648,DATOS_PERSONAL!B:C,2,0)</f>
        <v>1090</v>
      </c>
      <c r="L1648" s="4" t="str">
        <f>+VLOOKUP($J1648,DATOS_PERSONAL!B:D,3,0)</f>
        <v>JUAN ESTEBAN</v>
      </c>
      <c r="M1648" s="4" t="str">
        <f>+VLOOKUP($J1648,DATOS_PERSONAL!B:E,4,0)</f>
        <v xml:space="preserve">ORTIZ </v>
      </c>
      <c r="N1648" s="4" t="str">
        <f>+VLOOKUP($J1648,DATOS_PERSONAL!B:F,5,0)</f>
        <v>OROBERLÍN S.A.S.</v>
      </c>
      <c r="O1648" s="4">
        <f>+VLOOKUP($A1648,DATOS_CAPACITACIONES!A:N,11)</f>
        <v>8</v>
      </c>
      <c r="P1648" s="4">
        <f>+VLOOKUP($A1648,DATOS_CAPACITACIONES!A:L,12)</f>
        <v>8</v>
      </c>
      <c r="Q1648" s="3">
        <f t="shared" si="25"/>
        <v>1</v>
      </c>
    </row>
    <row r="1649" spans="1:17" ht="34.5" customHeight="1" x14ac:dyDescent="0.25">
      <c r="A1649" s="2">
        <v>66</v>
      </c>
      <c r="B1649" s="4" t="str">
        <f>+VLOOKUP($A1649,DATOS_CAPACITACIONES!A:B,2,0)</f>
        <v>Cosecha</v>
      </c>
      <c r="C1649" s="4" t="str">
        <f>+VLOOKUP($A1649,DATOS_CAPACITACIONES!A:C,3,0)</f>
        <v>Aspectos sanitarios</v>
      </c>
      <c r="D1649" s="4">
        <f>+VLOOKUP($A1649,DATOS_CAPACITACIONES!A:D,4,0)</f>
        <v>0</v>
      </c>
      <c r="E1649" s="4" t="str">
        <f>+VLOOKUP($A1649,DATOS_CAPACITACIONES!A:E,5,0)</f>
        <v>Nubia Beltran</v>
      </c>
      <c r="F1649" s="4" t="str">
        <f>+VLOOKUP($A1649,DATOS_CAPACITACIONES!A:F,6,0)</f>
        <v>Nubia Beltran</v>
      </c>
      <c r="G1649" s="4" t="str">
        <f>+VLOOKUP($A1649,DATOS_CAPACITACIONES!A:G,7,0)</f>
        <v>Finca Cararabo</v>
      </c>
      <c r="H1649" s="5">
        <f>+VLOOKUP($A1649,DATOS_CAPACITACIONES!A:H,8,0)</f>
        <v>44445</v>
      </c>
      <c r="I1649" s="4">
        <f>+VLOOKUP($A1649,DATOS_CAPACITACIONES!A:I,9,0)</f>
        <v>240</v>
      </c>
      <c r="J1649" s="2">
        <v>1123115732</v>
      </c>
      <c r="K1649" s="4">
        <f>+VLOOKUP($J1649,DATOS_PERSONAL!B:C,2,0)</f>
        <v>1520</v>
      </c>
      <c r="L1649" s="4" t="str">
        <f>+VLOOKUP($J1649,DATOS_PERSONAL!B:D,3,0)</f>
        <v xml:space="preserve"> OVIDIO</v>
      </c>
      <c r="M1649" s="4" t="str">
        <f>+VLOOKUP($J1649,DATOS_PERSONAL!B:E,4,0)</f>
        <v>MURCIA JOJOA</v>
      </c>
      <c r="N1649" s="4" t="str">
        <f>+VLOOKUP($J1649,DATOS_PERSONAL!B:F,5,0)</f>
        <v>OROBERLÍN S.A.S.</v>
      </c>
      <c r="O1649" s="4">
        <f>+VLOOKUP($A1649,DATOS_CAPACITACIONES!A:N,11)</f>
        <v>8</v>
      </c>
      <c r="P1649" s="4">
        <f>+VLOOKUP($A1649,DATOS_CAPACITACIONES!A:L,12)</f>
        <v>8</v>
      </c>
      <c r="Q1649" s="3">
        <f t="shared" si="25"/>
        <v>1</v>
      </c>
    </row>
    <row r="1650" spans="1:17" ht="34.5" customHeight="1" x14ac:dyDescent="0.25">
      <c r="A1650" s="2">
        <v>66</v>
      </c>
      <c r="B1650" s="4" t="str">
        <f>+VLOOKUP($A1650,DATOS_CAPACITACIONES!A:B,2,0)</f>
        <v>Cosecha</v>
      </c>
      <c r="C1650" s="4" t="str">
        <f>+VLOOKUP($A1650,DATOS_CAPACITACIONES!A:C,3,0)</f>
        <v>Aspectos sanitarios</v>
      </c>
      <c r="D1650" s="4">
        <f>+VLOOKUP($A1650,DATOS_CAPACITACIONES!A:D,4,0)</f>
        <v>0</v>
      </c>
      <c r="E1650" s="4" t="str">
        <f>+VLOOKUP($A1650,DATOS_CAPACITACIONES!A:E,5,0)</f>
        <v>Nubia Beltran</v>
      </c>
      <c r="F1650" s="4" t="str">
        <f>+VLOOKUP($A1650,DATOS_CAPACITACIONES!A:F,6,0)</f>
        <v>Nubia Beltran</v>
      </c>
      <c r="G1650" s="4" t="str">
        <f>+VLOOKUP($A1650,DATOS_CAPACITACIONES!A:G,7,0)</f>
        <v>Finca Cararabo</v>
      </c>
      <c r="H1650" s="5">
        <f>+VLOOKUP($A1650,DATOS_CAPACITACIONES!A:H,8,0)</f>
        <v>44445</v>
      </c>
      <c r="I1650" s="4">
        <f>+VLOOKUP($A1650,DATOS_CAPACITACIONES!A:I,9,0)</f>
        <v>240</v>
      </c>
      <c r="J1650" s="2">
        <v>1122123721</v>
      </c>
      <c r="K1650" s="4">
        <f>+VLOOKUP($J1650,DATOS_PERSONAL!B:C,2,0)</f>
        <v>1549</v>
      </c>
      <c r="L1650" s="4" t="str">
        <f>+VLOOKUP($J1650,DATOS_PERSONAL!B:D,3,0)</f>
        <v>WALTER</v>
      </c>
      <c r="M1650" s="4" t="str">
        <f>+VLOOKUP($J1650,DATOS_PERSONAL!B:E,4,0)</f>
        <v>DIAZ BALANTA</v>
      </c>
      <c r="N1650" s="4" t="str">
        <f>+VLOOKUP($J1650,DATOS_PERSONAL!B:F,5,0)</f>
        <v>OROBERLÍN S.A.S.</v>
      </c>
      <c r="O1650" s="4">
        <f>+VLOOKUP($A1650,DATOS_CAPACITACIONES!A:N,11)</f>
        <v>8</v>
      </c>
      <c r="P1650" s="4">
        <f>+VLOOKUP($A1650,DATOS_CAPACITACIONES!A:L,12)</f>
        <v>8</v>
      </c>
      <c r="Q1650" s="3">
        <f t="shared" si="25"/>
        <v>1</v>
      </c>
    </row>
    <row r="1651" spans="1:17" ht="34.5" customHeight="1" x14ac:dyDescent="0.25">
      <c r="A1651" s="2">
        <v>66</v>
      </c>
      <c r="B1651" s="4" t="str">
        <f>+VLOOKUP($A1651,DATOS_CAPACITACIONES!A:B,2,0)</f>
        <v>Cosecha</v>
      </c>
      <c r="C1651" s="4" t="str">
        <f>+VLOOKUP($A1651,DATOS_CAPACITACIONES!A:C,3,0)</f>
        <v>Aspectos sanitarios</v>
      </c>
      <c r="D1651" s="4">
        <f>+VLOOKUP($A1651,DATOS_CAPACITACIONES!A:D,4,0)</f>
        <v>0</v>
      </c>
      <c r="E1651" s="4" t="str">
        <f>+VLOOKUP($A1651,DATOS_CAPACITACIONES!A:E,5,0)</f>
        <v>Nubia Beltran</v>
      </c>
      <c r="F1651" s="4" t="str">
        <f>+VLOOKUP($A1651,DATOS_CAPACITACIONES!A:F,6,0)</f>
        <v>Nubia Beltran</v>
      </c>
      <c r="G1651" s="4" t="str">
        <f>+VLOOKUP($A1651,DATOS_CAPACITACIONES!A:G,7,0)</f>
        <v>Finca Cararabo</v>
      </c>
      <c r="H1651" s="5">
        <f>+VLOOKUP($A1651,DATOS_CAPACITACIONES!A:H,8,0)</f>
        <v>44445</v>
      </c>
      <c r="I1651" s="4">
        <f>+VLOOKUP($A1651,DATOS_CAPACITACIONES!A:I,9,0)</f>
        <v>240</v>
      </c>
      <c r="J1651" s="2">
        <v>17345837</v>
      </c>
      <c r="K1651" s="4">
        <f>+VLOOKUP($J1651,DATOS_PERSONAL!B:C,2,0)</f>
        <v>1240</v>
      </c>
      <c r="L1651" s="4" t="str">
        <f>+VLOOKUP($J1651,DATOS_PERSONAL!B:D,3,0)</f>
        <v>GUILLERMO ANTONIO</v>
      </c>
      <c r="M1651" s="4" t="str">
        <f>+VLOOKUP($J1651,DATOS_PERSONAL!B:E,4,0)</f>
        <v xml:space="preserve">BRAVO </v>
      </c>
      <c r="N1651" s="4" t="str">
        <f>+VLOOKUP($J1651,DATOS_PERSONAL!B:F,5,0)</f>
        <v>OROBERLÍN S.A.S.</v>
      </c>
      <c r="O1651" s="4">
        <f>+VLOOKUP($A1651,DATOS_CAPACITACIONES!A:N,11)</f>
        <v>8</v>
      </c>
      <c r="P1651" s="4">
        <f>+VLOOKUP($A1651,DATOS_CAPACITACIONES!A:L,12)</f>
        <v>8</v>
      </c>
      <c r="Q1651" s="3">
        <f t="shared" si="25"/>
        <v>1</v>
      </c>
    </row>
    <row r="1652" spans="1:17" ht="34.5" customHeight="1" x14ac:dyDescent="0.25">
      <c r="A1652" s="2">
        <v>66</v>
      </c>
      <c r="B1652" s="4" t="str">
        <f>+VLOOKUP($A1652,DATOS_CAPACITACIONES!A:B,2,0)</f>
        <v>Cosecha</v>
      </c>
      <c r="C1652" s="4" t="str">
        <f>+VLOOKUP($A1652,DATOS_CAPACITACIONES!A:C,3,0)</f>
        <v>Aspectos sanitarios</v>
      </c>
      <c r="D1652" s="4">
        <f>+VLOOKUP($A1652,DATOS_CAPACITACIONES!A:D,4,0)</f>
        <v>0</v>
      </c>
      <c r="E1652" s="4" t="str">
        <f>+VLOOKUP($A1652,DATOS_CAPACITACIONES!A:E,5,0)</f>
        <v>Nubia Beltran</v>
      </c>
      <c r="F1652" s="4" t="str">
        <f>+VLOOKUP($A1652,DATOS_CAPACITACIONES!A:F,6,0)</f>
        <v>Nubia Beltran</v>
      </c>
      <c r="G1652" s="4" t="str">
        <f>+VLOOKUP($A1652,DATOS_CAPACITACIONES!A:G,7,0)</f>
        <v>Finca Cararabo</v>
      </c>
      <c r="H1652" s="5">
        <f>+VLOOKUP($A1652,DATOS_CAPACITACIONES!A:H,8,0)</f>
        <v>44445</v>
      </c>
      <c r="I1652" s="4">
        <f>+VLOOKUP($A1652,DATOS_CAPACITACIONES!A:I,9,0)</f>
        <v>240</v>
      </c>
      <c r="J1652" s="2">
        <v>19618655</v>
      </c>
      <c r="K1652" s="4">
        <f>+VLOOKUP($J1652,DATOS_PERSONAL!B:C,2,0)</f>
        <v>1551</v>
      </c>
      <c r="L1652" s="4" t="str">
        <f>+VLOOKUP($J1652,DATOS_PERSONAL!B:D,3,0)</f>
        <v>WILMAN ANTONIO</v>
      </c>
      <c r="M1652" s="4" t="str">
        <f>+VLOOKUP($J1652,DATOS_PERSONAL!B:E,4,0)</f>
        <v>BARRETO MARTINEZ</v>
      </c>
      <c r="N1652" s="4" t="str">
        <f>+VLOOKUP($J1652,DATOS_PERSONAL!B:F,5,0)</f>
        <v>OROBERLÍN S.A.S.</v>
      </c>
      <c r="O1652" s="4">
        <f>+VLOOKUP($A1652,DATOS_CAPACITACIONES!A:N,11)</f>
        <v>8</v>
      </c>
      <c r="P1652" s="4">
        <f>+VLOOKUP($A1652,DATOS_CAPACITACIONES!A:L,12)</f>
        <v>8</v>
      </c>
      <c r="Q1652" s="3">
        <f t="shared" si="25"/>
        <v>1</v>
      </c>
    </row>
    <row r="1653" spans="1:17" ht="34.5" customHeight="1" x14ac:dyDescent="0.25">
      <c r="A1653" s="2">
        <v>66</v>
      </c>
      <c r="B1653" s="4" t="str">
        <f>+VLOOKUP($A1653,DATOS_CAPACITACIONES!A:B,2,0)</f>
        <v>Cosecha</v>
      </c>
      <c r="C1653" s="4" t="str">
        <f>+VLOOKUP($A1653,DATOS_CAPACITACIONES!A:C,3,0)</f>
        <v>Aspectos sanitarios</v>
      </c>
      <c r="D1653" s="4">
        <f>+VLOOKUP($A1653,DATOS_CAPACITACIONES!A:D,4,0)</f>
        <v>0</v>
      </c>
      <c r="E1653" s="4" t="str">
        <f>+VLOOKUP($A1653,DATOS_CAPACITACIONES!A:E,5,0)</f>
        <v>Nubia Beltran</v>
      </c>
      <c r="F1653" s="4" t="str">
        <f>+VLOOKUP($A1653,DATOS_CAPACITACIONES!A:F,6,0)</f>
        <v>Nubia Beltran</v>
      </c>
      <c r="G1653" s="4" t="str">
        <f>+VLOOKUP($A1653,DATOS_CAPACITACIONES!A:G,7,0)</f>
        <v>Finca Cararabo</v>
      </c>
      <c r="H1653" s="5">
        <f>+VLOOKUP($A1653,DATOS_CAPACITACIONES!A:H,8,0)</f>
        <v>44445</v>
      </c>
      <c r="I1653" s="4">
        <f>+VLOOKUP($A1653,DATOS_CAPACITACIONES!A:I,9,0)</f>
        <v>240</v>
      </c>
      <c r="J1653" s="2">
        <v>1006864061</v>
      </c>
      <c r="K1653" s="4">
        <f>+VLOOKUP($J1653,DATOS_PERSONAL!B:C,2,0)</f>
        <v>1525</v>
      </c>
      <c r="L1653" s="4" t="str">
        <f>+VLOOKUP($J1653,DATOS_PERSONAL!B:D,3,0)</f>
        <v xml:space="preserve"> JUAN DAVID</v>
      </c>
      <c r="M1653" s="4" t="str">
        <f>+VLOOKUP($J1653,DATOS_PERSONAL!B:E,4,0)</f>
        <v>ALVAREZ GOMEZ</v>
      </c>
      <c r="N1653" s="4" t="str">
        <f>+VLOOKUP($J1653,DATOS_PERSONAL!B:F,5,0)</f>
        <v>OROBERLÍN S.A.S.</v>
      </c>
      <c r="O1653" s="4">
        <f>+VLOOKUP($A1653,DATOS_CAPACITACIONES!A:N,11)</f>
        <v>8</v>
      </c>
      <c r="P1653" s="4">
        <f>+VLOOKUP($A1653,DATOS_CAPACITACIONES!A:L,12)</f>
        <v>8</v>
      </c>
      <c r="Q1653" s="3">
        <f t="shared" si="25"/>
        <v>1</v>
      </c>
    </row>
    <row r="1654" spans="1:17" ht="34.5" customHeight="1" x14ac:dyDescent="0.25">
      <c r="A1654" s="2">
        <v>67</v>
      </c>
      <c r="B1654" s="4" t="str">
        <f>+VLOOKUP($A1654,DATOS_CAPACITACIONES!A:B,2,0)</f>
        <v>Cosecha</v>
      </c>
      <c r="C1654" s="4" t="str">
        <f>+VLOOKUP($A1654,DATOS_CAPACITACIONES!A:C,3,0)</f>
        <v xml:space="preserve">Entrega de procedmientos de labores </v>
      </c>
      <c r="D1654" s="4">
        <f>+VLOOKUP($A1654,DATOS_CAPACITACIONES!A:D,4,0)</f>
        <v>0</v>
      </c>
      <c r="E1654" s="4" t="str">
        <f>+VLOOKUP($A1654,DATOS_CAPACITACIONES!A:E,5,0)</f>
        <v>Gedman Hernandez</v>
      </c>
      <c r="F1654" s="4" t="str">
        <f>+VLOOKUP($A1654,DATOS_CAPACITACIONES!A:F,6,0)</f>
        <v>Gedman Hernandez</v>
      </c>
      <c r="G1654" s="4" t="str">
        <f>+VLOOKUP($A1654,DATOS_CAPACITACIONES!A:G,7,0)</f>
        <v xml:space="preserve">Finca El Pilar </v>
      </c>
      <c r="H1654" s="5">
        <f>+VLOOKUP($A1654,DATOS_CAPACITACIONES!A:H,8,0)</f>
        <v>44447</v>
      </c>
      <c r="I1654" s="4">
        <f>+VLOOKUP($A1654,DATOS_CAPACITACIONES!A:I,9,0)</f>
        <v>60</v>
      </c>
      <c r="J1654" s="2">
        <v>1006691273</v>
      </c>
      <c r="K1654" s="4" t="str">
        <f>+VLOOKUP($J1654,DATOS_PERSONAL!B:C,2,0)</f>
        <v>N/A</v>
      </c>
      <c r="L1654" s="4" t="str">
        <f>+VLOOKUP($J1654,DATOS_PERSONAL!B:D,3,0)</f>
        <v xml:space="preserve">CARLOS FERNANDO </v>
      </c>
      <c r="M1654" s="4" t="str">
        <f>+VLOOKUP($J1654,DATOS_PERSONAL!B:E,4,0)</f>
        <v>MARTINEZ</v>
      </c>
      <c r="N1654" s="4" t="str">
        <f>+VLOOKUP($J1654,DATOS_PERSONAL!B:F,5,0)</f>
        <v>OROBERLÍN S.A.S.</v>
      </c>
      <c r="O1654" s="4">
        <f>+VLOOKUP($A1654,DATOS_CAPACITACIONES!A:N,11)</f>
        <v>1</v>
      </c>
      <c r="P1654" s="4">
        <f>+VLOOKUP($A1654,DATOS_CAPACITACIONES!A:L,12)</f>
        <v>1</v>
      </c>
      <c r="Q1654" s="3">
        <f t="shared" si="25"/>
        <v>1</v>
      </c>
    </row>
    <row r="1655" spans="1:17" ht="34.5" customHeight="1" x14ac:dyDescent="0.25">
      <c r="A1655" s="2">
        <v>68</v>
      </c>
      <c r="B1655" s="4" t="str">
        <f>+VLOOKUP($A1655,DATOS_CAPACITACIONES!A:B,2,0)</f>
        <v>Cosecha</v>
      </c>
      <c r="C1655" s="4" t="str">
        <f>+VLOOKUP($A1655,DATOS_CAPACITACIONES!A:C,3,0)</f>
        <v>Fetilización</v>
      </c>
      <c r="D1655" s="4">
        <f>+VLOOKUP($A1655,DATOS_CAPACITACIONES!A:D,4,0)</f>
        <v>0</v>
      </c>
      <c r="E1655" s="4" t="str">
        <f>+VLOOKUP($A1655,DATOS_CAPACITACIONES!A:E,5,0)</f>
        <v>Nubia Beltran</v>
      </c>
      <c r="F1655" s="4" t="str">
        <f>+VLOOKUP($A1655,DATOS_CAPACITACIONES!A:F,6,0)</f>
        <v>Nubia Beltran</v>
      </c>
      <c r="G1655" s="4" t="str">
        <f>+VLOOKUP($A1655,DATOS_CAPACITACIONES!A:G,7,0)</f>
        <v>Finca Cararabo</v>
      </c>
      <c r="H1655" s="5">
        <f>+VLOOKUP($A1655,DATOS_CAPACITACIONES!A:H,8,0)</f>
        <v>44447</v>
      </c>
      <c r="I1655" s="4">
        <f>+VLOOKUP($A1655,DATOS_CAPACITACIONES!A:I,9,0)</f>
        <v>30</v>
      </c>
      <c r="J1655" s="2">
        <v>1123115732</v>
      </c>
      <c r="K1655" s="4">
        <f>+VLOOKUP($J1655,DATOS_PERSONAL!B:C,2,0)</f>
        <v>1520</v>
      </c>
      <c r="L1655" s="4" t="str">
        <f>+VLOOKUP($J1655,DATOS_PERSONAL!B:D,3,0)</f>
        <v xml:space="preserve"> OVIDIO</v>
      </c>
      <c r="M1655" s="4" t="str">
        <f>+VLOOKUP($J1655,DATOS_PERSONAL!B:E,4,0)</f>
        <v>MURCIA JOJOA</v>
      </c>
      <c r="N1655" s="4" t="str">
        <f>+VLOOKUP($J1655,DATOS_PERSONAL!B:F,5,0)</f>
        <v>OROBERLÍN S.A.S.</v>
      </c>
      <c r="O1655" s="4">
        <f>+VLOOKUP($A1655,DATOS_CAPACITACIONES!A:N,11)</f>
        <v>1</v>
      </c>
      <c r="P1655" s="4">
        <f>+VLOOKUP($A1655,DATOS_CAPACITACIONES!A:L,12)</f>
        <v>1</v>
      </c>
      <c r="Q1655" s="3">
        <f t="shared" si="25"/>
        <v>1</v>
      </c>
    </row>
    <row r="1656" spans="1:17" ht="34.5" customHeight="1" x14ac:dyDescent="0.25">
      <c r="A1656" s="2">
        <v>69</v>
      </c>
      <c r="B1656" s="4" t="str">
        <f>+VLOOKUP($A1656,DATOS_CAPACITACIONES!A:B,2,0)</f>
        <v>Administración</v>
      </c>
      <c r="C1656" s="4" t="str">
        <f>+VLOOKUP($A1656,DATOS_CAPACITACIONES!A:C,3,0)</f>
        <v xml:space="preserve">Comunicación asertiva y tips de manejo de estrés </v>
      </c>
      <c r="D1656" s="4">
        <f>+VLOOKUP($A1656,DATOS_CAPACITACIONES!A:D,4,0)</f>
        <v>0</v>
      </c>
      <c r="E1656" s="4" t="str">
        <f>+VLOOKUP($A1656,DATOS_CAPACITACIONES!A:E,5,0)</f>
        <v>Patricia Ortiz</v>
      </c>
      <c r="F1656" s="4" t="str">
        <f>+VLOOKUP($A1656,DATOS_CAPACITACIONES!A:F,6,0)</f>
        <v>Patricia Ortiz</v>
      </c>
      <c r="G1656" s="4" t="str">
        <f>+VLOOKUP($A1656,DATOS_CAPACITACIONES!A:G,7,0)</f>
        <v xml:space="preserve">Finca El Pilar </v>
      </c>
      <c r="H1656" s="5">
        <f>+VLOOKUP($A1656,DATOS_CAPACITACIONES!A:H,8,0)</f>
        <v>44449</v>
      </c>
      <c r="I1656" s="4">
        <f>+VLOOKUP($A1656,DATOS_CAPACITACIONES!A:I,9,0)</f>
        <v>120</v>
      </c>
      <c r="J1656" s="2">
        <v>40411350</v>
      </c>
      <c r="K1656" s="4" t="str">
        <f>+VLOOKUP($J1656,DATOS_PERSONAL!B:C,2,0)</f>
        <v>N/A</v>
      </c>
      <c r="L1656" s="4" t="str">
        <f>+VLOOKUP($J1656,DATOS_PERSONAL!B:D,3,0)</f>
        <v xml:space="preserve"> BEATRIZ</v>
      </c>
      <c r="M1656" s="4" t="str">
        <f>+VLOOKUP($J1656,DATOS_PERSONAL!B:E,4,0)</f>
        <v>YAGAMA GAONA</v>
      </c>
      <c r="N1656" s="4" t="str">
        <f>+VLOOKUP($J1656,DATOS_PERSONAL!B:F,5,0)</f>
        <v>PALMERAS CARARABO S.A.</v>
      </c>
      <c r="O1656" s="4">
        <f>+VLOOKUP($A1656,DATOS_CAPACITACIONES!A:N,11)</f>
        <v>26</v>
      </c>
      <c r="P1656" s="4">
        <f>+VLOOKUP($A1656,DATOS_CAPACITACIONES!A:L,12)</f>
        <v>26</v>
      </c>
      <c r="Q1656" s="3">
        <f t="shared" si="25"/>
        <v>1</v>
      </c>
    </row>
    <row r="1657" spans="1:17" ht="34.5" customHeight="1" x14ac:dyDescent="0.25">
      <c r="A1657" s="2">
        <v>69</v>
      </c>
      <c r="B1657" s="4" t="str">
        <f>+VLOOKUP($A1657,DATOS_CAPACITACIONES!A:B,2,0)</f>
        <v>Administración</v>
      </c>
      <c r="C1657" s="4" t="str">
        <f>+VLOOKUP($A1657,DATOS_CAPACITACIONES!A:C,3,0)</f>
        <v xml:space="preserve">Comunicación asertiva y tips de manejo de estrés </v>
      </c>
      <c r="D1657" s="4">
        <f>+VLOOKUP($A1657,DATOS_CAPACITACIONES!A:D,4,0)</f>
        <v>0</v>
      </c>
      <c r="E1657" s="4" t="str">
        <f>+VLOOKUP($A1657,DATOS_CAPACITACIONES!A:E,5,0)</f>
        <v>Patricia Ortiz</v>
      </c>
      <c r="F1657" s="4" t="str">
        <f>+VLOOKUP($A1657,DATOS_CAPACITACIONES!A:F,6,0)</f>
        <v>Patricia Ortiz</v>
      </c>
      <c r="G1657" s="4" t="str">
        <f>+VLOOKUP($A1657,DATOS_CAPACITACIONES!A:G,7,0)</f>
        <v xml:space="preserve">Finca El Pilar </v>
      </c>
      <c r="H1657" s="5">
        <f>+VLOOKUP($A1657,DATOS_CAPACITACIONES!A:H,8,0)</f>
        <v>44449</v>
      </c>
      <c r="I1657" s="4">
        <f>+VLOOKUP($A1657,DATOS_CAPACITACIONES!A:I,9,0)</f>
        <v>120</v>
      </c>
      <c r="J1657" s="2">
        <v>1116786787</v>
      </c>
      <c r="K1657" s="4" t="str">
        <f>+VLOOKUP($J1657,DATOS_PERSONAL!B:C,2,0)</f>
        <v>N/A</v>
      </c>
      <c r="L1657" s="4" t="str">
        <f>+VLOOKUP($J1657,DATOS_PERSONAL!B:D,3,0)</f>
        <v xml:space="preserve"> ANDRES DAVID </v>
      </c>
      <c r="M1657" s="4" t="str">
        <f>+VLOOKUP($J1657,DATOS_PERSONAL!B:E,4,0)</f>
        <v>VALLEJO CASTAÑEDA</v>
      </c>
      <c r="N1657" s="4" t="str">
        <f>+VLOOKUP($J1657,DATOS_PERSONAL!B:F,5,0)</f>
        <v>PALMERAS CARARABO S.A.</v>
      </c>
      <c r="O1657" s="4">
        <f>+VLOOKUP($A1657,DATOS_CAPACITACIONES!A:N,11)</f>
        <v>26</v>
      </c>
      <c r="P1657" s="4">
        <f>+VLOOKUP($A1657,DATOS_CAPACITACIONES!A:L,12)</f>
        <v>26</v>
      </c>
      <c r="Q1657" s="3">
        <f t="shared" si="25"/>
        <v>1</v>
      </c>
    </row>
    <row r="1658" spans="1:17" ht="34.5" customHeight="1" x14ac:dyDescent="0.25">
      <c r="A1658" s="2">
        <v>69</v>
      </c>
      <c r="B1658" s="4" t="str">
        <f>+VLOOKUP($A1658,DATOS_CAPACITACIONES!A:B,2,0)</f>
        <v>Administración</v>
      </c>
      <c r="C1658" s="4" t="str">
        <f>+VLOOKUP($A1658,DATOS_CAPACITACIONES!A:C,3,0)</f>
        <v xml:space="preserve">Comunicación asertiva y tips de manejo de estrés </v>
      </c>
      <c r="D1658" s="4">
        <f>+VLOOKUP($A1658,DATOS_CAPACITACIONES!A:D,4,0)</f>
        <v>0</v>
      </c>
      <c r="E1658" s="4" t="str">
        <f>+VLOOKUP($A1658,DATOS_CAPACITACIONES!A:E,5,0)</f>
        <v>Patricia Ortiz</v>
      </c>
      <c r="F1658" s="4" t="str">
        <f>+VLOOKUP($A1658,DATOS_CAPACITACIONES!A:F,6,0)</f>
        <v>Patricia Ortiz</v>
      </c>
      <c r="G1658" s="4" t="str">
        <f>+VLOOKUP($A1658,DATOS_CAPACITACIONES!A:G,7,0)</f>
        <v xml:space="preserve">Finca El Pilar </v>
      </c>
      <c r="H1658" s="5">
        <f>+VLOOKUP($A1658,DATOS_CAPACITACIONES!A:H,8,0)</f>
        <v>44449</v>
      </c>
      <c r="I1658" s="4">
        <f>+VLOOKUP($A1658,DATOS_CAPACITACIONES!A:I,9,0)</f>
        <v>120</v>
      </c>
      <c r="J1658" s="2">
        <v>86053117</v>
      </c>
      <c r="K1658" s="4" t="str">
        <f>+VLOOKUP($J1658,DATOS_PERSONAL!B:C,2,0)</f>
        <v>N/A</v>
      </c>
      <c r="L1658" s="4" t="str">
        <f>+VLOOKUP($J1658,DATOS_PERSONAL!B:D,3,0)</f>
        <v xml:space="preserve"> OMAR </v>
      </c>
      <c r="M1658" s="4" t="str">
        <f>+VLOOKUP($J1658,DATOS_PERSONAL!B:E,4,0)</f>
        <v>RIVERA ESPINOSA</v>
      </c>
      <c r="N1658" s="4" t="str">
        <f>+VLOOKUP($J1658,DATOS_PERSONAL!B:F,5,0)</f>
        <v>PALMERAS CARARABO S.A.</v>
      </c>
      <c r="O1658" s="4">
        <f>+VLOOKUP($A1658,DATOS_CAPACITACIONES!A:N,11)</f>
        <v>26</v>
      </c>
      <c r="P1658" s="4">
        <f>+VLOOKUP($A1658,DATOS_CAPACITACIONES!A:L,12)</f>
        <v>26</v>
      </c>
      <c r="Q1658" s="3">
        <f t="shared" si="25"/>
        <v>1</v>
      </c>
    </row>
    <row r="1659" spans="1:17" ht="34.5" customHeight="1" x14ac:dyDescent="0.25">
      <c r="A1659" s="2">
        <v>69</v>
      </c>
      <c r="B1659" s="4" t="str">
        <f>+VLOOKUP($A1659,DATOS_CAPACITACIONES!A:B,2,0)</f>
        <v>Administración</v>
      </c>
      <c r="C1659" s="4" t="str">
        <f>+VLOOKUP($A1659,DATOS_CAPACITACIONES!A:C,3,0)</f>
        <v xml:space="preserve">Comunicación asertiva y tips de manejo de estrés </v>
      </c>
      <c r="D1659" s="4">
        <f>+VLOOKUP($A1659,DATOS_CAPACITACIONES!A:D,4,0)</f>
        <v>0</v>
      </c>
      <c r="E1659" s="4" t="str">
        <f>+VLOOKUP($A1659,DATOS_CAPACITACIONES!A:E,5,0)</f>
        <v>Patricia Ortiz</v>
      </c>
      <c r="F1659" s="4" t="str">
        <f>+VLOOKUP($A1659,DATOS_CAPACITACIONES!A:F,6,0)</f>
        <v>Patricia Ortiz</v>
      </c>
      <c r="G1659" s="4" t="str">
        <f>+VLOOKUP($A1659,DATOS_CAPACITACIONES!A:G,7,0)</f>
        <v xml:space="preserve">Finca El Pilar </v>
      </c>
      <c r="H1659" s="5">
        <f>+VLOOKUP($A1659,DATOS_CAPACITACIONES!A:H,8,0)</f>
        <v>44449</v>
      </c>
      <c r="I1659" s="4">
        <f>+VLOOKUP($A1659,DATOS_CAPACITACIONES!A:I,9,0)</f>
        <v>120</v>
      </c>
      <c r="J1659" s="2">
        <v>1069755169</v>
      </c>
      <c r="K1659" s="4" t="str">
        <f>+VLOOKUP($J1659,DATOS_PERSONAL!B:C,2,0)</f>
        <v>N/A</v>
      </c>
      <c r="L1659" s="4" t="str">
        <f>+VLOOKUP($J1659,DATOS_PERSONAL!B:D,3,0)</f>
        <v xml:space="preserve"> EDUAR MANUEL</v>
      </c>
      <c r="M1659" s="4" t="str">
        <f>+VLOOKUP($J1659,DATOS_PERSONAL!B:E,4,0)</f>
        <v>PERDOMO SON</v>
      </c>
      <c r="N1659" s="4" t="str">
        <f>+VLOOKUP($J1659,DATOS_PERSONAL!B:F,5,0)</f>
        <v>PALMERAS CARARABO S.A.</v>
      </c>
      <c r="O1659" s="4">
        <f>+VLOOKUP($A1659,DATOS_CAPACITACIONES!A:N,11)</f>
        <v>26</v>
      </c>
      <c r="P1659" s="4">
        <f>+VLOOKUP($A1659,DATOS_CAPACITACIONES!A:L,12)</f>
        <v>26</v>
      </c>
      <c r="Q1659" s="3">
        <f t="shared" si="25"/>
        <v>1</v>
      </c>
    </row>
    <row r="1660" spans="1:17" ht="34.5" customHeight="1" x14ac:dyDescent="0.25">
      <c r="A1660" s="2">
        <v>69</v>
      </c>
      <c r="B1660" s="4" t="str">
        <f>+VLOOKUP($A1660,DATOS_CAPACITACIONES!A:B,2,0)</f>
        <v>Administración</v>
      </c>
      <c r="C1660" s="4" t="str">
        <f>+VLOOKUP($A1660,DATOS_CAPACITACIONES!A:C,3,0)</f>
        <v xml:space="preserve">Comunicación asertiva y tips de manejo de estrés </v>
      </c>
      <c r="D1660" s="4">
        <f>+VLOOKUP($A1660,DATOS_CAPACITACIONES!A:D,4,0)</f>
        <v>0</v>
      </c>
      <c r="E1660" s="4" t="str">
        <f>+VLOOKUP($A1660,DATOS_CAPACITACIONES!A:E,5,0)</f>
        <v>Patricia Ortiz</v>
      </c>
      <c r="F1660" s="4" t="str">
        <f>+VLOOKUP($A1660,DATOS_CAPACITACIONES!A:F,6,0)</f>
        <v>Patricia Ortiz</v>
      </c>
      <c r="G1660" s="4" t="str">
        <f>+VLOOKUP($A1660,DATOS_CAPACITACIONES!A:G,7,0)</f>
        <v xml:space="preserve">Finca El Pilar </v>
      </c>
      <c r="H1660" s="5">
        <f>+VLOOKUP($A1660,DATOS_CAPACITACIONES!A:H,8,0)</f>
        <v>44449</v>
      </c>
      <c r="I1660" s="4">
        <f>+VLOOKUP($A1660,DATOS_CAPACITACIONES!A:I,9,0)</f>
        <v>120</v>
      </c>
      <c r="J1660" s="2">
        <v>16882469</v>
      </c>
      <c r="K1660" s="4" t="str">
        <f>+VLOOKUP($J1660,DATOS_PERSONAL!B:C,2,0)</f>
        <v>N/A</v>
      </c>
      <c r="L1660" s="4" t="str">
        <f>+VLOOKUP($J1660,DATOS_PERSONAL!B:D,3,0)</f>
        <v xml:space="preserve"> WEIMAR</v>
      </c>
      <c r="M1660" s="4" t="str">
        <f>+VLOOKUP($J1660,DATOS_PERSONAL!B:E,4,0)</f>
        <v>PEÑA MOSQUERA</v>
      </c>
      <c r="N1660" s="4" t="str">
        <f>+VLOOKUP($J1660,DATOS_PERSONAL!B:F,5,0)</f>
        <v>PALMERAS CARARABO S.A.</v>
      </c>
      <c r="O1660" s="4">
        <f>+VLOOKUP($A1660,DATOS_CAPACITACIONES!A:N,11)</f>
        <v>26</v>
      </c>
      <c r="P1660" s="4">
        <f>+VLOOKUP($A1660,DATOS_CAPACITACIONES!A:L,12)</f>
        <v>26</v>
      </c>
      <c r="Q1660" s="3">
        <f t="shared" si="25"/>
        <v>1</v>
      </c>
    </row>
    <row r="1661" spans="1:17" ht="34.5" customHeight="1" x14ac:dyDescent="0.25">
      <c r="A1661" s="2">
        <v>69</v>
      </c>
      <c r="B1661" s="4" t="str">
        <f>+VLOOKUP($A1661,DATOS_CAPACITACIONES!A:B,2,0)</f>
        <v>Administración</v>
      </c>
      <c r="C1661" s="4" t="str">
        <f>+VLOOKUP($A1661,DATOS_CAPACITACIONES!A:C,3,0)</f>
        <v xml:space="preserve">Comunicación asertiva y tips de manejo de estrés </v>
      </c>
      <c r="D1661" s="4">
        <f>+VLOOKUP($A1661,DATOS_CAPACITACIONES!A:D,4,0)</f>
        <v>0</v>
      </c>
      <c r="E1661" s="4" t="str">
        <f>+VLOOKUP($A1661,DATOS_CAPACITACIONES!A:E,5,0)</f>
        <v>Patricia Ortiz</v>
      </c>
      <c r="F1661" s="4" t="str">
        <f>+VLOOKUP($A1661,DATOS_CAPACITACIONES!A:F,6,0)</f>
        <v>Patricia Ortiz</v>
      </c>
      <c r="G1661" s="4" t="str">
        <f>+VLOOKUP($A1661,DATOS_CAPACITACIONES!A:G,7,0)</f>
        <v xml:space="preserve">Finca El Pilar </v>
      </c>
      <c r="H1661" s="5">
        <f>+VLOOKUP($A1661,DATOS_CAPACITACIONES!A:H,8,0)</f>
        <v>44449</v>
      </c>
      <c r="I1661" s="4">
        <f>+VLOOKUP($A1661,DATOS_CAPACITACIONES!A:I,9,0)</f>
        <v>120</v>
      </c>
      <c r="J1661" s="2">
        <v>1122131510</v>
      </c>
      <c r="K1661" s="4" t="str">
        <f>+VLOOKUP($J1661,DATOS_PERSONAL!B:C,2,0)</f>
        <v>N/A</v>
      </c>
      <c r="L1661" s="4" t="str">
        <f>+VLOOKUP($J1661,DATOS_PERSONAL!B:D,3,0)</f>
        <v xml:space="preserve"> DIEGO FERNANDO </v>
      </c>
      <c r="M1661" s="4" t="str">
        <f>+VLOOKUP($J1661,DATOS_PERSONAL!B:E,4,0)</f>
        <v>ORTIZ OSPINA</v>
      </c>
      <c r="N1661" s="4" t="str">
        <f>+VLOOKUP($J1661,DATOS_PERSONAL!B:F,5,0)</f>
        <v>PALMERAS CARARABO S.A.</v>
      </c>
      <c r="O1661" s="4">
        <f>+VLOOKUP($A1661,DATOS_CAPACITACIONES!A:N,11)</f>
        <v>26</v>
      </c>
      <c r="P1661" s="4">
        <f>+VLOOKUP($A1661,DATOS_CAPACITACIONES!A:L,12)</f>
        <v>26</v>
      </c>
      <c r="Q1661" s="3">
        <f t="shared" si="25"/>
        <v>1</v>
      </c>
    </row>
    <row r="1662" spans="1:17" ht="34.5" customHeight="1" x14ac:dyDescent="0.25">
      <c r="A1662" s="2">
        <v>69</v>
      </c>
      <c r="B1662" s="4" t="str">
        <f>+VLOOKUP($A1662,DATOS_CAPACITACIONES!A:B,2,0)</f>
        <v>Administración</v>
      </c>
      <c r="C1662" s="4" t="str">
        <f>+VLOOKUP($A1662,DATOS_CAPACITACIONES!A:C,3,0)</f>
        <v xml:space="preserve">Comunicación asertiva y tips de manejo de estrés </v>
      </c>
      <c r="D1662" s="4">
        <f>+VLOOKUP($A1662,DATOS_CAPACITACIONES!A:D,4,0)</f>
        <v>0</v>
      </c>
      <c r="E1662" s="4" t="str">
        <f>+VLOOKUP($A1662,DATOS_CAPACITACIONES!A:E,5,0)</f>
        <v>Patricia Ortiz</v>
      </c>
      <c r="F1662" s="4" t="str">
        <f>+VLOOKUP($A1662,DATOS_CAPACITACIONES!A:F,6,0)</f>
        <v>Patricia Ortiz</v>
      </c>
      <c r="G1662" s="4" t="str">
        <f>+VLOOKUP($A1662,DATOS_CAPACITACIONES!A:G,7,0)</f>
        <v xml:space="preserve">Finca El Pilar </v>
      </c>
      <c r="H1662" s="5">
        <f>+VLOOKUP($A1662,DATOS_CAPACITACIONES!A:H,8,0)</f>
        <v>44449</v>
      </c>
      <c r="I1662" s="4">
        <f>+VLOOKUP($A1662,DATOS_CAPACITACIONES!A:I,9,0)</f>
        <v>120</v>
      </c>
      <c r="J1662" s="2">
        <v>40334493</v>
      </c>
      <c r="K1662" s="4" t="str">
        <f>+VLOOKUP($J1662,DATOS_PERSONAL!B:C,2,0)</f>
        <v>N/A</v>
      </c>
      <c r="L1662" s="4" t="str">
        <f>+VLOOKUP($J1662,DATOS_PERSONAL!B:D,3,0)</f>
        <v>PATRICIA</v>
      </c>
      <c r="M1662" s="4" t="str">
        <f>+VLOOKUP($J1662,DATOS_PERSONAL!B:E,4,0)</f>
        <v xml:space="preserve">ORTIZ GOMEZ </v>
      </c>
      <c r="N1662" s="4" t="str">
        <f>+VLOOKUP($J1662,DATOS_PERSONAL!B:F,5,0)</f>
        <v>PALMERAS CARARABO S.A.</v>
      </c>
      <c r="O1662" s="4">
        <f>+VLOOKUP($A1662,DATOS_CAPACITACIONES!A:N,11)</f>
        <v>26</v>
      </c>
      <c r="P1662" s="4">
        <f>+VLOOKUP($A1662,DATOS_CAPACITACIONES!A:L,12)</f>
        <v>26</v>
      </c>
      <c r="Q1662" s="3">
        <f t="shared" si="25"/>
        <v>1</v>
      </c>
    </row>
    <row r="1663" spans="1:17" ht="34.5" customHeight="1" x14ac:dyDescent="0.25">
      <c r="A1663" s="2">
        <v>69</v>
      </c>
      <c r="B1663" s="4" t="str">
        <f>+VLOOKUP($A1663,DATOS_CAPACITACIONES!A:B,2,0)</f>
        <v>Administración</v>
      </c>
      <c r="C1663" s="4" t="str">
        <f>+VLOOKUP($A1663,DATOS_CAPACITACIONES!A:C,3,0)</f>
        <v xml:space="preserve">Comunicación asertiva y tips de manejo de estrés </v>
      </c>
      <c r="D1663" s="4">
        <f>+VLOOKUP($A1663,DATOS_CAPACITACIONES!A:D,4,0)</f>
        <v>0</v>
      </c>
      <c r="E1663" s="4" t="str">
        <f>+VLOOKUP($A1663,DATOS_CAPACITACIONES!A:E,5,0)</f>
        <v>Patricia Ortiz</v>
      </c>
      <c r="F1663" s="4" t="str">
        <f>+VLOOKUP($A1663,DATOS_CAPACITACIONES!A:F,6,0)</f>
        <v>Patricia Ortiz</v>
      </c>
      <c r="G1663" s="4" t="str">
        <f>+VLOOKUP($A1663,DATOS_CAPACITACIONES!A:G,7,0)</f>
        <v xml:space="preserve">Finca El Pilar </v>
      </c>
      <c r="H1663" s="5">
        <f>+VLOOKUP($A1663,DATOS_CAPACITACIONES!A:H,8,0)</f>
        <v>44449</v>
      </c>
      <c r="I1663" s="4">
        <f>+VLOOKUP($A1663,DATOS_CAPACITACIONES!A:I,9,0)</f>
        <v>120</v>
      </c>
      <c r="J1663" s="2">
        <v>7807070</v>
      </c>
      <c r="K1663" s="4" t="str">
        <f>+VLOOKUP($J1663,DATOS_PERSONAL!B:C,2,0)</f>
        <v>N/A</v>
      </c>
      <c r="L1663" s="4" t="str">
        <f>+VLOOKUP($J1663,DATOS_PERSONAL!B:D,3,0)</f>
        <v xml:space="preserve"> PEDRO ANTONIO </v>
      </c>
      <c r="M1663" s="4" t="str">
        <f>+VLOOKUP($J1663,DATOS_PERSONAL!B:E,4,0)</f>
        <v>ORTIZ</v>
      </c>
      <c r="N1663" s="4" t="str">
        <f>+VLOOKUP($J1663,DATOS_PERSONAL!B:F,5,0)</f>
        <v>PALMERAS CARARABO S.A.</v>
      </c>
      <c r="O1663" s="4">
        <f>+VLOOKUP($A1663,DATOS_CAPACITACIONES!A:N,11)</f>
        <v>26</v>
      </c>
      <c r="P1663" s="4">
        <f>+VLOOKUP($A1663,DATOS_CAPACITACIONES!A:L,12)</f>
        <v>26</v>
      </c>
      <c r="Q1663" s="3">
        <f t="shared" si="25"/>
        <v>1</v>
      </c>
    </row>
    <row r="1664" spans="1:17" ht="34.5" customHeight="1" x14ac:dyDescent="0.25">
      <c r="A1664" s="2">
        <v>69</v>
      </c>
      <c r="B1664" s="4" t="str">
        <f>+VLOOKUP($A1664,DATOS_CAPACITACIONES!A:B,2,0)</f>
        <v>Administración</v>
      </c>
      <c r="C1664" s="4" t="str">
        <f>+VLOOKUP($A1664,DATOS_CAPACITACIONES!A:C,3,0)</f>
        <v xml:space="preserve">Comunicación asertiva y tips de manejo de estrés </v>
      </c>
      <c r="D1664" s="4">
        <f>+VLOOKUP($A1664,DATOS_CAPACITACIONES!A:D,4,0)</f>
        <v>0</v>
      </c>
      <c r="E1664" s="4" t="str">
        <f>+VLOOKUP($A1664,DATOS_CAPACITACIONES!A:E,5,0)</f>
        <v>Patricia Ortiz</v>
      </c>
      <c r="F1664" s="4" t="str">
        <f>+VLOOKUP($A1664,DATOS_CAPACITACIONES!A:F,6,0)</f>
        <v>Patricia Ortiz</v>
      </c>
      <c r="G1664" s="4" t="str">
        <f>+VLOOKUP($A1664,DATOS_CAPACITACIONES!A:G,7,0)</f>
        <v xml:space="preserve">Finca El Pilar </v>
      </c>
      <c r="H1664" s="5">
        <f>+VLOOKUP($A1664,DATOS_CAPACITACIONES!A:H,8,0)</f>
        <v>44449</v>
      </c>
      <c r="I1664" s="4">
        <f>+VLOOKUP($A1664,DATOS_CAPACITACIONES!A:I,9,0)</f>
        <v>120</v>
      </c>
      <c r="J1664" s="2">
        <v>1121890868</v>
      </c>
      <c r="K1664" s="4" t="str">
        <f>+VLOOKUP($J1664,DATOS_PERSONAL!B:C,2,0)</f>
        <v>N/A</v>
      </c>
      <c r="L1664" s="4" t="str">
        <f>+VLOOKUP($J1664,DATOS_PERSONAL!B:D,3,0)</f>
        <v>JAIME</v>
      </c>
      <c r="M1664" s="4" t="str">
        <f>+VLOOKUP($J1664,DATOS_PERSONAL!B:E,4,0)</f>
        <v>LOZADA</v>
      </c>
      <c r="N1664" s="4" t="str">
        <f>+VLOOKUP($J1664,DATOS_PERSONAL!B:F,5,0)</f>
        <v>PALMERAS CARARABO S.A.</v>
      </c>
      <c r="O1664" s="4">
        <f>+VLOOKUP($A1664,DATOS_CAPACITACIONES!A:N,11)</f>
        <v>26</v>
      </c>
      <c r="P1664" s="4">
        <f>+VLOOKUP($A1664,DATOS_CAPACITACIONES!A:L,12)</f>
        <v>26</v>
      </c>
      <c r="Q1664" s="3">
        <f t="shared" si="25"/>
        <v>1</v>
      </c>
    </row>
    <row r="1665" spans="1:17" ht="34.5" customHeight="1" x14ac:dyDescent="0.25">
      <c r="A1665" s="2">
        <v>69</v>
      </c>
      <c r="B1665" s="4" t="str">
        <f>+VLOOKUP($A1665,DATOS_CAPACITACIONES!A:B,2,0)</f>
        <v>Administración</v>
      </c>
      <c r="C1665" s="4" t="str">
        <f>+VLOOKUP($A1665,DATOS_CAPACITACIONES!A:C,3,0)</f>
        <v xml:space="preserve">Comunicación asertiva y tips de manejo de estrés </v>
      </c>
      <c r="D1665" s="4">
        <f>+VLOOKUP($A1665,DATOS_CAPACITACIONES!A:D,4,0)</f>
        <v>0</v>
      </c>
      <c r="E1665" s="4" t="str">
        <f>+VLOOKUP($A1665,DATOS_CAPACITACIONES!A:E,5,0)</f>
        <v>Patricia Ortiz</v>
      </c>
      <c r="F1665" s="4" t="str">
        <f>+VLOOKUP($A1665,DATOS_CAPACITACIONES!A:F,6,0)</f>
        <v>Patricia Ortiz</v>
      </c>
      <c r="G1665" s="4" t="str">
        <f>+VLOOKUP($A1665,DATOS_CAPACITACIONES!A:G,7,0)</f>
        <v xml:space="preserve">Finca El Pilar </v>
      </c>
      <c r="H1665" s="5">
        <f>+VLOOKUP($A1665,DATOS_CAPACITACIONES!A:H,8,0)</f>
        <v>44449</v>
      </c>
      <c r="I1665" s="4">
        <f>+VLOOKUP($A1665,DATOS_CAPACITACIONES!A:I,9,0)</f>
        <v>120</v>
      </c>
      <c r="J1665" s="2">
        <v>1501103</v>
      </c>
      <c r="K1665" s="4" t="str">
        <f>+VLOOKUP($J1665,DATOS_PERSONAL!B:C,2,0)</f>
        <v>N/A</v>
      </c>
      <c r="L1665" s="4" t="str">
        <f>+VLOOKUP($J1665,DATOS_PERSONAL!B:D,3,0)</f>
        <v>PANTALEON</v>
      </c>
      <c r="M1665" s="4" t="str">
        <f>+VLOOKUP($J1665,DATOS_PERSONAL!B:E,4,0)</f>
        <v>LARRAHONDO SANDOVAL</v>
      </c>
      <c r="N1665" s="4" t="str">
        <f>+VLOOKUP($J1665,DATOS_PERSONAL!B:F,5,0)</f>
        <v>PALMERAS CARARABO S.A.</v>
      </c>
      <c r="O1665" s="4">
        <f>+VLOOKUP($A1665,DATOS_CAPACITACIONES!A:N,11)</f>
        <v>26</v>
      </c>
      <c r="P1665" s="4">
        <f>+VLOOKUP($A1665,DATOS_CAPACITACIONES!A:L,12)</f>
        <v>26</v>
      </c>
      <c r="Q1665" s="3">
        <f t="shared" si="25"/>
        <v>1</v>
      </c>
    </row>
    <row r="1666" spans="1:17" ht="34.5" customHeight="1" x14ac:dyDescent="0.25">
      <c r="A1666" s="2">
        <v>69</v>
      </c>
      <c r="B1666" s="4" t="str">
        <f>+VLOOKUP($A1666,DATOS_CAPACITACIONES!A:B,2,0)</f>
        <v>Administración</v>
      </c>
      <c r="C1666" s="4" t="str">
        <f>+VLOOKUP($A1666,DATOS_CAPACITACIONES!A:C,3,0)</f>
        <v xml:space="preserve">Comunicación asertiva y tips de manejo de estrés </v>
      </c>
      <c r="D1666" s="4">
        <f>+VLOOKUP($A1666,DATOS_CAPACITACIONES!A:D,4,0)</f>
        <v>0</v>
      </c>
      <c r="E1666" s="4" t="str">
        <f>+VLOOKUP($A1666,DATOS_CAPACITACIONES!A:E,5,0)</f>
        <v>Patricia Ortiz</v>
      </c>
      <c r="F1666" s="4" t="str">
        <f>+VLOOKUP($A1666,DATOS_CAPACITACIONES!A:F,6,0)</f>
        <v>Patricia Ortiz</v>
      </c>
      <c r="G1666" s="4" t="str">
        <f>+VLOOKUP($A1666,DATOS_CAPACITACIONES!A:G,7,0)</f>
        <v xml:space="preserve">Finca El Pilar </v>
      </c>
      <c r="H1666" s="5">
        <f>+VLOOKUP($A1666,DATOS_CAPACITACIONES!A:H,8,0)</f>
        <v>44449</v>
      </c>
      <c r="I1666" s="4">
        <f>+VLOOKUP($A1666,DATOS_CAPACITACIONES!A:I,9,0)</f>
        <v>120</v>
      </c>
      <c r="J1666" s="2">
        <v>1143826359</v>
      </c>
      <c r="K1666" s="4" t="str">
        <f>+VLOOKUP($J1666,DATOS_PERSONAL!B:C,2,0)</f>
        <v>N/A</v>
      </c>
      <c r="L1666" s="4" t="str">
        <f>+VLOOKUP($J1666,DATOS_PERSONAL!B:D,3,0)</f>
        <v>ANDERSON</v>
      </c>
      <c r="M1666" s="4" t="str">
        <f>+VLOOKUP($J1666,DATOS_PERSONAL!B:E,4,0)</f>
        <v xml:space="preserve">LARRAHONDO MARTINEZ </v>
      </c>
      <c r="N1666" s="4" t="str">
        <f>+VLOOKUP($J1666,DATOS_PERSONAL!B:F,5,0)</f>
        <v>PALMERAS CARARABO S.A.</v>
      </c>
      <c r="O1666" s="4">
        <f>+VLOOKUP($A1666,DATOS_CAPACITACIONES!A:N,11)</f>
        <v>26</v>
      </c>
      <c r="P1666" s="4">
        <f>+VLOOKUP($A1666,DATOS_CAPACITACIONES!A:L,12)</f>
        <v>26</v>
      </c>
      <c r="Q1666" s="3">
        <f t="shared" ref="Q1666:Q1729" si="26">(P1666/O1666)</f>
        <v>1</v>
      </c>
    </row>
    <row r="1667" spans="1:17" ht="34.5" customHeight="1" x14ac:dyDescent="0.25">
      <c r="A1667" s="2">
        <v>69</v>
      </c>
      <c r="B1667" s="4" t="str">
        <f>+VLOOKUP($A1667,DATOS_CAPACITACIONES!A:B,2,0)</f>
        <v>Administración</v>
      </c>
      <c r="C1667" s="4" t="str">
        <f>+VLOOKUP($A1667,DATOS_CAPACITACIONES!A:C,3,0)</f>
        <v xml:space="preserve">Comunicación asertiva y tips de manejo de estrés </v>
      </c>
      <c r="D1667" s="4">
        <f>+VLOOKUP($A1667,DATOS_CAPACITACIONES!A:D,4,0)</f>
        <v>0</v>
      </c>
      <c r="E1667" s="4" t="str">
        <f>+VLOOKUP($A1667,DATOS_CAPACITACIONES!A:E,5,0)</f>
        <v>Patricia Ortiz</v>
      </c>
      <c r="F1667" s="4" t="str">
        <f>+VLOOKUP($A1667,DATOS_CAPACITACIONES!A:F,6,0)</f>
        <v>Patricia Ortiz</v>
      </c>
      <c r="G1667" s="4" t="str">
        <f>+VLOOKUP($A1667,DATOS_CAPACITACIONES!A:G,7,0)</f>
        <v xml:space="preserve">Finca El Pilar </v>
      </c>
      <c r="H1667" s="5">
        <f>+VLOOKUP($A1667,DATOS_CAPACITACIONES!A:H,8,0)</f>
        <v>44449</v>
      </c>
      <c r="I1667" s="4">
        <f>+VLOOKUP($A1667,DATOS_CAPACITACIONES!A:I,9,0)</f>
        <v>120</v>
      </c>
      <c r="J1667" s="2">
        <v>1119888284</v>
      </c>
      <c r="K1667" s="4" t="str">
        <f>+VLOOKUP($J1667,DATOS_PERSONAL!B:C,2,0)</f>
        <v>N/A</v>
      </c>
      <c r="L1667" s="4" t="str">
        <f>+VLOOKUP($J1667,DATOS_PERSONAL!B:D,3,0)</f>
        <v>OSCAR</v>
      </c>
      <c r="M1667" s="4" t="str">
        <f>+VLOOKUP($J1667,DATOS_PERSONAL!B:E,4,0)</f>
        <v>JARAMILLO RODRIGUEZ</v>
      </c>
      <c r="N1667" s="4" t="str">
        <f>+VLOOKUP($J1667,DATOS_PERSONAL!B:F,5,0)</f>
        <v>PALMERAS CARARABO S.A.</v>
      </c>
      <c r="O1667" s="4">
        <f>+VLOOKUP($A1667,DATOS_CAPACITACIONES!A:N,11)</f>
        <v>26</v>
      </c>
      <c r="P1667" s="4">
        <f>+VLOOKUP($A1667,DATOS_CAPACITACIONES!A:L,12)</f>
        <v>26</v>
      </c>
      <c r="Q1667" s="3">
        <f t="shared" si="26"/>
        <v>1</v>
      </c>
    </row>
    <row r="1668" spans="1:17" ht="34.5" customHeight="1" x14ac:dyDescent="0.25">
      <c r="A1668" s="2">
        <v>69</v>
      </c>
      <c r="B1668" s="4" t="str">
        <f>+VLOOKUP($A1668,DATOS_CAPACITACIONES!A:B,2,0)</f>
        <v>Administración</v>
      </c>
      <c r="C1668" s="4" t="str">
        <f>+VLOOKUP($A1668,DATOS_CAPACITACIONES!A:C,3,0)</f>
        <v xml:space="preserve">Comunicación asertiva y tips de manejo de estrés </v>
      </c>
      <c r="D1668" s="4">
        <f>+VLOOKUP($A1668,DATOS_CAPACITACIONES!A:D,4,0)</f>
        <v>0</v>
      </c>
      <c r="E1668" s="4" t="str">
        <f>+VLOOKUP($A1668,DATOS_CAPACITACIONES!A:E,5,0)</f>
        <v>Patricia Ortiz</v>
      </c>
      <c r="F1668" s="4" t="str">
        <f>+VLOOKUP($A1668,DATOS_CAPACITACIONES!A:F,6,0)</f>
        <v>Patricia Ortiz</v>
      </c>
      <c r="G1668" s="4" t="str">
        <f>+VLOOKUP($A1668,DATOS_CAPACITACIONES!A:G,7,0)</f>
        <v xml:space="preserve">Finca El Pilar </v>
      </c>
      <c r="H1668" s="5">
        <f>+VLOOKUP($A1668,DATOS_CAPACITACIONES!A:H,8,0)</f>
        <v>44449</v>
      </c>
      <c r="I1668" s="4">
        <f>+VLOOKUP($A1668,DATOS_CAPACITACIONES!A:I,9,0)</f>
        <v>120</v>
      </c>
      <c r="J1668" s="2">
        <v>86059628</v>
      </c>
      <c r="K1668" s="4" t="str">
        <f>+VLOOKUP($J1668,DATOS_PERSONAL!B:C,2,0)</f>
        <v>N/A</v>
      </c>
      <c r="L1668" s="4" t="str">
        <f>+VLOOKUP($J1668,DATOS_PERSONAL!B:D,3,0)</f>
        <v xml:space="preserve"> GEDMAN</v>
      </c>
      <c r="M1668" s="4" t="str">
        <f>+VLOOKUP($J1668,DATOS_PERSONAL!B:E,4,0)</f>
        <v>HERNANDEZ ALVARADO</v>
      </c>
      <c r="N1668" s="4" t="str">
        <f>+VLOOKUP($J1668,DATOS_PERSONAL!B:F,5,0)</f>
        <v>PALMERAS CARARABO S.A.</v>
      </c>
      <c r="O1668" s="4">
        <f>+VLOOKUP($A1668,DATOS_CAPACITACIONES!A:N,11)</f>
        <v>26</v>
      </c>
      <c r="P1668" s="4">
        <f>+VLOOKUP($A1668,DATOS_CAPACITACIONES!A:L,12)</f>
        <v>26</v>
      </c>
      <c r="Q1668" s="3">
        <f t="shared" si="26"/>
        <v>1</v>
      </c>
    </row>
    <row r="1669" spans="1:17" ht="34.5" customHeight="1" x14ac:dyDescent="0.25">
      <c r="A1669" s="2">
        <v>69</v>
      </c>
      <c r="B1669" s="4" t="str">
        <f>+VLOOKUP($A1669,DATOS_CAPACITACIONES!A:B,2,0)</f>
        <v>Administración</v>
      </c>
      <c r="C1669" s="4" t="str">
        <f>+VLOOKUP($A1669,DATOS_CAPACITACIONES!A:C,3,0)</f>
        <v xml:space="preserve">Comunicación asertiva y tips de manejo de estrés </v>
      </c>
      <c r="D1669" s="4">
        <f>+VLOOKUP($A1669,DATOS_CAPACITACIONES!A:D,4,0)</f>
        <v>0</v>
      </c>
      <c r="E1669" s="4" t="str">
        <f>+VLOOKUP($A1669,DATOS_CAPACITACIONES!A:E,5,0)</f>
        <v>Patricia Ortiz</v>
      </c>
      <c r="F1669" s="4" t="str">
        <f>+VLOOKUP($A1669,DATOS_CAPACITACIONES!A:F,6,0)</f>
        <v>Patricia Ortiz</v>
      </c>
      <c r="G1669" s="4" t="str">
        <f>+VLOOKUP($A1669,DATOS_CAPACITACIONES!A:G,7,0)</f>
        <v xml:space="preserve">Finca El Pilar </v>
      </c>
      <c r="H1669" s="5">
        <f>+VLOOKUP($A1669,DATOS_CAPACITACIONES!A:H,8,0)</f>
        <v>44449</v>
      </c>
      <c r="I1669" s="4">
        <f>+VLOOKUP($A1669,DATOS_CAPACITACIONES!A:I,9,0)</f>
        <v>120</v>
      </c>
      <c r="J1669" s="2">
        <v>6004678</v>
      </c>
      <c r="K1669" s="4" t="str">
        <f>+VLOOKUP($J1669,DATOS_PERSONAL!B:C,2,0)</f>
        <v>N/A</v>
      </c>
      <c r="L1669" s="4" t="str">
        <f>+VLOOKUP($J1669,DATOS_PERSONAL!B:D,3,0)</f>
        <v>RICARDO</v>
      </c>
      <c r="M1669" s="4" t="str">
        <f>+VLOOKUP($J1669,DATOS_PERSONAL!B:E,4,0)</f>
        <v>GONZALEZ</v>
      </c>
      <c r="N1669" s="4" t="str">
        <f>+VLOOKUP($J1669,DATOS_PERSONAL!B:F,5,0)</f>
        <v>PALMERAS CARARABO S.A.</v>
      </c>
      <c r="O1669" s="4">
        <f>+VLOOKUP($A1669,DATOS_CAPACITACIONES!A:N,11)</f>
        <v>26</v>
      </c>
      <c r="P1669" s="4">
        <f>+VLOOKUP($A1669,DATOS_CAPACITACIONES!A:L,12)</f>
        <v>26</v>
      </c>
      <c r="Q1669" s="3">
        <f t="shared" si="26"/>
        <v>1</v>
      </c>
    </row>
    <row r="1670" spans="1:17" ht="34.5" customHeight="1" x14ac:dyDescent="0.25">
      <c r="A1670" s="2">
        <v>69</v>
      </c>
      <c r="B1670" s="4" t="str">
        <f>+VLOOKUP($A1670,DATOS_CAPACITACIONES!A:B,2,0)</f>
        <v>Administración</v>
      </c>
      <c r="C1670" s="4" t="str">
        <f>+VLOOKUP($A1670,DATOS_CAPACITACIONES!A:C,3,0)</f>
        <v xml:space="preserve">Comunicación asertiva y tips de manejo de estrés </v>
      </c>
      <c r="D1670" s="4">
        <f>+VLOOKUP($A1670,DATOS_CAPACITACIONES!A:D,4,0)</f>
        <v>0</v>
      </c>
      <c r="E1670" s="4" t="str">
        <f>+VLOOKUP($A1670,DATOS_CAPACITACIONES!A:E,5,0)</f>
        <v>Patricia Ortiz</v>
      </c>
      <c r="F1670" s="4" t="str">
        <f>+VLOOKUP($A1670,DATOS_CAPACITACIONES!A:F,6,0)</f>
        <v>Patricia Ortiz</v>
      </c>
      <c r="G1670" s="4" t="str">
        <f>+VLOOKUP($A1670,DATOS_CAPACITACIONES!A:G,7,0)</f>
        <v xml:space="preserve">Finca El Pilar </v>
      </c>
      <c r="H1670" s="5">
        <f>+VLOOKUP($A1670,DATOS_CAPACITACIONES!A:H,8,0)</f>
        <v>44449</v>
      </c>
      <c r="I1670" s="4">
        <f>+VLOOKUP($A1670,DATOS_CAPACITACIONES!A:I,9,0)</f>
        <v>120</v>
      </c>
      <c r="J1670" s="2">
        <v>40441358</v>
      </c>
      <c r="K1670" s="4" t="str">
        <f>+VLOOKUP($J1670,DATOS_PERSONAL!B:C,2,0)</f>
        <v>N/A</v>
      </c>
      <c r="L1670" s="4" t="str">
        <f>+VLOOKUP($J1670,DATOS_PERSONAL!B:D,3,0)</f>
        <v xml:space="preserve"> SARA </v>
      </c>
      <c r="M1670" s="4" t="str">
        <f>+VLOOKUP($J1670,DATOS_PERSONAL!B:E,4,0)</f>
        <v>GARCIA GONZALEZ</v>
      </c>
      <c r="N1670" s="4" t="str">
        <f>+VLOOKUP($J1670,DATOS_PERSONAL!B:F,5,0)</f>
        <v>PALMERAS CARARABO S.A.</v>
      </c>
      <c r="O1670" s="4">
        <f>+VLOOKUP($A1670,DATOS_CAPACITACIONES!A:N,11)</f>
        <v>26</v>
      </c>
      <c r="P1670" s="4">
        <f>+VLOOKUP($A1670,DATOS_CAPACITACIONES!A:L,12)</f>
        <v>26</v>
      </c>
      <c r="Q1670" s="3">
        <f t="shared" si="26"/>
        <v>1</v>
      </c>
    </row>
    <row r="1671" spans="1:17" ht="34.5" customHeight="1" x14ac:dyDescent="0.25">
      <c r="A1671" s="2">
        <v>69</v>
      </c>
      <c r="B1671" s="4" t="str">
        <f>+VLOOKUP($A1671,DATOS_CAPACITACIONES!A:B,2,0)</f>
        <v>Administración</v>
      </c>
      <c r="C1671" s="4" t="str">
        <f>+VLOOKUP($A1671,DATOS_CAPACITACIONES!A:C,3,0)</f>
        <v xml:space="preserve">Comunicación asertiva y tips de manejo de estrés </v>
      </c>
      <c r="D1671" s="4">
        <f>+VLOOKUP($A1671,DATOS_CAPACITACIONES!A:D,4,0)</f>
        <v>0</v>
      </c>
      <c r="E1671" s="4" t="str">
        <f>+VLOOKUP($A1671,DATOS_CAPACITACIONES!A:E,5,0)</f>
        <v>Patricia Ortiz</v>
      </c>
      <c r="F1671" s="4" t="str">
        <f>+VLOOKUP($A1671,DATOS_CAPACITACIONES!A:F,6,0)</f>
        <v>Patricia Ortiz</v>
      </c>
      <c r="G1671" s="4" t="str">
        <f>+VLOOKUP($A1671,DATOS_CAPACITACIONES!A:G,7,0)</f>
        <v xml:space="preserve">Finca El Pilar </v>
      </c>
      <c r="H1671" s="5">
        <f>+VLOOKUP($A1671,DATOS_CAPACITACIONES!A:H,8,0)</f>
        <v>44449</v>
      </c>
      <c r="I1671" s="4">
        <f>+VLOOKUP($A1671,DATOS_CAPACITACIONES!A:I,9,0)</f>
        <v>120</v>
      </c>
      <c r="J1671" s="2">
        <v>1121951678</v>
      </c>
      <c r="K1671" s="4" t="str">
        <f>+VLOOKUP($J1671,DATOS_PERSONAL!B:C,2,0)</f>
        <v>N/A</v>
      </c>
      <c r="L1671" s="4" t="str">
        <f>+VLOOKUP($J1671,DATOS_PERSONAL!B:D,3,0)</f>
        <v>WILLIAM ALEJANDRO</v>
      </c>
      <c r="M1671" s="4" t="str">
        <f>+VLOOKUP($J1671,DATOS_PERSONAL!B:E,4,0)</f>
        <v>FIERRO RIVEROS</v>
      </c>
      <c r="N1671" s="4" t="str">
        <f>+VLOOKUP($J1671,DATOS_PERSONAL!B:F,5,0)</f>
        <v>PALMERAS CARARABO S.A.</v>
      </c>
      <c r="O1671" s="4">
        <f>+VLOOKUP($A1671,DATOS_CAPACITACIONES!A:N,11)</f>
        <v>26</v>
      </c>
      <c r="P1671" s="4">
        <f>+VLOOKUP($A1671,DATOS_CAPACITACIONES!A:L,12)</f>
        <v>26</v>
      </c>
      <c r="Q1671" s="3">
        <f t="shared" si="26"/>
        <v>1</v>
      </c>
    </row>
    <row r="1672" spans="1:17" ht="34.5" customHeight="1" x14ac:dyDescent="0.25">
      <c r="A1672" s="2">
        <v>69</v>
      </c>
      <c r="B1672" s="4" t="str">
        <f>+VLOOKUP($A1672,DATOS_CAPACITACIONES!A:B,2,0)</f>
        <v>Administración</v>
      </c>
      <c r="C1672" s="4" t="str">
        <f>+VLOOKUP($A1672,DATOS_CAPACITACIONES!A:C,3,0)</f>
        <v xml:space="preserve">Comunicación asertiva y tips de manejo de estrés </v>
      </c>
      <c r="D1672" s="4">
        <f>+VLOOKUP($A1672,DATOS_CAPACITACIONES!A:D,4,0)</f>
        <v>0</v>
      </c>
      <c r="E1672" s="4" t="str">
        <f>+VLOOKUP($A1672,DATOS_CAPACITACIONES!A:E,5,0)</f>
        <v>Patricia Ortiz</v>
      </c>
      <c r="F1672" s="4" t="str">
        <f>+VLOOKUP($A1672,DATOS_CAPACITACIONES!A:F,6,0)</f>
        <v>Patricia Ortiz</v>
      </c>
      <c r="G1672" s="4" t="str">
        <f>+VLOOKUP($A1672,DATOS_CAPACITACIONES!A:G,7,0)</f>
        <v xml:space="preserve">Finca El Pilar </v>
      </c>
      <c r="H1672" s="5">
        <f>+VLOOKUP($A1672,DATOS_CAPACITACIONES!A:H,8,0)</f>
        <v>44449</v>
      </c>
      <c r="I1672" s="4">
        <f>+VLOOKUP($A1672,DATOS_CAPACITACIONES!A:I,9,0)</f>
        <v>120</v>
      </c>
      <c r="J1672" s="2">
        <v>1121910048</v>
      </c>
      <c r="K1672" s="4" t="str">
        <f>+VLOOKUP($J1672,DATOS_PERSONAL!B:C,2,0)</f>
        <v>N/A</v>
      </c>
      <c r="L1672" s="4" t="str">
        <f>+VLOOKUP($J1672,DATOS_PERSONAL!B:D,3,0)</f>
        <v xml:space="preserve"> DEISY TATIANA</v>
      </c>
      <c r="M1672" s="4" t="str">
        <f>+VLOOKUP($J1672,DATOS_PERSONAL!B:E,4,0)</f>
        <v>DUARTE MORENO</v>
      </c>
      <c r="N1672" s="4" t="str">
        <f>+VLOOKUP($J1672,DATOS_PERSONAL!B:F,5,0)</f>
        <v>PALMERAS CARARABO S.A.</v>
      </c>
      <c r="O1672" s="4">
        <f>+VLOOKUP($A1672,DATOS_CAPACITACIONES!A:N,11)</f>
        <v>26</v>
      </c>
      <c r="P1672" s="4">
        <f>+VLOOKUP($A1672,DATOS_CAPACITACIONES!A:L,12)</f>
        <v>26</v>
      </c>
      <c r="Q1672" s="3">
        <f t="shared" si="26"/>
        <v>1</v>
      </c>
    </row>
    <row r="1673" spans="1:17" ht="34.5" customHeight="1" x14ac:dyDescent="0.25">
      <c r="A1673" s="2">
        <v>69</v>
      </c>
      <c r="B1673" s="4" t="str">
        <f>+VLOOKUP($A1673,DATOS_CAPACITACIONES!A:B,2,0)</f>
        <v>Administración</v>
      </c>
      <c r="C1673" s="4" t="str">
        <f>+VLOOKUP($A1673,DATOS_CAPACITACIONES!A:C,3,0)</f>
        <v xml:space="preserve">Comunicación asertiva y tips de manejo de estrés </v>
      </c>
      <c r="D1673" s="4">
        <f>+VLOOKUP($A1673,DATOS_CAPACITACIONES!A:D,4,0)</f>
        <v>0</v>
      </c>
      <c r="E1673" s="4" t="str">
        <f>+VLOOKUP($A1673,DATOS_CAPACITACIONES!A:E,5,0)</f>
        <v>Patricia Ortiz</v>
      </c>
      <c r="F1673" s="4" t="str">
        <f>+VLOOKUP($A1673,DATOS_CAPACITACIONES!A:F,6,0)</f>
        <v>Patricia Ortiz</v>
      </c>
      <c r="G1673" s="4" t="str">
        <f>+VLOOKUP($A1673,DATOS_CAPACITACIONES!A:G,7,0)</f>
        <v xml:space="preserve">Finca El Pilar </v>
      </c>
      <c r="H1673" s="5">
        <f>+VLOOKUP($A1673,DATOS_CAPACITACIONES!A:H,8,0)</f>
        <v>44449</v>
      </c>
      <c r="I1673" s="4">
        <f>+VLOOKUP($A1673,DATOS_CAPACITACIONES!A:I,9,0)</f>
        <v>120</v>
      </c>
      <c r="J1673" s="2">
        <v>10187350</v>
      </c>
      <c r="K1673" s="4" t="str">
        <f>+VLOOKUP($J1673,DATOS_PERSONAL!B:C,2,0)</f>
        <v>N/A</v>
      </c>
      <c r="L1673" s="4" t="str">
        <f>+VLOOKUP($J1673,DATOS_PERSONAL!B:D,3,0)</f>
        <v>WILSON</v>
      </c>
      <c r="M1673" s="4" t="str">
        <f>+VLOOKUP($J1673,DATOS_PERSONAL!B:E,4,0)</f>
        <v>DIAZ BERNAL</v>
      </c>
      <c r="N1673" s="4" t="str">
        <f>+VLOOKUP($J1673,DATOS_PERSONAL!B:F,5,0)</f>
        <v>PALMERAS CARARABO S.A.</v>
      </c>
      <c r="O1673" s="4">
        <f>+VLOOKUP($A1673,DATOS_CAPACITACIONES!A:N,11)</f>
        <v>26</v>
      </c>
      <c r="P1673" s="4">
        <f>+VLOOKUP($A1673,DATOS_CAPACITACIONES!A:L,12)</f>
        <v>26</v>
      </c>
      <c r="Q1673" s="3">
        <f t="shared" si="26"/>
        <v>1</v>
      </c>
    </row>
    <row r="1674" spans="1:17" ht="34.5" customHeight="1" x14ac:dyDescent="0.25">
      <c r="A1674" s="2">
        <v>69</v>
      </c>
      <c r="B1674" s="4" t="str">
        <f>+VLOOKUP($A1674,DATOS_CAPACITACIONES!A:B,2,0)</f>
        <v>Administración</v>
      </c>
      <c r="C1674" s="4" t="str">
        <f>+VLOOKUP($A1674,DATOS_CAPACITACIONES!A:C,3,0)</f>
        <v xml:space="preserve">Comunicación asertiva y tips de manejo de estrés </v>
      </c>
      <c r="D1674" s="4">
        <f>+VLOOKUP($A1674,DATOS_CAPACITACIONES!A:D,4,0)</f>
        <v>0</v>
      </c>
      <c r="E1674" s="4" t="str">
        <f>+VLOOKUP($A1674,DATOS_CAPACITACIONES!A:E,5,0)</f>
        <v>Patricia Ortiz</v>
      </c>
      <c r="F1674" s="4" t="str">
        <f>+VLOOKUP($A1674,DATOS_CAPACITACIONES!A:F,6,0)</f>
        <v>Patricia Ortiz</v>
      </c>
      <c r="G1674" s="4" t="str">
        <f>+VLOOKUP($A1674,DATOS_CAPACITACIONES!A:G,7,0)</f>
        <v xml:space="preserve">Finca El Pilar </v>
      </c>
      <c r="H1674" s="5">
        <f>+VLOOKUP($A1674,DATOS_CAPACITACIONES!A:H,8,0)</f>
        <v>44449</v>
      </c>
      <c r="I1674" s="4">
        <f>+VLOOKUP($A1674,DATOS_CAPACITACIONES!A:I,9,0)</f>
        <v>120</v>
      </c>
      <c r="J1674" s="2">
        <v>1007057960</v>
      </c>
      <c r="K1674" s="4" t="str">
        <f>+VLOOKUP($J1674,DATOS_PERSONAL!B:C,2,0)</f>
        <v>N/A</v>
      </c>
      <c r="L1674" s="4" t="str">
        <f>+VLOOKUP($J1674,DATOS_PERSONAL!B:D,3,0)</f>
        <v>WILSON ANDRES</v>
      </c>
      <c r="M1674" s="4" t="str">
        <f>+VLOOKUP($J1674,DATOS_PERSONAL!B:E,4,0)</f>
        <v>DIAZ BERNAL</v>
      </c>
      <c r="N1674" s="4" t="str">
        <f>+VLOOKUP($J1674,DATOS_PERSONAL!B:F,5,0)</f>
        <v>PALMERAS CARARABO S.A.</v>
      </c>
      <c r="O1674" s="4">
        <f>+VLOOKUP($A1674,DATOS_CAPACITACIONES!A:N,11)</f>
        <v>26</v>
      </c>
      <c r="P1674" s="4">
        <f>+VLOOKUP($A1674,DATOS_CAPACITACIONES!A:L,12)</f>
        <v>26</v>
      </c>
      <c r="Q1674" s="3">
        <f t="shared" si="26"/>
        <v>1</v>
      </c>
    </row>
    <row r="1675" spans="1:17" ht="34.5" customHeight="1" x14ac:dyDescent="0.25">
      <c r="A1675" s="2">
        <v>69</v>
      </c>
      <c r="B1675" s="4" t="str">
        <f>+VLOOKUP($A1675,DATOS_CAPACITACIONES!A:B,2,0)</f>
        <v>Administración</v>
      </c>
      <c r="C1675" s="4" t="str">
        <f>+VLOOKUP($A1675,DATOS_CAPACITACIONES!A:C,3,0)</f>
        <v xml:space="preserve">Comunicación asertiva y tips de manejo de estrés </v>
      </c>
      <c r="D1675" s="4">
        <f>+VLOOKUP($A1675,DATOS_CAPACITACIONES!A:D,4,0)</f>
        <v>0</v>
      </c>
      <c r="E1675" s="4" t="str">
        <f>+VLOOKUP($A1675,DATOS_CAPACITACIONES!A:E,5,0)</f>
        <v>Patricia Ortiz</v>
      </c>
      <c r="F1675" s="4" t="str">
        <f>+VLOOKUP($A1675,DATOS_CAPACITACIONES!A:F,6,0)</f>
        <v>Patricia Ortiz</v>
      </c>
      <c r="G1675" s="4" t="str">
        <f>+VLOOKUP($A1675,DATOS_CAPACITACIONES!A:G,7,0)</f>
        <v xml:space="preserve">Finca El Pilar </v>
      </c>
      <c r="H1675" s="5">
        <f>+VLOOKUP($A1675,DATOS_CAPACITACIONES!A:H,8,0)</f>
        <v>44449</v>
      </c>
      <c r="I1675" s="4">
        <f>+VLOOKUP($A1675,DATOS_CAPACITACIONES!A:I,9,0)</f>
        <v>120</v>
      </c>
      <c r="J1675" s="2">
        <v>1122123512</v>
      </c>
      <c r="K1675" s="4" t="str">
        <f>+VLOOKUP($J1675,DATOS_PERSONAL!B:C,2,0)</f>
        <v>N/A</v>
      </c>
      <c r="L1675" s="4" t="str">
        <f>+VLOOKUP($J1675,DATOS_PERSONAL!B:D,3,0)</f>
        <v xml:space="preserve"> SANDRA MARCELA </v>
      </c>
      <c r="M1675" s="4" t="str">
        <f>+VLOOKUP($J1675,DATOS_PERSONAL!B:E,4,0)</f>
        <v>CARO MORA</v>
      </c>
      <c r="N1675" s="4" t="str">
        <f>+VLOOKUP($J1675,DATOS_PERSONAL!B:F,5,0)</f>
        <v>PALMERAS CARARABO S.A.</v>
      </c>
      <c r="O1675" s="4">
        <f>+VLOOKUP($A1675,DATOS_CAPACITACIONES!A:N,11)</f>
        <v>26</v>
      </c>
      <c r="P1675" s="4">
        <f>+VLOOKUP($A1675,DATOS_CAPACITACIONES!A:L,12)</f>
        <v>26</v>
      </c>
      <c r="Q1675" s="3">
        <f t="shared" si="26"/>
        <v>1</v>
      </c>
    </row>
    <row r="1676" spans="1:17" ht="34.5" customHeight="1" x14ac:dyDescent="0.25">
      <c r="A1676" s="2">
        <v>69</v>
      </c>
      <c r="B1676" s="4" t="str">
        <f>+VLOOKUP($A1676,DATOS_CAPACITACIONES!A:B,2,0)</f>
        <v>Administración</v>
      </c>
      <c r="C1676" s="4" t="str">
        <f>+VLOOKUP($A1676,DATOS_CAPACITACIONES!A:C,3,0)</f>
        <v xml:space="preserve">Comunicación asertiva y tips de manejo de estrés </v>
      </c>
      <c r="D1676" s="4">
        <f>+VLOOKUP($A1676,DATOS_CAPACITACIONES!A:D,4,0)</f>
        <v>0</v>
      </c>
      <c r="E1676" s="4" t="str">
        <f>+VLOOKUP($A1676,DATOS_CAPACITACIONES!A:E,5,0)</f>
        <v>Patricia Ortiz</v>
      </c>
      <c r="F1676" s="4" t="str">
        <f>+VLOOKUP($A1676,DATOS_CAPACITACIONES!A:F,6,0)</f>
        <v>Patricia Ortiz</v>
      </c>
      <c r="G1676" s="4" t="str">
        <f>+VLOOKUP($A1676,DATOS_CAPACITACIONES!A:G,7,0)</f>
        <v xml:space="preserve">Finca El Pilar </v>
      </c>
      <c r="H1676" s="5">
        <f>+VLOOKUP($A1676,DATOS_CAPACITACIONES!A:H,8,0)</f>
        <v>44449</v>
      </c>
      <c r="I1676" s="4">
        <f>+VLOOKUP($A1676,DATOS_CAPACITACIONES!A:I,9,0)</f>
        <v>120</v>
      </c>
      <c r="J1676" s="2">
        <v>11323827</v>
      </c>
      <c r="K1676" s="4" t="str">
        <f>+VLOOKUP($J1676,DATOS_PERSONAL!B:C,2,0)</f>
        <v>N/A</v>
      </c>
      <c r="L1676" s="4" t="str">
        <f>+VLOOKUP($J1676,DATOS_PERSONAL!B:D,3,0)</f>
        <v>ARQUIMEDES</v>
      </c>
      <c r="M1676" s="4" t="str">
        <f>+VLOOKUP($J1676,DATOS_PERSONAL!B:E,4,0)</f>
        <v>BERNAL</v>
      </c>
      <c r="N1676" s="4" t="str">
        <f>+VLOOKUP($J1676,DATOS_PERSONAL!B:F,5,0)</f>
        <v>PALMERAS CARARABO S.A.</v>
      </c>
      <c r="O1676" s="4">
        <f>+VLOOKUP($A1676,DATOS_CAPACITACIONES!A:N,11)</f>
        <v>26</v>
      </c>
      <c r="P1676" s="4">
        <f>+VLOOKUP($A1676,DATOS_CAPACITACIONES!A:L,12)</f>
        <v>26</v>
      </c>
      <c r="Q1676" s="3">
        <f t="shared" si="26"/>
        <v>1</v>
      </c>
    </row>
    <row r="1677" spans="1:17" ht="34.5" customHeight="1" x14ac:dyDescent="0.25">
      <c r="A1677" s="2">
        <v>69</v>
      </c>
      <c r="B1677" s="4" t="str">
        <f>+VLOOKUP($A1677,DATOS_CAPACITACIONES!A:B,2,0)</f>
        <v>Administración</v>
      </c>
      <c r="C1677" s="4" t="str">
        <f>+VLOOKUP($A1677,DATOS_CAPACITACIONES!A:C,3,0)</f>
        <v xml:space="preserve">Comunicación asertiva y tips de manejo de estrés </v>
      </c>
      <c r="D1677" s="4">
        <f>+VLOOKUP($A1677,DATOS_CAPACITACIONES!A:D,4,0)</f>
        <v>0</v>
      </c>
      <c r="E1677" s="4" t="str">
        <f>+VLOOKUP($A1677,DATOS_CAPACITACIONES!A:E,5,0)</f>
        <v>Patricia Ortiz</v>
      </c>
      <c r="F1677" s="4" t="str">
        <f>+VLOOKUP($A1677,DATOS_CAPACITACIONES!A:F,6,0)</f>
        <v>Patricia Ortiz</v>
      </c>
      <c r="G1677" s="4" t="str">
        <f>+VLOOKUP($A1677,DATOS_CAPACITACIONES!A:G,7,0)</f>
        <v xml:space="preserve">Finca El Pilar </v>
      </c>
      <c r="H1677" s="5">
        <f>+VLOOKUP($A1677,DATOS_CAPACITACIONES!A:H,8,0)</f>
        <v>44449</v>
      </c>
      <c r="I1677" s="4">
        <f>+VLOOKUP($A1677,DATOS_CAPACITACIONES!A:I,9,0)</f>
        <v>120</v>
      </c>
      <c r="J1677" s="2">
        <v>1106333245</v>
      </c>
      <c r="K1677" s="4" t="str">
        <f>+VLOOKUP($J1677,DATOS_PERSONAL!B:C,2,0)</f>
        <v>N/A</v>
      </c>
      <c r="L1677" s="4" t="str">
        <f>+VLOOKUP($J1677,DATOS_PERSONAL!B:D,3,0)</f>
        <v xml:space="preserve">NUBIA ESPERANZA </v>
      </c>
      <c r="M1677" s="4" t="str">
        <f>+VLOOKUP($J1677,DATOS_PERSONAL!B:E,4,0)</f>
        <v>BELTRAN ECHEVERRY</v>
      </c>
      <c r="N1677" s="4" t="str">
        <f>+VLOOKUP($J1677,DATOS_PERSONAL!B:F,5,0)</f>
        <v>PALMERAS CARARABO S.A.</v>
      </c>
      <c r="O1677" s="4">
        <f>+VLOOKUP($A1677,DATOS_CAPACITACIONES!A:N,11)</f>
        <v>26</v>
      </c>
      <c r="P1677" s="4">
        <f>+VLOOKUP($A1677,DATOS_CAPACITACIONES!A:L,12)</f>
        <v>26</v>
      </c>
      <c r="Q1677" s="3">
        <f t="shared" si="26"/>
        <v>1</v>
      </c>
    </row>
    <row r="1678" spans="1:17" ht="34.5" customHeight="1" x14ac:dyDescent="0.25">
      <c r="A1678" s="2">
        <v>69</v>
      </c>
      <c r="B1678" s="4" t="str">
        <f>+VLOOKUP($A1678,DATOS_CAPACITACIONES!A:B,2,0)</f>
        <v>Administración</v>
      </c>
      <c r="C1678" s="4" t="str">
        <f>+VLOOKUP($A1678,DATOS_CAPACITACIONES!A:C,3,0)</f>
        <v xml:space="preserve">Comunicación asertiva y tips de manejo de estrés </v>
      </c>
      <c r="D1678" s="4">
        <f>+VLOOKUP($A1678,DATOS_CAPACITACIONES!A:D,4,0)</f>
        <v>0</v>
      </c>
      <c r="E1678" s="4" t="str">
        <f>+VLOOKUP($A1678,DATOS_CAPACITACIONES!A:E,5,0)</f>
        <v>Patricia Ortiz</v>
      </c>
      <c r="F1678" s="4" t="str">
        <f>+VLOOKUP($A1678,DATOS_CAPACITACIONES!A:F,6,0)</f>
        <v>Patricia Ortiz</v>
      </c>
      <c r="G1678" s="4" t="str">
        <f>+VLOOKUP($A1678,DATOS_CAPACITACIONES!A:G,7,0)</f>
        <v xml:space="preserve">Finca El Pilar </v>
      </c>
      <c r="H1678" s="5">
        <f>+VLOOKUP($A1678,DATOS_CAPACITACIONES!A:H,8,0)</f>
        <v>44449</v>
      </c>
      <c r="I1678" s="4">
        <f>+VLOOKUP($A1678,DATOS_CAPACITACIONES!A:I,9,0)</f>
        <v>120</v>
      </c>
      <c r="J1678" s="2">
        <v>1121917518</v>
      </c>
      <c r="K1678" s="4" t="str">
        <f>+VLOOKUP($J1678,DATOS_PERSONAL!B:C,2,0)</f>
        <v>N/A</v>
      </c>
      <c r="L1678" s="4" t="str">
        <f>+VLOOKUP($J1678,DATOS_PERSONAL!B:D,3,0)</f>
        <v xml:space="preserve"> CARLOS ALBEIRO</v>
      </c>
      <c r="M1678" s="4" t="str">
        <f>+VLOOKUP($J1678,DATOS_PERSONAL!B:E,4,0)</f>
        <v>BECERRA ZAMORA</v>
      </c>
      <c r="N1678" s="4" t="str">
        <f>+VLOOKUP($J1678,DATOS_PERSONAL!B:F,5,0)</f>
        <v>PALMERAS CARARABO S.A.</v>
      </c>
      <c r="O1678" s="4">
        <f>+VLOOKUP($A1678,DATOS_CAPACITACIONES!A:N,11)</f>
        <v>26</v>
      </c>
      <c r="P1678" s="4">
        <f>+VLOOKUP($A1678,DATOS_CAPACITACIONES!A:L,12)</f>
        <v>26</v>
      </c>
      <c r="Q1678" s="3">
        <f t="shared" si="26"/>
        <v>1</v>
      </c>
    </row>
    <row r="1679" spans="1:17" ht="34.5" customHeight="1" x14ac:dyDescent="0.25">
      <c r="A1679" s="2">
        <v>69</v>
      </c>
      <c r="B1679" s="4" t="str">
        <f>+VLOOKUP($A1679,DATOS_CAPACITACIONES!A:B,2,0)</f>
        <v>Administración</v>
      </c>
      <c r="C1679" s="4" t="str">
        <f>+VLOOKUP($A1679,DATOS_CAPACITACIONES!A:C,3,0)</f>
        <v xml:space="preserve">Comunicación asertiva y tips de manejo de estrés </v>
      </c>
      <c r="D1679" s="4">
        <f>+VLOOKUP($A1679,DATOS_CAPACITACIONES!A:D,4,0)</f>
        <v>0</v>
      </c>
      <c r="E1679" s="4" t="str">
        <f>+VLOOKUP($A1679,DATOS_CAPACITACIONES!A:E,5,0)</f>
        <v>Patricia Ortiz</v>
      </c>
      <c r="F1679" s="4" t="str">
        <f>+VLOOKUP($A1679,DATOS_CAPACITACIONES!A:F,6,0)</f>
        <v>Patricia Ortiz</v>
      </c>
      <c r="G1679" s="4" t="str">
        <f>+VLOOKUP($A1679,DATOS_CAPACITACIONES!A:G,7,0)</f>
        <v xml:space="preserve">Finca El Pilar </v>
      </c>
      <c r="H1679" s="5">
        <f>+VLOOKUP($A1679,DATOS_CAPACITACIONES!A:H,8,0)</f>
        <v>44449</v>
      </c>
      <c r="I1679" s="4">
        <f>+VLOOKUP($A1679,DATOS_CAPACITACIONES!A:I,9,0)</f>
        <v>120</v>
      </c>
      <c r="J1679" s="2">
        <v>1121941203</v>
      </c>
      <c r="K1679" s="4" t="str">
        <f>+VLOOKUP($J1679,DATOS_PERSONAL!B:C,2,0)</f>
        <v>N/A</v>
      </c>
      <c r="L1679" s="4" t="str">
        <f>+VLOOKUP($J1679,DATOS_PERSONAL!B:D,3,0)</f>
        <v xml:space="preserve"> YADY JASBLEIDY</v>
      </c>
      <c r="M1679" s="4" t="str">
        <f>+VLOOKUP($J1679,DATOS_PERSONAL!B:E,4,0)</f>
        <v>BAYONA GONZALEZ</v>
      </c>
      <c r="N1679" s="4" t="str">
        <f>+VLOOKUP($J1679,DATOS_PERSONAL!B:F,5,0)</f>
        <v>PALMERAS CARARABO S.A.</v>
      </c>
      <c r="O1679" s="4">
        <f>+VLOOKUP($A1679,DATOS_CAPACITACIONES!A:N,11)</f>
        <v>26</v>
      </c>
      <c r="P1679" s="4">
        <f>+VLOOKUP($A1679,DATOS_CAPACITACIONES!A:L,12)</f>
        <v>26</v>
      </c>
      <c r="Q1679" s="3">
        <f t="shared" si="26"/>
        <v>1</v>
      </c>
    </row>
    <row r="1680" spans="1:17" ht="34.5" customHeight="1" x14ac:dyDescent="0.25">
      <c r="A1680" s="2">
        <v>69</v>
      </c>
      <c r="B1680" s="4" t="str">
        <f>+VLOOKUP($A1680,DATOS_CAPACITACIONES!A:B,2,0)</f>
        <v>Administración</v>
      </c>
      <c r="C1680" s="4" t="str">
        <f>+VLOOKUP($A1680,DATOS_CAPACITACIONES!A:C,3,0)</f>
        <v xml:space="preserve">Comunicación asertiva y tips de manejo de estrés </v>
      </c>
      <c r="D1680" s="4">
        <f>+VLOOKUP($A1680,DATOS_CAPACITACIONES!A:D,4,0)</f>
        <v>0</v>
      </c>
      <c r="E1680" s="4" t="str">
        <f>+VLOOKUP($A1680,DATOS_CAPACITACIONES!A:E,5,0)</f>
        <v>Patricia Ortiz</v>
      </c>
      <c r="F1680" s="4" t="str">
        <f>+VLOOKUP($A1680,DATOS_CAPACITACIONES!A:F,6,0)</f>
        <v>Patricia Ortiz</v>
      </c>
      <c r="G1680" s="4" t="str">
        <f>+VLOOKUP($A1680,DATOS_CAPACITACIONES!A:G,7,0)</f>
        <v xml:space="preserve">Finca El Pilar </v>
      </c>
      <c r="H1680" s="5">
        <f>+VLOOKUP($A1680,DATOS_CAPACITACIONES!A:H,8,0)</f>
        <v>44449</v>
      </c>
      <c r="I1680" s="4">
        <f>+VLOOKUP($A1680,DATOS_CAPACITACIONES!A:I,9,0)</f>
        <v>120</v>
      </c>
      <c r="J1680" s="2">
        <v>1121903978</v>
      </c>
      <c r="K1680" s="4" t="str">
        <f>+VLOOKUP($J1680,DATOS_PERSONAL!B:C,2,0)</f>
        <v>N/A</v>
      </c>
      <c r="L1680" s="4" t="str">
        <f>+VLOOKUP($J1680,DATOS_PERSONAL!B:D,3,0)</f>
        <v xml:space="preserve"> CARLOS FELIPE</v>
      </c>
      <c r="M1680" s="4" t="str">
        <f>+VLOOKUP($J1680,DATOS_PERSONAL!B:E,4,0)</f>
        <v>ARIAS RODRIGUEZ</v>
      </c>
      <c r="N1680" s="4" t="str">
        <f>+VLOOKUP($J1680,DATOS_PERSONAL!B:F,5,0)</f>
        <v>PALMERAS CARARABO S.A.</v>
      </c>
      <c r="O1680" s="4">
        <f>+VLOOKUP($A1680,DATOS_CAPACITACIONES!A:N,11)</f>
        <v>26</v>
      </c>
      <c r="P1680" s="4">
        <f>+VLOOKUP($A1680,DATOS_CAPACITACIONES!A:L,12)</f>
        <v>26</v>
      </c>
      <c r="Q1680" s="3">
        <f t="shared" si="26"/>
        <v>1</v>
      </c>
    </row>
    <row r="1681" spans="1:17" ht="34.5" customHeight="1" x14ac:dyDescent="0.25">
      <c r="A1681" s="2">
        <v>69</v>
      </c>
      <c r="B1681" s="4" t="str">
        <f>+VLOOKUP($A1681,DATOS_CAPACITACIONES!A:B,2,0)</f>
        <v>Administración</v>
      </c>
      <c r="C1681" s="4" t="str">
        <f>+VLOOKUP($A1681,DATOS_CAPACITACIONES!A:C,3,0)</f>
        <v xml:space="preserve">Comunicación asertiva y tips de manejo de estrés </v>
      </c>
      <c r="D1681" s="4">
        <f>+VLOOKUP($A1681,DATOS_CAPACITACIONES!A:D,4,0)</f>
        <v>0</v>
      </c>
      <c r="E1681" s="4" t="str">
        <f>+VLOOKUP($A1681,DATOS_CAPACITACIONES!A:E,5,0)</f>
        <v>Patricia Ortiz</v>
      </c>
      <c r="F1681" s="4" t="str">
        <f>+VLOOKUP($A1681,DATOS_CAPACITACIONES!A:F,6,0)</f>
        <v>Patricia Ortiz</v>
      </c>
      <c r="G1681" s="4" t="str">
        <f>+VLOOKUP($A1681,DATOS_CAPACITACIONES!A:G,7,0)</f>
        <v xml:space="preserve">Finca El Pilar </v>
      </c>
      <c r="H1681" s="5">
        <f>+VLOOKUP($A1681,DATOS_CAPACITACIONES!A:H,8,0)</f>
        <v>44449</v>
      </c>
      <c r="I1681" s="4">
        <f>+VLOOKUP($A1681,DATOS_CAPACITACIONES!A:I,9,0)</f>
        <v>120</v>
      </c>
      <c r="J1681" s="2">
        <v>17328515</v>
      </c>
      <c r="K1681" s="4" t="str">
        <f>+VLOOKUP($J1681,DATOS_PERSONAL!B:C,2,0)</f>
        <v>N/A</v>
      </c>
      <c r="L1681" s="4" t="str">
        <f>+VLOOKUP($J1681,DATOS_PERSONAL!B:D,3,0)</f>
        <v>BENJAMIN</v>
      </c>
      <c r="M1681" s="4" t="str">
        <f>+VLOOKUP($J1681,DATOS_PERSONAL!B:E,4,0)</f>
        <v>ALDANA RINCON</v>
      </c>
      <c r="N1681" s="4" t="str">
        <f>+VLOOKUP($J1681,DATOS_PERSONAL!B:F,5,0)</f>
        <v>PALMERAS CARARABO S.A.</v>
      </c>
      <c r="O1681" s="4">
        <f>+VLOOKUP($A1681,DATOS_CAPACITACIONES!A:N,11)</f>
        <v>26</v>
      </c>
      <c r="P1681" s="4">
        <f>+VLOOKUP($A1681,DATOS_CAPACITACIONES!A:L,12)</f>
        <v>26</v>
      </c>
      <c r="Q1681" s="3">
        <f t="shared" si="26"/>
        <v>1</v>
      </c>
    </row>
    <row r="1682" spans="1:17" ht="34.5" customHeight="1" x14ac:dyDescent="0.25">
      <c r="A1682" s="2">
        <v>70</v>
      </c>
      <c r="B1682" s="4" t="str">
        <f>+VLOOKUP($A1682,DATOS_CAPACITACIONES!A:B,2,0)</f>
        <v>Agronómica</v>
      </c>
      <c r="C1682" s="4" t="str">
        <f>+VLOOKUP($A1682,DATOS_CAPACITACIONES!A:C,3,0)</f>
        <v xml:space="preserve">Identificación de plantas nectariferas </v>
      </c>
      <c r="D1682" s="4">
        <f>+VLOOKUP($A1682,DATOS_CAPACITACIONES!A:D,4,0)</f>
        <v>0</v>
      </c>
      <c r="E1682" s="4" t="str">
        <f>+VLOOKUP($A1682,DATOS_CAPACITACIONES!A:E,5,0)</f>
        <v>William Diaz</v>
      </c>
      <c r="F1682" s="4" t="str">
        <f>+VLOOKUP($A1682,DATOS_CAPACITACIONES!A:F,6,0)</f>
        <v xml:space="preserve">Cecilia Mancera </v>
      </c>
      <c r="G1682" s="4" t="str">
        <f>+VLOOKUP($A1682,DATOS_CAPACITACIONES!A:G,7,0)</f>
        <v xml:space="preserve">Inversiones Crismasol </v>
      </c>
      <c r="H1682" s="5">
        <f>+VLOOKUP($A1682,DATOS_CAPACITACIONES!A:H,8,0)</f>
        <v>44455</v>
      </c>
      <c r="I1682" s="4">
        <f>+VLOOKUP($A1682,DATOS_CAPACITACIONES!A:I,9,0)</f>
        <v>300</v>
      </c>
      <c r="J1682" s="2">
        <v>86053117</v>
      </c>
      <c r="K1682" s="4" t="str">
        <f>+VLOOKUP($J1682,DATOS_PERSONAL!B:C,2,0)</f>
        <v>N/A</v>
      </c>
      <c r="L1682" s="4" t="str">
        <f>+VLOOKUP($J1682,DATOS_PERSONAL!B:D,3,0)</f>
        <v xml:space="preserve"> OMAR </v>
      </c>
      <c r="M1682" s="4" t="str">
        <f>+VLOOKUP($J1682,DATOS_PERSONAL!B:E,4,0)</f>
        <v>RIVERA ESPINOSA</v>
      </c>
      <c r="N1682" s="4" t="str">
        <f>+VLOOKUP($J1682,DATOS_PERSONAL!B:F,5,0)</f>
        <v>PALMERAS CARARABO S.A.</v>
      </c>
      <c r="O1682" s="4">
        <f>+VLOOKUP($A1682,DATOS_CAPACITACIONES!A:N,11)</f>
        <v>4</v>
      </c>
      <c r="P1682" s="4">
        <f>+VLOOKUP($A1682,DATOS_CAPACITACIONES!A:L,12)</f>
        <v>4</v>
      </c>
      <c r="Q1682" s="3">
        <f t="shared" si="26"/>
        <v>1</v>
      </c>
    </row>
    <row r="1683" spans="1:17" ht="34.5" customHeight="1" x14ac:dyDescent="0.25">
      <c r="A1683" s="2">
        <v>70</v>
      </c>
      <c r="B1683" s="4" t="str">
        <f>+VLOOKUP($A1683,DATOS_CAPACITACIONES!A:B,2,0)</f>
        <v>Agronómica</v>
      </c>
      <c r="C1683" s="4" t="str">
        <f>+VLOOKUP($A1683,DATOS_CAPACITACIONES!A:C,3,0)</f>
        <v xml:space="preserve">Identificación de plantas nectariferas </v>
      </c>
      <c r="D1683" s="4">
        <f>+VLOOKUP($A1683,DATOS_CAPACITACIONES!A:D,4,0)</f>
        <v>0</v>
      </c>
      <c r="E1683" s="4" t="str">
        <f>+VLOOKUP($A1683,DATOS_CAPACITACIONES!A:E,5,0)</f>
        <v>William Diaz</v>
      </c>
      <c r="F1683" s="4" t="str">
        <f>+VLOOKUP($A1683,DATOS_CAPACITACIONES!A:F,6,0)</f>
        <v xml:space="preserve">Cecilia Mancera </v>
      </c>
      <c r="G1683" s="4" t="str">
        <f>+VLOOKUP($A1683,DATOS_CAPACITACIONES!A:G,7,0)</f>
        <v xml:space="preserve">Inversiones Crismasol </v>
      </c>
      <c r="H1683" s="5">
        <f>+VLOOKUP($A1683,DATOS_CAPACITACIONES!A:H,8,0)</f>
        <v>44455</v>
      </c>
      <c r="I1683" s="4">
        <f>+VLOOKUP($A1683,DATOS_CAPACITACIONES!A:I,9,0)</f>
        <v>300</v>
      </c>
      <c r="J1683" s="2">
        <v>86059628</v>
      </c>
      <c r="K1683" s="4" t="str">
        <f>+VLOOKUP($J1683,DATOS_PERSONAL!B:C,2,0)</f>
        <v>N/A</v>
      </c>
      <c r="L1683" s="4" t="str">
        <f>+VLOOKUP($J1683,DATOS_PERSONAL!B:D,3,0)</f>
        <v xml:space="preserve"> GEDMAN</v>
      </c>
      <c r="M1683" s="4" t="str">
        <f>+VLOOKUP($J1683,DATOS_PERSONAL!B:E,4,0)</f>
        <v>HERNANDEZ ALVARADO</v>
      </c>
      <c r="N1683" s="4" t="str">
        <f>+VLOOKUP($J1683,DATOS_PERSONAL!B:F,5,0)</f>
        <v>PALMERAS CARARABO S.A.</v>
      </c>
      <c r="O1683" s="4">
        <f>+VLOOKUP($A1683,DATOS_CAPACITACIONES!A:N,11)</f>
        <v>4</v>
      </c>
      <c r="P1683" s="4">
        <f>+VLOOKUP($A1683,DATOS_CAPACITACIONES!A:L,12)</f>
        <v>4</v>
      </c>
      <c r="Q1683" s="3">
        <f t="shared" si="26"/>
        <v>1</v>
      </c>
    </row>
    <row r="1684" spans="1:17" ht="34.5" customHeight="1" x14ac:dyDescent="0.25">
      <c r="A1684" s="2">
        <v>70</v>
      </c>
      <c r="B1684" s="4" t="str">
        <f>+VLOOKUP($A1684,DATOS_CAPACITACIONES!A:B,2,0)</f>
        <v>Agronómica</v>
      </c>
      <c r="C1684" s="4" t="str">
        <f>+VLOOKUP($A1684,DATOS_CAPACITACIONES!A:C,3,0)</f>
        <v xml:space="preserve">Identificación de plantas nectariferas </v>
      </c>
      <c r="D1684" s="4">
        <f>+VLOOKUP($A1684,DATOS_CAPACITACIONES!A:D,4,0)</f>
        <v>0</v>
      </c>
      <c r="E1684" s="4" t="str">
        <f>+VLOOKUP($A1684,DATOS_CAPACITACIONES!A:E,5,0)</f>
        <v>William Diaz</v>
      </c>
      <c r="F1684" s="4" t="str">
        <f>+VLOOKUP($A1684,DATOS_CAPACITACIONES!A:F,6,0)</f>
        <v xml:space="preserve">Cecilia Mancera </v>
      </c>
      <c r="G1684" s="4" t="str">
        <f>+VLOOKUP($A1684,DATOS_CAPACITACIONES!A:G,7,0)</f>
        <v xml:space="preserve">Inversiones Crismasol </v>
      </c>
      <c r="H1684" s="5">
        <f>+VLOOKUP($A1684,DATOS_CAPACITACIONES!A:H,8,0)</f>
        <v>44455</v>
      </c>
      <c r="I1684" s="4">
        <f>+VLOOKUP($A1684,DATOS_CAPACITACIONES!A:I,9,0)</f>
        <v>300</v>
      </c>
      <c r="J1684" s="2">
        <v>1120868172</v>
      </c>
      <c r="K1684" s="4" t="str">
        <f>+VLOOKUP($J1684,DATOS_PERSONAL!B:C,2,0)</f>
        <v>N/A</v>
      </c>
      <c r="L1684" s="4" t="str">
        <f>+VLOOKUP($J1684,DATOS_PERSONAL!B:D,3,0)</f>
        <v xml:space="preserve"> WILLIAM DAVID</v>
      </c>
      <c r="M1684" s="4" t="str">
        <f>+VLOOKUP($J1684,DATOS_PERSONAL!B:E,4,0)</f>
        <v>DIAZ RUBIO</v>
      </c>
      <c r="N1684" s="4" t="str">
        <f>+VLOOKUP($J1684,DATOS_PERSONAL!B:F,5,0)</f>
        <v>PALMERAS CARARABO S.A.</v>
      </c>
      <c r="O1684" s="4">
        <f>+VLOOKUP($A1684,DATOS_CAPACITACIONES!A:N,11)</f>
        <v>4</v>
      </c>
      <c r="P1684" s="4">
        <f>+VLOOKUP($A1684,DATOS_CAPACITACIONES!A:L,12)</f>
        <v>4</v>
      </c>
      <c r="Q1684" s="3">
        <f t="shared" si="26"/>
        <v>1</v>
      </c>
    </row>
    <row r="1685" spans="1:17" ht="34.5" customHeight="1" x14ac:dyDescent="0.25">
      <c r="A1685" s="2">
        <v>70</v>
      </c>
      <c r="B1685" s="4" t="str">
        <f>+VLOOKUP($A1685,DATOS_CAPACITACIONES!A:B,2,0)</f>
        <v>Agronómica</v>
      </c>
      <c r="C1685" s="4" t="str">
        <f>+VLOOKUP($A1685,DATOS_CAPACITACIONES!A:C,3,0)</f>
        <v xml:space="preserve">Identificación de plantas nectariferas </v>
      </c>
      <c r="D1685" s="4">
        <f>+VLOOKUP($A1685,DATOS_CAPACITACIONES!A:D,4,0)</f>
        <v>0</v>
      </c>
      <c r="E1685" s="4" t="str">
        <f>+VLOOKUP($A1685,DATOS_CAPACITACIONES!A:E,5,0)</f>
        <v>William Diaz</v>
      </c>
      <c r="F1685" s="4" t="str">
        <f>+VLOOKUP($A1685,DATOS_CAPACITACIONES!A:F,6,0)</f>
        <v xml:space="preserve">Cecilia Mancera </v>
      </c>
      <c r="G1685" s="4" t="str">
        <f>+VLOOKUP($A1685,DATOS_CAPACITACIONES!A:G,7,0)</f>
        <v xml:space="preserve">Inversiones Crismasol </v>
      </c>
      <c r="H1685" s="5">
        <f>+VLOOKUP($A1685,DATOS_CAPACITACIONES!A:H,8,0)</f>
        <v>44455</v>
      </c>
      <c r="I1685" s="4">
        <f>+VLOOKUP($A1685,DATOS_CAPACITACIONES!A:I,9,0)</f>
        <v>300</v>
      </c>
      <c r="J1685" s="2">
        <v>1106333245</v>
      </c>
      <c r="K1685" s="4" t="str">
        <f>+VLOOKUP($J1685,DATOS_PERSONAL!B:C,2,0)</f>
        <v>N/A</v>
      </c>
      <c r="L1685" s="4" t="str">
        <f>+VLOOKUP($J1685,DATOS_PERSONAL!B:D,3,0)</f>
        <v xml:space="preserve">NUBIA ESPERANZA </v>
      </c>
      <c r="M1685" s="4" t="str">
        <f>+VLOOKUP($J1685,DATOS_PERSONAL!B:E,4,0)</f>
        <v>BELTRAN ECHEVERRY</v>
      </c>
      <c r="N1685" s="4" t="str">
        <f>+VLOOKUP($J1685,DATOS_PERSONAL!B:F,5,0)</f>
        <v>PALMERAS CARARABO S.A.</v>
      </c>
      <c r="O1685" s="4">
        <f>+VLOOKUP($A1685,DATOS_CAPACITACIONES!A:N,11)</f>
        <v>4</v>
      </c>
      <c r="P1685" s="4">
        <f>+VLOOKUP($A1685,DATOS_CAPACITACIONES!A:L,12)</f>
        <v>4</v>
      </c>
      <c r="Q1685" s="3">
        <f t="shared" si="26"/>
        <v>1</v>
      </c>
    </row>
    <row r="1686" spans="1:17" ht="34.5" customHeight="1" x14ac:dyDescent="0.25">
      <c r="A1686" s="2">
        <v>71</v>
      </c>
      <c r="B1686" s="4" t="str">
        <f>+VLOOKUP($A1686,DATOS_CAPACITACIONES!A:B,2,0)</f>
        <v>Ambiental</v>
      </c>
      <c r="C1686" s="4" t="str">
        <f>+VLOOKUP($A1686,DATOS_CAPACITACIONES!A:C,3,0)</f>
        <v xml:space="preserve">Aspectos, impactos y recomendaciones en labores de sanidad </v>
      </c>
      <c r="D1686" s="4" t="str">
        <f>+VLOOKUP($A1686,DATOS_CAPACITACIONES!A:D,4,0)</f>
        <v>Se socializa la matriz de aspectos e impactos ambientales en las labores de sanidad, se hace recomendación en cuanto a los cuidados y prevención que deben tener para evitar impactos negativos al ambiente.</v>
      </c>
      <c r="E1686" s="4" t="str">
        <f>+VLOOKUP($A1686,DATOS_CAPACITACIONES!A:E,5,0)</f>
        <v>William Fierro</v>
      </c>
      <c r="F1686" s="4" t="str">
        <f>+VLOOKUP($A1686,DATOS_CAPACITACIONES!A:F,6,0)</f>
        <v xml:space="preserve">William Fierro </v>
      </c>
      <c r="G1686" s="4" t="str">
        <f>+VLOOKUP($A1686,DATOS_CAPACITACIONES!A:G,7,0)</f>
        <v xml:space="preserve">Finca El Pilar </v>
      </c>
      <c r="H1686" s="5">
        <f>+VLOOKUP($A1686,DATOS_CAPACITACIONES!A:H,8,0)</f>
        <v>44462</v>
      </c>
      <c r="I1686" s="4">
        <f>+VLOOKUP($A1686,DATOS_CAPACITACIONES!A:I,9,0)</f>
        <v>120</v>
      </c>
      <c r="J1686" s="2">
        <v>40411350</v>
      </c>
      <c r="K1686" s="4" t="str">
        <f>+VLOOKUP($J1686,DATOS_PERSONAL!B:C,2,0)</f>
        <v>N/A</v>
      </c>
      <c r="L1686" s="4" t="str">
        <f>+VLOOKUP($J1686,DATOS_PERSONAL!B:D,3,0)</f>
        <v xml:space="preserve"> BEATRIZ</v>
      </c>
      <c r="M1686" s="4" t="str">
        <f>+VLOOKUP($J1686,DATOS_PERSONAL!B:E,4,0)</f>
        <v>YAGAMA GAONA</v>
      </c>
      <c r="N1686" s="4" t="str">
        <f>+VLOOKUP($J1686,DATOS_PERSONAL!B:F,5,0)</f>
        <v>PALMERAS CARARABO S.A.</v>
      </c>
      <c r="O1686" s="4">
        <f>+VLOOKUP($A1686,DATOS_CAPACITACIONES!A:N,11)</f>
        <v>23</v>
      </c>
      <c r="P1686" s="4">
        <f>+VLOOKUP($A1686,DATOS_CAPACITACIONES!A:L,12)</f>
        <v>23</v>
      </c>
      <c r="Q1686" s="3">
        <f t="shared" si="26"/>
        <v>1</v>
      </c>
    </row>
    <row r="1687" spans="1:17" ht="34.5" customHeight="1" x14ac:dyDescent="0.25">
      <c r="A1687" s="2">
        <v>71</v>
      </c>
      <c r="B1687" s="4" t="str">
        <f>+VLOOKUP($A1687,DATOS_CAPACITACIONES!A:B,2,0)</f>
        <v>Ambiental</v>
      </c>
      <c r="C1687" s="4" t="str">
        <f>+VLOOKUP($A1687,DATOS_CAPACITACIONES!A:C,3,0)</f>
        <v xml:space="preserve">Aspectos, impactos y recomendaciones en labores de sanidad </v>
      </c>
      <c r="D1687" s="4" t="str">
        <f>+VLOOKUP($A1687,DATOS_CAPACITACIONES!A:D,4,0)</f>
        <v>Se socializa la matriz de aspectos e impactos ambientales en las labores de sanidad, se hace recomendación en cuanto a los cuidados y prevención que deben tener para evitar impactos negativos al ambiente.</v>
      </c>
      <c r="E1687" s="4" t="str">
        <f>+VLOOKUP($A1687,DATOS_CAPACITACIONES!A:E,5,0)</f>
        <v>William Fierro</v>
      </c>
      <c r="F1687" s="4" t="str">
        <f>+VLOOKUP($A1687,DATOS_CAPACITACIONES!A:F,6,0)</f>
        <v xml:space="preserve">William Fierro </v>
      </c>
      <c r="G1687" s="4" t="str">
        <f>+VLOOKUP($A1687,DATOS_CAPACITACIONES!A:G,7,0)</f>
        <v xml:space="preserve">Finca El Pilar </v>
      </c>
      <c r="H1687" s="5">
        <f>+VLOOKUP($A1687,DATOS_CAPACITACIONES!A:H,8,0)</f>
        <v>44462</v>
      </c>
      <c r="I1687" s="4">
        <f>+VLOOKUP($A1687,DATOS_CAPACITACIONES!A:I,9,0)</f>
        <v>120</v>
      </c>
      <c r="J1687" s="2">
        <v>1121866226</v>
      </c>
      <c r="K1687" s="4" t="str">
        <f>+VLOOKUP($J1687,DATOS_PERSONAL!B:C,2,0)</f>
        <v>N/A</v>
      </c>
      <c r="L1687" s="4" t="str">
        <f>+VLOOKUP($J1687,DATOS_PERSONAL!B:D,3,0)</f>
        <v xml:space="preserve"> JOHN ALEXANDER</v>
      </c>
      <c r="M1687" s="4" t="str">
        <f>+VLOOKUP($J1687,DATOS_PERSONAL!B:E,4,0)</f>
        <v>SANTANA MORALES</v>
      </c>
      <c r="N1687" s="4" t="str">
        <f>+VLOOKUP($J1687,DATOS_PERSONAL!B:F,5,0)</f>
        <v>PALMERAS CARARABO S.A.</v>
      </c>
      <c r="O1687" s="4">
        <f>+VLOOKUP($A1687,DATOS_CAPACITACIONES!A:N,11)</f>
        <v>23</v>
      </c>
      <c r="P1687" s="4">
        <f>+VLOOKUP($A1687,DATOS_CAPACITACIONES!A:L,12)</f>
        <v>23</v>
      </c>
      <c r="Q1687" s="3">
        <f t="shared" si="26"/>
        <v>1</v>
      </c>
    </row>
    <row r="1688" spans="1:17" ht="34.5" customHeight="1" x14ac:dyDescent="0.25">
      <c r="A1688" s="2">
        <v>71</v>
      </c>
      <c r="B1688" s="4" t="str">
        <f>+VLOOKUP($A1688,DATOS_CAPACITACIONES!A:B,2,0)</f>
        <v>Ambiental</v>
      </c>
      <c r="C1688" s="4" t="str">
        <f>+VLOOKUP($A1688,DATOS_CAPACITACIONES!A:C,3,0)</f>
        <v xml:space="preserve">Aspectos, impactos y recomendaciones en labores de sanidad </v>
      </c>
      <c r="D1688" s="4" t="str">
        <f>+VLOOKUP($A1688,DATOS_CAPACITACIONES!A:D,4,0)</f>
        <v>Se socializa la matriz de aspectos e impactos ambientales en las labores de sanidad, se hace recomendación en cuanto a los cuidados y prevención que deben tener para evitar impactos negativos al ambiente.</v>
      </c>
      <c r="E1688" s="4" t="str">
        <f>+VLOOKUP($A1688,DATOS_CAPACITACIONES!A:E,5,0)</f>
        <v>William Fierro</v>
      </c>
      <c r="F1688" s="4" t="str">
        <f>+VLOOKUP($A1688,DATOS_CAPACITACIONES!A:F,6,0)</f>
        <v xml:space="preserve">William Fierro </v>
      </c>
      <c r="G1688" s="4" t="str">
        <f>+VLOOKUP($A1688,DATOS_CAPACITACIONES!A:G,7,0)</f>
        <v xml:space="preserve">Finca El Pilar </v>
      </c>
      <c r="H1688" s="5">
        <f>+VLOOKUP($A1688,DATOS_CAPACITACIONES!A:H,8,0)</f>
        <v>44462</v>
      </c>
      <c r="I1688" s="4">
        <f>+VLOOKUP($A1688,DATOS_CAPACITACIONES!A:I,9,0)</f>
        <v>120</v>
      </c>
      <c r="J1688" s="2">
        <v>40401255</v>
      </c>
      <c r="K1688" s="4">
        <f>+VLOOKUP($J1688,DATOS_PERSONAL!B:C,2,0)</f>
        <v>1034</v>
      </c>
      <c r="L1688" s="4" t="str">
        <f>+VLOOKUP($J1688,DATOS_PERSONAL!B:D,3,0)</f>
        <v>YUDY FERLAY</v>
      </c>
      <c r="M1688" s="4" t="str">
        <f>+VLOOKUP($J1688,DATOS_PERSONAL!B:E,4,0)</f>
        <v xml:space="preserve">ROMERO BERNAL </v>
      </c>
      <c r="N1688" s="4" t="str">
        <f>+VLOOKUP($J1688,DATOS_PERSONAL!B:F,5,0)</f>
        <v>OROBERLÍN S.A.S.</v>
      </c>
      <c r="O1688" s="4">
        <f>+VLOOKUP($A1688,DATOS_CAPACITACIONES!A:N,11)</f>
        <v>23</v>
      </c>
      <c r="P1688" s="4">
        <f>+VLOOKUP($A1688,DATOS_CAPACITACIONES!A:L,12)</f>
        <v>23</v>
      </c>
      <c r="Q1688" s="3">
        <f t="shared" si="26"/>
        <v>1</v>
      </c>
    </row>
    <row r="1689" spans="1:17" ht="34.5" customHeight="1" x14ac:dyDescent="0.25">
      <c r="A1689" s="2">
        <v>71</v>
      </c>
      <c r="B1689" s="4" t="str">
        <f>+VLOOKUP($A1689,DATOS_CAPACITACIONES!A:B,2,0)</f>
        <v>Ambiental</v>
      </c>
      <c r="C1689" s="4" t="str">
        <f>+VLOOKUP($A1689,DATOS_CAPACITACIONES!A:C,3,0)</f>
        <v xml:space="preserve">Aspectos, impactos y recomendaciones en labores de sanidad </v>
      </c>
      <c r="D1689" s="4" t="str">
        <f>+VLOOKUP($A1689,DATOS_CAPACITACIONES!A:D,4,0)</f>
        <v>Se socializa la matriz de aspectos e impactos ambientales en las labores de sanidad, se hace recomendación en cuanto a los cuidados y prevención que deben tener para evitar impactos negativos al ambiente.</v>
      </c>
      <c r="E1689" s="4" t="str">
        <f>+VLOOKUP($A1689,DATOS_CAPACITACIONES!A:E,5,0)</f>
        <v>William Fierro</v>
      </c>
      <c r="F1689" s="4" t="str">
        <f>+VLOOKUP($A1689,DATOS_CAPACITACIONES!A:F,6,0)</f>
        <v xml:space="preserve">William Fierro </v>
      </c>
      <c r="G1689" s="4" t="str">
        <f>+VLOOKUP($A1689,DATOS_CAPACITACIONES!A:G,7,0)</f>
        <v xml:space="preserve">Finca El Pilar </v>
      </c>
      <c r="H1689" s="5">
        <f>+VLOOKUP($A1689,DATOS_CAPACITACIONES!A:H,8,0)</f>
        <v>44462</v>
      </c>
      <c r="I1689" s="4">
        <f>+VLOOKUP($A1689,DATOS_CAPACITACIONES!A:I,9,0)</f>
        <v>120</v>
      </c>
      <c r="J1689" s="2">
        <v>1122132486</v>
      </c>
      <c r="K1689" s="4">
        <f>+VLOOKUP($J1689,DATOS_PERSONAL!B:C,2,0)</f>
        <v>1216</v>
      </c>
      <c r="L1689" s="4" t="str">
        <f>+VLOOKUP($J1689,DATOS_PERSONAL!B:D,3,0)</f>
        <v xml:space="preserve"> LAURA MARCELA</v>
      </c>
      <c r="M1689" s="4" t="str">
        <f>+VLOOKUP($J1689,DATOS_PERSONAL!B:E,4,0)</f>
        <v>ROJAS GARCIA</v>
      </c>
      <c r="N1689" s="4" t="str">
        <f>+VLOOKUP($J1689,DATOS_PERSONAL!B:F,5,0)</f>
        <v>OROBERLÍN S.A.S.</v>
      </c>
      <c r="O1689" s="4">
        <f>+VLOOKUP($A1689,DATOS_CAPACITACIONES!A:N,11)</f>
        <v>23</v>
      </c>
      <c r="P1689" s="4">
        <f>+VLOOKUP($A1689,DATOS_CAPACITACIONES!A:L,12)</f>
        <v>23</v>
      </c>
      <c r="Q1689" s="3">
        <f t="shared" si="26"/>
        <v>1</v>
      </c>
    </row>
    <row r="1690" spans="1:17" ht="34.5" customHeight="1" x14ac:dyDescent="0.25">
      <c r="A1690" s="2">
        <v>71</v>
      </c>
      <c r="B1690" s="4" t="str">
        <f>+VLOOKUP($A1690,DATOS_CAPACITACIONES!A:B,2,0)</f>
        <v>Ambiental</v>
      </c>
      <c r="C1690" s="4" t="str">
        <f>+VLOOKUP($A1690,DATOS_CAPACITACIONES!A:C,3,0)</f>
        <v xml:space="preserve">Aspectos, impactos y recomendaciones en labores de sanidad </v>
      </c>
      <c r="D1690" s="4" t="str">
        <f>+VLOOKUP($A1690,DATOS_CAPACITACIONES!A:D,4,0)</f>
        <v>Se socializa la matriz de aspectos e impactos ambientales en las labores de sanidad, se hace recomendación en cuanto a los cuidados y prevención que deben tener para evitar impactos negativos al ambiente.</v>
      </c>
      <c r="E1690" s="4" t="str">
        <f>+VLOOKUP($A1690,DATOS_CAPACITACIONES!A:E,5,0)</f>
        <v>William Fierro</v>
      </c>
      <c r="F1690" s="4" t="str">
        <f>+VLOOKUP($A1690,DATOS_CAPACITACIONES!A:F,6,0)</f>
        <v xml:space="preserve">William Fierro </v>
      </c>
      <c r="G1690" s="4" t="str">
        <f>+VLOOKUP($A1690,DATOS_CAPACITACIONES!A:G,7,0)</f>
        <v xml:space="preserve">Finca El Pilar </v>
      </c>
      <c r="H1690" s="5">
        <f>+VLOOKUP($A1690,DATOS_CAPACITACIONES!A:H,8,0)</f>
        <v>44462</v>
      </c>
      <c r="I1690" s="4">
        <f>+VLOOKUP($A1690,DATOS_CAPACITACIONES!A:I,9,0)</f>
        <v>120</v>
      </c>
      <c r="J1690" s="2">
        <v>1123114419</v>
      </c>
      <c r="K1690" s="4">
        <f>+VLOOKUP($J1690,DATOS_PERSONAL!B:C,2,0)</f>
        <v>1059</v>
      </c>
      <c r="L1690" s="4" t="str">
        <f>+VLOOKUP($J1690,DATOS_PERSONAL!B:D,3,0)</f>
        <v>ANA MARIA</v>
      </c>
      <c r="M1690" s="4" t="str">
        <f>+VLOOKUP($J1690,DATOS_PERSONAL!B:E,4,0)</f>
        <v xml:space="preserve">ROBAYO JIMENEZ </v>
      </c>
      <c r="N1690" s="4" t="str">
        <f>+VLOOKUP($J1690,DATOS_PERSONAL!B:F,5,0)</f>
        <v>OROBERLÍN S.A.S.</v>
      </c>
      <c r="O1690" s="4">
        <f>+VLOOKUP($A1690,DATOS_CAPACITACIONES!A:N,11)</f>
        <v>23</v>
      </c>
      <c r="P1690" s="4">
        <f>+VLOOKUP($A1690,DATOS_CAPACITACIONES!A:L,12)</f>
        <v>23</v>
      </c>
      <c r="Q1690" s="3">
        <f t="shared" si="26"/>
        <v>1</v>
      </c>
    </row>
    <row r="1691" spans="1:17" ht="34.5" customHeight="1" x14ac:dyDescent="0.25">
      <c r="A1691" s="2">
        <v>71</v>
      </c>
      <c r="B1691" s="4" t="str">
        <f>+VLOOKUP($A1691,DATOS_CAPACITACIONES!A:B,2,0)</f>
        <v>Ambiental</v>
      </c>
      <c r="C1691" s="4" t="str">
        <f>+VLOOKUP($A1691,DATOS_CAPACITACIONES!A:C,3,0)</f>
        <v xml:space="preserve">Aspectos, impactos y recomendaciones en labores de sanidad </v>
      </c>
      <c r="D1691" s="4" t="str">
        <f>+VLOOKUP($A1691,DATOS_CAPACITACIONES!A:D,4,0)</f>
        <v>Se socializa la matriz de aspectos e impactos ambientales en las labores de sanidad, se hace recomendación en cuanto a los cuidados y prevención que deben tener para evitar impactos negativos al ambiente.</v>
      </c>
      <c r="E1691" s="4" t="str">
        <f>+VLOOKUP($A1691,DATOS_CAPACITACIONES!A:E,5,0)</f>
        <v>William Fierro</v>
      </c>
      <c r="F1691" s="4" t="str">
        <f>+VLOOKUP($A1691,DATOS_CAPACITACIONES!A:F,6,0)</f>
        <v xml:space="preserve">William Fierro </v>
      </c>
      <c r="G1691" s="4" t="str">
        <f>+VLOOKUP($A1691,DATOS_CAPACITACIONES!A:G,7,0)</f>
        <v xml:space="preserve">Finca El Pilar </v>
      </c>
      <c r="H1691" s="5">
        <f>+VLOOKUP($A1691,DATOS_CAPACITACIONES!A:H,8,0)</f>
        <v>44462</v>
      </c>
      <c r="I1691" s="4">
        <f>+VLOOKUP($A1691,DATOS_CAPACITACIONES!A:I,9,0)</f>
        <v>120</v>
      </c>
      <c r="J1691" s="2">
        <v>1123116129</v>
      </c>
      <c r="K1691" s="4">
        <f>+VLOOKUP($J1691,DATOS_PERSONAL!B:C,2,0)</f>
        <v>1090</v>
      </c>
      <c r="L1691" s="4" t="str">
        <f>+VLOOKUP($J1691,DATOS_PERSONAL!B:D,3,0)</f>
        <v>JUAN ESTEBAN</v>
      </c>
      <c r="M1691" s="4" t="str">
        <f>+VLOOKUP($J1691,DATOS_PERSONAL!B:E,4,0)</f>
        <v xml:space="preserve">ORTIZ </v>
      </c>
      <c r="N1691" s="4" t="str">
        <f>+VLOOKUP($J1691,DATOS_PERSONAL!B:F,5,0)</f>
        <v>OROBERLÍN S.A.S.</v>
      </c>
      <c r="O1691" s="4">
        <f>+VLOOKUP($A1691,DATOS_CAPACITACIONES!A:N,11)</f>
        <v>23</v>
      </c>
      <c r="P1691" s="4">
        <f>+VLOOKUP($A1691,DATOS_CAPACITACIONES!A:L,12)</f>
        <v>23</v>
      </c>
      <c r="Q1691" s="3">
        <f t="shared" si="26"/>
        <v>1</v>
      </c>
    </row>
    <row r="1692" spans="1:17" ht="34.5" customHeight="1" x14ac:dyDescent="0.25">
      <c r="A1692" s="2">
        <v>71</v>
      </c>
      <c r="B1692" s="4" t="str">
        <f>+VLOOKUP($A1692,DATOS_CAPACITACIONES!A:B,2,0)</f>
        <v>Ambiental</v>
      </c>
      <c r="C1692" s="4" t="str">
        <f>+VLOOKUP($A1692,DATOS_CAPACITACIONES!A:C,3,0)</f>
        <v xml:space="preserve">Aspectos, impactos y recomendaciones en labores de sanidad </v>
      </c>
      <c r="D1692" s="4" t="str">
        <f>+VLOOKUP($A1692,DATOS_CAPACITACIONES!A:D,4,0)</f>
        <v>Se socializa la matriz de aspectos e impactos ambientales en las labores de sanidad, se hace recomendación en cuanto a los cuidados y prevención que deben tener para evitar impactos negativos al ambiente.</v>
      </c>
      <c r="E1692" s="4" t="str">
        <f>+VLOOKUP($A1692,DATOS_CAPACITACIONES!A:E,5,0)</f>
        <v>William Fierro</v>
      </c>
      <c r="F1692" s="4" t="str">
        <f>+VLOOKUP($A1692,DATOS_CAPACITACIONES!A:F,6,0)</f>
        <v xml:space="preserve">William Fierro </v>
      </c>
      <c r="G1692" s="4" t="str">
        <f>+VLOOKUP($A1692,DATOS_CAPACITACIONES!A:G,7,0)</f>
        <v xml:space="preserve">Finca El Pilar </v>
      </c>
      <c r="H1692" s="5">
        <f>+VLOOKUP($A1692,DATOS_CAPACITACIONES!A:H,8,0)</f>
        <v>44462</v>
      </c>
      <c r="I1692" s="4">
        <f>+VLOOKUP($A1692,DATOS_CAPACITACIONES!A:I,9,0)</f>
        <v>120</v>
      </c>
      <c r="J1692" s="2">
        <v>31031695</v>
      </c>
      <c r="K1692" s="4">
        <f>+VLOOKUP($J1692,DATOS_PERSONAL!B:C,2,0)</f>
        <v>1422</v>
      </c>
      <c r="L1692" s="4" t="str">
        <f>+VLOOKUP($J1692,DATOS_PERSONAL!B:D,3,0)</f>
        <v>ANA ELIZABETH</v>
      </c>
      <c r="M1692" s="4" t="str">
        <f>+VLOOKUP($J1692,DATOS_PERSONAL!B:E,4,0)</f>
        <v>ORTIZ</v>
      </c>
      <c r="N1692" s="4" t="str">
        <f>+VLOOKUP($J1692,DATOS_PERSONAL!B:F,5,0)</f>
        <v>OROBERLÍN S.A.S.</v>
      </c>
      <c r="O1692" s="4">
        <f>+VLOOKUP($A1692,DATOS_CAPACITACIONES!A:N,11)</f>
        <v>23</v>
      </c>
      <c r="P1692" s="4">
        <f>+VLOOKUP($A1692,DATOS_CAPACITACIONES!A:L,12)</f>
        <v>23</v>
      </c>
      <c r="Q1692" s="3">
        <f t="shared" si="26"/>
        <v>1</v>
      </c>
    </row>
    <row r="1693" spans="1:17" ht="34.5" customHeight="1" x14ac:dyDescent="0.25">
      <c r="A1693" s="2">
        <v>71</v>
      </c>
      <c r="B1693" s="4" t="str">
        <f>+VLOOKUP($A1693,DATOS_CAPACITACIONES!A:B,2,0)</f>
        <v>Ambiental</v>
      </c>
      <c r="C1693" s="4" t="str">
        <f>+VLOOKUP($A1693,DATOS_CAPACITACIONES!A:C,3,0)</f>
        <v xml:space="preserve">Aspectos, impactos y recomendaciones en labores de sanidad </v>
      </c>
      <c r="D1693" s="4" t="str">
        <f>+VLOOKUP($A1693,DATOS_CAPACITACIONES!A:D,4,0)</f>
        <v>Se socializa la matriz de aspectos e impactos ambientales en las labores de sanidad, se hace recomendación en cuanto a los cuidados y prevención que deben tener para evitar impactos negativos al ambiente.</v>
      </c>
      <c r="E1693" s="4" t="str">
        <f>+VLOOKUP($A1693,DATOS_CAPACITACIONES!A:E,5,0)</f>
        <v>William Fierro</v>
      </c>
      <c r="F1693" s="4" t="str">
        <f>+VLOOKUP($A1693,DATOS_CAPACITACIONES!A:F,6,0)</f>
        <v xml:space="preserve">William Fierro </v>
      </c>
      <c r="G1693" s="4" t="str">
        <f>+VLOOKUP($A1693,DATOS_CAPACITACIONES!A:G,7,0)</f>
        <v xml:space="preserve">Finca El Pilar </v>
      </c>
      <c r="H1693" s="5">
        <f>+VLOOKUP($A1693,DATOS_CAPACITACIONES!A:H,8,0)</f>
        <v>44462</v>
      </c>
      <c r="I1693" s="4">
        <f>+VLOOKUP($A1693,DATOS_CAPACITACIONES!A:I,9,0)</f>
        <v>120</v>
      </c>
      <c r="J1693" s="2">
        <v>40328103</v>
      </c>
      <c r="K1693" s="4">
        <f>+VLOOKUP($J1693,DATOS_PERSONAL!B:C,2,0)</f>
        <v>1030</v>
      </c>
      <c r="L1693" s="4" t="str">
        <f>+VLOOKUP($J1693,DATOS_PERSONAL!B:D,3,0)</f>
        <v>DORYS ADRIANA</v>
      </c>
      <c r="M1693" s="4" t="str">
        <f>+VLOOKUP($J1693,DATOS_PERSONAL!B:E,4,0)</f>
        <v xml:space="preserve">MORENO SANCHEZ </v>
      </c>
      <c r="N1693" s="4" t="str">
        <f>+VLOOKUP($J1693,DATOS_PERSONAL!B:F,5,0)</f>
        <v>OROBERLÍN S.A.S.</v>
      </c>
      <c r="O1693" s="4">
        <f>+VLOOKUP($A1693,DATOS_CAPACITACIONES!A:N,11)</f>
        <v>23</v>
      </c>
      <c r="P1693" s="4">
        <f>+VLOOKUP($A1693,DATOS_CAPACITACIONES!A:L,12)</f>
        <v>23</v>
      </c>
      <c r="Q1693" s="3">
        <f t="shared" si="26"/>
        <v>1</v>
      </c>
    </row>
    <row r="1694" spans="1:17" ht="34.5" customHeight="1" x14ac:dyDescent="0.25">
      <c r="A1694" s="2">
        <v>71</v>
      </c>
      <c r="B1694" s="4" t="str">
        <f>+VLOOKUP($A1694,DATOS_CAPACITACIONES!A:B,2,0)</f>
        <v>Ambiental</v>
      </c>
      <c r="C1694" s="4" t="str">
        <f>+VLOOKUP($A1694,DATOS_CAPACITACIONES!A:C,3,0)</f>
        <v xml:space="preserve">Aspectos, impactos y recomendaciones en labores de sanidad </v>
      </c>
      <c r="D1694" s="4" t="str">
        <f>+VLOOKUP($A1694,DATOS_CAPACITACIONES!A:D,4,0)</f>
        <v>Se socializa la matriz de aspectos e impactos ambientales en las labores de sanidad, se hace recomendación en cuanto a los cuidados y prevención que deben tener para evitar impactos negativos al ambiente.</v>
      </c>
      <c r="E1694" s="4" t="str">
        <f>+VLOOKUP($A1694,DATOS_CAPACITACIONES!A:E,5,0)</f>
        <v>William Fierro</v>
      </c>
      <c r="F1694" s="4" t="str">
        <f>+VLOOKUP($A1694,DATOS_CAPACITACIONES!A:F,6,0)</f>
        <v xml:space="preserve">William Fierro </v>
      </c>
      <c r="G1694" s="4" t="str">
        <f>+VLOOKUP($A1694,DATOS_CAPACITACIONES!A:G,7,0)</f>
        <v xml:space="preserve">Finca El Pilar </v>
      </c>
      <c r="H1694" s="5">
        <f>+VLOOKUP($A1694,DATOS_CAPACITACIONES!A:H,8,0)</f>
        <v>44462</v>
      </c>
      <c r="I1694" s="4">
        <f>+VLOOKUP($A1694,DATOS_CAPACITACIONES!A:I,9,0)</f>
        <v>120</v>
      </c>
      <c r="J1694" s="2">
        <v>40326125</v>
      </c>
      <c r="K1694" s="4">
        <f>+VLOOKUP($J1694,DATOS_PERSONAL!B:C,2,0)</f>
        <v>1129</v>
      </c>
      <c r="L1694" s="4" t="str">
        <f>+VLOOKUP($J1694,DATOS_PERSONAL!B:D,3,0)</f>
        <v>LILIANA ANDREA</v>
      </c>
      <c r="M1694" s="4" t="str">
        <f>+VLOOKUP($J1694,DATOS_PERSONAL!B:E,4,0)</f>
        <v xml:space="preserve">MORENO NARVAEZ </v>
      </c>
      <c r="N1694" s="4" t="str">
        <f>+VLOOKUP($J1694,DATOS_PERSONAL!B:F,5,0)</f>
        <v>OROBERLÍN S.A.S.</v>
      </c>
      <c r="O1694" s="4">
        <f>+VLOOKUP($A1694,DATOS_CAPACITACIONES!A:N,11)</f>
        <v>23</v>
      </c>
      <c r="P1694" s="4">
        <f>+VLOOKUP($A1694,DATOS_CAPACITACIONES!A:L,12)</f>
        <v>23</v>
      </c>
      <c r="Q1694" s="3">
        <f t="shared" si="26"/>
        <v>1</v>
      </c>
    </row>
    <row r="1695" spans="1:17" ht="34.5" customHeight="1" x14ac:dyDescent="0.25">
      <c r="A1695" s="2">
        <v>71</v>
      </c>
      <c r="B1695" s="4" t="str">
        <f>+VLOOKUP($A1695,DATOS_CAPACITACIONES!A:B,2,0)</f>
        <v>Ambiental</v>
      </c>
      <c r="C1695" s="4" t="str">
        <f>+VLOOKUP($A1695,DATOS_CAPACITACIONES!A:C,3,0)</f>
        <v xml:space="preserve">Aspectos, impactos y recomendaciones en labores de sanidad </v>
      </c>
      <c r="D1695" s="4" t="str">
        <f>+VLOOKUP($A1695,DATOS_CAPACITACIONES!A:D,4,0)</f>
        <v>Se socializa la matriz de aspectos e impactos ambientales en las labores de sanidad, se hace recomendación en cuanto a los cuidados y prevención que deben tener para evitar impactos negativos al ambiente.</v>
      </c>
      <c r="E1695" s="4" t="str">
        <f>+VLOOKUP($A1695,DATOS_CAPACITACIONES!A:E,5,0)</f>
        <v>William Fierro</v>
      </c>
      <c r="F1695" s="4" t="str">
        <f>+VLOOKUP($A1695,DATOS_CAPACITACIONES!A:F,6,0)</f>
        <v xml:space="preserve">William Fierro </v>
      </c>
      <c r="G1695" s="4" t="str">
        <f>+VLOOKUP($A1695,DATOS_CAPACITACIONES!A:G,7,0)</f>
        <v xml:space="preserve">Finca El Pilar </v>
      </c>
      <c r="H1695" s="5">
        <f>+VLOOKUP($A1695,DATOS_CAPACITACIONES!A:H,8,0)</f>
        <v>44462</v>
      </c>
      <c r="I1695" s="4">
        <f>+VLOOKUP($A1695,DATOS_CAPACITACIONES!A:I,9,0)</f>
        <v>120</v>
      </c>
      <c r="J1695" s="2">
        <v>1121890868</v>
      </c>
      <c r="K1695" s="4" t="str">
        <f>+VLOOKUP($J1695,DATOS_PERSONAL!B:C,2,0)</f>
        <v>N/A</v>
      </c>
      <c r="L1695" s="4" t="str">
        <f>+VLOOKUP($J1695,DATOS_PERSONAL!B:D,3,0)</f>
        <v>JAIME</v>
      </c>
      <c r="M1695" s="4" t="str">
        <f>+VLOOKUP($J1695,DATOS_PERSONAL!B:E,4,0)</f>
        <v>LOZADA</v>
      </c>
      <c r="N1695" s="4" t="str">
        <f>+VLOOKUP($J1695,DATOS_PERSONAL!B:F,5,0)</f>
        <v>PALMERAS CARARABO S.A.</v>
      </c>
      <c r="O1695" s="4">
        <f>+VLOOKUP($A1695,DATOS_CAPACITACIONES!A:N,11)</f>
        <v>23</v>
      </c>
      <c r="P1695" s="4">
        <f>+VLOOKUP($A1695,DATOS_CAPACITACIONES!A:L,12)</f>
        <v>23</v>
      </c>
      <c r="Q1695" s="3">
        <f t="shared" si="26"/>
        <v>1</v>
      </c>
    </row>
    <row r="1696" spans="1:17" ht="34.5" customHeight="1" x14ac:dyDescent="0.25">
      <c r="A1696" s="2">
        <v>71</v>
      </c>
      <c r="B1696" s="4" t="str">
        <f>+VLOOKUP($A1696,DATOS_CAPACITACIONES!A:B,2,0)</f>
        <v>Ambiental</v>
      </c>
      <c r="C1696" s="4" t="str">
        <f>+VLOOKUP($A1696,DATOS_CAPACITACIONES!A:C,3,0)</f>
        <v xml:space="preserve">Aspectos, impactos y recomendaciones en labores de sanidad </v>
      </c>
      <c r="D1696" s="4" t="str">
        <f>+VLOOKUP($A1696,DATOS_CAPACITACIONES!A:D,4,0)</f>
        <v>Se socializa la matriz de aspectos e impactos ambientales en las labores de sanidad, se hace recomendación en cuanto a los cuidados y prevención que deben tener para evitar impactos negativos al ambiente.</v>
      </c>
      <c r="E1696" s="4" t="str">
        <f>+VLOOKUP($A1696,DATOS_CAPACITACIONES!A:E,5,0)</f>
        <v>William Fierro</v>
      </c>
      <c r="F1696" s="4" t="str">
        <f>+VLOOKUP($A1696,DATOS_CAPACITACIONES!A:F,6,0)</f>
        <v xml:space="preserve">William Fierro </v>
      </c>
      <c r="G1696" s="4" t="str">
        <f>+VLOOKUP($A1696,DATOS_CAPACITACIONES!A:G,7,0)</f>
        <v xml:space="preserve">Finca El Pilar </v>
      </c>
      <c r="H1696" s="5">
        <f>+VLOOKUP($A1696,DATOS_CAPACITACIONES!A:H,8,0)</f>
        <v>44462</v>
      </c>
      <c r="I1696" s="4">
        <f>+VLOOKUP($A1696,DATOS_CAPACITACIONES!A:I,9,0)</f>
        <v>120</v>
      </c>
      <c r="J1696" s="2">
        <v>1119888284</v>
      </c>
      <c r="K1696" s="4" t="str">
        <f>+VLOOKUP($J1696,DATOS_PERSONAL!B:C,2,0)</f>
        <v>N/A</v>
      </c>
      <c r="L1696" s="4" t="str">
        <f>+VLOOKUP($J1696,DATOS_PERSONAL!B:D,3,0)</f>
        <v>OSCAR</v>
      </c>
      <c r="M1696" s="4" t="str">
        <f>+VLOOKUP($J1696,DATOS_PERSONAL!B:E,4,0)</f>
        <v>JARAMILLO RODRIGUEZ</v>
      </c>
      <c r="N1696" s="4" t="str">
        <f>+VLOOKUP($J1696,DATOS_PERSONAL!B:F,5,0)</f>
        <v>PALMERAS CARARABO S.A.</v>
      </c>
      <c r="O1696" s="4">
        <f>+VLOOKUP($A1696,DATOS_CAPACITACIONES!A:N,11)</f>
        <v>23</v>
      </c>
      <c r="P1696" s="4">
        <f>+VLOOKUP($A1696,DATOS_CAPACITACIONES!A:L,12)</f>
        <v>23</v>
      </c>
      <c r="Q1696" s="3">
        <f t="shared" si="26"/>
        <v>1</v>
      </c>
    </row>
    <row r="1697" spans="1:17" ht="34.5" customHeight="1" x14ac:dyDescent="0.25">
      <c r="A1697" s="2">
        <v>71</v>
      </c>
      <c r="B1697" s="4" t="str">
        <f>+VLOOKUP($A1697,DATOS_CAPACITACIONES!A:B,2,0)</f>
        <v>Ambiental</v>
      </c>
      <c r="C1697" s="4" t="str">
        <f>+VLOOKUP($A1697,DATOS_CAPACITACIONES!A:C,3,0)</f>
        <v xml:space="preserve">Aspectos, impactos y recomendaciones en labores de sanidad </v>
      </c>
      <c r="D1697" s="4" t="str">
        <f>+VLOOKUP($A1697,DATOS_CAPACITACIONES!A:D,4,0)</f>
        <v>Se socializa la matriz de aspectos e impactos ambientales en las labores de sanidad, se hace recomendación en cuanto a los cuidados y prevención que deben tener para evitar impactos negativos al ambiente.</v>
      </c>
      <c r="E1697" s="4" t="str">
        <f>+VLOOKUP($A1697,DATOS_CAPACITACIONES!A:E,5,0)</f>
        <v>William Fierro</v>
      </c>
      <c r="F1697" s="4" t="str">
        <f>+VLOOKUP($A1697,DATOS_CAPACITACIONES!A:F,6,0)</f>
        <v xml:space="preserve">William Fierro </v>
      </c>
      <c r="G1697" s="4" t="str">
        <f>+VLOOKUP($A1697,DATOS_CAPACITACIONES!A:G,7,0)</f>
        <v xml:space="preserve">Finca El Pilar </v>
      </c>
      <c r="H1697" s="5">
        <f>+VLOOKUP($A1697,DATOS_CAPACITACIONES!A:H,8,0)</f>
        <v>44462</v>
      </c>
      <c r="I1697" s="4">
        <f>+VLOOKUP($A1697,DATOS_CAPACITACIONES!A:I,9,0)</f>
        <v>120</v>
      </c>
      <c r="J1697" s="2">
        <v>1007329990</v>
      </c>
      <c r="K1697" s="4">
        <f>+VLOOKUP($J1697,DATOS_PERSONAL!B:C,2,0)</f>
        <v>1101</v>
      </c>
      <c r="L1697" s="4" t="str">
        <f>+VLOOKUP($J1697,DATOS_PERSONAL!B:D,3,0)</f>
        <v>ADRIANA</v>
      </c>
      <c r="M1697" s="4" t="str">
        <f>+VLOOKUP($J1697,DATOS_PERSONAL!B:E,4,0)</f>
        <v xml:space="preserve">HERNANDEZ LONDOÑO </v>
      </c>
      <c r="N1697" s="4" t="str">
        <f>+VLOOKUP($J1697,DATOS_PERSONAL!B:F,5,0)</f>
        <v>OROBERLÍN S.A.S.</v>
      </c>
      <c r="O1697" s="4">
        <f>+VLOOKUP($A1697,DATOS_CAPACITACIONES!A:N,11)</f>
        <v>23</v>
      </c>
      <c r="P1697" s="4">
        <f>+VLOOKUP($A1697,DATOS_CAPACITACIONES!A:L,12)</f>
        <v>23</v>
      </c>
      <c r="Q1697" s="3">
        <f t="shared" si="26"/>
        <v>1</v>
      </c>
    </row>
    <row r="1698" spans="1:17" ht="34.5" customHeight="1" x14ac:dyDescent="0.25">
      <c r="A1698" s="2">
        <v>71</v>
      </c>
      <c r="B1698" s="4" t="str">
        <f>+VLOOKUP($A1698,DATOS_CAPACITACIONES!A:B,2,0)</f>
        <v>Ambiental</v>
      </c>
      <c r="C1698" s="4" t="str">
        <f>+VLOOKUP($A1698,DATOS_CAPACITACIONES!A:C,3,0)</f>
        <v xml:space="preserve">Aspectos, impactos y recomendaciones en labores de sanidad </v>
      </c>
      <c r="D1698" s="4" t="str">
        <f>+VLOOKUP($A1698,DATOS_CAPACITACIONES!A:D,4,0)</f>
        <v>Se socializa la matriz de aspectos e impactos ambientales en las labores de sanidad, se hace recomendación en cuanto a los cuidados y prevención que deben tener para evitar impactos negativos al ambiente.</v>
      </c>
      <c r="E1698" s="4" t="str">
        <f>+VLOOKUP($A1698,DATOS_CAPACITACIONES!A:E,5,0)</f>
        <v>William Fierro</v>
      </c>
      <c r="F1698" s="4" t="str">
        <f>+VLOOKUP($A1698,DATOS_CAPACITACIONES!A:F,6,0)</f>
        <v xml:space="preserve">William Fierro </v>
      </c>
      <c r="G1698" s="4" t="str">
        <f>+VLOOKUP($A1698,DATOS_CAPACITACIONES!A:G,7,0)</f>
        <v xml:space="preserve">Finca El Pilar </v>
      </c>
      <c r="H1698" s="5">
        <f>+VLOOKUP($A1698,DATOS_CAPACITACIONES!A:H,8,0)</f>
        <v>44462</v>
      </c>
      <c r="I1698" s="4">
        <f>+VLOOKUP($A1698,DATOS_CAPACITACIONES!A:I,9,0)</f>
        <v>120</v>
      </c>
      <c r="J1698" s="2">
        <v>1123115110</v>
      </c>
      <c r="K1698" s="4">
        <f>+VLOOKUP($J1698,DATOS_PERSONAL!B:C,2,0)</f>
        <v>1371</v>
      </c>
      <c r="L1698" s="4" t="str">
        <f>+VLOOKUP($J1698,DATOS_PERSONAL!B:D,3,0)</f>
        <v>MARINELLY</v>
      </c>
      <c r="M1698" s="4" t="str">
        <f>+VLOOKUP($J1698,DATOS_PERSONAL!B:E,4,0)</f>
        <v xml:space="preserve">HERNANDEZ JILGUERO </v>
      </c>
      <c r="N1698" s="4" t="str">
        <f>+VLOOKUP($J1698,DATOS_PERSONAL!B:F,5,0)</f>
        <v>OROBERLÍN S.A.S.</v>
      </c>
      <c r="O1698" s="4">
        <f>+VLOOKUP($A1698,DATOS_CAPACITACIONES!A:N,11)</f>
        <v>23</v>
      </c>
      <c r="P1698" s="4">
        <f>+VLOOKUP($A1698,DATOS_CAPACITACIONES!A:L,12)</f>
        <v>23</v>
      </c>
      <c r="Q1698" s="3">
        <f t="shared" si="26"/>
        <v>1</v>
      </c>
    </row>
    <row r="1699" spans="1:17" ht="34.5" customHeight="1" x14ac:dyDescent="0.25">
      <c r="A1699" s="2">
        <v>71</v>
      </c>
      <c r="B1699" s="4" t="str">
        <f>+VLOOKUP($A1699,DATOS_CAPACITACIONES!A:B,2,0)</f>
        <v>Ambiental</v>
      </c>
      <c r="C1699" s="4" t="str">
        <f>+VLOOKUP($A1699,DATOS_CAPACITACIONES!A:C,3,0)</f>
        <v xml:space="preserve">Aspectos, impactos y recomendaciones en labores de sanidad </v>
      </c>
      <c r="D1699" s="4" t="str">
        <f>+VLOOKUP($A1699,DATOS_CAPACITACIONES!A:D,4,0)</f>
        <v>Se socializa la matriz de aspectos e impactos ambientales en las labores de sanidad, se hace recomendación en cuanto a los cuidados y prevención que deben tener para evitar impactos negativos al ambiente.</v>
      </c>
      <c r="E1699" s="4" t="str">
        <f>+VLOOKUP($A1699,DATOS_CAPACITACIONES!A:E,5,0)</f>
        <v>William Fierro</v>
      </c>
      <c r="F1699" s="4" t="str">
        <f>+VLOOKUP($A1699,DATOS_CAPACITACIONES!A:F,6,0)</f>
        <v xml:space="preserve">William Fierro </v>
      </c>
      <c r="G1699" s="4" t="str">
        <f>+VLOOKUP($A1699,DATOS_CAPACITACIONES!A:G,7,0)</f>
        <v xml:space="preserve">Finca El Pilar </v>
      </c>
      <c r="H1699" s="5">
        <f>+VLOOKUP($A1699,DATOS_CAPACITACIONES!A:H,8,0)</f>
        <v>44462</v>
      </c>
      <c r="I1699" s="4">
        <f>+VLOOKUP($A1699,DATOS_CAPACITACIONES!A:I,9,0)</f>
        <v>120</v>
      </c>
      <c r="J1699" s="2">
        <v>17490003</v>
      </c>
      <c r="K1699" s="4">
        <f>+VLOOKUP($J1699,DATOS_PERSONAL!B:C,2,0)</f>
        <v>1007</v>
      </c>
      <c r="L1699" s="4" t="str">
        <f>+VLOOKUP($J1699,DATOS_PERSONAL!B:D,3,0)</f>
        <v xml:space="preserve">NICANOR </v>
      </c>
      <c r="M1699" s="4" t="str">
        <f>+VLOOKUP($J1699,DATOS_PERSONAL!B:E,4,0)</f>
        <v xml:space="preserve">HERNANDEZ HERNANDEZ </v>
      </c>
      <c r="N1699" s="4" t="str">
        <f>+VLOOKUP($J1699,DATOS_PERSONAL!B:F,5,0)</f>
        <v>OROBERLÍN S.A.S.</v>
      </c>
      <c r="O1699" s="4">
        <f>+VLOOKUP($A1699,DATOS_CAPACITACIONES!A:N,11)</f>
        <v>23</v>
      </c>
      <c r="P1699" s="4">
        <f>+VLOOKUP($A1699,DATOS_CAPACITACIONES!A:L,12)</f>
        <v>23</v>
      </c>
      <c r="Q1699" s="3">
        <f t="shared" si="26"/>
        <v>1</v>
      </c>
    </row>
    <row r="1700" spans="1:17" ht="34.5" customHeight="1" x14ac:dyDescent="0.25">
      <c r="A1700" s="2">
        <v>71</v>
      </c>
      <c r="B1700" s="4" t="str">
        <f>+VLOOKUP($A1700,DATOS_CAPACITACIONES!A:B,2,0)</f>
        <v>Ambiental</v>
      </c>
      <c r="C1700" s="4" t="str">
        <f>+VLOOKUP($A1700,DATOS_CAPACITACIONES!A:C,3,0)</f>
        <v xml:space="preserve">Aspectos, impactos y recomendaciones en labores de sanidad </v>
      </c>
      <c r="D1700" s="4" t="str">
        <f>+VLOOKUP($A1700,DATOS_CAPACITACIONES!A:D,4,0)</f>
        <v>Se socializa la matriz de aspectos e impactos ambientales en las labores de sanidad, se hace recomendación en cuanto a los cuidados y prevención que deben tener para evitar impactos negativos al ambiente.</v>
      </c>
      <c r="E1700" s="4" t="str">
        <f>+VLOOKUP($A1700,DATOS_CAPACITACIONES!A:E,5,0)</f>
        <v>William Fierro</v>
      </c>
      <c r="F1700" s="4" t="str">
        <f>+VLOOKUP($A1700,DATOS_CAPACITACIONES!A:F,6,0)</f>
        <v xml:space="preserve">William Fierro </v>
      </c>
      <c r="G1700" s="4" t="str">
        <f>+VLOOKUP($A1700,DATOS_CAPACITACIONES!A:G,7,0)</f>
        <v xml:space="preserve">Finca El Pilar </v>
      </c>
      <c r="H1700" s="5">
        <f>+VLOOKUP($A1700,DATOS_CAPACITACIONES!A:H,8,0)</f>
        <v>44462</v>
      </c>
      <c r="I1700" s="4">
        <f>+VLOOKUP($A1700,DATOS_CAPACITACIONES!A:I,9,0)</f>
        <v>120</v>
      </c>
      <c r="J1700" s="2">
        <v>31536041</v>
      </c>
      <c r="K1700" s="4">
        <f>+VLOOKUP($J1700,DATOS_PERSONAL!B:C,2,0)</f>
        <v>1101</v>
      </c>
      <c r="L1700" s="4" t="str">
        <f>+VLOOKUP($J1700,DATOS_PERSONAL!B:D,3,0)</f>
        <v>ZAMIRNA</v>
      </c>
      <c r="M1700" s="4" t="str">
        <f>+VLOOKUP($J1700,DATOS_PERSONAL!B:E,4,0)</f>
        <v xml:space="preserve">GUERRERO AGUILAR </v>
      </c>
      <c r="N1700" s="4" t="str">
        <f>+VLOOKUP($J1700,DATOS_PERSONAL!B:F,5,0)</f>
        <v>OROBERLÍN S.A.S.</v>
      </c>
      <c r="O1700" s="4">
        <f>+VLOOKUP($A1700,DATOS_CAPACITACIONES!A:N,11)</f>
        <v>23</v>
      </c>
      <c r="P1700" s="4">
        <f>+VLOOKUP($A1700,DATOS_CAPACITACIONES!A:L,12)</f>
        <v>23</v>
      </c>
      <c r="Q1700" s="3">
        <f t="shared" si="26"/>
        <v>1</v>
      </c>
    </row>
    <row r="1701" spans="1:17" ht="34.5" customHeight="1" x14ac:dyDescent="0.25">
      <c r="A1701" s="2">
        <v>71</v>
      </c>
      <c r="B1701" s="4" t="str">
        <f>+VLOOKUP($A1701,DATOS_CAPACITACIONES!A:B,2,0)</f>
        <v>Ambiental</v>
      </c>
      <c r="C1701" s="4" t="str">
        <f>+VLOOKUP($A1701,DATOS_CAPACITACIONES!A:C,3,0)</f>
        <v xml:space="preserve">Aspectos, impactos y recomendaciones en labores de sanidad </v>
      </c>
      <c r="D1701" s="4" t="str">
        <f>+VLOOKUP($A1701,DATOS_CAPACITACIONES!A:D,4,0)</f>
        <v>Se socializa la matriz de aspectos e impactos ambientales en las labores de sanidad, se hace recomendación en cuanto a los cuidados y prevención que deben tener para evitar impactos negativos al ambiente.</v>
      </c>
      <c r="E1701" s="4" t="str">
        <f>+VLOOKUP($A1701,DATOS_CAPACITACIONES!A:E,5,0)</f>
        <v>William Fierro</v>
      </c>
      <c r="F1701" s="4" t="str">
        <f>+VLOOKUP($A1701,DATOS_CAPACITACIONES!A:F,6,0)</f>
        <v xml:space="preserve">William Fierro </v>
      </c>
      <c r="G1701" s="4" t="str">
        <f>+VLOOKUP($A1701,DATOS_CAPACITACIONES!A:G,7,0)</f>
        <v xml:space="preserve">Finca El Pilar </v>
      </c>
      <c r="H1701" s="5">
        <f>+VLOOKUP($A1701,DATOS_CAPACITACIONES!A:H,8,0)</f>
        <v>44462</v>
      </c>
      <c r="I1701" s="4">
        <f>+VLOOKUP($A1701,DATOS_CAPACITACIONES!A:I,9,0)</f>
        <v>120</v>
      </c>
      <c r="J1701" s="2">
        <v>1121952333</v>
      </c>
      <c r="K1701" s="4">
        <f>+VLOOKUP($J1701,DATOS_PERSONAL!B:C,2,0)</f>
        <v>1480</v>
      </c>
      <c r="L1701" s="4" t="str">
        <f>+VLOOKUP($J1701,DATOS_PERSONAL!B:D,3,0)</f>
        <v>DANNY ALEJANDRA</v>
      </c>
      <c r="M1701" s="4" t="str">
        <f>+VLOOKUP($J1701,DATOS_PERSONAL!B:E,4,0)</f>
        <v xml:space="preserve">GONZALEZ </v>
      </c>
      <c r="N1701" s="4" t="str">
        <f>+VLOOKUP($J1701,DATOS_PERSONAL!B:F,5,0)</f>
        <v>OROBERLÍN S.A.S.</v>
      </c>
      <c r="O1701" s="4">
        <f>+VLOOKUP($A1701,DATOS_CAPACITACIONES!A:N,11)</f>
        <v>23</v>
      </c>
      <c r="P1701" s="4">
        <f>+VLOOKUP($A1701,DATOS_CAPACITACIONES!A:L,12)</f>
        <v>23</v>
      </c>
      <c r="Q1701" s="3">
        <f t="shared" si="26"/>
        <v>1</v>
      </c>
    </row>
    <row r="1702" spans="1:17" ht="34.5" customHeight="1" x14ac:dyDescent="0.25">
      <c r="A1702" s="2">
        <v>71</v>
      </c>
      <c r="B1702" s="4" t="str">
        <f>+VLOOKUP($A1702,DATOS_CAPACITACIONES!A:B,2,0)</f>
        <v>Ambiental</v>
      </c>
      <c r="C1702" s="4" t="str">
        <f>+VLOOKUP($A1702,DATOS_CAPACITACIONES!A:C,3,0)</f>
        <v xml:space="preserve">Aspectos, impactos y recomendaciones en labores de sanidad </v>
      </c>
      <c r="D1702" s="4" t="str">
        <f>+VLOOKUP($A1702,DATOS_CAPACITACIONES!A:D,4,0)</f>
        <v>Se socializa la matriz de aspectos e impactos ambientales en las labores de sanidad, se hace recomendación en cuanto a los cuidados y prevención que deben tener para evitar impactos negativos al ambiente.</v>
      </c>
      <c r="E1702" s="4" t="str">
        <f>+VLOOKUP($A1702,DATOS_CAPACITACIONES!A:E,5,0)</f>
        <v>William Fierro</v>
      </c>
      <c r="F1702" s="4" t="str">
        <f>+VLOOKUP($A1702,DATOS_CAPACITACIONES!A:F,6,0)</f>
        <v xml:space="preserve">William Fierro </v>
      </c>
      <c r="G1702" s="4" t="str">
        <f>+VLOOKUP($A1702,DATOS_CAPACITACIONES!A:G,7,0)</f>
        <v xml:space="preserve">Finca El Pilar </v>
      </c>
      <c r="H1702" s="5">
        <f>+VLOOKUP($A1702,DATOS_CAPACITACIONES!A:H,8,0)</f>
        <v>44462</v>
      </c>
      <c r="I1702" s="4">
        <f>+VLOOKUP($A1702,DATOS_CAPACITACIONES!A:I,9,0)</f>
        <v>120</v>
      </c>
      <c r="J1702" s="2">
        <v>3274896</v>
      </c>
      <c r="K1702" s="4" t="str">
        <f>+VLOOKUP($J1702,DATOS_PERSONAL!B:C,2,0)</f>
        <v>N/A</v>
      </c>
      <c r="L1702" s="4" t="str">
        <f>+VLOOKUP($J1702,DATOS_PERSONAL!B:D,3,0)</f>
        <v>FREDY</v>
      </c>
      <c r="M1702" s="4" t="str">
        <f>+VLOOKUP($J1702,DATOS_PERSONAL!B:E,4,0)</f>
        <v>GARCIA LADINO</v>
      </c>
      <c r="N1702" s="4" t="str">
        <f>+VLOOKUP($J1702,DATOS_PERSONAL!B:F,5,0)</f>
        <v>PALMERAS CARARABO S.A.</v>
      </c>
      <c r="O1702" s="4">
        <f>+VLOOKUP($A1702,DATOS_CAPACITACIONES!A:N,11)</f>
        <v>23</v>
      </c>
      <c r="P1702" s="4">
        <f>+VLOOKUP($A1702,DATOS_CAPACITACIONES!A:L,12)</f>
        <v>23</v>
      </c>
      <c r="Q1702" s="3">
        <f t="shared" si="26"/>
        <v>1</v>
      </c>
    </row>
    <row r="1703" spans="1:17" ht="34.5" customHeight="1" x14ac:dyDescent="0.25">
      <c r="A1703" s="2">
        <v>71</v>
      </c>
      <c r="B1703" s="4" t="str">
        <f>+VLOOKUP($A1703,DATOS_CAPACITACIONES!A:B,2,0)</f>
        <v>Ambiental</v>
      </c>
      <c r="C1703" s="4" t="str">
        <f>+VLOOKUP($A1703,DATOS_CAPACITACIONES!A:C,3,0)</f>
        <v xml:space="preserve">Aspectos, impactos y recomendaciones en labores de sanidad </v>
      </c>
      <c r="D1703" s="4" t="str">
        <f>+VLOOKUP($A1703,DATOS_CAPACITACIONES!A:D,4,0)</f>
        <v>Se socializa la matriz de aspectos e impactos ambientales en las labores de sanidad, se hace recomendación en cuanto a los cuidados y prevención que deben tener para evitar impactos negativos al ambiente.</v>
      </c>
      <c r="E1703" s="4" t="str">
        <f>+VLOOKUP($A1703,DATOS_CAPACITACIONES!A:E,5,0)</f>
        <v>William Fierro</v>
      </c>
      <c r="F1703" s="4" t="str">
        <f>+VLOOKUP($A1703,DATOS_CAPACITACIONES!A:F,6,0)</f>
        <v xml:space="preserve">William Fierro </v>
      </c>
      <c r="G1703" s="4" t="str">
        <f>+VLOOKUP($A1703,DATOS_CAPACITACIONES!A:G,7,0)</f>
        <v xml:space="preserve">Finca El Pilar </v>
      </c>
      <c r="H1703" s="5">
        <f>+VLOOKUP($A1703,DATOS_CAPACITACIONES!A:H,8,0)</f>
        <v>44462</v>
      </c>
      <c r="I1703" s="4">
        <f>+VLOOKUP($A1703,DATOS_CAPACITACIONES!A:I,9,0)</f>
        <v>120</v>
      </c>
      <c r="J1703" s="2">
        <v>1121910048</v>
      </c>
      <c r="K1703" s="4" t="str">
        <f>+VLOOKUP($J1703,DATOS_PERSONAL!B:C,2,0)</f>
        <v>N/A</v>
      </c>
      <c r="L1703" s="4" t="str">
        <f>+VLOOKUP($J1703,DATOS_PERSONAL!B:D,3,0)</f>
        <v xml:space="preserve"> DEISY TATIANA</v>
      </c>
      <c r="M1703" s="4" t="str">
        <f>+VLOOKUP($J1703,DATOS_PERSONAL!B:E,4,0)</f>
        <v>DUARTE MORENO</v>
      </c>
      <c r="N1703" s="4" t="str">
        <f>+VLOOKUP($J1703,DATOS_PERSONAL!B:F,5,0)</f>
        <v>PALMERAS CARARABO S.A.</v>
      </c>
      <c r="O1703" s="4">
        <f>+VLOOKUP($A1703,DATOS_CAPACITACIONES!A:N,11)</f>
        <v>23</v>
      </c>
      <c r="P1703" s="4">
        <f>+VLOOKUP($A1703,DATOS_CAPACITACIONES!A:L,12)</f>
        <v>23</v>
      </c>
      <c r="Q1703" s="3">
        <f t="shared" si="26"/>
        <v>1</v>
      </c>
    </row>
    <row r="1704" spans="1:17" ht="34.5" customHeight="1" x14ac:dyDescent="0.25">
      <c r="A1704" s="2">
        <v>71</v>
      </c>
      <c r="B1704" s="4" t="str">
        <f>+VLOOKUP($A1704,DATOS_CAPACITACIONES!A:B,2,0)</f>
        <v>Ambiental</v>
      </c>
      <c r="C1704" s="4" t="str">
        <f>+VLOOKUP($A1704,DATOS_CAPACITACIONES!A:C,3,0)</f>
        <v xml:space="preserve">Aspectos, impactos y recomendaciones en labores de sanidad </v>
      </c>
      <c r="D1704" s="4" t="str">
        <f>+VLOOKUP($A1704,DATOS_CAPACITACIONES!A:D,4,0)</f>
        <v>Se socializa la matriz de aspectos e impactos ambientales en las labores de sanidad, se hace recomendación en cuanto a los cuidados y prevención que deben tener para evitar impactos negativos al ambiente.</v>
      </c>
      <c r="E1704" s="4" t="str">
        <f>+VLOOKUP($A1704,DATOS_CAPACITACIONES!A:E,5,0)</f>
        <v>William Fierro</v>
      </c>
      <c r="F1704" s="4" t="str">
        <f>+VLOOKUP($A1704,DATOS_CAPACITACIONES!A:F,6,0)</f>
        <v xml:space="preserve">William Fierro </v>
      </c>
      <c r="G1704" s="4" t="str">
        <f>+VLOOKUP($A1704,DATOS_CAPACITACIONES!A:G,7,0)</f>
        <v xml:space="preserve">Finca El Pilar </v>
      </c>
      <c r="H1704" s="5">
        <f>+VLOOKUP($A1704,DATOS_CAPACITACIONES!A:H,8,0)</f>
        <v>44462</v>
      </c>
      <c r="I1704" s="4">
        <f>+VLOOKUP($A1704,DATOS_CAPACITACIONES!A:I,9,0)</f>
        <v>120</v>
      </c>
      <c r="J1704" s="2">
        <v>38360656</v>
      </c>
      <c r="K1704" s="4">
        <f>+VLOOKUP($J1704,DATOS_PERSONAL!B:C,2,0)</f>
        <v>1039</v>
      </c>
      <c r="L1704" s="4" t="str">
        <f>+VLOOKUP($J1704,DATOS_PERSONAL!B:D,3,0)</f>
        <v>EMILCE</v>
      </c>
      <c r="M1704" s="4" t="str">
        <f>+VLOOKUP($J1704,DATOS_PERSONAL!B:E,4,0)</f>
        <v xml:space="preserve">CESPEDES CANAS </v>
      </c>
      <c r="N1704" s="4" t="str">
        <f>+VLOOKUP($J1704,DATOS_PERSONAL!B:F,5,0)</f>
        <v>OROBERLÍN S.A.S.</v>
      </c>
      <c r="O1704" s="4">
        <f>+VLOOKUP($A1704,DATOS_CAPACITACIONES!A:N,11)</f>
        <v>23</v>
      </c>
      <c r="P1704" s="4">
        <f>+VLOOKUP($A1704,DATOS_CAPACITACIONES!A:L,12)</f>
        <v>23</v>
      </c>
      <c r="Q1704" s="3">
        <f t="shared" si="26"/>
        <v>1</v>
      </c>
    </row>
    <row r="1705" spans="1:17" ht="34.5" customHeight="1" x14ac:dyDescent="0.25">
      <c r="A1705" s="2">
        <v>71</v>
      </c>
      <c r="B1705" s="4" t="str">
        <f>+VLOOKUP($A1705,DATOS_CAPACITACIONES!A:B,2,0)</f>
        <v>Ambiental</v>
      </c>
      <c r="C1705" s="4" t="str">
        <f>+VLOOKUP($A1705,DATOS_CAPACITACIONES!A:C,3,0)</f>
        <v xml:space="preserve">Aspectos, impactos y recomendaciones en labores de sanidad </v>
      </c>
      <c r="D1705" s="4" t="str">
        <f>+VLOOKUP($A1705,DATOS_CAPACITACIONES!A:D,4,0)</f>
        <v>Se socializa la matriz de aspectos e impactos ambientales en las labores de sanidad, se hace recomendación en cuanto a los cuidados y prevención que deben tener para evitar impactos negativos al ambiente.</v>
      </c>
      <c r="E1705" s="4" t="str">
        <f>+VLOOKUP($A1705,DATOS_CAPACITACIONES!A:E,5,0)</f>
        <v>William Fierro</v>
      </c>
      <c r="F1705" s="4" t="str">
        <f>+VLOOKUP($A1705,DATOS_CAPACITACIONES!A:F,6,0)</f>
        <v xml:space="preserve">William Fierro </v>
      </c>
      <c r="G1705" s="4" t="str">
        <f>+VLOOKUP($A1705,DATOS_CAPACITACIONES!A:G,7,0)</f>
        <v xml:space="preserve">Finca El Pilar </v>
      </c>
      <c r="H1705" s="5">
        <f>+VLOOKUP($A1705,DATOS_CAPACITACIONES!A:H,8,0)</f>
        <v>44462</v>
      </c>
      <c r="I1705" s="4">
        <f>+VLOOKUP($A1705,DATOS_CAPACITACIONES!A:I,9,0)</f>
        <v>120</v>
      </c>
      <c r="J1705" s="2">
        <v>1109411143</v>
      </c>
      <c r="K1705" s="4">
        <f>+VLOOKUP($J1705,DATOS_PERSONAL!B:C,2,0)</f>
        <v>1477</v>
      </c>
      <c r="L1705" s="4" t="str">
        <f>+VLOOKUP($J1705,DATOS_PERSONAL!B:D,3,0)</f>
        <v>YISSY FERNANDA</v>
      </c>
      <c r="M1705" s="4" t="str">
        <f>+VLOOKUP($J1705,DATOS_PERSONAL!B:E,4,0)</f>
        <v xml:space="preserve">CASTRO CESPEDES </v>
      </c>
      <c r="N1705" s="4" t="str">
        <f>+VLOOKUP($J1705,DATOS_PERSONAL!B:F,5,0)</f>
        <v>OROBERLÍN S.A.S.</v>
      </c>
      <c r="O1705" s="4">
        <f>+VLOOKUP($A1705,DATOS_CAPACITACIONES!A:N,11)</f>
        <v>23</v>
      </c>
      <c r="P1705" s="4">
        <f>+VLOOKUP($A1705,DATOS_CAPACITACIONES!A:L,12)</f>
        <v>23</v>
      </c>
      <c r="Q1705" s="3">
        <f t="shared" si="26"/>
        <v>1</v>
      </c>
    </row>
    <row r="1706" spans="1:17" ht="34.5" customHeight="1" x14ac:dyDescent="0.25">
      <c r="A1706" s="2">
        <v>71</v>
      </c>
      <c r="B1706" s="4" t="str">
        <f>+VLOOKUP($A1706,DATOS_CAPACITACIONES!A:B,2,0)</f>
        <v>Ambiental</v>
      </c>
      <c r="C1706" s="4" t="str">
        <f>+VLOOKUP($A1706,DATOS_CAPACITACIONES!A:C,3,0)</f>
        <v xml:space="preserve">Aspectos, impactos y recomendaciones en labores de sanidad </v>
      </c>
      <c r="D1706" s="4" t="str">
        <f>+VLOOKUP($A1706,DATOS_CAPACITACIONES!A:D,4,0)</f>
        <v>Se socializa la matriz de aspectos e impactos ambientales en las labores de sanidad, se hace recomendación en cuanto a los cuidados y prevención que deben tener para evitar impactos negativos al ambiente.</v>
      </c>
      <c r="E1706" s="4" t="str">
        <f>+VLOOKUP($A1706,DATOS_CAPACITACIONES!A:E,5,0)</f>
        <v>William Fierro</v>
      </c>
      <c r="F1706" s="4" t="str">
        <f>+VLOOKUP($A1706,DATOS_CAPACITACIONES!A:F,6,0)</f>
        <v xml:space="preserve">William Fierro </v>
      </c>
      <c r="G1706" s="4" t="str">
        <f>+VLOOKUP($A1706,DATOS_CAPACITACIONES!A:G,7,0)</f>
        <v xml:space="preserve">Finca El Pilar </v>
      </c>
      <c r="H1706" s="5">
        <f>+VLOOKUP($A1706,DATOS_CAPACITACIONES!A:H,8,0)</f>
        <v>44462</v>
      </c>
      <c r="I1706" s="4">
        <f>+VLOOKUP($A1706,DATOS_CAPACITACIONES!A:I,9,0)</f>
        <v>120</v>
      </c>
      <c r="J1706" s="2">
        <v>1122142973</v>
      </c>
      <c r="K1706" s="4">
        <f>+VLOOKUP($J1706,DATOS_PERSONAL!B:C,2,0)</f>
        <v>1415</v>
      </c>
      <c r="L1706" s="4" t="str">
        <f>+VLOOKUP($J1706,DATOS_PERSONAL!B:D,3,0)</f>
        <v xml:space="preserve"> ERIKA DAYANA</v>
      </c>
      <c r="M1706" s="4" t="str">
        <f>+VLOOKUP($J1706,DATOS_PERSONAL!B:E,4,0)</f>
        <v>CARO MORA</v>
      </c>
      <c r="N1706" s="4" t="str">
        <f>+VLOOKUP($J1706,DATOS_PERSONAL!B:F,5,0)</f>
        <v>OROBERLÍN S.A.S.</v>
      </c>
      <c r="O1706" s="4">
        <f>+VLOOKUP($A1706,DATOS_CAPACITACIONES!A:N,11)</f>
        <v>23</v>
      </c>
      <c r="P1706" s="4">
        <f>+VLOOKUP($A1706,DATOS_CAPACITACIONES!A:L,12)</f>
        <v>23</v>
      </c>
      <c r="Q1706" s="3">
        <f t="shared" si="26"/>
        <v>1</v>
      </c>
    </row>
    <row r="1707" spans="1:17" ht="34.5" customHeight="1" x14ac:dyDescent="0.25">
      <c r="A1707" s="2">
        <v>71</v>
      </c>
      <c r="B1707" s="4" t="str">
        <f>+VLOOKUP($A1707,DATOS_CAPACITACIONES!A:B,2,0)</f>
        <v>Ambiental</v>
      </c>
      <c r="C1707" s="4" t="str">
        <f>+VLOOKUP($A1707,DATOS_CAPACITACIONES!A:C,3,0)</f>
        <v xml:space="preserve">Aspectos, impactos y recomendaciones en labores de sanidad </v>
      </c>
      <c r="D1707" s="4" t="str">
        <f>+VLOOKUP($A1707,DATOS_CAPACITACIONES!A:D,4,0)</f>
        <v>Se socializa la matriz de aspectos e impactos ambientales en las labores de sanidad, se hace recomendación en cuanto a los cuidados y prevención que deben tener para evitar impactos negativos al ambiente.</v>
      </c>
      <c r="E1707" s="4" t="str">
        <f>+VLOOKUP($A1707,DATOS_CAPACITACIONES!A:E,5,0)</f>
        <v>William Fierro</v>
      </c>
      <c r="F1707" s="4" t="str">
        <f>+VLOOKUP($A1707,DATOS_CAPACITACIONES!A:F,6,0)</f>
        <v xml:space="preserve">William Fierro </v>
      </c>
      <c r="G1707" s="4" t="str">
        <f>+VLOOKUP($A1707,DATOS_CAPACITACIONES!A:G,7,0)</f>
        <v xml:space="preserve">Finca El Pilar </v>
      </c>
      <c r="H1707" s="5">
        <f>+VLOOKUP($A1707,DATOS_CAPACITACIONES!A:H,8,0)</f>
        <v>44462</v>
      </c>
      <c r="I1707" s="4">
        <f>+VLOOKUP($A1707,DATOS_CAPACITACIONES!A:I,9,0)</f>
        <v>120</v>
      </c>
      <c r="J1707" s="2">
        <v>7278364</v>
      </c>
      <c r="K1707" s="4">
        <f>+VLOOKUP($J1707,DATOS_PERSONAL!B:C,2,0)</f>
        <v>1001</v>
      </c>
      <c r="L1707" s="4" t="str">
        <f>+VLOOKUP($J1707,DATOS_PERSONAL!B:D,3,0)</f>
        <v xml:space="preserve"> OROSMAN</v>
      </c>
      <c r="M1707" s="4" t="str">
        <f>+VLOOKUP($J1707,DATOS_PERSONAL!B:E,4,0)</f>
        <v>BUITRAGO</v>
      </c>
      <c r="N1707" s="4" t="str">
        <f>+VLOOKUP($J1707,DATOS_PERSONAL!B:F,5,0)</f>
        <v>OROBERLÍN S.A.S.</v>
      </c>
      <c r="O1707" s="4">
        <f>+VLOOKUP($A1707,DATOS_CAPACITACIONES!A:N,11)</f>
        <v>23</v>
      </c>
      <c r="P1707" s="4">
        <f>+VLOOKUP($A1707,DATOS_CAPACITACIONES!A:L,12)</f>
        <v>23</v>
      </c>
      <c r="Q1707" s="3">
        <f t="shared" si="26"/>
        <v>1</v>
      </c>
    </row>
    <row r="1708" spans="1:17" ht="34.5" customHeight="1" x14ac:dyDescent="0.25">
      <c r="A1708" s="2">
        <v>71</v>
      </c>
      <c r="B1708" s="4" t="str">
        <f>+VLOOKUP($A1708,DATOS_CAPACITACIONES!A:B,2,0)</f>
        <v>Ambiental</v>
      </c>
      <c r="C1708" s="4" t="str">
        <f>+VLOOKUP($A1708,DATOS_CAPACITACIONES!A:C,3,0)</f>
        <v xml:space="preserve">Aspectos, impactos y recomendaciones en labores de sanidad </v>
      </c>
      <c r="D1708" s="4" t="str">
        <f>+VLOOKUP($A1708,DATOS_CAPACITACIONES!A:D,4,0)</f>
        <v>Se socializa la matriz de aspectos e impactos ambientales en las labores de sanidad, se hace recomendación en cuanto a los cuidados y prevención que deben tener para evitar impactos negativos al ambiente.</v>
      </c>
      <c r="E1708" s="4" t="str">
        <f>+VLOOKUP($A1708,DATOS_CAPACITACIONES!A:E,5,0)</f>
        <v>William Fierro</v>
      </c>
      <c r="F1708" s="4" t="str">
        <f>+VLOOKUP($A1708,DATOS_CAPACITACIONES!A:F,6,0)</f>
        <v xml:space="preserve">William Fierro </v>
      </c>
      <c r="G1708" s="4" t="str">
        <f>+VLOOKUP($A1708,DATOS_CAPACITACIONES!A:G,7,0)</f>
        <v xml:space="preserve">Finca El Pilar </v>
      </c>
      <c r="H1708" s="5">
        <f>+VLOOKUP($A1708,DATOS_CAPACITACIONES!A:H,8,0)</f>
        <v>44462</v>
      </c>
      <c r="I1708" s="4">
        <f>+VLOOKUP($A1708,DATOS_CAPACITACIONES!A:I,9,0)</f>
        <v>120</v>
      </c>
      <c r="J1708" s="2">
        <v>1121917518</v>
      </c>
      <c r="K1708" s="4" t="str">
        <f>+VLOOKUP($J1708,DATOS_PERSONAL!B:C,2,0)</f>
        <v>N/A</v>
      </c>
      <c r="L1708" s="4" t="str">
        <f>+VLOOKUP($J1708,DATOS_PERSONAL!B:D,3,0)</f>
        <v xml:space="preserve"> CARLOS ALBEIRO</v>
      </c>
      <c r="M1708" s="4" t="str">
        <f>+VLOOKUP($J1708,DATOS_PERSONAL!B:E,4,0)</f>
        <v>BECERRA ZAMORA</v>
      </c>
      <c r="N1708" s="4" t="str">
        <f>+VLOOKUP($J1708,DATOS_PERSONAL!B:F,5,0)</f>
        <v>PALMERAS CARARABO S.A.</v>
      </c>
      <c r="O1708" s="4">
        <f>+VLOOKUP($A1708,DATOS_CAPACITACIONES!A:N,11)</f>
        <v>23</v>
      </c>
      <c r="P1708" s="4">
        <f>+VLOOKUP($A1708,DATOS_CAPACITACIONES!A:L,12)</f>
        <v>23</v>
      </c>
      <c r="Q1708" s="3">
        <f t="shared" si="26"/>
        <v>1</v>
      </c>
    </row>
    <row r="1709" spans="1:17" ht="34.5" customHeight="1" x14ac:dyDescent="0.25">
      <c r="A1709" s="2">
        <v>72</v>
      </c>
      <c r="B1709" s="4" t="str">
        <f>+VLOOKUP($A1709,DATOS_CAPACITACIONES!A:B,2,0)</f>
        <v>Agronómica</v>
      </c>
      <c r="C1709" s="4" t="str">
        <f>+VLOOKUP($A1709,DATOS_CAPACITACIONES!A:C,3,0)</f>
        <v xml:space="preserve">Manejo de productos quimicos, cuidados y protrcción necesaria para el uso, almacenamiento y disposción </v>
      </c>
      <c r="D1709" s="4">
        <f>+VLOOKUP($A1709,DATOS_CAPACITACIONES!A:D,4,0)</f>
        <v>0</v>
      </c>
      <c r="E1709" s="4" t="str">
        <f>+VLOOKUP($A1709,DATOS_CAPACITACIONES!A:E,5,0)</f>
        <v>William Diaz</v>
      </c>
      <c r="F1709" s="4" t="str">
        <f>+VLOOKUP($A1709,DATOS_CAPACITACIONES!A:F,6,0)</f>
        <v xml:space="preserve">Haideliana Cruz </v>
      </c>
      <c r="G1709" s="4" t="str">
        <f>+VLOOKUP($A1709,DATOS_CAPACITACIONES!A:G,7,0)</f>
        <v xml:space="preserve">Finca El Pilar </v>
      </c>
      <c r="H1709" s="5">
        <f>+VLOOKUP($A1709,DATOS_CAPACITACIONES!A:H,8,0)</f>
        <v>44462</v>
      </c>
      <c r="I1709" s="4">
        <f>+VLOOKUP($A1709,DATOS_CAPACITACIONES!A:I,9,0)</f>
        <v>360</v>
      </c>
      <c r="J1709" s="2">
        <v>40411350</v>
      </c>
      <c r="K1709" s="4" t="str">
        <f>+VLOOKUP($J1709,DATOS_PERSONAL!B:C,2,0)</f>
        <v>N/A</v>
      </c>
      <c r="L1709" s="4" t="str">
        <f>+VLOOKUP($J1709,DATOS_PERSONAL!B:D,3,0)</f>
        <v xml:space="preserve"> BEATRIZ</v>
      </c>
      <c r="M1709" s="4" t="str">
        <f>+VLOOKUP($J1709,DATOS_PERSONAL!B:E,4,0)</f>
        <v>YAGAMA GAONA</v>
      </c>
      <c r="N1709" s="4" t="str">
        <f>+VLOOKUP($J1709,DATOS_PERSONAL!B:F,5,0)</f>
        <v>PALMERAS CARARABO S.A.</v>
      </c>
      <c r="O1709" s="4">
        <f>+VLOOKUP($A1709,DATOS_CAPACITACIONES!A:N,11)</f>
        <v>31</v>
      </c>
      <c r="P1709" s="4">
        <f>+VLOOKUP($A1709,DATOS_CAPACITACIONES!A:L,12)</f>
        <v>31</v>
      </c>
      <c r="Q1709" s="3">
        <f t="shared" si="26"/>
        <v>1</v>
      </c>
    </row>
    <row r="1710" spans="1:17" ht="34.5" customHeight="1" x14ac:dyDescent="0.25">
      <c r="A1710" s="2">
        <v>72</v>
      </c>
      <c r="B1710" s="4" t="str">
        <f>+VLOOKUP($A1710,DATOS_CAPACITACIONES!A:B,2,0)</f>
        <v>Agronómica</v>
      </c>
      <c r="C1710" s="4" t="str">
        <f>+VLOOKUP($A1710,DATOS_CAPACITACIONES!A:C,3,0)</f>
        <v xml:space="preserve">Manejo de productos quimicos, cuidados y protrcción necesaria para el uso, almacenamiento y disposción </v>
      </c>
      <c r="D1710" s="4">
        <f>+VLOOKUP($A1710,DATOS_CAPACITACIONES!A:D,4,0)</f>
        <v>0</v>
      </c>
      <c r="E1710" s="4" t="str">
        <f>+VLOOKUP($A1710,DATOS_CAPACITACIONES!A:E,5,0)</f>
        <v>William Diaz</v>
      </c>
      <c r="F1710" s="4" t="str">
        <f>+VLOOKUP($A1710,DATOS_CAPACITACIONES!A:F,6,0)</f>
        <v xml:space="preserve">Haideliana Cruz </v>
      </c>
      <c r="G1710" s="4" t="str">
        <f>+VLOOKUP($A1710,DATOS_CAPACITACIONES!A:G,7,0)</f>
        <v xml:space="preserve">Finca El Pilar </v>
      </c>
      <c r="H1710" s="5">
        <f>+VLOOKUP($A1710,DATOS_CAPACITACIONES!A:H,8,0)</f>
        <v>44462</v>
      </c>
      <c r="I1710" s="4">
        <f>+VLOOKUP($A1710,DATOS_CAPACITACIONES!A:I,9,0)</f>
        <v>360</v>
      </c>
      <c r="J1710" s="2">
        <v>1121866226</v>
      </c>
      <c r="K1710" s="4" t="str">
        <f>+VLOOKUP($J1710,DATOS_PERSONAL!B:C,2,0)</f>
        <v>N/A</v>
      </c>
      <c r="L1710" s="4" t="str">
        <f>+VLOOKUP($J1710,DATOS_PERSONAL!B:D,3,0)</f>
        <v xml:space="preserve"> JOHN ALEXANDER</v>
      </c>
      <c r="M1710" s="4" t="str">
        <f>+VLOOKUP($J1710,DATOS_PERSONAL!B:E,4,0)</f>
        <v>SANTANA MORALES</v>
      </c>
      <c r="N1710" s="4" t="str">
        <f>+VLOOKUP($J1710,DATOS_PERSONAL!B:F,5,0)</f>
        <v>PALMERAS CARARABO S.A.</v>
      </c>
      <c r="O1710" s="4">
        <f>+VLOOKUP($A1710,DATOS_CAPACITACIONES!A:N,11)</f>
        <v>31</v>
      </c>
      <c r="P1710" s="4">
        <f>+VLOOKUP($A1710,DATOS_CAPACITACIONES!A:L,12)</f>
        <v>31</v>
      </c>
      <c r="Q1710" s="3">
        <f t="shared" si="26"/>
        <v>1</v>
      </c>
    </row>
    <row r="1711" spans="1:17" ht="34.5" customHeight="1" x14ac:dyDescent="0.25">
      <c r="A1711" s="2">
        <v>72</v>
      </c>
      <c r="B1711" s="4" t="str">
        <f>+VLOOKUP($A1711,DATOS_CAPACITACIONES!A:B,2,0)</f>
        <v>Agronómica</v>
      </c>
      <c r="C1711" s="4" t="str">
        <f>+VLOOKUP($A1711,DATOS_CAPACITACIONES!A:C,3,0)</f>
        <v xml:space="preserve">Manejo de productos quimicos, cuidados y protrcción necesaria para el uso, almacenamiento y disposción </v>
      </c>
      <c r="D1711" s="4">
        <f>+VLOOKUP($A1711,DATOS_CAPACITACIONES!A:D,4,0)</f>
        <v>0</v>
      </c>
      <c r="E1711" s="4" t="str">
        <f>+VLOOKUP($A1711,DATOS_CAPACITACIONES!A:E,5,0)</f>
        <v>William Diaz</v>
      </c>
      <c r="F1711" s="4" t="str">
        <f>+VLOOKUP($A1711,DATOS_CAPACITACIONES!A:F,6,0)</f>
        <v xml:space="preserve">Haideliana Cruz </v>
      </c>
      <c r="G1711" s="4" t="str">
        <f>+VLOOKUP($A1711,DATOS_CAPACITACIONES!A:G,7,0)</f>
        <v xml:space="preserve">Finca El Pilar </v>
      </c>
      <c r="H1711" s="5">
        <f>+VLOOKUP($A1711,DATOS_CAPACITACIONES!A:H,8,0)</f>
        <v>44462</v>
      </c>
      <c r="I1711" s="4">
        <f>+VLOOKUP($A1711,DATOS_CAPACITACIONES!A:I,9,0)</f>
        <v>360</v>
      </c>
      <c r="J1711" s="2">
        <v>40401255</v>
      </c>
      <c r="K1711" s="4">
        <f>+VLOOKUP($J1711,DATOS_PERSONAL!B:C,2,0)</f>
        <v>1034</v>
      </c>
      <c r="L1711" s="4" t="str">
        <f>+VLOOKUP($J1711,DATOS_PERSONAL!B:D,3,0)</f>
        <v>YUDY FERLAY</v>
      </c>
      <c r="M1711" s="4" t="str">
        <f>+VLOOKUP($J1711,DATOS_PERSONAL!B:E,4,0)</f>
        <v xml:space="preserve">ROMERO BERNAL </v>
      </c>
      <c r="N1711" s="4" t="str">
        <f>+VLOOKUP($J1711,DATOS_PERSONAL!B:F,5,0)</f>
        <v>OROBERLÍN S.A.S.</v>
      </c>
      <c r="O1711" s="4">
        <f>+VLOOKUP($A1711,DATOS_CAPACITACIONES!A:N,11)</f>
        <v>31</v>
      </c>
      <c r="P1711" s="4">
        <f>+VLOOKUP($A1711,DATOS_CAPACITACIONES!A:L,12)</f>
        <v>31</v>
      </c>
      <c r="Q1711" s="3">
        <f t="shared" si="26"/>
        <v>1</v>
      </c>
    </row>
    <row r="1712" spans="1:17" ht="34.5" customHeight="1" x14ac:dyDescent="0.25">
      <c r="A1712" s="2">
        <v>72</v>
      </c>
      <c r="B1712" s="4" t="str">
        <f>+VLOOKUP($A1712,DATOS_CAPACITACIONES!A:B,2,0)</f>
        <v>Agronómica</v>
      </c>
      <c r="C1712" s="4" t="str">
        <f>+VLOOKUP($A1712,DATOS_CAPACITACIONES!A:C,3,0)</f>
        <v xml:space="preserve">Manejo de productos quimicos, cuidados y protrcción necesaria para el uso, almacenamiento y disposción </v>
      </c>
      <c r="D1712" s="4">
        <f>+VLOOKUP($A1712,DATOS_CAPACITACIONES!A:D,4,0)</f>
        <v>0</v>
      </c>
      <c r="E1712" s="4" t="str">
        <f>+VLOOKUP($A1712,DATOS_CAPACITACIONES!A:E,5,0)</f>
        <v>William Diaz</v>
      </c>
      <c r="F1712" s="4" t="str">
        <f>+VLOOKUP($A1712,DATOS_CAPACITACIONES!A:F,6,0)</f>
        <v xml:space="preserve">Haideliana Cruz </v>
      </c>
      <c r="G1712" s="4" t="str">
        <f>+VLOOKUP($A1712,DATOS_CAPACITACIONES!A:G,7,0)</f>
        <v xml:space="preserve">Finca El Pilar </v>
      </c>
      <c r="H1712" s="5">
        <f>+VLOOKUP($A1712,DATOS_CAPACITACIONES!A:H,8,0)</f>
        <v>44462</v>
      </c>
      <c r="I1712" s="4">
        <f>+VLOOKUP($A1712,DATOS_CAPACITACIONES!A:I,9,0)</f>
        <v>360</v>
      </c>
      <c r="J1712" s="2">
        <v>1122132486</v>
      </c>
      <c r="K1712" s="4">
        <f>+VLOOKUP($J1712,DATOS_PERSONAL!B:C,2,0)</f>
        <v>1216</v>
      </c>
      <c r="L1712" s="4" t="str">
        <f>+VLOOKUP($J1712,DATOS_PERSONAL!B:D,3,0)</f>
        <v xml:space="preserve"> LAURA MARCELA</v>
      </c>
      <c r="M1712" s="4" t="str">
        <f>+VLOOKUP($J1712,DATOS_PERSONAL!B:E,4,0)</f>
        <v>ROJAS GARCIA</v>
      </c>
      <c r="N1712" s="4" t="str">
        <f>+VLOOKUP($J1712,DATOS_PERSONAL!B:F,5,0)</f>
        <v>OROBERLÍN S.A.S.</v>
      </c>
      <c r="O1712" s="4">
        <f>+VLOOKUP($A1712,DATOS_CAPACITACIONES!A:N,11)</f>
        <v>31</v>
      </c>
      <c r="P1712" s="4">
        <f>+VLOOKUP($A1712,DATOS_CAPACITACIONES!A:L,12)</f>
        <v>31</v>
      </c>
      <c r="Q1712" s="3">
        <f t="shared" si="26"/>
        <v>1</v>
      </c>
    </row>
    <row r="1713" spans="1:17" ht="34.5" customHeight="1" x14ac:dyDescent="0.25">
      <c r="A1713" s="2">
        <v>72</v>
      </c>
      <c r="B1713" s="4" t="str">
        <f>+VLOOKUP($A1713,DATOS_CAPACITACIONES!A:B,2,0)</f>
        <v>Agronómica</v>
      </c>
      <c r="C1713" s="4" t="str">
        <f>+VLOOKUP($A1713,DATOS_CAPACITACIONES!A:C,3,0)</f>
        <v xml:space="preserve">Manejo de productos quimicos, cuidados y protrcción necesaria para el uso, almacenamiento y disposción </v>
      </c>
      <c r="D1713" s="4">
        <f>+VLOOKUP($A1713,DATOS_CAPACITACIONES!A:D,4,0)</f>
        <v>0</v>
      </c>
      <c r="E1713" s="4" t="str">
        <f>+VLOOKUP($A1713,DATOS_CAPACITACIONES!A:E,5,0)</f>
        <v>William Diaz</v>
      </c>
      <c r="F1713" s="4" t="str">
        <f>+VLOOKUP($A1713,DATOS_CAPACITACIONES!A:F,6,0)</f>
        <v xml:space="preserve">Haideliana Cruz </v>
      </c>
      <c r="G1713" s="4" t="str">
        <f>+VLOOKUP($A1713,DATOS_CAPACITACIONES!A:G,7,0)</f>
        <v xml:space="preserve">Finca El Pilar </v>
      </c>
      <c r="H1713" s="5">
        <f>+VLOOKUP($A1713,DATOS_CAPACITACIONES!A:H,8,0)</f>
        <v>44462</v>
      </c>
      <c r="I1713" s="4">
        <f>+VLOOKUP($A1713,DATOS_CAPACITACIONES!A:I,9,0)</f>
        <v>360</v>
      </c>
      <c r="J1713" s="2">
        <v>1123114419</v>
      </c>
      <c r="K1713" s="4">
        <f>+VLOOKUP($J1713,DATOS_PERSONAL!B:C,2,0)</f>
        <v>1059</v>
      </c>
      <c r="L1713" s="4" t="str">
        <f>+VLOOKUP($J1713,DATOS_PERSONAL!B:D,3,0)</f>
        <v>ANA MARIA</v>
      </c>
      <c r="M1713" s="4" t="str">
        <f>+VLOOKUP($J1713,DATOS_PERSONAL!B:E,4,0)</f>
        <v xml:space="preserve">ROBAYO JIMENEZ </v>
      </c>
      <c r="N1713" s="4" t="str">
        <f>+VLOOKUP($J1713,DATOS_PERSONAL!B:F,5,0)</f>
        <v>OROBERLÍN S.A.S.</v>
      </c>
      <c r="O1713" s="4">
        <f>+VLOOKUP($A1713,DATOS_CAPACITACIONES!A:N,11)</f>
        <v>31</v>
      </c>
      <c r="P1713" s="4">
        <f>+VLOOKUP($A1713,DATOS_CAPACITACIONES!A:L,12)</f>
        <v>31</v>
      </c>
      <c r="Q1713" s="3">
        <f t="shared" si="26"/>
        <v>1</v>
      </c>
    </row>
    <row r="1714" spans="1:17" ht="34.5" customHeight="1" x14ac:dyDescent="0.25">
      <c r="A1714" s="2">
        <v>72</v>
      </c>
      <c r="B1714" s="4" t="str">
        <f>+VLOOKUP($A1714,DATOS_CAPACITACIONES!A:B,2,0)</f>
        <v>Agronómica</v>
      </c>
      <c r="C1714" s="4" t="str">
        <f>+VLOOKUP($A1714,DATOS_CAPACITACIONES!A:C,3,0)</f>
        <v xml:space="preserve">Manejo de productos quimicos, cuidados y protrcción necesaria para el uso, almacenamiento y disposción </v>
      </c>
      <c r="D1714" s="4">
        <f>+VLOOKUP($A1714,DATOS_CAPACITACIONES!A:D,4,0)</f>
        <v>0</v>
      </c>
      <c r="E1714" s="4" t="str">
        <f>+VLOOKUP($A1714,DATOS_CAPACITACIONES!A:E,5,0)</f>
        <v>William Diaz</v>
      </c>
      <c r="F1714" s="4" t="str">
        <f>+VLOOKUP($A1714,DATOS_CAPACITACIONES!A:F,6,0)</f>
        <v xml:space="preserve">Haideliana Cruz </v>
      </c>
      <c r="G1714" s="4" t="str">
        <f>+VLOOKUP($A1714,DATOS_CAPACITACIONES!A:G,7,0)</f>
        <v xml:space="preserve">Finca El Pilar </v>
      </c>
      <c r="H1714" s="5">
        <f>+VLOOKUP($A1714,DATOS_CAPACITACIONES!A:H,8,0)</f>
        <v>44462</v>
      </c>
      <c r="I1714" s="4">
        <f>+VLOOKUP($A1714,DATOS_CAPACITACIONES!A:I,9,0)</f>
        <v>360</v>
      </c>
      <c r="J1714" s="2">
        <v>86053117</v>
      </c>
      <c r="K1714" s="4" t="str">
        <f>+VLOOKUP($J1714,DATOS_PERSONAL!B:C,2,0)</f>
        <v>N/A</v>
      </c>
      <c r="L1714" s="4" t="str">
        <f>+VLOOKUP($J1714,DATOS_PERSONAL!B:D,3,0)</f>
        <v xml:space="preserve"> OMAR </v>
      </c>
      <c r="M1714" s="4" t="str">
        <f>+VLOOKUP($J1714,DATOS_PERSONAL!B:E,4,0)</f>
        <v>RIVERA ESPINOSA</v>
      </c>
      <c r="N1714" s="4" t="str">
        <f>+VLOOKUP($J1714,DATOS_PERSONAL!B:F,5,0)</f>
        <v>PALMERAS CARARABO S.A.</v>
      </c>
      <c r="O1714" s="4">
        <f>+VLOOKUP($A1714,DATOS_CAPACITACIONES!A:N,11)</f>
        <v>31</v>
      </c>
      <c r="P1714" s="4">
        <f>+VLOOKUP($A1714,DATOS_CAPACITACIONES!A:L,12)</f>
        <v>31</v>
      </c>
      <c r="Q1714" s="3">
        <f t="shared" si="26"/>
        <v>1</v>
      </c>
    </row>
    <row r="1715" spans="1:17" ht="34.5" customHeight="1" x14ac:dyDescent="0.25">
      <c r="A1715" s="2">
        <v>72</v>
      </c>
      <c r="B1715" s="4" t="str">
        <f>+VLOOKUP($A1715,DATOS_CAPACITACIONES!A:B,2,0)</f>
        <v>Agronómica</v>
      </c>
      <c r="C1715" s="4" t="str">
        <f>+VLOOKUP($A1715,DATOS_CAPACITACIONES!A:C,3,0)</f>
        <v xml:space="preserve">Manejo de productos quimicos, cuidados y protrcción necesaria para el uso, almacenamiento y disposción </v>
      </c>
      <c r="D1715" s="4">
        <f>+VLOOKUP($A1715,DATOS_CAPACITACIONES!A:D,4,0)</f>
        <v>0</v>
      </c>
      <c r="E1715" s="4" t="str">
        <f>+VLOOKUP($A1715,DATOS_CAPACITACIONES!A:E,5,0)</f>
        <v>William Diaz</v>
      </c>
      <c r="F1715" s="4" t="str">
        <f>+VLOOKUP($A1715,DATOS_CAPACITACIONES!A:F,6,0)</f>
        <v xml:space="preserve">Haideliana Cruz </v>
      </c>
      <c r="G1715" s="4" t="str">
        <f>+VLOOKUP($A1715,DATOS_CAPACITACIONES!A:G,7,0)</f>
        <v xml:space="preserve">Finca El Pilar </v>
      </c>
      <c r="H1715" s="5">
        <f>+VLOOKUP($A1715,DATOS_CAPACITACIONES!A:H,8,0)</f>
        <v>44462</v>
      </c>
      <c r="I1715" s="4">
        <f>+VLOOKUP($A1715,DATOS_CAPACITACIONES!A:I,9,0)</f>
        <v>360</v>
      </c>
      <c r="J1715" s="2">
        <v>1123116129</v>
      </c>
      <c r="K1715" s="4">
        <f>+VLOOKUP($J1715,DATOS_PERSONAL!B:C,2,0)</f>
        <v>1090</v>
      </c>
      <c r="L1715" s="4" t="str">
        <f>+VLOOKUP($J1715,DATOS_PERSONAL!B:D,3,0)</f>
        <v>JUAN ESTEBAN</v>
      </c>
      <c r="M1715" s="4" t="str">
        <f>+VLOOKUP($J1715,DATOS_PERSONAL!B:E,4,0)</f>
        <v xml:space="preserve">ORTIZ </v>
      </c>
      <c r="N1715" s="4" t="str">
        <f>+VLOOKUP($J1715,DATOS_PERSONAL!B:F,5,0)</f>
        <v>OROBERLÍN S.A.S.</v>
      </c>
      <c r="O1715" s="4">
        <f>+VLOOKUP($A1715,DATOS_CAPACITACIONES!A:N,11)</f>
        <v>31</v>
      </c>
      <c r="P1715" s="4">
        <f>+VLOOKUP($A1715,DATOS_CAPACITACIONES!A:L,12)</f>
        <v>31</v>
      </c>
      <c r="Q1715" s="3">
        <f t="shared" si="26"/>
        <v>1</v>
      </c>
    </row>
    <row r="1716" spans="1:17" ht="34.5" customHeight="1" x14ac:dyDescent="0.25">
      <c r="A1716" s="2">
        <v>72</v>
      </c>
      <c r="B1716" s="4" t="str">
        <f>+VLOOKUP($A1716,DATOS_CAPACITACIONES!A:B,2,0)</f>
        <v>Agronómica</v>
      </c>
      <c r="C1716" s="4" t="str">
        <f>+VLOOKUP($A1716,DATOS_CAPACITACIONES!A:C,3,0)</f>
        <v xml:space="preserve">Manejo de productos quimicos, cuidados y protrcción necesaria para el uso, almacenamiento y disposción </v>
      </c>
      <c r="D1716" s="4">
        <f>+VLOOKUP($A1716,DATOS_CAPACITACIONES!A:D,4,0)</f>
        <v>0</v>
      </c>
      <c r="E1716" s="4" t="str">
        <f>+VLOOKUP($A1716,DATOS_CAPACITACIONES!A:E,5,0)</f>
        <v>William Diaz</v>
      </c>
      <c r="F1716" s="4" t="str">
        <f>+VLOOKUP($A1716,DATOS_CAPACITACIONES!A:F,6,0)</f>
        <v xml:space="preserve">Haideliana Cruz </v>
      </c>
      <c r="G1716" s="4" t="str">
        <f>+VLOOKUP($A1716,DATOS_CAPACITACIONES!A:G,7,0)</f>
        <v xml:space="preserve">Finca El Pilar </v>
      </c>
      <c r="H1716" s="5">
        <f>+VLOOKUP($A1716,DATOS_CAPACITACIONES!A:H,8,0)</f>
        <v>44462</v>
      </c>
      <c r="I1716" s="4">
        <f>+VLOOKUP($A1716,DATOS_CAPACITACIONES!A:I,9,0)</f>
        <v>360</v>
      </c>
      <c r="J1716" s="2">
        <v>31031695</v>
      </c>
      <c r="K1716" s="4">
        <f>+VLOOKUP($J1716,DATOS_PERSONAL!B:C,2,0)</f>
        <v>1422</v>
      </c>
      <c r="L1716" s="4" t="str">
        <f>+VLOOKUP($J1716,DATOS_PERSONAL!B:D,3,0)</f>
        <v>ANA ELIZABETH</v>
      </c>
      <c r="M1716" s="4" t="str">
        <f>+VLOOKUP($J1716,DATOS_PERSONAL!B:E,4,0)</f>
        <v>ORTIZ</v>
      </c>
      <c r="N1716" s="4" t="str">
        <f>+VLOOKUP($J1716,DATOS_PERSONAL!B:F,5,0)</f>
        <v>OROBERLÍN S.A.S.</v>
      </c>
      <c r="O1716" s="4">
        <f>+VLOOKUP($A1716,DATOS_CAPACITACIONES!A:N,11)</f>
        <v>31</v>
      </c>
      <c r="P1716" s="4">
        <f>+VLOOKUP($A1716,DATOS_CAPACITACIONES!A:L,12)</f>
        <v>31</v>
      </c>
      <c r="Q1716" s="3">
        <f t="shared" si="26"/>
        <v>1</v>
      </c>
    </row>
    <row r="1717" spans="1:17" ht="34.5" customHeight="1" x14ac:dyDescent="0.25">
      <c r="A1717" s="2">
        <v>72</v>
      </c>
      <c r="B1717" s="4" t="str">
        <f>+VLOOKUP($A1717,DATOS_CAPACITACIONES!A:B,2,0)</f>
        <v>Agronómica</v>
      </c>
      <c r="C1717" s="4" t="str">
        <f>+VLOOKUP($A1717,DATOS_CAPACITACIONES!A:C,3,0)</f>
        <v xml:space="preserve">Manejo de productos quimicos, cuidados y protrcción necesaria para el uso, almacenamiento y disposción </v>
      </c>
      <c r="D1717" s="4">
        <f>+VLOOKUP($A1717,DATOS_CAPACITACIONES!A:D,4,0)</f>
        <v>0</v>
      </c>
      <c r="E1717" s="4" t="str">
        <f>+VLOOKUP($A1717,DATOS_CAPACITACIONES!A:E,5,0)</f>
        <v>William Diaz</v>
      </c>
      <c r="F1717" s="4" t="str">
        <f>+VLOOKUP($A1717,DATOS_CAPACITACIONES!A:F,6,0)</f>
        <v xml:space="preserve">Haideliana Cruz </v>
      </c>
      <c r="G1717" s="4" t="str">
        <f>+VLOOKUP($A1717,DATOS_CAPACITACIONES!A:G,7,0)</f>
        <v xml:space="preserve">Finca El Pilar </v>
      </c>
      <c r="H1717" s="5">
        <f>+VLOOKUP($A1717,DATOS_CAPACITACIONES!A:H,8,0)</f>
        <v>44462</v>
      </c>
      <c r="I1717" s="4">
        <f>+VLOOKUP($A1717,DATOS_CAPACITACIONES!A:I,9,0)</f>
        <v>360</v>
      </c>
      <c r="J1717" s="2">
        <v>40328103</v>
      </c>
      <c r="K1717" s="4">
        <f>+VLOOKUP($J1717,DATOS_PERSONAL!B:C,2,0)</f>
        <v>1030</v>
      </c>
      <c r="L1717" s="4" t="str">
        <f>+VLOOKUP($J1717,DATOS_PERSONAL!B:D,3,0)</f>
        <v>DORYS ADRIANA</v>
      </c>
      <c r="M1717" s="4" t="str">
        <f>+VLOOKUP($J1717,DATOS_PERSONAL!B:E,4,0)</f>
        <v xml:space="preserve">MORENO SANCHEZ </v>
      </c>
      <c r="N1717" s="4" t="str">
        <f>+VLOOKUP($J1717,DATOS_PERSONAL!B:F,5,0)</f>
        <v>OROBERLÍN S.A.S.</v>
      </c>
      <c r="O1717" s="4">
        <f>+VLOOKUP($A1717,DATOS_CAPACITACIONES!A:N,11)</f>
        <v>31</v>
      </c>
      <c r="P1717" s="4">
        <f>+VLOOKUP($A1717,DATOS_CAPACITACIONES!A:L,12)</f>
        <v>31</v>
      </c>
      <c r="Q1717" s="3">
        <f t="shared" si="26"/>
        <v>1</v>
      </c>
    </row>
    <row r="1718" spans="1:17" ht="34.5" customHeight="1" x14ac:dyDescent="0.25">
      <c r="A1718" s="2">
        <v>72</v>
      </c>
      <c r="B1718" s="4" t="str">
        <f>+VLOOKUP($A1718,DATOS_CAPACITACIONES!A:B,2,0)</f>
        <v>Agronómica</v>
      </c>
      <c r="C1718" s="4" t="str">
        <f>+VLOOKUP($A1718,DATOS_CAPACITACIONES!A:C,3,0)</f>
        <v xml:space="preserve">Manejo de productos quimicos, cuidados y protrcción necesaria para el uso, almacenamiento y disposción </v>
      </c>
      <c r="D1718" s="4">
        <f>+VLOOKUP($A1718,DATOS_CAPACITACIONES!A:D,4,0)</f>
        <v>0</v>
      </c>
      <c r="E1718" s="4" t="str">
        <f>+VLOOKUP($A1718,DATOS_CAPACITACIONES!A:E,5,0)</f>
        <v>William Diaz</v>
      </c>
      <c r="F1718" s="4" t="str">
        <f>+VLOOKUP($A1718,DATOS_CAPACITACIONES!A:F,6,0)</f>
        <v xml:space="preserve">Haideliana Cruz </v>
      </c>
      <c r="G1718" s="4" t="str">
        <f>+VLOOKUP($A1718,DATOS_CAPACITACIONES!A:G,7,0)</f>
        <v xml:space="preserve">Finca El Pilar </v>
      </c>
      <c r="H1718" s="5">
        <f>+VLOOKUP($A1718,DATOS_CAPACITACIONES!A:H,8,0)</f>
        <v>44462</v>
      </c>
      <c r="I1718" s="4">
        <f>+VLOOKUP($A1718,DATOS_CAPACITACIONES!A:I,9,0)</f>
        <v>360</v>
      </c>
      <c r="J1718" s="2">
        <v>40326125</v>
      </c>
      <c r="K1718" s="4">
        <f>+VLOOKUP($J1718,DATOS_PERSONAL!B:C,2,0)</f>
        <v>1129</v>
      </c>
      <c r="L1718" s="4" t="str">
        <f>+VLOOKUP($J1718,DATOS_PERSONAL!B:D,3,0)</f>
        <v>LILIANA ANDREA</v>
      </c>
      <c r="M1718" s="4" t="str">
        <f>+VLOOKUP($J1718,DATOS_PERSONAL!B:E,4,0)</f>
        <v xml:space="preserve">MORENO NARVAEZ </v>
      </c>
      <c r="N1718" s="4" t="str">
        <f>+VLOOKUP($J1718,DATOS_PERSONAL!B:F,5,0)</f>
        <v>OROBERLÍN S.A.S.</v>
      </c>
      <c r="O1718" s="4">
        <f>+VLOOKUP($A1718,DATOS_CAPACITACIONES!A:N,11)</f>
        <v>31</v>
      </c>
      <c r="P1718" s="4">
        <f>+VLOOKUP($A1718,DATOS_CAPACITACIONES!A:L,12)</f>
        <v>31</v>
      </c>
      <c r="Q1718" s="3">
        <f t="shared" si="26"/>
        <v>1</v>
      </c>
    </row>
    <row r="1719" spans="1:17" ht="34.5" customHeight="1" x14ac:dyDescent="0.25">
      <c r="A1719" s="2">
        <v>72</v>
      </c>
      <c r="B1719" s="4" t="str">
        <f>+VLOOKUP($A1719,DATOS_CAPACITACIONES!A:B,2,0)</f>
        <v>Agronómica</v>
      </c>
      <c r="C1719" s="4" t="str">
        <f>+VLOOKUP($A1719,DATOS_CAPACITACIONES!A:C,3,0)</f>
        <v xml:space="preserve">Manejo de productos quimicos, cuidados y protrcción necesaria para el uso, almacenamiento y disposción </v>
      </c>
      <c r="D1719" s="4">
        <f>+VLOOKUP($A1719,DATOS_CAPACITACIONES!A:D,4,0)</f>
        <v>0</v>
      </c>
      <c r="E1719" s="4" t="str">
        <f>+VLOOKUP($A1719,DATOS_CAPACITACIONES!A:E,5,0)</f>
        <v>William Diaz</v>
      </c>
      <c r="F1719" s="4" t="str">
        <f>+VLOOKUP($A1719,DATOS_CAPACITACIONES!A:F,6,0)</f>
        <v xml:space="preserve">Haideliana Cruz </v>
      </c>
      <c r="G1719" s="4" t="str">
        <f>+VLOOKUP($A1719,DATOS_CAPACITACIONES!A:G,7,0)</f>
        <v xml:space="preserve">Finca El Pilar </v>
      </c>
      <c r="H1719" s="5">
        <f>+VLOOKUP($A1719,DATOS_CAPACITACIONES!A:H,8,0)</f>
        <v>44462</v>
      </c>
      <c r="I1719" s="4">
        <f>+VLOOKUP($A1719,DATOS_CAPACITACIONES!A:I,9,0)</f>
        <v>360</v>
      </c>
      <c r="J1719" s="2">
        <v>1121890868</v>
      </c>
      <c r="K1719" s="4" t="str">
        <f>+VLOOKUP($J1719,DATOS_PERSONAL!B:C,2,0)</f>
        <v>N/A</v>
      </c>
      <c r="L1719" s="4" t="str">
        <f>+VLOOKUP($J1719,DATOS_PERSONAL!B:D,3,0)</f>
        <v>JAIME</v>
      </c>
      <c r="M1719" s="4" t="str">
        <f>+VLOOKUP($J1719,DATOS_PERSONAL!B:E,4,0)</f>
        <v>LOZADA</v>
      </c>
      <c r="N1719" s="4" t="str">
        <f>+VLOOKUP($J1719,DATOS_PERSONAL!B:F,5,0)</f>
        <v>PALMERAS CARARABO S.A.</v>
      </c>
      <c r="O1719" s="4">
        <f>+VLOOKUP($A1719,DATOS_CAPACITACIONES!A:N,11)</f>
        <v>31</v>
      </c>
      <c r="P1719" s="4">
        <f>+VLOOKUP($A1719,DATOS_CAPACITACIONES!A:L,12)</f>
        <v>31</v>
      </c>
      <c r="Q1719" s="3">
        <f t="shared" si="26"/>
        <v>1</v>
      </c>
    </row>
    <row r="1720" spans="1:17" ht="34.5" customHeight="1" x14ac:dyDescent="0.25">
      <c r="A1720" s="2">
        <v>72</v>
      </c>
      <c r="B1720" s="4" t="str">
        <f>+VLOOKUP($A1720,DATOS_CAPACITACIONES!A:B,2,0)</f>
        <v>Agronómica</v>
      </c>
      <c r="C1720" s="4" t="str">
        <f>+VLOOKUP($A1720,DATOS_CAPACITACIONES!A:C,3,0)</f>
        <v xml:space="preserve">Manejo de productos quimicos, cuidados y protrcción necesaria para el uso, almacenamiento y disposción </v>
      </c>
      <c r="D1720" s="4">
        <f>+VLOOKUP($A1720,DATOS_CAPACITACIONES!A:D,4,0)</f>
        <v>0</v>
      </c>
      <c r="E1720" s="4" t="str">
        <f>+VLOOKUP($A1720,DATOS_CAPACITACIONES!A:E,5,0)</f>
        <v>William Diaz</v>
      </c>
      <c r="F1720" s="4" t="str">
        <f>+VLOOKUP($A1720,DATOS_CAPACITACIONES!A:F,6,0)</f>
        <v xml:space="preserve">Haideliana Cruz </v>
      </c>
      <c r="G1720" s="4" t="str">
        <f>+VLOOKUP($A1720,DATOS_CAPACITACIONES!A:G,7,0)</f>
        <v xml:space="preserve">Finca El Pilar </v>
      </c>
      <c r="H1720" s="5">
        <f>+VLOOKUP($A1720,DATOS_CAPACITACIONES!A:H,8,0)</f>
        <v>44462</v>
      </c>
      <c r="I1720" s="4">
        <f>+VLOOKUP($A1720,DATOS_CAPACITACIONES!A:I,9,0)</f>
        <v>360</v>
      </c>
      <c r="J1720" s="2">
        <v>1119888284</v>
      </c>
      <c r="K1720" s="4" t="str">
        <f>+VLOOKUP($J1720,DATOS_PERSONAL!B:C,2,0)</f>
        <v>N/A</v>
      </c>
      <c r="L1720" s="4" t="str">
        <f>+VLOOKUP($J1720,DATOS_PERSONAL!B:D,3,0)</f>
        <v>OSCAR</v>
      </c>
      <c r="M1720" s="4" t="str">
        <f>+VLOOKUP($J1720,DATOS_PERSONAL!B:E,4,0)</f>
        <v>JARAMILLO RODRIGUEZ</v>
      </c>
      <c r="N1720" s="4" t="str">
        <f>+VLOOKUP($J1720,DATOS_PERSONAL!B:F,5,0)</f>
        <v>PALMERAS CARARABO S.A.</v>
      </c>
      <c r="O1720" s="4">
        <f>+VLOOKUP($A1720,DATOS_CAPACITACIONES!A:N,11)</f>
        <v>31</v>
      </c>
      <c r="P1720" s="4">
        <f>+VLOOKUP($A1720,DATOS_CAPACITACIONES!A:L,12)</f>
        <v>31</v>
      </c>
      <c r="Q1720" s="3">
        <f t="shared" si="26"/>
        <v>1</v>
      </c>
    </row>
    <row r="1721" spans="1:17" ht="34.5" customHeight="1" x14ac:dyDescent="0.25">
      <c r="A1721" s="2">
        <v>72</v>
      </c>
      <c r="B1721" s="4" t="str">
        <f>+VLOOKUP($A1721,DATOS_CAPACITACIONES!A:B,2,0)</f>
        <v>Agronómica</v>
      </c>
      <c r="C1721" s="4" t="str">
        <f>+VLOOKUP($A1721,DATOS_CAPACITACIONES!A:C,3,0)</f>
        <v xml:space="preserve">Manejo de productos quimicos, cuidados y protrcción necesaria para el uso, almacenamiento y disposción </v>
      </c>
      <c r="D1721" s="4">
        <f>+VLOOKUP($A1721,DATOS_CAPACITACIONES!A:D,4,0)</f>
        <v>0</v>
      </c>
      <c r="E1721" s="4" t="str">
        <f>+VLOOKUP($A1721,DATOS_CAPACITACIONES!A:E,5,0)</f>
        <v>William Diaz</v>
      </c>
      <c r="F1721" s="4" t="str">
        <f>+VLOOKUP($A1721,DATOS_CAPACITACIONES!A:F,6,0)</f>
        <v xml:space="preserve">Haideliana Cruz </v>
      </c>
      <c r="G1721" s="4" t="str">
        <f>+VLOOKUP($A1721,DATOS_CAPACITACIONES!A:G,7,0)</f>
        <v xml:space="preserve">Finca El Pilar </v>
      </c>
      <c r="H1721" s="5">
        <f>+VLOOKUP($A1721,DATOS_CAPACITACIONES!A:H,8,0)</f>
        <v>44462</v>
      </c>
      <c r="I1721" s="4">
        <f>+VLOOKUP($A1721,DATOS_CAPACITACIONES!A:I,9,0)</f>
        <v>360</v>
      </c>
      <c r="J1721" s="2">
        <v>1007329990</v>
      </c>
      <c r="K1721" s="4">
        <f>+VLOOKUP($J1721,DATOS_PERSONAL!B:C,2,0)</f>
        <v>1101</v>
      </c>
      <c r="L1721" s="4" t="str">
        <f>+VLOOKUP($J1721,DATOS_PERSONAL!B:D,3,0)</f>
        <v>ADRIANA</v>
      </c>
      <c r="M1721" s="4" t="str">
        <f>+VLOOKUP($J1721,DATOS_PERSONAL!B:E,4,0)</f>
        <v xml:space="preserve">HERNANDEZ LONDOÑO </v>
      </c>
      <c r="N1721" s="4" t="str">
        <f>+VLOOKUP($J1721,DATOS_PERSONAL!B:F,5,0)</f>
        <v>OROBERLÍN S.A.S.</v>
      </c>
      <c r="O1721" s="4">
        <f>+VLOOKUP($A1721,DATOS_CAPACITACIONES!A:N,11)</f>
        <v>31</v>
      </c>
      <c r="P1721" s="4">
        <f>+VLOOKUP($A1721,DATOS_CAPACITACIONES!A:L,12)</f>
        <v>31</v>
      </c>
      <c r="Q1721" s="3">
        <f t="shared" si="26"/>
        <v>1</v>
      </c>
    </row>
    <row r="1722" spans="1:17" ht="34.5" customHeight="1" x14ac:dyDescent="0.25">
      <c r="A1722" s="2">
        <v>72</v>
      </c>
      <c r="B1722" s="4" t="str">
        <f>+VLOOKUP($A1722,DATOS_CAPACITACIONES!A:B,2,0)</f>
        <v>Agronómica</v>
      </c>
      <c r="C1722" s="4" t="str">
        <f>+VLOOKUP($A1722,DATOS_CAPACITACIONES!A:C,3,0)</f>
        <v xml:space="preserve">Manejo de productos quimicos, cuidados y protrcción necesaria para el uso, almacenamiento y disposción </v>
      </c>
      <c r="D1722" s="4">
        <f>+VLOOKUP($A1722,DATOS_CAPACITACIONES!A:D,4,0)</f>
        <v>0</v>
      </c>
      <c r="E1722" s="4" t="str">
        <f>+VLOOKUP($A1722,DATOS_CAPACITACIONES!A:E,5,0)</f>
        <v>William Diaz</v>
      </c>
      <c r="F1722" s="4" t="str">
        <f>+VLOOKUP($A1722,DATOS_CAPACITACIONES!A:F,6,0)</f>
        <v xml:space="preserve">Haideliana Cruz </v>
      </c>
      <c r="G1722" s="4" t="str">
        <f>+VLOOKUP($A1722,DATOS_CAPACITACIONES!A:G,7,0)</f>
        <v xml:space="preserve">Finca El Pilar </v>
      </c>
      <c r="H1722" s="5">
        <f>+VLOOKUP($A1722,DATOS_CAPACITACIONES!A:H,8,0)</f>
        <v>44462</v>
      </c>
      <c r="I1722" s="4">
        <f>+VLOOKUP($A1722,DATOS_CAPACITACIONES!A:I,9,0)</f>
        <v>360</v>
      </c>
      <c r="J1722" s="2">
        <v>1123115110</v>
      </c>
      <c r="K1722" s="4">
        <f>+VLOOKUP($J1722,DATOS_PERSONAL!B:C,2,0)</f>
        <v>1371</v>
      </c>
      <c r="L1722" s="4" t="str">
        <f>+VLOOKUP($J1722,DATOS_PERSONAL!B:D,3,0)</f>
        <v>MARINELLY</v>
      </c>
      <c r="M1722" s="4" t="str">
        <f>+VLOOKUP($J1722,DATOS_PERSONAL!B:E,4,0)</f>
        <v xml:space="preserve">HERNANDEZ JILGUERO </v>
      </c>
      <c r="N1722" s="4" t="str">
        <f>+VLOOKUP($J1722,DATOS_PERSONAL!B:F,5,0)</f>
        <v>OROBERLÍN S.A.S.</v>
      </c>
      <c r="O1722" s="4">
        <f>+VLOOKUP($A1722,DATOS_CAPACITACIONES!A:N,11)</f>
        <v>31</v>
      </c>
      <c r="P1722" s="4">
        <f>+VLOOKUP($A1722,DATOS_CAPACITACIONES!A:L,12)</f>
        <v>31</v>
      </c>
      <c r="Q1722" s="3">
        <f t="shared" si="26"/>
        <v>1</v>
      </c>
    </row>
    <row r="1723" spans="1:17" ht="34.5" customHeight="1" x14ac:dyDescent="0.25">
      <c r="A1723" s="2">
        <v>72</v>
      </c>
      <c r="B1723" s="4" t="str">
        <f>+VLOOKUP($A1723,DATOS_CAPACITACIONES!A:B,2,0)</f>
        <v>Agronómica</v>
      </c>
      <c r="C1723" s="4" t="str">
        <f>+VLOOKUP($A1723,DATOS_CAPACITACIONES!A:C,3,0)</f>
        <v xml:space="preserve">Manejo de productos quimicos, cuidados y protrcción necesaria para el uso, almacenamiento y disposción </v>
      </c>
      <c r="D1723" s="4">
        <f>+VLOOKUP($A1723,DATOS_CAPACITACIONES!A:D,4,0)</f>
        <v>0</v>
      </c>
      <c r="E1723" s="4" t="str">
        <f>+VLOOKUP($A1723,DATOS_CAPACITACIONES!A:E,5,0)</f>
        <v>William Diaz</v>
      </c>
      <c r="F1723" s="4" t="str">
        <f>+VLOOKUP($A1723,DATOS_CAPACITACIONES!A:F,6,0)</f>
        <v xml:space="preserve">Haideliana Cruz </v>
      </c>
      <c r="G1723" s="4" t="str">
        <f>+VLOOKUP($A1723,DATOS_CAPACITACIONES!A:G,7,0)</f>
        <v xml:space="preserve">Finca El Pilar </v>
      </c>
      <c r="H1723" s="5">
        <f>+VLOOKUP($A1723,DATOS_CAPACITACIONES!A:H,8,0)</f>
        <v>44462</v>
      </c>
      <c r="I1723" s="4">
        <f>+VLOOKUP($A1723,DATOS_CAPACITACIONES!A:I,9,0)</f>
        <v>360</v>
      </c>
      <c r="J1723" s="2">
        <v>17490003</v>
      </c>
      <c r="K1723" s="4">
        <f>+VLOOKUP($J1723,DATOS_PERSONAL!B:C,2,0)</f>
        <v>1007</v>
      </c>
      <c r="L1723" s="4" t="str">
        <f>+VLOOKUP($J1723,DATOS_PERSONAL!B:D,3,0)</f>
        <v xml:space="preserve">NICANOR </v>
      </c>
      <c r="M1723" s="4" t="str">
        <f>+VLOOKUP($J1723,DATOS_PERSONAL!B:E,4,0)</f>
        <v xml:space="preserve">HERNANDEZ HERNANDEZ </v>
      </c>
      <c r="N1723" s="4" t="str">
        <f>+VLOOKUP($J1723,DATOS_PERSONAL!B:F,5,0)</f>
        <v>OROBERLÍN S.A.S.</v>
      </c>
      <c r="O1723" s="4">
        <f>+VLOOKUP($A1723,DATOS_CAPACITACIONES!A:N,11)</f>
        <v>31</v>
      </c>
      <c r="P1723" s="4">
        <f>+VLOOKUP($A1723,DATOS_CAPACITACIONES!A:L,12)</f>
        <v>31</v>
      </c>
      <c r="Q1723" s="3">
        <f t="shared" si="26"/>
        <v>1</v>
      </c>
    </row>
    <row r="1724" spans="1:17" ht="34.5" customHeight="1" x14ac:dyDescent="0.25">
      <c r="A1724" s="2">
        <v>72</v>
      </c>
      <c r="B1724" s="4" t="str">
        <f>+VLOOKUP($A1724,DATOS_CAPACITACIONES!A:B,2,0)</f>
        <v>Agronómica</v>
      </c>
      <c r="C1724" s="4" t="str">
        <f>+VLOOKUP($A1724,DATOS_CAPACITACIONES!A:C,3,0)</f>
        <v xml:space="preserve">Manejo de productos quimicos, cuidados y protrcción necesaria para el uso, almacenamiento y disposción </v>
      </c>
      <c r="D1724" s="4">
        <f>+VLOOKUP($A1724,DATOS_CAPACITACIONES!A:D,4,0)</f>
        <v>0</v>
      </c>
      <c r="E1724" s="4" t="str">
        <f>+VLOOKUP($A1724,DATOS_CAPACITACIONES!A:E,5,0)</f>
        <v>William Diaz</v>
      </c>
      <c r="F1724" s="4" t="str">
        <f>+VLOOKUP($A1724,DATOS_CAPACITACIONES!A:F,6,0)</f>
        <v xml:space="preserve">Haideliana Cruz </v>
      </c>
      <c r="G1724" s="4" t="str">
        <f>+VLOOKUP($A1724,DATOS_CAPACITACIONES!A:G,7,0)</f>
        <v xml:space="preserve">Finca El Pilar </v>
      </c>
      <c r="H1724" s="5">
        <f>+VLOOKUP($A1724,DATOS_CAPACITACIONES!A:H,8,0)</f>
        <v>44462</v>
      </c>
      <c r="I1724" s="4">
        <f>+VLOOKUP($A1724,DATOS_CAPACITACIONES!A:I,9,0)</f>
        <v>360</v>
      </c>
      <c r="J1724" s="2">
        <v>1122139360</v>
      </c>
      <c r="K1724" s="4" t="str">
        <f>+VLOOKUP($J1724,DATOS_PERSONAL!B:C,2,0)</f>
        <v>N/A</v>
      </c>
      <c r="L1724" s="4" t="str">
        <f>+VLOOKUP($J1724,DATOS_PERSONAL!B:D,3,0)</f>
        <v>DIANA CAROLINA</v>
      </c>
      <c r="M1724" s="4" t="str">
        <f>+VLOOKUP($J1724,DATOS_PERSONAL!B:E,4,0)</f>
        <v>GÜIZA SALCEDO</v>
      </c>
      <c r="N1724" s="4" t="str">
        <f>+VLOOKUP($J1724,DATOS_PERSONAL!B:F,5,0)</f>
        <v>PALMERAS CARARABO S.A.</v>
      </c>
      <c r="O1724" s="4">
        <f>+VLOOKUP($A1724,DATOS_CAPACITACIONES!A:N,11)</f>
        <v>31</v>
      </c>
      <c r="P1724" s="4">
        <f>+VLOOKUP($A1724,DATOS_CAPACITACIONES!A:L,12)</f>
        <v>31</v>
      </c>
      <c r="Q1724" s="3">
        <f t="shared" si="26"/>
        <v>1</v>
      </c>
    </row>
    <row r="1725" spans="1:17" ht="34.5" customHeight="1" x14ac:dyDescent="0.25">
      <c r="A1725" s="2">
        <v>72</v>
      </c>
      <c r="B1725" s="4" t="str">
        <f>+VLOOKUP($A1725,DATOS_CAPACITACIONES!A:B,2,0)</f>
        <v>Agronómica</v>
      </c>
      <c r="C1725" s="4" t="str">
        <f>+VLOOKUP($A1725,DATOS_CAPACITACIONES!A:C,3,0)</f>
        <v xml:space="preserve">Manejo de productos quimicos, cuidados y protrcción necesaria para el uso, almacenamiento y disposción </v>
      </c>
      <c r="D1725" s="4">
        <f>+VLOOKUP($A1725,DATOS_CAPACITACIONES!A:D,4,0)</f>
        <v>0</v>
      </c>
      <c r="E1725" s="4" t="str">
        <f>+VLOOKUP($A1725,DATOS_CAPACITACIONES!A:E,5,0)</f>
        <v>William Diaz</v>
      </c>
      <c r="F1725" s="4" t="str">
        <f>+VLOOKUP($A1725,DATOS_CAPACITACIONES!A:F,6,0)</f>
        <v xml:space="preserve">Haideliana Cruz </v>
      </c>
      <c r="G1725" s="4" t="str">
        <f>+VLOOKUP($A1725,DATOS_CAPACITACIONES!A:G,7,0)</f>
        <v xml:space="preserve">Finca El Pilar </v>
      </c>
      <c r="H1725" s="5">
        <f>+VLOOKUP($A1725,DATOS_CAPACITACIONES!A:H,8,0)</f>
        <v>44462</v>
      </c>
      <c r="I1725" s="4">
        <f>+VLOOKUP($A1725,DATOS_CAPACITACIONES!A:I,9,0)</f>
        <v>360</v>
      </c>
      <c r="J1725" s="2">
        <v>31536041</v>
      </c>
      <c r="K1725" s="4">
        <f>+VLOOKUP($J1725,DATOS_PERSONAL!B:C,2,0)</f>
        <v>1101</v>
      </c>
      <c r="L1725" s="4" t="str">
        <f>+VLOOKUP($J1725,DATOS_PERSONAL!B:D,3,0)</f>
        <v>ZAMIRNA</v>
      </c>
      <c r="M1725" s="4" t="str">
        <f>+VLOOKUP($J1725,DATOS_PERSONAL!B:E,4,0)</f>
        <v xml:space="preserve">GUERRERO AGUILAR </v>
      </c>
      <c r="N1725" s="4" t="str">
        <f>+VLOOKUP($J1725,DATOS_PERSONAL!B:F,5,0)</f>
        <v>OROBERLÍN S.A.S.</v>
      </c>
      <c r="O1725" s="4">
        <f>+VLOOKUP($A1725,DATOS_CAPACITACIONES!A:N,11)</f>
        <v>31</v>
      </c>
      <c r="P1725" s="4">
        <f>+VLOOKUP($A1725,DATOS_CAPACITACIONES!A:L,12)</f>
        <v>31</v>
      </c>
      <c r="Q1725" s="3">
        <f t="shared" si="26"/>
        <v>1</v>
      </c>
    </row>
    <row r="1726" spans="1:17" ht="34.5" customHeight="1" x14ac:dyDescent="0.25">
      <c r="A1726" s="2">
        <v>72</v>
      </c>
      <c r="B1726" s="4" t="str">
        <f>+VLOOKUP($A1726,DATOS_CAPACITACIONES!A:B,2,0)</f>
        <v>Agronómica</v>
      </c>
      <c r="C1726" s="4" t="str">
        <f>+VLOOKUP($A1726,DATOS_CAPACITACIONES!A:C,3,0)</f>
        <v xml:space="preserve">Manejo de productos quimicos, cuidados y protrcción necesaria para el uso, almacenamiento y disposción </v>
      </c>
      <c r="D1726" s="4">
        <f>+VLOOKUP($A1726,DATOS_CAPACITACIONES!A:D,4,0)</f>
        <v>0</v>
      </c>
      <c r="E1726" s="4" t="str">
        <f>+VLOOKUP($A1726,DATOS_CAPACITACIONES!A:E,5,0)</f>
        <v>William Diaz</v>
      </c>
      <c r="F1726" s="4" t="str">
        <f>+VLOOKUP($A1726,DATOS_CAPACITACIONES!A:F,6,0)</f>
        <v xml:space="preserve">Haideliana Cruz </v>
      </c>
      <c r="G1726" s="4" t="str">
        <f>+VLOOKUP($A1726,DATOS_CAPACITACIONES!A:G,7,0)</f>
        <v xml:space="preserve">Finca El Pilar </v>
      </c>
      <c r="H1726" s="5">
        <f>+VLOOKUP($A1726,DATOS_CAPACITACIONES!A:H,8,0)</f>
        <v>44462</v>
      </c>
      <c r="I1726" s="4">
        <f>+VLOOKUP($A1726,DATOS_CAPACITACIONES!A:I,9,0)</f>
        <v>360</v>
      </c>
      <c r="J1726" s="2">
        <v>1121952333</v>
      </c>
      <c r="K1726" s="4">
        <f>+VLOOKUP($J1726,DATOS_PERSONAL!B:C,2,0)</f>
        <v>1480</v>
      </c>
      <c r="L1726" s="4" t="str">
        <f>+VLOOKUP($J1726,DATOS_PERSONAL!B:D,3,0)</f>
        <v>DANNY ALEJANDRA</v>
      </c>
      <c r="M1726" s="4" t="str">
        <f>+VLOOKUP($J1726,DATOS_PERSONAL!B:E,4,0)</f>
        <v xml:space="preserve">GONZALEZ </v>
      </c>
      <c r="N1726" s="4" t="str">
        <f>+VLOOKUP($J1726,DATOS_PERSONAL!B:F,5,0)</f>
        <v>OROBERLÍN S.A.S.</v>
      </c>
      <c r="O1726" s="4">
        <f>+VLOOKUP($A1726,DATOS_CAPACITACIONES!A:N,11)</f>
        <v>31</v>
      </c>
      <c r="P1726" s="4">
        <f>+VLOOKUP($A1726,DATOS_CAPACITACIONES!A:L,12)</f>
        <v>31</v>
      </c>
      <c r="Q1726" s="3">
        <f t="shared" si="26"/>
        <v>1</v>
      </c>
    </row>
    <row r="1727" spans="1:17" ht="34.5" customHeight="1" x14ac:dyDescent="0.25">
      <c r="A1727" s="2">
        <v>72</v>
      </c>
      <c r="B1727" s="4" t="str">
        <f>+VLOOKUP($A1727,DATOS_CAPACITACIONES!A:B,2,0)</f>
        <v>Agronómica</v>
      </c>
      <c r="C1727" s="4" t="str">
        <f>+VLOOKUP($A1727,DATOS_CAPACITACIONES!A:C,3,0)</f>
        <v xml:space="preserve">Manejo de productos quimicos, cuidados y protrcción necesaria para el uso, almacenamiento y disposción </v>
      </c>
      <c r="D1727" s="4">
        <f>+VLOOKUP($A1727,DATOS_CAPACITACIONES!A:D,4,0)</f>
        <v>0</v>
      </c>
      <c r="E1727" s="4" t="str">
        <f>+VLOOKUP($A1727,DATOS_CAPACITACIONES!A:E,5,0)</f>
        <v>William Diaz</v>
      </c>
      <c r="F1727" s="4" t="str">
        <f>+VLOOKUP($A1727,DATOS_CAPACITACIONES!A:F,6,0)</f>
        <v xml:space="preserve">Haideliana Cruz </v>
      </c>
      <c r="G1727" s="4" t="str">
        <f>+VLOOKUP($A1727,DATOS_CAPACITACIONES!A:G,7,0)</f>
        <v xml:space="preserve">Finca El Pilar </v>
      </c>
      <c r="H1727" s="5">
        <f>+VLOOKUP($A1727,DATOS_CAPACITACIONES!A:H,8,0)</f>
        <v>44462</v>
      </c>
      <c r="I1727" s="4">
        <f>+VLOOKUP($A1727,DATOS_CAPACITACIONES!A:I,9,0)</f>
        <v>360</v>
      </c>
      <c r="J1727" s="2">
        <v>3274896</v>
      </c>
      <c r="K1727" s="4" t="str">
        <f>+VLOOKUP($J1727,DATOS_PERSONAL!B:C,2,0)</f>
        <v>N/A</v>
      </c>
      <c r="L1727" s="4" t="str">
        <f>+VLOOKUP($J1727,DATOS_PERSONAL!B:D,3,0)</f>
        <v>FREDY</v>
      </c>
      <c r="M1727" s="4" t="str">
        <f>+VLOOKUP($J1727,DATOS_PERSONAL!B:E,4,0)</f>
        <v>GARCIA LADINO</v>
      </c>
      <c r="N1727" s="4" t="str">
        <f>+VLOOKUP($J1727,DATOS_PERSONAL!B:F,5,0)</f>
        <v>PALMERAS CARARABO S.A.</v>
      </c>
      <c r="O1727" s="4">
        <f>+VLOOKUP($A1727,DATOS_CAPACITACIONES!A:N,11)</f>
        <v>31</v>
      </c>
      <c r="P1727" s="4">
        <f>+VLOOKUP($A1727,DATOS_CAPACITACIONES!A:L,12)</f>
        <v>31</v>
      </c>
      <c r="Q1727" s="3">
        <f t="shared" si="26"/>
        <v>1</v>
      </c>
    </row>
    <row r="1728" spans="1:17" ht="34.5" customHeight="1" x14ac:dyDescent="0.25">
      <c r="A1728" s="2">
        <v>72</v>
      </c>
      <c r="B1728" s="4" t="str">
        <f>+VLOOKUP($A1728,DATOS_CAPACITACIONES!A:B,2,0)</f>
        <v>Agronómica</v>
      </c>
      <c r="C1728" s="4" t="str">
        <f>+VLOOKUP($A1728,DATOS_CAPACITACIONES!A:C,3,0)</f>
        <v xml:space="preserve">Manejo de productos quimicos, cuidados y protrcción necesaria para el uso, almacenamiento y disposción </v>
      </c>
      <c r="D1728" s="4">
        <f>+VLOOKUP($A1728,DATOS_CAPACITACIONES!A:D,4,0)</f>
        <v>0</v>
      </c>
      <c r="E1728" s="4" t="str">
        <f>+VLOOKUP($A1728,DATOS_CAPACITACIONES!A:E,5,0)</f>
        <v>William Diaz</v>
      </c>
      <c r="F1728" s="4" t="str">
        <f>+VLOOKUP($A1728,DATOS_CAPACITACIONES!A:F,6,0)</f>
        <v xml:space="preserve">Haideliana Cruz </v>
      </c>
      <c r="G1728" s="4" t="str">
        <f>+VLOOKUP($A1728,DATOS_CAPACITACIONES!A:G,7,0)</f>
        <v xml:space="preserve">Finca El Pilar </v>
      </c>
      <c r="H1728" s="5">
        <f>+VLOOKUP($A1728,DATOS_CAPACITACIONES!A:H,8,0)</f>
        <v>44462</v>
      </c>
      <c r="I1728" s="4">
        <f>+VLOOKUP($A1728,DATOS_CAPACITACIONES!A:I,9,0)</f>
        <v>360</v>
      </c>
      <c r="J1728" s="2">
        <v>40441358</v>
      </c>
      <c r="K1728" s="4" t="str">
        <f>+VLOOKUP($J1728,DATOS_PERSONAL!B:C,2,0)</f>
        <v>N/A</v>
      </c>
      <c r="L1728" s="4" t="str">
        <f>+VLOOKUP($J1728,DATOS_PERSONAL!B:D,3,0)</f>
        <v xml:space="preserve"> SARA </v>
      </c>
      <c r="M1728" s="4" t="str">
        <f>+VLOOKUP($J1728,DATOS_PERSONAL!B:E,4,0)</f>
        <v>GARCIA GONZALEZ</v>
      </c>
      <c r="N1728" s="4" t="str">
        <f>+VLOOKUP($J1728,DATOS_PERSONAL!B:F,5,0)</f>
        <v>PALMERAS CARARABO S.A.</v>
      </c>
      <c r="O1728" s="4">
        <f>+VLOOKUP($A1728,DATOS_CAPACITACIONES!A:N,11)</f>
        <v>31</v>
      </c>
      <c r="P1728" s="4">
        <f>+VLOOKUP($A1728,DATOS_CAPACITACIONES!A:L,12)</f>
        <v>31</v>
      </c>
      <c r="Q1728" s="3">
        <f t="shared" si="26"/>
        <v>1</v>
      </c>
    </row>
    <row r="1729" spans="1:17" ht="34.5" customHeight="1" x14ac:dyDescent="0.25">
      <c r="A1729" s="2">
        <v>72</v>
      </c>
      <c r="B1729" s="4" t="str">
        <f>+VLOOKUP($A1729,DATOS_CAPACITACIONES!A:B,2,0)</f>
        <v>Agronómica</v>
      </c>
      <c r="C1729" s="4" t="str">
        <f>+VLOOKUP($A1729,DATOS_CAPACITACIONES!A:C,3,0)</f>
        <v xml:space="preserve">Manejo de productos quimicos, cuidados y protrcción necesaria para el uso, almacenamiento y disposción </v>
      </c>
      <c r="D1729" s="4">
        <f>+VLOOKUP($A1729,DATOS_CAPACITACIONES!A:D,4,0)</f>
        <v>0</v>
      </c>
      <c r="E1729" s="4" t="str">
        <f>+VLOOKUP($A1729,DATOS_CAPACITACIONES!A:E,5,0)</f>
        <v>William Diaz</v>
      </c>
      <c r="F1729" s="4" t="str">
        <f>+VLOOKUP($A1729,DATOS_CAPACITACIONES!A:F,6,0)</f>
        <v xml:space="preserve">Haideliana Cruz </v>
      </c>
      <c r="G1729" s="4" t="str">
        <f>+VLOOKUP($A1729,DATOS_CAPACITACIONES!A:G,7,0)</f>
        <v xml:space="preserve">Finca El Pilar </v>
      </c>
      <c r="H1729" s="5">
        <f>+VLOOKUP($A1729,DATOS_CAPACITACIONES!A:H,8,0)</f>
        <v>44462</v>
      </c>
      <c r="I1729" s="4">
        <f>+VLOOKUP($A1729,DATOS_CAPACITACIONES!A:I,9,0)</f>
        <v>360</v>
      </c>
      <c r="J1729" s="2">
        <v>1121910048</v>
      </c>
      <c r="K1729" s="4" t="str">
        <f>+VLOOKUP($J1729,DATOS_PERSONAL!B:C,2,0)</f>
        <v>N/A</v>
      </c>
      <c r="L1729" s="4" t="str">
        <f>+VLOOKUP($J1729,DATOS_PERSONAL!B:D,3,0)</f>
        <v xml:space="preserve"> DEISY TATIANA</v>
      </c>
      <c r="M1729" s="4" t="str">
        <f>+VLOOKUP($J1729,DATOS_PERSONAL!B:E,4,0)</f>
        <v>DUARTE MORENO</v>
      </c>
      <c r="N1729" s="4" t="str">
        <f>+VLOOKUP($J1729,DATOS_PERSONAL!B:F,5,0)</f>
        <v>PALMERAS CARARABO S.A.</v>
      </c>
      <c r="O1729" s="4">
        <f>+VLOOKUP($A1729,DATOS_CAPACITACIONES!A:N,11)</f>
        <v>31</v>
      </c>
      <c r="P1729" s="4">
        <f>+VLOOKUP($A1729,DATOS_CAPACITACIONES!A:L,12)</f>
        <v>31</v>
      </c>
      <c r="Q1729" s="3">
        <f t="shared" si="26"/>
        <v>1</v>
      </c>
    </row>
    <row r="1730" spans="1:17" ht="34.5" customHeight="1" x14ac:dyDescent="0.25">
      <c r="A1730" s="2">
        <v>72</v>
      </c>
      <c r="B1730" s="4" t="str">
        <f>+VLOOKUP($A1730,DATOS_CAPACITACIONES!A:B,2,0)</f>
        <v>Agronómica</v>
      </c>
      <c r="C1730" s="4" t="str">
        <f>+VLOOKUP($A1730,DATOS_CAPACITACIONES!A:C,3,0)</f>
        <v xml:space="preserve">Manejo de productos quimicos, cuidados y protrcción necesaria para el uso, almacenamiento y disposción </v>
      </c>
      <c r="D1730" s="4">
        <f>+VLOOKUP($A1730,DATOS_CAPACITACIONES!A:D,4,0)</f>
        <v>0</v>
      </c>
      <c r="E1730" s="4" t="str">
        <f>+VLOOKUP($A1730,DATOS_CAPACITACIONES!A:E,5,0)</f>
        <v>William Diaz</v>
      </c>
      <c r="F1730" s="4" t="str">
        <f>+VLOOKUP($A1730,DATOS_CAPACITACIONES!A:F,6,0)</f>
        <v xml:space="preserve">Haideliana Cruz </v>
      </c>
      <c r="G1730" s="4" t="str">
        <f>+VLOOKUP($A1730,DATOS_CAPACITACIONES!A:G,7,0)</f>
        <v xml:space="preserve">Finca El Pilar </v>
      </c>
      <c r="H1730" s="5">
        <f>+VLOOKUP($A1730,DATOS_CAPACITACIONES!A:H,8,0)</f>
        <v>44462</v>
      </c>
      <c r="I1730" s="4">
        <f>+VLOOKUP($A1730,DATOS_CAPACITACIONES!A:I,9,0)</f>
        <v>360</v>
      </c>
      <c r="J1730" s="2">
        <v>38360656</v>
      </c>
      <c r="K1730" s="4">
        <f>+VLOOKUP($J1730,DATOS_PERSONAL!B:C,2,0)</f>
        <v>1039</v>
      </c>
      <c r="L1730" s="4" t="str">
        <f>+VLOOKUP($J1730,DATOS_PERSONAL!B:D,3,0)</f>
        <v>EMILCE</v>
      </c>
      <c r="M1730" s="4" t="str">
        <f>+VLOOKUP($J1730,DATOS_PERSONAL!B:E,4,0)</f>
        <v xml:space="preserve">CESPEDES CANAS </v>
      </c>
      <c r="N1730" s="4" t="str">
        <f>+VLOOKUP($J1730,DATOS_PERSONAL!B:F,5,0)</f>
        <v>OROBERLÍN S.A.S.</v>
      </c>
      <c r="O1730" s="4">
        <f>+VLOOKUP($A1730,DATOS_CAPACITACIONES!A:N,11)</f>
        <v>31</v>
      </c>
      <c r="P1730" s="4">
        <f>+VLOOKUP($A1730,DATOS_CAPACITACIONES!A:L,12)</f>
        <v>31</v>
      </c>
      <c r="Q1730" s="3">
        <f t="shared" ref="Q1730:Q1793" si="27">(P1730/O1730)</f>
        <v>1</v>
      </c>
    </row>
    <row r="1731" spans="1:17" ht="34.5" customHeight="1" x14ac:dyDescent="0.25">
      <c r="A1731" s="2">
        <v>72</v>
      </c>
      <c r="B1731" s="4" t="str">
        <f>+VLOOKUP($A1731,DATOS_CAPACITACIONES!A:B,2,0)</f>
        <v>Agronómica</v>
      </c>
      <c r="C1731" s="4" t="str">
        <f>+VLOOKUP($A1731,DATOS_CAPACITACIONES!A:C,3,0)</f>
        <v xml:space="preserve">Manejo de productos quimicos, cuidados y protrcción necesaria para el uso, almacenamiento y disposción </v>
      </c>
      <c r="D1731" s="4">
        <f>+VLOOKUP($A1731,DATOS_CAPACITACIONES!A:D,4,0)</f>
        <v>0</v>
      </c>
      <c r="E1731" s="4" t="str">
        <f>+VLOOKUP($A1731,DATOS_CAPACITACIONES!A:E,5,0)</f>
        <v>William Diaz</v>
      </c>
      <c r="F1731" s="4" t="str">
        <f>+VLOOKUP($A1731,DATOS_CAPACITACIONES!A:F,6,0)</f>
        <v xml:space="preserve">Haideliana Cruz </v>
      </c>
      <c r="G1731" s="4" t="str">
        <f>+VLOOKUP($A1731,DATOS_CAPACITACIONES!A:G,7,0)</f>
        <v xml:space="preserve">Finca El Pilar </v>
      </c>
      <c r="H1731" s="5">
        <f>+VLOOKUP($A1731,DATOS_CAPACITACIONES!A:H,8,0)</f>
        <v>44462</v>
      </c>
      <c r="I1731" s="4">
        <f>+VLOOKUP($A1731,DATOS_CAPACITACIONES!A:I,9,0)</f>
        <v>360</v>
      </c>
      <c r="J1731" s="2">
        <v>1121917167</v>
      </c>
      <c r="K1731" s="4" t="str">
        <f>+VLOOKUP($J1731,DATOS_PERSONAL!B:C,2,0)</f>
        <v>N/A</v>
      </c>
      <c r="L1731" s="4" t="str">
        <f>+VLOOKUP($J1731,DATOS_PERSONAL!B:D,3,0)</f>
        <v>ENYI</v>
      </c>
      <c r="M1731" s="4" t="str">
        <f>+VLOOKUP($J1731,DATOS_PERSONAL!B:E,4,0)</f>
        <v xml:space="preserve">CESPEDES </v>
      </c>
      <c r="N1731" s="4" t="str">
        <f>+VLOOKUP($J1731,DATOS_PERSONAL!B:F,5,0)</f>
        <v>CRISMASOL</v>
      </c>
      <c r="O1731" s="4">
        <f>+VLOOKUP($A1731,DATOS_CAPACITACIONES!A:N,11)</f>
        <v>31</v>
      </c>
      <c r="P1731" s="4">
        <f>+VLOOKUP($A1731,DATOS_CAPACITACIONES!A:L,12)</f>
        <v>31</v>
      </c>
      <c r="Q1731" s="3">
        <f t="shared" si="27"/>
        <v>1</v>
      </c>
    </row>
    <row r="1732" spans="1:17" ht="34.5" customHeight="1" x14ac:dyDescent="0.25">
      <c r="A1732" s="2">
        <v>72</v>
      </c>
      <c r="B1732" s="4" t="str">
        <f>+VLOOKUP($A1732,DATOS_CAPACITACIONES!A:B,2,0)</f>
        <v>Agronómica</v>
      </c>
      <c r="C1732" s="4" t="str">
        <f>+VLOOKUP($A1732,DATOS_CAPACITACIONES!A:C,3,0)</f>
        <v xml:space="preserve">Manejo de productos quimicos, cuidados y protrcción necesaria para el uso, almacenamiento y disposción </v>
      </c>
      <c r="D1732" s="4">
        <f>+VLOOKUP($A1732,DATOS_CAPACITACIONES!A:D,4,0)</f>
        <v>0</v>
      </c>
      <c r="E1732" s="4" t="str">
        <f>+VLOOKUP($A1732,DATOS_CAPACITACIONES!A:E,5,0)</f>
        <v>William Diaz</v>
      </c>
      <c r="F1732" s="4" t="str">
        <f>+VLOOKUP($A1732,DATOS_CAPACITACIONES!A:F,6,0)</f>
        <v xml:space="preserve">Haideliana Cruz </v>
      </c>
      <c r="G1732" s="4" t="str">
        <f>+VLOOKUP($A1732,DATOS_CAPACITACIONES!A:G,7,0)</f>
        <v xml:space="preserve">Finca El Pilar </v>
      </c>
      <c r="H1732" s="5">
        <f>+VLOOKUP($A1732,DATOS_CAPACITACIONES!A:H,8,0)</f>
        <v>44462</v>
      </c>
      <c r="I1732" s="4">
        <f>+VLOOKUP($A1732,DATOS_CAPACITACIONES!A:I,9,0)</f>
        <v>360</v>
      </c>
      <c r="J1732" s="2">
        <v>1109411143</v>
      </c>
      <c r="K1732" s="4">
        <f>+VLOOKUP($J1732,DATOS_PERSONAL!B:C,2,0)</f>
        <v>1477</v>
      </c>
      <c r="L1732" s="4" t="str">
        <f>+VLOOKUP($J1732,DATOS_PERSONAL!B:D,3,0)</f>
        <v>YISSY FERNANDA</v>
      </c>
      <c r="M1732" s="4" t="str">
        <f>+VLOOKUP($J1732,DATOS_PERSONAL!B:E,4,0)</f>
        <v xml:space="preserve">CASTRO CESPEDES </v>
      </c>
      <c r="N1732" s="4" t="str">
        <f>+VLOOKUP($J1732,DATOS_PERSONAL!B:F,5,0)</f>
        <v>OROBERLÍN S.A.S.</v>
      </c>
      <c r="O1732" s="4">
        <f>+VLOOKUP($A1732,DATOS_CAPACITACIONES!A:N,11)</f>
        <v>31</v>
      </c>
      <c r="P1732" s="4">
        <f>+VLOOKUP($A1732,DATOS_CAPACITACIONES!A:L,12)</f>
        <v>31</v>
      </c>
      <c r="Q1732" s="3">
        <f t="shared" si="27"/>
        <v>1</v>
      </c>
    </row>
    <row r="1733" spans="1:17" ht="34.5" customHeight="1" x14ac:dyDescent="0.25">
      <c r="A1733" s="2">
        <v>72</v>
      </c>
      <c r="B1733" s="4" t="str">
        <f>+VLOOKUP($A1733,DATOS_CAPACITACIONES!A:B,2,0)</f>
        <v>Agronómica</v>
      </c>
      <c r="C1733" s="4" t="str">
        <f>+VLOOKUP($A1733,DATOS_CAPACITACIONES!A:C,3,0)</f>
        <v xml:space="preserve">Manejo de productos quimicos, cuidados y protrcción necesaria para el uso, almacenamiento y disposción </v>
      </c>
      <c r="D1733" s="4">
        <f>+VLOOKUP($A1733,DATOS_CAPACITACIONES!A:D,4,0)</f>
        <v>0</v>
      </c>
      <c r="E1733" s="4" t="str">
        <f>+VLOOKUP($A1733,DATOS_CAPACITACIONES!A:E,5,0)</f>
        <v>William Diaz</v>
      </c>
      <c r="F1733" s="4" t="str">
        <f>+VLOOKUP($A1733,DATOS_CAPACITACIONES!A:F,6,0)</f>
        <v xml:space="preserve">Haideliana Cruz </v>
      </c>
      <c r="G1733" s="4" t="str">
        <f>+VLOOKUP($A1733,DATOS_CAPACITACIONES!A:G,7,0)</f>
        <v xml:space="preserve">Finca El Pilar </v>
      </c>
      <c r="H1733" s="5">
        <f>+VLOOKUP($A1733,DATOS_CAPACITACIONES!A:H,8,0)</f>
        <v>44462</v>
      </c>
      <c r="I1733" s="4">
        <f>+VLOOKUP($A1733,DATOS_CAPACITACIONES!A:I,9,0)</f>
        <v>360</v>
      </c>
      <c r="J1733" s="2">
        <v>17412291</v>
      </c>
      <c r="K1733" s="4" t="str">
        <f>+VLOOKUP($J1733,DATOS_PERSONAL!B:C,2,0)</f>
        <v>N/A</v>
      </c>
      <c r="L1733" s="4" t="str">
        <f>+VLOOKUP($J1733,DATOS_PERSONAL!B:D,3,0)</f>
        <v>MISAEL</v>
      </c>
      <c r="M1733" s="4" t="str">
        <f>+VLOOKUP($J1733,DATOS_PERSONAL!B:E,4,0)</f>
        <v>CARO PEDRAZA</v>
      </c>
      <c r="N1733" s="4" t="str">
        <f>+VLOOKUP($J1733,DATOS_PERSONAL!B:F,5,0)</f>
        <v>OROBERLÍN S.A.S.</v>
      </c>
      <c r="O1733" s="4">
        <f>+VLOOKUP($A1733,DATOS_CAPACITACIONES!A:N,11)</f>
        <v>31</v>
      </c>
      <c r="P1733" s="4">
        <f>+VLOOKUP($A1733,DATOS_CAPACITACIONES!A:L,12)</f>
        <v>31</v>
      </c>
      <c r="Q1733" s="3">
        <f t="shared" si="27"/>
        <v>1</v>
      </c>
    </row>
    <row r="1734" spans="1:17" ht="34.5" customHeight="1" x14ac:dyDescent="0.25">
      <c r="A1734" s="2">
        <v>72</v>
      </c>
      <c r="B1734" s="4" t="str">
        <f>+VLOOKUP($A1734,DATOS_CAPACITACIONES!A:B,2,0)</f>
        <v>Agronómica</v>
      </c>
      <c r="C1734" s="4" t="str">
        <f>+VLOOKUP($A1734,DATOS_CAPACITACIONES!A:C,3,0)</f>
        <v xml:space="preserve">Manejo de productos quimicos, cuidados y protrcción necesaria para el uso, almacenamiento y disposción </v>
      </c>
      <c r="D1734" s="4">
        <f>+VLOOKUP($A1734,DATOS_CAPACITACIONES!A:D,4,0)</f>
        <v>0</v>
      </c>
      <c r="E1734" s="4" t="str">
        <f>+VLOOKUP($A1734,DATOS_CAPACITACIONES!A:E,5,0)</f>
        <v>William Diaz</v>
      </c>
      <c r="F1734" s="4" t="str">
        <f>+VLOOKUP($A1734,DATOS_CAPACITACIONES!A:F,6,0)</f>
        <v xml:space="preserve">Haideliana Cruz </v>
      </c>
      <c r="G1734" s="4" t="str">
        <f>+VLOOKUP($A1734,DATOS_CAPACITACIONES!A:G,7,0)</f>
        <v xml:space="preserve">Finca El Pilar </v>
      </c>
      <c r="H1734" s="5">
        <f>+VLOOKUP($A1734,DATOS_CAPACITACIONES!A:H,8,0)</f>
        <v>44462</v>
      </c>
      <c r="I1734" s="4">
        <f>+VLOOKUP($A1734,DATOS_CAPACITACIONES!A:I,9,0)</f>
        <v>360</v>
      </c>
      <c r="J1734" s="2">
        <v>1122123512</v>
      </c>
      <c r="K1734" s="4" t="str">
        <f>+VLOOKUP($J1734,DATOS_PERSONAL!B:C,2,0)</f>
        <v>N/A</v>
      </c>
      <c r="L1734" s="4" t="str">
        <f>+VLOOKUP($J1734,DATOS_PERSONAL!B:D,3,0)</f>
        <v xml:space="preserve"> SANDRA MARCELA </v>
      </c>
      <c r="M1734" s="4" t="str">
        <f>+VLOOKUP($J1734,DATOS_PERSONAL!B:E,4,0)</f>
        <v>CARO MORA</v>
      </c>
      <c r="N1734" s="4" t="str">
        <f>+VLOOKUP($J1734,DATOS_PERSONAL!B:F,5,0)</f>
        <v>PALMERAS CARARABO S.A.</v>
      </c>
      <c r="O1734" s="4">
        <f>+VLOOKUP($A1734,DATOS_CAPACITACIONES!A:N,11)</f>
        <v>31</v>
      </c>
      <c r="P1734" s="4">
        <f>+VLOOKUP($A1734,DATOS_CAPACITACIONES!A:L,12)</f>
        <v>31</v>
      </c>
      <c r="Q1734" s="3">
        <f t="shared" si="27"/>
        <v>1</v>
      </c>
    </row>
    <row r="1735" spans="1:17" ht="34.5" customHeight="1" x14ac:dyDescent="0.25">
      <c r="A1735" s="2">
        <v>72</v>
      </c>
      <c r="B1735" s="4" t="str">
        <f>+VLOOKUP($A1735,DATOS_CAPACITACIONES!A:B,2,0)</f>
        <v>Agronómica</v>
      </c>
      <c r="C1735" s="4" t="str">
        <f>+VLOOKUP($A1735,DATOS_CAPACITACIONES!A:C,3,0)</f>
        <v xml:space="preserve">Manejo de productos quimicos, cuidados y protrcción necesaria para el uso, almacenamiento y disposción </v>
      </c>
      <c r="D1735" s="4">
        <f>+VLOOKUP($A1735,DATOS_CAPACITACIONES!A:D,4,0)</f>
        <v>0</v>
      </c>
      <c r="E1735" s="4" t="str">
        <f>+VLOOKUP($A1735,DATOS_CAPACITACIONES!A:E,5,0)</f>
        <v>William Diaz</v>
      </c>
      <c r="F1735" s="4" t="str">
        <f>+VLOOKUP($A1735,DATOS_CAPACITACIONES!A:F,6,0)</f>
        <v xml:space="preserve">Haideliana Cruz </v>
      </c>
      <c r="G1735" s="4" t="str">
        <f>+VLOOKUP($A1735,DATOS_CAPACITACIONES!A:G,7,0)</f>
        <v xml:space="preserve">Finca El Pilar </v>
      </c>
      <c r="H1735" s="5">
        <f>+VLOOKUP($A1735,DATOS_CAPACITACIONES!A:H,8,0)</f>
        <v>44462</v>
      </c>
      <c r="I1735" s="4">
        <f>+VLOOKUP($A1735,DATOS_CAPACITACIONES!A:I,9,0)</f>
        <v>360</v>
      </c>
      <c r="J1735" s="2">
        <v>1122142973</v>
      </c>
      <c r="K1735" s="4">
        <f>+VLOOKUP($J1735,DATOS_PERSONAL!B:C,2,0)</f>
        <v>1415</v>
      </c>
      <c r="L1735" s="4" t="str">
        <f>+VLOOKUP($J1735,DATOS_PERSONAL!B:D,3,0)</f>
        <v xml:space="preserve"> ERIKA DAYANA</v>
      </c>
      <c r="M1735" s="4" t="str">
        <f>+VLOOKUP($J1735,DATOS_PERSONAL!B:E,4,0)</f>
        <v>CARO MORA</v>
      </c>
      <c r="N1735" s="4" t="str">
        <f>+VLOOKUP($J1735,DATOS_PERSONAL!B:F,5,0)</f>
        <v>OROBERLÍN S.A.S.</v>
      </c>
      <c r="O1735" s="4">
        <f>+VLOOKUP($A1735,DATOS_CAPACITACIONES!A:N,11)</f>
        <v>31</v>
      </c>
      <c r="P1735" s="4">
        <f>+VLOOKUP($A1735,DATOS_CAPACITACIONES!A:L,12)</f>
        <v>31</v>
      </c>
      <c r="Q1735" s="3">
        <f t="shared" si="27"/>
        <v>1</v>
      </c>
    </row>
    <row r="1736" spans="1:17" ht="34.5" customHeight="1" x14ac:dyDescent="0.25">
      <c r="A1736" s="2">
        <v>72</v>
      </c>
      <c r="B1736" s="4" t="str">
        <f>+VLOOKUP($A1736,DATOS_CAPACITACIONES!A:B,2,0)</f>
        <v>Agronómica</v>
      </c>
      <c r="C1736" s="4" t="str">
        <f>+VLOOKUP($A1736,DATOS_CAPACITACIONES!A:C,3,0)</f>
        <v xml:space="preserve">Manejo de productos quimicos, cuidados y protrcción necesaria para el uso, almacenamiento y disposción </v>
      </c>
      <c r="D1736" s="4">
        <f>+VLOOKUP($A1736,DATOS_CAPACITACIONES!A:D,4,0)</f>
        <v>0</v>
      </c>
      <c r="E1736" s="4" t="str">
        <f>+VLOOKUP($A1736,DATOS_CAPACITACIONES!A:E,5,0)</f>
        <v>William Diaz</v>
      </c>
      <c r="F1736" s="4" t="str">
        <f>+VLOOKUP($A1736,DATOS_CAPACITACIONES!A:F,6,0)</f>
        <v xml:space="preserve">Haideliana Cruz </v>
      </c>
      <c r="G1736" s="4" t="str">
        <f>+VLOOKUP($A1736,DATOS_CAPACITACIONES!A:G,7,0)</f>
        <v xml:space="preserve">Finca El Pilar </v>
      </c>
      <c r="H1736" s="5">
        <f>+VLOOKUP($A1736,DATOS_CAPACITACIONES!A:H,8,0)</f>
        <v>44462</v>
      </c>
      <c r="I1736" s="4">
        <f>+VLOOKUP($A1736,DATOS_CAPACITACIONES!A:I,9,0)</f>
        <v>360</v>
      </c>
      <c r="J1736" s="2">
        <v>7278364</v>
      </c>
      <c r="K1736" s="4">
        <f>+VLOOKUP($J1736,DATOS_PERSONAL!B:C,2,0)</f>
        <v>1001</v>
      </c>
      <c r="L1736" s="4" t="str">
        <f>+VLOOKUP($J1736,DATOS_PERSONAL!B:D,3,0)</f>
        <v xml:space="preserve"> OROSMAN</v>
      </c>
      <c r="M1736" s="4" t="str">
        <f>+VLOOKUP($J1736,DATOS_PERSONAL!B:E,4,0)</f>
        <v>BUITRAGO</v>
      </c>
      <c r="N1736" s="4" t="str">
        <f>+VLOOKUP($J1736,DATOS_PERSONAL!B:F,5,0)</f>
        <v>OROBERLÍN S.A.S.</v>
      </c>
      <c r="O1736" s="4">
        <f>+VLOOKUP($A1736,DATOS_CAPACITACIONES!A:N,11)</f>
        <v>31</v>
      </c>
      <c r="P1736" s="4">
        <f>+VLOOKUP($A1736,DATOS_CAPACITACIONES!A:L,12)</f>
        <v>31</v>
      </c>
      <c r="Q1736" s="3">
        <f t="shared" si="27"/>
        <v>1</v>
      </c>
    </row>
    <row r="1737" spans="1:17" ht="34.5" customHeight="1" x14ac:dyDescent="0.25">
      <c r="A1737" s="2">
        <v>72</v>
      </c>
      <c r="B1737" s="4" t="str">
        <f>+VLOOKUP($A1737,DATOS_CAPACITACIONES!A:B,2,0)</f>
        <v>Agronómica</v>
      </c>
      <c r="C1737" s="4" t="str">
        <f>+VLOOKUP($A1737,DATOS_CAPACITACIONES!A:C,3,0)</f>
        <v xml:space="preserve">Manejo de productos quimicos, cuidados y protrcción necesaria para el uso, almacenamiento y disposción </v>
      </c>
      <c r="D1737" s="4">
        <f>+VLOOKUP($A1737,DATOS_CAPACITACIONES!A:D,4,0)</f>
        <v>0</v>
      </c>
      <c r="E1737" s="4" t="str">
        <f>+VLOOKUP($A1737,DATOS_CAPACITACIONES!A:E,5,0)</f>
        <v>William Diaz</v>
      </c>
      <c r="F1737" s="4" t="str">
        <f>+VLOOKUP($A1737,DATOS_CAPACITACIONES!A:F,6,0)</f>
        <v xml:space="preserve">Haideliana Cruz </v>
      </c>
      <c r="G1737" s="4" t="str">
        <f>+VLOOKUP($A1737,DATOS_CAPACITACIONES!A:G,7,0)</f>
        <v xml:space="preserve">Finca El Pilar </v>
      </c>
      <c r="H1737" s="5">
        <f>+VLOOKUP($A1737,DATOS_CAPACITACIONES!A:H,8,0)</f>
        <v>44462</v>
      </c>
      <c r="I1737" s="4">
        <f>+VLOOKUP($A1737,DATOS_CAPACITACIONES!A:I,9,0)</f>
        <v>360</v>
      </c>
      <c r="J1737" s="2">
        <v>1106333245</v>
      </c>
      <c r="K1737" s="4" t="str">
        <f>+VLOOKUP($J1737,DATOS_PERSONAL!B:C,2,0)</f>
        <v>N/A</v>
      </c>
      <c r="L1737" s="4" t="str">
        <f>+VLOOKUP($J1737,DATOS_PERSONAL!B:D,3,0)</f>
        <v xml:space="preserve">NUBIA ESPERANZA </v>
      </c>
      <c r="M1737" s="4" t="str">
        <f>+VLOOKUP($J1737,DATOS_PERSONAL!B:E,4,0)</f>
        <v>BELTRAN ECHEVERRY</v>
      </c>
      <c r="N1737" s="4" t="str">
        <f>+VLOOKUP($J1737,DATOS_PERSONAL!B:F,5,0)</f>
        <v>PALMERAS CARARABO S.A.</v>
      </c>
      <c r="O1737" s="4">
        <f>+VLOOKUP($A1737,DATOS_CAPACITACIONES!A:N,11)</f>
        <v>31</v>
      </c>
      <c r="P1737" s="4">
        <f>+VLOOKUP($A1737,DATOS_CAPACITACIONES!A:L,12)</f>
        <v>31</v>
      </c>
      <c r="Q1737" s="3">
        <f t="shared" si="27"/>
        <v>1</v>
      </c>
    </row>
    <row r="1738" spans="1:17" ht="34.5" customHeight="1" x14ac:dyDescent="0.25">
      <c r="A1738" s="2">
        <v>72</v>
      </c>
      <c r="B1738" s="4" t="str">
        <f>+VLOOKUP($A1738,DATOS_CAPACITACIONES!A:B,2,0)</f>
        <v>Agronómica</v>
      </c>
      <c r="C1738" s="4" t="str">
        <f>+VLOOKUP($A1738,DATOS_CAPACITACIONES!A:C,3,0)</f>
        <v xml:space="preserve">Manejo de productos quimicos, cuidados y protrcción necesaria para el uso, almacenamiento y disposción </v>
      </c>
      <c r="D1738" s="4">
        <f>+VLOOKUP($A1738,DATOS_CAPACITACIONES!A:D,4,0)</f>
        <v>0</v>
      </c>
      <c r="E1738" s="4" t="str">
        <f>+VLOOKUP($A1738,DATOS_CAPACITACIONES!A:E,5,0)</f>
        <v>William Diaz</v>
      </c>
      <c r="F1738" s="4" t="str">
        <f>+VLOOKUP($A1738,DATOS_CAPACITACIONES!A:F,6,0)</f>
        <v xml:space="preserve">Haideliana Cruz </v>
      </c>
      <c r="G1738" s="4" t="str">
        <f>+VLOOKUP($A1738,DATOS_CAPACITACIONES!A:G,7,0)</f>
        <v xml:space="preserve">Finca El Pilar </v>
      </c>
      <c r="H1738" s="5">
        <f>+VLOOKUP($A1738,DATOS_CAPACITACIONES!A:H,8,0)</f>
        <v>44462</v>
      </c>
      <c r="I1738" s="4">
        <f>+VLOOKUP($A1738,DATOS_CAPACITACIONES!A:I,9,0)</f>
        <v>360</v>
      </c>
      <c r="J1738" s="2">
        <v>1121917518</v>
      </c>
      <c r="K1738" s="4" t="str">
        <f>+VLOOKUP($J1738,DATOS_PERSONAL!B:C,2,0)</f>
        <v>N/A</v>
      </c>
      <c r="L1738" s="4" t="str">
        <f>+VLOOKUP($J1738,DATOS_PERSONAL!B:D,3,0)</f>
        <v xml:space="preserve"> CARLOS ALBEIRO</v>
      </c>
      <c r="M1738" s="4" t="str">
        <f>+VLOOKUP($J1738,DATOS_PERSONAL!B:E,4,0)</f>
        <v>BECERRA ZAMORA</v>
      </c>
      <c r="N1738" s="4" t="str">
        <f>+VLOOKUP($J1738,DATOS_PERSONAL!B:F,5,0)</f>
        <v>PALMERAS CARARABO S.A.</v>
      </c>
      <c r="O1738" s="4">
        <f>+VLOOKUP($A1738,DATOS_CAPACITACIONES!A:N,11)</f>
        <v>31</v>
      </c>
      <c r="P1738" s="4">
        <f>+VLOOKUP($A1738,DATOS_CAPACITACIONES!A:L,12)</f>
        <v>31</v>
      </c>
      <c r="Q1738" s="3">
        <f t="shared" si="27"/>
        <v>1</v>
      </c>
    </row>
    <row r="1739" spans="1:17" ht="34.5" customHeight="1" x14ac:dyDescent="0.25">
      <c r="A1739" s="2">
        <v>72</v>
      </c>
      <c r="B1739" s="4" t="str">
        <f>+VLOOKUP($A1739,DATOS_CAPACITACIONES!A:B,2,0)</f>
        <v>Agronómica</v>
      </c>
      <c r="C1739" s="4" t="str">
        <f>+VLOOKUP($A1739,DATOS_CAPACITACIONES!A:C,3,0)</f>
        <v xml:space="preserve">Manejo de productos quimicos, cuidados y protrcción necesaria para el uso, almacenamiento y disposción </v>
      </c>
      <c r="D1739" s="4">
        <f>+VLOOKUP($A1739,DATOS_CAPACITACIONES!A:D,4,0)</f>
        <v>0</v>
      </c>
      <c r="E1739" s="4" t="str">
        <f>+VLOOKUP($A1739,DATOS_CAPACITACIONES!A:E,5,0)</f>
        <v>William Diaz</v>
      </c>
      <c r="F1739" s="4" t="str">
        <f>+VLOOKUP($A1739,DATOS_CAPACITACIONES!A:F,6,0)</f>
        <v xml:space="preserve">Haideliana Cruz </v>
      </c>
      <c r="G1739" s="4" t="str">
        <f>+VLOOKUP($A1739,DATOS_CAPACITACIONES!A:G,7,0)</f>
        <v xml:space="preserve">Finca El Pilar </v>
      </c>
      <c r="H1739" s="5">
        <f>+VLOOKUP($A1739,DATOS_CAPACITACIONES!A:H,8,0)</f>
        <v>44462</v>
      </c>
      <c r="I1739" s="4">
        <f>+VLOOKUP($A1739,DATOS_CAPACITACIONES!A:I,9,0)</f>
        <v>360</v>
      </c>
      <c r="J1739" s="2">
        <v>1121941203</v>
      </c>
      <c r="K1739" s="4" t="str">
        <f>+VLOOKUP($J1739,DATOS_PERSONAL!B:C,2,0)</f>
        <v>N/A</v>
      </c>
      <c r="L1739" s="4" t="str">
        <f>+VLOOKUP($J1739,DATOS_PERSONAL!B:D,3,0)</f>
        <v xml:space="preserve"> YADY JASBLEIDY</v>
      </c>
      <c r="M1739" s="4" t="str">
        <f>+VLOOKUP($J1739,DATOS_PERSONAL!B:E,4,0)</f>
        <v>BAYONA GONZALEZ</v>
      </c>
      <c r="N1739" s="4" t="str">
        <f>+VLOOKUP($J1739,DATOS_PERSONAL!B:F,5,0)</f>
        <v>PALMERAS CARARABO S.A.</v>
      </c>
      <c r="O1739" s="4">
        <f>+VLOOKUP($A1739,DATOS_CAPACITACIONES!A:N,11)</f>
        <v>31</v>
      </c>
      <c r="P1739" s="4">
        <f>+VLOOKUP($A1739,DATOS_CAPACITACIONES!A:L,12)</f>
        <v>31</v>
      </c>
      <c r="Q1739" s="3">
        <f t="shared" si="27"/>
        <v>1</v>
      </c>
    </row>
    <row r="1740" spans="1:17" ht="34.5" customHeight="1" x14ac:dyDescent="0.25">
      <c r="A1740" s="2">
        <v>73</v>
      </c>
      <c r="B1740" s="4" t="str">
        <f>+VLOOKUP($A1740,DATOS_CAPACITACIONES!A:B,2,0)</f>
        <v>SST</v>
      </c>
      <c r="C1740" s="4" t="str">
        <f>+VLOOKUP($A1740,DATOS_CAPACITACIONES!A:C,3,0)</f>
        <v xml:space="preserve">Seguridad vial </v>
      </c>
      <c r="D1740" s="4">
        <f>+VLOOKUP($A1740,DATOS_CAPACITACIONES!A:D,4,0)</f>
        <v>0</v>
      </c>
      <c r="E1740" s="4" t="str">
        <f>+VLOOKUP($A1740,DATOS_CAPACITACIONES!A:E,5,0)</f>
        <v xml:space="preserve">Felipe Arias </v>
      </c>
      <c r="F1740" s="4" t="str">
        <f>+VLOOKUP($A1740,DATOS_CAPACITACIONES!A:F,6,0)</f>
        <v xml:space="preserve">Felipe Arias </v>
      </c>
      <c r="G1740" s="4" t="str">
        <f>+VLOOKUP($A1740,DATOS_CAPACITACIONES!A:G,7,0)</f>
        <v xml:space="preserve">Finca El Pilar </v>
      </c>
      <c r="H1740" s="5">
        <f>+VLOOKUP($A1740,DATOS_CAPACITACIONES!A:H,8,0)</f>
        <v>44464</v>
      </c>
      <c r="I1740" s="4">
        <f>+VLOOKUP($A1740,DATOS_CAPACITACIONES!A:I,9,0)</f>
        <v>90</v>
      </c>
      <c r="J1740" s="2">
        <v>40411350</v>
      </c>
      <c r="K1740" s="4" t="str">
        <f>+VLOOKUP($J1740,DATOS_PERSONAL!B:C,2,0)</f>
        <v>N/A</v>
      </c>
      <c r="L1740" s="4" t="str">
        <f>+VLOOKUP($J1740,DATOS_PERSONAL!B:D,3,0)</f>
        <v xml:space="preserve"> BEATRIZ</v>
      </c>
      <c r="M1740" s="4" t="str">
        <f>+VLOOKUP($J1740,DATOS_PERSONAL!B:E,4,0)</f>
        <v>YAGAMA GAONA</v>
      </c>
      <c r="N1740" s="4" t="str">
        <f>+VLOOKUP($J1740,DATOS_PERSONAL!B:F,5,0)</f>
        <v>PALMERAS CARARABO S.A.</v>
      </c>
      <c r="O1740" s="4">
        <f>+VLOOKUP($A1740,DATOS_CAPACITACIONES!A:N,11)</f>
        <v>65</v>
      </c>
      <c r="P1740" s="4">
        <f>+VLOOKUP($A1740,DATOS_CAPACITACIONES!A:L,12)</f>
        <v>65</v>
      </c>
      <c r="Q1740" s="3">
        <f t="shared" si="27"/>
        <v>1</v>
      </c>
    </row>
    <row r="1741" spans="1:17" ht="34.5" customHeight="1" x14ac:dyDescent="0.25">
      <c r="A1741" s="2">
        <v>73</v>
      </c>
      <c r="B1741" s="4" t="str">
        <f>+VLOOKUP($A1741,DATOS_CAPACITACIONES!A:B,2,0)</f>
        <v>SST</v>
      </c>
      <c r="C1741" s="4" t="str">
        <f>+VLOOKUP($A1741,DATOS_CAPACITACIONES!A:C,3,0)</f>
        <v xml:space="preserve">Seguridad vial </v>
      </c>
      <c r="D1741" s="4">
        <f>+VLOOKUP($A1741,DATOS_CAPACITACIONES!A:D,4,0)</f>
        <v>0</v>
      </c>
      <c r="E1741" s="4" t="str">
        <f>+VLOOKUP($A1741,DATOS_CAPACITACIONES!A:E,5,0)</f>
        <v xml:space="preserve">Felipe Arias </v>
      </c>
      <c r="F1741" s="4" t="str">
        <f>+VLOOKUP($A1741,DATOS_CAPACITACIONES!A:F,6,0)</f>
        <v xml:space="preserve">Felipe Arias </v>
      </c>
      <c r="G1741" s="4" t="str">
        <f>+VLOOKUP($A1741,DATOS_CAPACITACIONES!A:G,7,0)</f>
        <v xml:space="preserve">Finca El Pilar </v>
      </c>
      <c r="H1741" s="5">
        <f>+VLOOKUP($A1741,DATOS_CAPACITACIONES!A:H,8,0)</f>
        <v>44464</v>
      </c>
      <c r="I1741" s="4">
        <f>+VLOOKUP($A1741,DATOS_CAPACITACIONES!A:I,9,0)</f>
        <v>90</v>
      </c>
      <c r="J1741" s="2">
        <v>1116786787</v>
      </c>
      <c r="K1741" s="4" t="str">
        <f>+VLOOKUP($J1741,DATOS_PERSONAL!B:C,2,0)</f>
        <v>N/A</v>
      </c>
      <c r="L1741" s="4" t="str">
        <f>+VLOOKUP($J1741,DATOS_PERSONAL!B:D,3,0)</f>
        <v xml:space="preserve"> ANDRES DAVID </v>
      </c>
      <c r="M1741" s="4" t="str">
        <f>+VLOOKUP($J1741,DATOS_PERSONAL!B:E,4,0)</f>
        <v>VALLEJO CASTAÑEDA</v>
      </c>
      <c r="N1741" s="4" t="str">
        <f>+VLOOKUP($J1741,DATOS_PERSONAL!B:F,5,0)</f>
        <v>PALMERAS CARARABO S.A.</v>
      </c>
      <c r="O1741" s="4">
        <f>+VLOOKUP($A1741,DATOS_CAPACITACIONES!A:N,11)</f>
        <v>65</v>
      </c>
      <c r="P1741" s="4">
        <f>+VLOOKUP($A1741,DATOS_CAPACITACIONES!A:L,12)</f>
        <v>65</v>
      </c>
      <c r="Q1741" s="3">
        <f t="shared" si="27"/>
        <v>1</v>
      </c>
    </row>
    <row r="1742" spans="1:17" ht="34.5" customHeight="1" x14ac:dyDescent="0.25">
      <c r="A1742" s="2">
        <v>73</v>
      </c>
      <c r="B1742" s="4" t="str">
        <f>+VLOOKUP($A1742,DATOS_CAPACITACIONES!A:B,2,0)</f>
        <v>SST</v>
      </c>
      <c r="C1742" s="4" t="str">
        <f>+VLOOKUP($A1742,DATOS_CAPACITACIONES!A:C,3,0)</f>
        <v xml:space="preserve">Seguridad vial </v>
      </c>
      <c r="D1742" s="4">
        <f>+VLOOKUP($A1742,DATOS_CAPACITACIONES!A:D,4,0)</f>
        <v>0</v>
      </c>
      <c r="E1742" s="4" t="str">
        <f>+VLOOKUP($A1742,DATOS_CAPACITACIONES!A:E,5,0)</f>
        <v xml:space="preserve">Felipe Arias </v>
      </c>
      <c r="F1742" s="4" t="str">
        <f>+VLOOKUP($A1742,DATOS_CAPACITACIONES!A:F,6,0)</f>
        <v xml:space="preserve">Felipe Arias </v>
      </c>
      <c r="G1742" s="4" t="str">
        <f>+VLOOKUP($A1742,DATOS_CAPACITACIONES!A:G,7,0)</f>
        <v xml:space="preserve">Finca El Pilar </v>
      </c>
      <c r="H1742" s="5">
        <f>+VLOOKUP($A1742,DATOS_CAPACITACIONES!A:H,8,0)</f>
        <v>44464</v>
      </c>
      <c r="I1742" s="4">
        <f>+VLOOKUP($A1742,DATOS_CAPACITACIONES!A:I,9,0)</f>
        <v>90</v>
      </c>
      <c r="J1742" s="2">
        <v>1121866226</v>
      </c>
      <c r="K1742" s="4" t="str">
        <f>+VLOOKUP($J1742,DATOS_PERSONAL!B:C,2,0)</f>
        <v>N/A</v>
      </c>
      <c r="L1742" s="4" t="str">
        <f>+VLOOKUP($J1742,DATOS_PERSONAL!B:D,3,0)</f>
        <v xml:space="preserve"> JOHN ALEXANDER</v>
      </c>
      <c r="M1742" s="4" t="str">
        <f>+VLOOKUP($J1742,DATOS_PERSONAL!B:E,4,0)</f>
        <v>SANTANA MORALES</v>
      </c>
      <c r="N1742" s="4" t="str">
        <f>+VLOOKUP($J1742,DATOS_PERSONAL!B:F,5,0)</f>
        <v>PALMERAS CARARABO S.A.</v>
      </c>
      <c r="O1742" s="4">
        <f>+VLOOKUP($A1742,DATOS_CAPACITACIONES!A:N,11)</f>
        <v>65</v>
      </c>
      <c r="P1742" s="4">
        <f>+VLOOKUP($A1742,DATOS_CAPACITACIONES!A:L,12)</f>
        <v>65</v>
      </c>
      <c r="Q1742" s="3">
        <f t="shared" si="27"/>
        <v>1</v>
      </c>
    </row>
    <row r="1743" spans="1:17" ht="34.5" customHeight="1" x14ac:dyDescent="0.25">
      <c r="A1743" s="2">
        <v>73</v>
      </c>
      <c r="B1743" s="4" t="str">
        <f>+VLOOKUP($A1743,DATOS_CAPACITACIONES!A:B,2,0)</f>
        <v>SST</v>
      </c>
      <c r="C1743" s="4" t="str">
        <f>+VLOOKUP($A1743,DATOS_CAPACITACIONES!A:C,3,0)</f>
        <v xml:space="preserve">Seguridad vial </v>
      </c>
      <c r="D1743" s="4">
        <f>+VLOOKUP($A1743,DATOS_CAPACITACIONES!A:D,4,0)</f>
        <v>0</v>
      </c>
      <c r="E1743" s="4" t="str">
        <f>+VLOOKUP($A1743,DATOS_CAPACITACIONES!A:E,5,0)</f>
        <v xml:space="preserve">Felipe Arias </v>
      </c>
      <c r="F1743" s="4" t="str">
        <f>+VLOOKUP($A1743,DATOS_CAPACITACIONES!A:F,6,0)</f>
        <v xml:space="preserve">Felipe Arias </v>
      </c>
      <c r="G1743" s="4" t="str">
        <f>+VLOOKUP($A1743,DATOS_CAPACITACIONES!A:G,7,0)</f>
        <v xml:space="preserve">Finca El Pilar </v>
      </c>
      <c r="H1743" s="5">
        <f>+VLOOKUP($A1743,DATOS_CAPACITACIONES!A:H,8,0)</f>
        <v>44464</v>
      </c>
      <c r="I1743" s="4">
        <f>+VLOOKUP($A1743,DATOS_CAPACITACIONES!A:I,9,0)</f>
        <v>90</v>
      </c>
      <c r="J1743" s="2">
        <v>86053117</v>
      </c>
      <c r="K1743" s="4" t="str">
        <f>+VLOOKUP($J1743,DATOS_PERSONAL!B:C,2,0)</f>
        <v>N/A</v>
      </c>
      <c r="L1743" s="4" t="str">
        <f>+VLOOKUP($J1743,DATOS_PERSONAL!B:D,3,0)</f>
        <v xml:space="preserve"> OMAR </v>
      </c>
      <c r="M1743" s="4" t="str">
        <f>+VLOOKUP($J1743,DATOS_PERSONAL!B:E,4,0)</f>
        <v>RIVERA ESPINOSA</v>
      </c>
      <c r="N1743" s="4" t="str">
        <f>+VLOOKUP($J1743,DATOS_PERSONAL!B:F,5,0)</f>
        <v>PALMERAS CARARABO S.A.</v>
      </c>
      <c r="O1743" s="4">
        <f>+VLOOKUP($A1743,DATOS_CAPACITACIONES!A:N,11)</f>
        <v>65</v>
      </c>
      <c r="P1743" s="4">
        <f>+VLOOKUP($A1743,DATOS_CAPACITACIONES!A:L,12)</f>
        <v>65</v>
      </c>
      <c r="Q1743" s="3">
        <f t="shared" si="27"/>
        <v>1</v>
      </c>
    </row>
    <row r="1744" spans="1:17" ht="34.5" customHeight="1" x14ac:dyDescent="0.25">
      <c r="A1744" s="2">
        <v>73</v>
      </c>
      <c r="B1744" s="4" t="str">
        <f>+VLOOKUP($A1744,DATOS_CAPACITACIONES!A:B,2,0)</f>
        <v>SST</v>
      </c>
      <c r="C1744" s="4" t="str">
        <f>+VLOOKUP($A1744,DATOS_CAPACITACIONES!A:C,3,0)</f>
        <v xml:space="preserve">Seguridad vial </v>
      </c>
      <c r="D1744" s="4">
        <f>+VLOOKUP($A1744,DATOS_CAPACITACIONES!A:D,4,0)</f>
        <v>0</v>
      </c>
      <c r="E1744" s="4" t="str">
        <f>+VLOOKUP($A1744,DATOS_CAPACITACIONES!A:E,5,0)</f>
        <v xml:space="preserve">Felipe Arias </v>
      </c>
      <c r="F1744" s="4" t="str">
        <f>+VLOOKUP($A1744,DATOS_CAPACITACIONES!A:F,6,0)</f>
        <v xml:space="preserve">Felipe Arias </v>
      </c>
      <c r="G1744" s="4" t="str">
        <f>+VLOOKUP($A1744,DATOS_CAPACITACIONES!A:G,7,0)</f>
        <v xml:space="preserve">Finca El Pilar </v>
      </c>
      <c r="H1744" s="5">
        <f>+VLOOKUP($A1744,DATOS_CAPACITACIONES!A:H,8,0)</f>
        <v>44464</v>
      </c>
      <c r="I1744" s="4">
        <f>+VLOOKUP($A1744,DATOS_CAPACITACIONES!A:I,9,0)</f>
        <v>90</v>
      </c>
      <c r="J1744" s="2">
        <v>1069755169</v>
      </c>
      <c r="K1744" s="4" t="str">
        <f>+VLOOKUP($J1744,DATOS_PERSONAL!B:C,2,0)</f>
        <v>N/A</v>
      </c>
      <c r="L1744" s="4" t="str">
        <f>+VLOOKUP($J1744,DATOS_PERSONAL!B:D,3,0)</f>
        <v xml:space="preserve"> EDUAR MANUEL</v>
      </c>
      <c r="M1744" s="4" t="str">
        <f>+VLOOKUP($J1744,DATOS_PERSONAL!B:E,4,0)</f>
        <v>PERDOMO SON</v>
      </c>
      <c r="N1744" s="4" t="str">
        <f>+VLOOKUP($J1744,DATOS_PERSONAL!B:F,5,0)</f>
        <v>PALMERAS CARARABO S.A.</v>
      </c>
      <c r="O1744" s="4">
        <f>+VLOOKUP($A1744,DATOS_CAPACITACIONES!A:N,11)</f>
        <v>65</v>
      </c>
      <c r="P1744" s="4">
        <f>+VLOOKUP($A1744,DATOS_CAPACITACIONES!A:L,12)</f>
        <v>65</v>
      </c>
      <c r="Q1744" s="3">
        <f t="shared" si="27"/>
        <v>1</v>
      </c>
    </row>
    <row r="1745" spans="1:17" ht="34.5" customHeight="1" x14ac:dyDescent="0.25">
      <c r="A1745" s="2">
        <v>73</v>
      </c>
      <c r="B1745" s="4" t="str">
        <f>+VLOOKUP($A1745,DATOS_CAPACITACIONES!A:B,2,0)</f>
        <v>SST</v>
      </c>
      <c r="C1745" s="4" t="str">
        <f>+VLOOKUP($A1745,DATOS_CAPACITACIONES!A:C,3,0)</f>
        <v xml:space="preserve">Seguridad vial </v>
      </c>
      <c r="D1745" s="4">
        <f>+VLOOKUP($A1745,DATOS_CAPACITACIONES!A:D,4,0)</f>
        <v>0</v>
      </c>
      <c r="E1745" s="4" t="str">
        <f>+VLOOKUP($A1745,DATOS_CAPACITACIONES!A:E,5,0)</f>
        <v xml:space="preserve">Felipe Arias </v>
      </c>
      <c r="F1745" s="4" t="str">
        <f>+VLOOKUP($A1745,DATOS_CAPACITACIONES!A:F,6,0)</f>
        <v xml:space="preserve">Felipe Arias </v>
      </c>
      <c r="G1745" s="4" t="str">
        <f>+VLOOKUP($A1745,DATOS_CAPACITACIONES!A:G,7,0)</f>
        <v xml:space="preserve">Finca El Pilar </v>
      </c>
      <c r="H1745" s="5">
        <f>+VLOOKUP($A1745,DATOS_CAPACITACIONES!A:H,8,0)</f>
        <v>44464</v>
      </c>
      <c r="I1745" s="4">
        <f>+VLOOKUP($A1745,DATOS_CAPACITACIONES!A:I,9,0)</f>
        <v>90</v>
      </c>
      <c r="J1745" s="2">
        <v>1122131510</v>
      </c>
      <c r="K1745" s="4" t="str">
        <f>+VLOOKUP($J1745,DATOS_PERSONAL!B:C,2,0)</f>
        <v>N/A</v>
      </c>
      <c r="L1745" s="4" t="str">
        <f>+VLOOKUP($J1745,DATOS_PERSONAL!B:D,3,0)</f>
        <v xml:space="preserve"> DIEGO FERNANDO </v>
      </c>
      <c r="M1745" s="4" t="str">
        <f>+VLOOKUP($J1745,DATOS_PERSONAL!B:E,4,0)</f>
        <v>ORTIZ OSPINA</v>
      </c>
      <c r="N1745" s="4" t="str">
        <f>+VLOOKUP($J1745,DATOS_PERSONAL!B:F,5,0)</f>
        <v>PALMERAS CARARABO S.A.</v>
      </c>
      <c r="O1745" s="4">
        <f>+VLOOKUP($A1745,DATOS_CAPACITACIONES!A:N,11)</f>
        <v>65</v>
      </c>
      <c r="P1745" s="4">
        <f>+VLOOKUP($A1745,DATOS_CAPACITACIONES!A:L,12)</f>
        <v>65</v>
      </c>
      <c r="Q1745" s="3">
        <f t="shared" si="27"/>
        <v>1</v>
      </c>
    </row>
    <row r="1746" spans="1:17" ht="34.5" customHeight="1" x14ac:dyDescent="0.25">
      <c r="A1746" s="2">
        <v>73</v>
      </c>
      <c r="B1746" s="4" t="str">
        <f>+VLOOKUP($A1746,DATOS_CAPACITACIONES!A:B,2,0)</f>
        <v>SST</v>
      </c>
      <c r="C1746" s="4" t="str">
        <f>+VLOOKUP($A1746,DATOS_CAPACITACIONES!A:C,3,0)</f>
        <v xml:space="preserve">Seguridad vial </v>
      </c>
      <c r="D1746" s="4">
        <f>+VLOOKUP($A1746,DATOS_CAPACITACIONES!A:D,4,0)</f>
        <v>0</v>
      </c>
      <c r="E1746" s="4" t="str">
        <f>+VLOOKUP($A1746,DATOS_CAPACITACIONES!A:E,5,0)</f>
        <v xml:space="preserve">Felipe Arias </v>
      </c>
      <c r="F1746" s="4" t="str">
        <f>+VLOOKUP($A1746,DATOS_CAPACITACIONES!A:F,6,0)</f>
        <v xml:space="preserve">Felipe Arias </v>
      </c>
      <c r="G1746" s="4" t="str">
        <f>+VLOOKUP($A1746,DATOS_CAPACITACIONES!A:G,7,0)</f>
        <v xml:space="preserve">Finca El Pilar </v>
      </c>
      <c r="H1746" s="5">
        <f>+VLOOKUP($A1746,DATOS_CAPACITACIONES!A:H,8,0)</f>
        <v>44464</v>
      </c>
      <c r="I1746" s="4">
        <f>+VLOOKUP($A1746,DATOS_CAPACITACIONES!A:I,9,0)</f>
        <v>90</v>
      </c>
      <c r="J1746" s="2">
        <v>40334493</v>
      </c>
      <c r="K1746" s="4" t="str">
        <f>+VLOOKUP($J1746,DATOS_PERSONAL!B:C,2,0)</f>
        <v>N/A</v>
      </c>
      <c r="L1746" s="4" t="str">
        <f>+VLOOKUP($J1746,DATOS_PERSONAL!B:D,3,0)</f>
        <v>PATRICIA</v>
      </c>
      <c r="M1746" s="4" t="str">
        <f>+VLOOKUP($J1746,DATOS_PERSONAL!B:E,4,0)</f>
        <v xml:space="preserve">ORTIZ GOMEZ </v>
      </c>
      <c r="N1746" s="4" t="str">
        <f>+VLOOKUP($J1746,DATOS_PERSONAL!B:F,5,0)</f>
        <v>PALMERAS CARARABO S.A.</v>
      </c>
      <c r="O1746" s="4">
        <f>+VLOOKUP($A1746,DATOS_CAPACITACIONES!A:N,11)</f>
        <v>65</v>
      </c>
      <c r="P1746" s="4">
        <f>+VLOOKUP($A1746,DATOS_CAPACITACIONES!A:L,12)</f>
        <v>65</v>
      </c>
      <c r="Q1746" s="3">
        <f t="shared" si="27"/>
        <v>1</v>
      </c>
    </row>
    <row r="1747" spans="1:17" ht="34.5" customHeight="1" x14ac:dyDescent="0.25">
      <c r="A1747" s="2">
        <v>73</v>
      </c>
      <c r="B1747" s="4" t="str">
        <f>+VLOOKUP($A1747,DATOS_CAPACITACIONES!A:B,2,0)</f>
        <v>SST</v>
      </c>
      <c r="C1747" s="4" t="str">
        <f>+VLOOKUP($A1747,DATOS_CAPACITACIONES!A:C,3,0)</f>
        <v xml:space="preserve">Seguridad vial </v>
      </c>
      <c r="D1747" s="4">
        <f>+VLOOKUP($A1747,DATOS_CAPACITACIONES!A:D,4,0)</f>
        <v>0</v>
      </c>
      <c r="E1747" s="4" t="str">
        <f>+VLOOKUP($A1747,DATOS_CAPACITACIONES!A:E,5,0)</f>
        <v xml:space="preserve">Felipe Arias </v>
      </c>
      <c r="F1747" s="4" t="str">
        <f>+VLOOKUP($A1747,DATOS_CAPACITACIONES!A:F,6,0)</f>
        <v xml:space="preserve">Felipe Arias </v>
      </c>
      <c r="G1747" s="4" t="str">
        <f>+VLOOKUP($A1747,DATOS_CAPACITACIONES!A:G,7,0)</f>
        <v xml:space="preserve">Finca El Pilar </v>
      </c>
      <c r="H1747" s="5">
        <f>+VLOOKUP($A1747,DATOS_CAPACITACIONES!A:H,8,0)</f>
        <v>44464</v>
      </c>
      <c r="I1747" s="4">
        <f>+VLOOKUP($A1747,DATOS_CAPACITACIONES!A:I,9,0)</f>
        <v>90</v>
      </c>
      <c r="J1747" s="2">
        <v>7807070</v>
      </c>
      <c r="K1747" s="4" t="str">
        <f>+VLOOKUP($J1747,DATOS_PERSONAL!B:C,2,0)</f>
        <v>N/A</v>
      </c>
      <c r="L1747" s="4" t="str">
        <f>+VLOOKUP($J1747,DATOS_PERSONAL!B:D,3,0)</f>
        <v xml:space="preserve"> PEDRO ANTONIO </v>
      </c>
      <c r="M1747" s="4" t="str">
        <f>+VLOOKUP($J1747,DATOS_PERSONAL!B:E,4,0)</f>
        <v>ORTIZ</v>
      </c>
      <c r="N1747" s="4" t="str">
        <f>+VLOOKUP($J1747,DATOS_PERSONAL!B:F,5,0)</f>
        <v>PALMERAS CARARABO S.A.</v>
      </c>
      <c r="O1747" s="4">
        <f>+VLOOKUP($A1747,DATOS_CAPACITACIONES!A:N,11)</f>
        <v>65</v>
      </c>
      <c r="P1747" s="4">
        <f>+VLOOKUP($A1747,DATOS_CAPACITACIONES!A:L,12)</f>
        <v>65</v>
      </c>
      <c r="Q1747" s="3">
        <f t="shared" si="27"/>
        <v>1</v>
      </c>
    </row>
    <row r="1748" spans="1:17" ht="34.5" customHeight="1" x14ac:dyDescent="0.25">
      <c r="A1748" s="2">
        <v>73</v>
      </c>
      <c r="B1748" s="4" t="str">
        <f>+VLOOKUP($A1748,DATOS_CAPACITACIONES!A:B,2,0)</f>
        <v>SST</v>
      </c>
      <c r="C1748" s="4" t="str">
        <f>+VLOOKUP($A1748,DATOS_CAPACITACIONES!A:C,3,0)</f>
        <v xml:space="preserve">Seguridad vial </v>
      </c>
      <c r="D1748" s="4">
        <f>+VLOOKUP($A1748,DATOS_CAPACITACIONES!A:D,4,0)</f>
        <v>0</v>
      </c>
      <c r="E1748" s="4" t="str">
        <f>+VLOOKUP($A1748,DATOS_CAPACITACIONES!A:E,5,0)</f>
        <v xml:space="preserve">Felipe Arias </v>
      </c>
      <c r="F1748" s="4" t="str">
        <f>+VLOOKUP($A1748,DATOS_CAPACITACIONES!A:F,6,0)</f>
        <v xml:space="preserve">Felipe Arias </v>
      </c>
      <c r="G1748" s="4" t="str">
        <f>+VLOOKUP($A1748,DATOS_CAPACITACIONES!A:G,7,0)</f>
        <v xml:space="preserve">Finca El Pilar </v>
      </c>
      <c r="H1748" s="5">
        <f>+VLOOKUP($A1748,DATOS_CAPACITACIONES!A:H,8,0)</f>
        <v>44464</v>
      </c>
      <c r="I1748" s="4">
        <f>+VLOOKUP($A1748,DATOS_CAPACITACIONES!A:I,9,0)</f>
        <v>90</v>
      </c>
      <c r="J1748" s="2">
        <v>1121873605</v>
      </c>
      <c r="K1748" s="4">
        <f>+VLOOKUP($J1748,DATOS_PERSONAL!B:C,2,0)</f>
        <v>1376</v>
      </c>
      <c r="L1748" s="4" t="str">
        <f>+VLOOKUP($J1748,DATOS_PERSONAL!B:D,3,0)</f>
        <v>ANDRES</v>
      </c>
      <c r="M1748" s="4" t="str">
        <f>+VLOOKUP($J1748,DATOS_PERSONAL!B:E,4,0)</f>
        <v xml:space="preserve">MONTEJO PLAZAS </v>
      </c>
      <c r="N1748" s="4" t="str">
        <f>+VLOOKUP($J1748,DATOS_PERSONAL!B:F,5,0)</f>
        <v>OROBERLÍN S.A.S.</v>
      </c>
      <c r="O1748" s="4">
        <f>+VLOOKUP($A1748,DATOS_CAPACITACIONES!A:N,11)</f>
        <v>65</v>
      </c>
      <c r="P1748" s="4">
        <f>+VLOOKUP($A1748,DATOS_CAPACITACIONES!A:L,12)</f>
        <v>65</v>
      </c>
      <c r="Q1748" s="3">
        <f t="shared" si="27"/>
        <v>1</v>
      </c>
    </row>
    <row r="1749" spans="1:17" ht="34.5" customHeight="1" x14ac:dyDescent="0.25">
      <c r="A1749" s="2">
        <v>73</v>
      </c>
      <c r="B1749" s="4" t="str">
        <f>+VLOOKUP($A1749,DATOS_CAPACITACIONES!A:B,2,0)</f>
        <v>SST</v>
      </c>
      <c r="C1749" s="4" t="str">
        <f>+VLOOKUP($A1749,DATOS_CAPACITACIONES!A:C,3,0)</f>
        <v xml:space="preserve">Seguridad vial </v>
      </c>
      <c r="D1749" s="4">
        <f>+VLOOKUP($A1749,DATOS_CAPACITACIONES!A:D,4,0)</f>
        <v>0</v>
      </c>
      <c r="E1749" s="4" t="str">
        <f>+VLOOKUP($A1749,DATOS_CAPACITACIONES!A:E,5,0)</f>
        <v xml:space="preserve">Felipe Arias </v>
      </c>
      <c r="F1749" s="4" t="str">
        <f>+VLOOKUP($A1749,DATOS_CAPACITACIONES!A:F,6,0)</f>
        <v xml:space="preserve">Felipe Arias </v>
      </c>
      <c r="G1749" s="4" t="str">
        <f>+VLOOKUP($A1749,DATOS_CAPACITACIONES!A:G,7,0)</f>
        <v xml:space="preserve">Finca El Pilar </v>
      </c>
      <c r="H1749" s="5">
        <f>+VLOOKUP($A1749,DATOS_CAPACITACIONES!A:H,8,0)</f>
        <v>44464</v>
      </c>
      <c r="I1749" s="4">
        <f>+VLOOKUP($A1749,DATOS_CAPACITACIONES!A:I,9,0)</f>
        <v>90</v>
      </c>
      <c r="J1749" s="2">
        <v>77103898</v>
      </c>
      <c r="K1749" s="4">
        <f>+VLOOKUP($J1749,DATOS_PERSONAL!B:C,2,0)</f>
        <v>1347</v>
      </c>
      <c r="L1749" s="4" t="str">
        <f>+VLOOKUP($J1749,DATOS_PERSONAL!B:D,3,0)</f>
        <v xml:space="preserve"> JHANDY EMIRO</v>
      </c>
      <c r="M1749" s="4" t="str">
        <f>+VLOOKUP($J1749,DATOS_PERSONAL!B:E,4,0)</f>
        <v>MARTINEZ OSPINO</v>
      </c>
      <c r="N1749" s="4" t="str">
        <f>+VLOOKUP($J1749,DATOS_PERSONAL!B:F,5,0)</f>
        <v>OROBERLÍN S.A.S.</v>
      </c>
      <c r="O1749" s="4">
        <f>+VLOOKUP($A1749,DATOS_CAPACITACIONES!A:N,11)</f>
        <v>65</v>
      </c>
      <c r="P1749" s="4">
        <f>+VLOOKUP($A1749,DATOS_CAPACITACIONES!A:L,12)</f>
        <v>65</v>
      </c>
      <c r="Q1749" s="3">
        <f t="shared" si="27"/>
        <v>1</v>
      </c>
    </row>
    <row r="1750" spans="1:17" ht="34.5" customHeight="1" x14ac:dyDescent="0.25">
      <c r="A1750" s="2">
        <v>73</v>
      </c>
      <c r="B1750" s="4" t="str">
        <f>+VLOOKUP($A1750,DATOS_CAPACITACIONES!A:B,2,0)</f>
        <v>SST</v>
      </c>
      <c r="C1750" s="4" t="str">
        <f>+VLOOKUP($A1750,DATOS_CAPACITACIONES!A:C,3,0)</f>
        <v xml:space="preserve">Seguridad vial </v>
      </c>
      <c r="D1750" s="4">
        <f>+VLOOKUP($A1750,DATOS_CAPACITACIONES!A:D,4,0)</f>
        <v>0</v>
      </c>
      <c r="E1750" s="4" t="str">
        <f>+VLOOKUP($A1750,DATOS_CAPACITACIONES!A:E,5,0)</f>
        <v xml:space="preserve">Felipe Arias </v>
      </c>
      <c r="F1750" s="4" t="str">
        <f>+VLOOKUP($A1750,DATOS_CAPACITACIONES!A:F,6,0)</f>
        <v xml:space="preserve">Felipe Arias </v>
      </c>
      <c r="G1750" s="4" t="str">
        <f>+VLOOKUP($A1750,DATOS_CAPACITACIONES!A:G,7,0)</f>
        <v xml:space="preserve">Finca El Pilar </v>
      </c>
      <c r="H1750" s="5">
        <f>+VLOOKUP($A1750,DATOS_CAPACITACIONES!A:H,8,0)</f>
        <v>44464</v>
      </c>
      <c r="I1750" s="4">
        <f>+VLOOKUP($A1750,DATOS_CAPACITACIONES!A:I,9,0)</f>
        <v>90</v>
      </c>
      <c r="J1750" s="2">
        <v>19118159</v>
      </c>
      <c r="K1750" s="4">
        <f>+VLOOKUP($J1750,DATOS_PERSONAL!B:C,2,0)</f>
        <v>1402</v>
      </c>
      <c r="L1750" s="4" t="str">
        <f>+VLOOKUP($J1750,DATOS_PERSONAL!B:D,3,0)</f>
        <v xml:space="preserve">NICANOR </v>
      </c>
      <c r="M1750" s="4" t="str">
        <f>+VLOOKUP($J1750,DATOS_PERSONAL!B:E,4,0)</f>
        <v>MARTINEZ GOMEZ</v>
      </c>
      <c r="N1750" s="4" t="str">
        <f>+VLOOKUP($J1750,DATOS_PERSONAL!B:F,5,0)</f>
        <v>OROBERLÍN S.A.S.</v>
      </c>
      <c r="O1750" s="4">
        <f>+VLOOKUP($A1750,DATOS_CAPACITACIONES!A:N,11)</f>
        <v>65</v>
      </c>
      <c r="P1750" s="4">
        <f>+VLOOKUP($A1750,DATOS_CAPACITACIONES!A:L,12)</f>
        <v>65</v>
      </c>
      <c r="Q1750" s="3">
        <f t="shared" si="27"/>
        <v>1</v>
      </c>
    </row>
    <row r="1751" spans="1:17" ht="34.5" customHeight="1" x14ac:dyDescent="0.25">
      <c r="A1751" s="2">
        <v>73</v>
      </c>
      <c r="B1751" s="4" t="str">
        <f>+VLOOKUP($A1751,DATOS_CAPACITACIONES!A:B,2,0)</f>
        <v>SST</v>
      </c>
      <c r="C1751" s="4" t="str">
        <f>+VLOOKUP($A1751,DATOS_CAPACITACIONES!A:C,3,0)</f>
        <v xml:space="preserve">Seguridad vial </v>
      </c>
      <c r="D1751" s="4">
        <f>+VLOOKUP($A1751,DATOS_CAPACITACIONES!A:D,4,0)</f>
        <v>0</v>
      </c>
      <c r="E1751" s="4" t="str">
        <f>+VLOOKUP($A1751,DATOS_CAPACITACIONES!A:E,5,0)</f>
        <v xml:space="preserve">Felipe Arias </v>
      </c>
      <c r="F1751" s="4" t="str">
        <f>+VLOOKUP($A1751,DATOS_CAPACITACIONES!A:F,6,0)</f>
        <v xml:space="preserve">Felipe Arias </v>
      </c>
      <c r="G1751" s="4" t="str">
        <f>+VLOOKUP($A1751,DATOS_CAPACITACIONES!A:G,7,0)</f>
        <v xml:space="preserve">Finca El Pilar </v>
      </c>
      <c r="H1751" s="5">
        <f>+VLOOKUP($A1751,DATOS_CAPACITACIONES!A:H,8,0)</f>
        <v>44464</v>
      </c>
      <c r="I1751" s="4">
        <f>+VLOOKUP($A1751,DATOS_CAPACITACIONES!A:I,9,0)</f>
        <v>90</v>
      </c>
      <c r="J1751" s="2">
        <v>1121909035</v>
      </c>
      <c r="K1751" s="4" t="str">
        <f>+VLOOKUP($J1751,DATOS_PERSONAL!B:C,2,0)</f>
        <v>N/A</v>
      </c>
      <c r="L1751" s="4" t="str">
        <f>+VLOOKUP($J1751,DATOS_PERSONAL!B:D,3,0)</f>
        <v xml:space="preserve"> GEORGE ALEXANDERSON</v>
      </c>
      <c r="M1751" s="4" t="str">
        <f>+VLOOKUP($J1751,DATOS_PERSONAL!B:E,4,0)</f>
        <v>MARROQUIN ARENAS</v>
      </c>
      <c r="N1751" s="4" t="str">
        <f>+VLOOKUP($J1751,DATOS_PERSONAL!B:F,5,0)</f>
        <v>PALMERAS CARARABO S.A.</v>
      </c>
      <c r="O1751" s="4">
        <f>+VLOOKUP($A1751,DATOS_CAPACITACIONES!A:N,11)</f>
        <v>65</v>
      </c>
      <c r="P1751" s="4">
        <f>+VLOOKUP($A1751,DATOS_CAPACITACIONES!A:L,12)</f>
        <v>65</v>
      </c>
      <c r="Q1751" s="3">
        <f t="shared" si="27"/>
        <v>1</v>
      </c>
    </row>
    <row r="1752" spans="1:17" ht="34.5" customHeight="1" x14ac:dyDescent="0.25">
      <c r="A1752" s="2">
        <v>73</v>
      </c>
      <c r="B1752" s="4" t="str">
        <f>+VLOOKUP($A1752,DATOS_CAPACITACIONES!A:B,2,0)</f>
        <v>SST</v>
      </c>
      <c r="C1752" s="4" t="str">
        <f>+VLOOKUP($A1752,DATOS_CAPACITACIONES!A:C,3,0)</f>
        <v xml:space="preserve">Seguridad vial </v>
      </c>
      <c r="D1752" s="4">
        <f>+VLOOKUP($A1752,DATOS_CAPACITACIONES!A:D,4,0)</f>
        <v>0</v>
      </c>
      <c r="E1752" s="4" t="str">
        <f>+VLOOKUP($A1752,DATOS_CAPACITACIONES!A:E,5,0)</f>
        <v xml:space="preserve">Felipe Arias </v>
      </c>
      <c r="F1752" s="4" t="str">
        <f>+VLOOKUP($A1752,DATOS_CAPACITACIONES!A:F,6,0)</f>
        <v xml:space="preserve">Felipe Arias </v>
      </c>
      <c r="G1752" s="4" t="str">
        <f>+VLOOKUP($A1752,DATOS_CAPACITACIONES!A:G,7,0)</f>
        <v xml:space="preserve">Finca El Pilar </v>
      </c>
      <c r="H1752" s="5">
        <f>+VLOOKUP($A1752,DATOS_CAPACITACIONES!A:H,8,0)</f>
        <v>44464</v>
      </c>
      <c r="I1752" s="4">
        <f>+VLOOKUP($A1752,DATOS_CAPACITACIONES!A:I,9,0)</f>
        <v>90</v>
      </c>
      <c r="J1752" s="2">
        <v>1006799330</v>
      </c>
      <c r="K1752" s="4" t="str">
        <f>+VLOOKUP($J1752,DATOS_PERSONAL!B:C,2,0)</f>
        <v>N/A</v>
      </c>
      <c r="L1752" s="4" t="str">
        <f>+VLOOKUP($J1752,DATOS_PERSONAL!B:D,3,0)</f>
        <v xml:space="preserve">SEBASTIAN DAVID </v>
      </c>
      <c r="M1752" s="4" t="str">
        <f>+VLOOKUP($J1752,DATOS_PERSONAL!B:E,4,0)</f>
        <v>MAHECHA MOLINA</v>
      </c>
      <c r="N1752" s="4" t="str">
        <f>+VLOOKUP($J1752,DATOS_PERSONAL!B:F,5,0)</f>
        <v>PALMERAS CARARABO S.A.</v>
      </c>
      <c r="O1752" s="4">
        <f>+VLOOKUP($A1752,DATOS_CAPACITACIONES!A:N,11)</f>
        <v>65</v>
      </c>
      <c r="P1752" s="4">
        <f>+VLOOKUP($A1752,DATOS_CAPACITACIONES!A:L,12)</f>
        <v>65</v>
      </c>
      <c r="Q1752" s="3">
        <f t="shared" si="27"/>
        <v>1</v>
      </c>
    </row>
    <row r="1753" spans="1:17" ht="34.5" customHeight="1" x14ac:dyDescent="0.25">
      <c r="A1753" s="2">
        <v>73</v>
      </c>
      <c r="B1753" s="4" t="str">
        <f>+VLOOKUP($A1753,DATOS_CAPACITACIONES!A:B,2,0)</f>
        <v>SST</v>
      </c>
      <c r="C1753" s="4" t="str">
        <f>+VLOOKUP($A1753,DATOS_CAPACITACIONES!A:C,3,0)</f>
        <v xml:space="preserve">Seguridad vial </v>
      </c>
      <c r="D1753" s="4">
        <f>+VLOOKUP($A1753,DATOS_CAPACITACIONES!A:D,4,0)</f>
        <v>0</v>
      </c>
      <c r="E1753" s="4" t="str">
        <f>+VLOOKUP($A1753,DATOS_CAPACITACIONES!A:E,5,0)</f>
        <v xml:space="preserve">Felipe Arias </v>
      </c>
      <c r="F1753" s="4" t="str">
        <f>+VLOOKUP($A1753,DATOS_CAPACITACIONES!A:F,6,0)</f>
        <v xml:space="preserve">Felipe Arias </v>
      </c>
      <c r="G1753" s="4" t="str">
        <f>+VLOOKUP($A1753,DATOS_CAPACITACIONES!A:G,7,0)</f>
        <v xml:space="preserve">Finca El Pilar </v>
      </c>
      <c r="H1753" s="5">
        <f>+VLOOKUP($A1753,DATOS_CAPACITACIONES!A:H,8,0)</f>
        <v>44464</v>
      </c>
      <c r="I1753" s="4">
        <f>+VLOOKUP($A1753,DATOS_CAPACITACIONES!A:I,9,0)</f>
        <v>90</v>
      </c>
      <c r="J1753" s="2">
        <v>1121890868</v>
      </c>
      <c r="K1753" s="4" t="str">
        <f>+VLOOKUP($J1753,DATOS_PERSONAL!B:C,2,0)</f>
        <v>N/A</v>
      </c>
      <c r="L1753" s="4" t="str">
        <f>+VLOOKUP($J1753,DATOS_PERSONAL!B:D,3,0)</f>
        <v>JAIME</v>
      </c>
      <c r="M1753" s="4" t="str">
        <f>+VLOOKUP($J1753,DATOS_PERSONAL!B:E,4,0)</f>
        <v>LOZADA</v>
      </c>
      <c r="N1753" s="4" t="str">
        <f>+VLOOKUP($J1753,DATOS_PERSONAL!B:F,5,0)</f>
        <v>PALMERAS CARARABO S.A.</v>
      </c>
      <c r="O1753" s="4">
        <f>+VLOOKUP($A1753,DATOS_CAPACITACIONES!A:N,11)</f>
        <v>65</v>
      </c>
      <c r="P1753" s="4">
        <f>+VLOOKUP($A1753,DATOS_CAPACITACIONES!A:L,12)</f>
        <v>65</v>
      </c>
      <c r="Q1753" s="3">
        <f t="shared" si="27"/>
        <v>1</v>
      </c>
    </row>
    <row r="1754" spans="1:17" ht="34.5" customHeight="1" x14ac:dyDescent="0.25">
      <c r="A1754" s="2">
        <v>73</v>
      </c>
      <c r="B1754" s="4" t="str">
        <f>+VLOOKUP($A1754,DATOS_CAPACITACIONES!A:B,2,0)</f>
        <v>SST</v>
      </c>
      <c r="C1754" s="4" t="str">
        <f>+VLOOKUP($A1754,DATOS_CAPACITACIONES!A:C,3,0)</f>
        <v xml:space="preserve">Seguridad vial </v>
      </c>
      <c r="D1754" s="4">
        <f>+VLOOKUP($A1754,DATOS_CAPACITACIONES!A:D,4,0)</f>
        <v>0</v>
      </c>
      <c r="E1754" s="4" t="str">
        <f>+VLOOKUP($A1754,DATOS_CAPACITACIONES!A:E,5,0)</f>
        <v xml:space="preserve">Felipe Arias </v>
      </c>
      <c r="F1754" s="4" t="str">
        <f>+VLOOKUP($A1754,DATOS_CAPACITACIONES!A:F,6,0)</f>
        <v xml:space="preserve">Felipe Arias </v>
      </c>
      <c r="G1754" s="4" t="str">
        <f>+VLOOKUP($A1754,DATOS_CAPACITACIONES!A:G,7,0)</f>
        <v xml:space="preserve">Finca El Pilar </v>
      </c>
      <c r="H1754" s="5">
        <f>+VLOOKUP($A1754,DATOS_CAPACITACIONES!A:H,8,0)</f>
        <v>44464</v>
      </c>
      <c r="I1754" s="4">
        <f>+VLOOKUP($A1754,DATOS_CAPACITACIONES!A:I,9,0)</f>
        <v>90</v>
      </c>
      <c r="J1754" s="2">
        <v>7837936</v>
      </c>
      <c r="K1754" s="4">
        <f>+VLOOKUP($J1754,DATOS_PERSONAL!B:C,2,0)</f>
        <v>1011</v>
      </c>
      <c r="L1754" s="4" t="str">
        <f>+VLOOKUP($J1754,DATOS_PERSONAL!B:D,3,0)</f>
        <v xml:space="preserve"> WILSON</v>
      </c>
      <c r="M1754" s="4" t="str">
        <f>+VLOOKUP($J1754,DATOS_PERSONAL!B:E,4,0)</f>
        <v>LOPEZ RINCON</v>
      </c>
      <c r="N1754" s="4" t="str">
        <f>+VLOOKUP($J1754,DATOS_PERSONAL!B:F,5,0)</f>
        <v>OROBERLÍN S.A.S.</v>
      </c>
      <c r="O1754" s="4">
        <f>+VLOOKUP($A1754,DATOS_CAPACITACIONES!A:N,11)</f>
        <v>65</v>
      </c>
      <c r="P1754" s="4">
        <f>+VLOOKUP($A1754,DATOS_CAPACITACIONES!A:L,12)</f>
        <v>65</v>
      </c>
      <c r="Q1754" s="3">
        <f t="shared" si="27"/>
        <v>1</v>
      </c>
    </row>
    <row r="1755" spans="1:17" ht="34.5" customHeight="1" x14ac:dyDescent="0.25">
      <c r="A1755" s="2">
        <v>73</v>
      </c>
      <c r="B1755" s="4" t="str">
        <f>+VLOOKUP($A1755,DATOS_CAPACITACIONES!A:B,2,0)</f>
        <v>SST</v>
      </c>
      <c r="C1755" s="4" t="str">
        <f>+VLOOKUP($A1755,DATOS_CAPACITACIONES!A:C,3,0)</f>
        <v xml:space="preserve">Seguridad vial </v>
      </c>
      <c r="D1755" s="4">
        <f>+VLOOKUP($A1755,DATOS_CAPACITACIONES!A:D,4,0)</f>
        <v>0</v>
      </c>
      <c r="E1755" s="4" t="str">
        <f>+VLOOKUP($A1755,DATOS_CAPACITACIONES!A:E,5,0)</f>
        <v xml:space="preserve">Felipe Arias </v>
      </c>
      <c r="F1755" s="4" t="str">
        <f>+VLOOKUP($A1755,DATOS_CAPACITACIONES!A:F,6,0)</f>
        <v xml:space="preserve">Felipe Arias </v>
      </c>
      <c r="G1755" s="4" t="str">
        <f>+VLOOKUP($A1755,DATOS_CAPACITACIONES!A:G,7,0)</f>
        <v xml:space="preserve">Finca El Pilar </v>
      </c>
      <c r="H1755" s="5">
        <f>+VLOOKUP($A1755,DATOS_CAPACITACIONES!A:H,8,0)</f>
        <v>44464</v>
      </c>
      <c r="I1755" s="4">
        <f>+VLOOKUP($A1755,DATOS_CAPACITACIONES!A:I,9,0)</f>
        <v>90</v>
      </c>
      <c r="J1755" s="2">
        <v>1501103</v>
      </c>
      <c r="K1755" s="4" t="str">
        <f>+VLOOKUP($J1755,DATOS_PERSONAL!B:C,2,0)</f>
        <v>N/A</v>
      </c>
      <c r="L1755" s="4" t="str">
        <f>+VLOOKUP($J1755,DATOS_PERSONAL!B:D,3,0)</f>
        <v>PANTALEON</v>
      </c>
      <c r="M1755" s="4" t="str">
        <f>+VLOOKUP($J1755,DATOS_PERSONAL!B:E,4,0)</f>
        <v>LARRAHONDO SANDOVAL</v>
      </c>
      <c r="N1755" s="4" t="str">
        <f>+VLOOKUP($J1755,DATOS_PERSONAL!B:F,5,0)</f>
        <v>PALMERAS CARARABO S.A.</v>
      </c>
      <c r="O1755" s="4">
        <f>+VLOOKUP($A1755,DATOS_CAPACITACIONES!A:N,11)</f>
        <v>65</v>
      </c>
      <c r="P1755" s="4">
        <f>+VLOOKUP($A1755,DATOS_CAPACITACIONES!A:L,12)</f>
        <v>65</v>
      </c>
      <c r="Q1755" s="3">
        <f t="shared" si="27"/>
        <v>1</v>
      </c>
    </row>
    <row r="1756" spans="1:17" ht="34.5" customHeight="1" x14ac:dyDescent="0.25">
      <c r="A1756" s="2">
        <v>73</v>
      </c>
      <c r="B1756" s="4" t="str">
        <f>+VLOOKUP($A1756,DATOS_CAPACITACIONES!A:B,2,0)</f>
        <v>SST</v>
      </c>
      <c r="C1756" s="4" t="str">
        <f>+VLOOKUP($A1756,DATOS_CAPACITACIONES!A:C,3,0)</f>
        <v xml:space="preserve">Seguridad vial </v>
      </c>
      <c r="D1756" s="4">
        <f>+VLOOKUP($A1756,DATOS_CAPACITACIONES!A:D,4,0)</f>
        <v>0</v>
      </c>
      <c r="E1756" s="4" t="str">
        <f>+VLOOKUP($A1756,DATOS_CAPACITACIONES!A:E,5,0)</f>
        <v xml:space="preserve">Felipe Arias </v>
      </c>
      <c r="F1756" s="4" t="str">
        <f>+VLOOKUP($A1756,DATOS_CAPACITACIONES!A:F,6,0)</f>
        <v xml:space="preserve">Felipe Arias </v>
      </c>
      <c r="G1756" s="4" t="str">
        <f>+VLOOKUP($A1756,DATOS_CAPACITACIONES!A:G,7,0)</f>
        <v xml:space="preserve">Finca El Pilar </v>
      </c>
      <c r="H1756" s="5">
        <f>+VLOOKUP($A1756,DATOS_CAPACITACIONES!A:H,8,0)</f>
        <v>44464</v>
      </c>
      <c r="I1756" s="4">
        <f>+VLOOKUP($A1756,DATOS_CAPACITACIONES!A:I,9,0)</f>
        <v>90</v>
      </c>
      <c r="J1756" s="2">
        <v>1143826359</v>
      </c>
      <c r="K1756" s="4" t="str">
        <f>+VLOOKUP($J1756,DATOS_PERSONAL!B:C,2,0)</f>
        <v>N/A</v>
      </c>
      <c r="L1756" s="4" t="str">
        <f>+VLOOKUP($J1756,DATOS_PERSONAL!B:D,3,0)</f>
        <v>ANDERSON</v>
      </c>
      <c r="M1756" s="4" t="str">
        <f>+VLOOKUP($J1756,DATOS_PERSONAL!B:E,4,0)</f>
        <v xml:space="preserve">LARRAHONDO MARTINEZ </v>
      </c>
      <c r="N1756" s="4" t="str">
        <f>+VLOOKUP($J1756,DATOS_PERSONAL!B:F,5,0)</f>
        <v>PALMERAS CARARABO S.A.</v>
      </c>
      <c r="O1756" s="4">
        <f>+VLOOKUP($A1756,DATOS_CAPACITACIONES!A:N,11)</f>
        <v>65</v>
      </c>
      <c r="P1756" s="4">
        <f>+VLOOKUP($A1756,DATOS_CAPACITACIONES!A:L,12)</f>
        <v>65</v>
      </c>
      <c r="Q1756" s="3">
        <f t="shared" si="27"/>
        <v>1</v>
      </c>
    </row>
    <row r="1757" spans="1:17" ht="34.5" customHeight="1" x14ac:dyDescent="0.25">
      <c r="A1757" s="2">
        <v>73</v>
      </c>
      <c r="B1757" s="4" t="str">
        <f>+VLOOKUP($A1757,DATOS_CAPACITACIONES!A:B,2,0)</f>
        <v>SST</v>
      </c>
      <c r="C1757" s="4" t="str">
        <f>+VLOOKUP($A1757,DATOS_CAPACITACIONES!A:C,3,0)</f>
        <v xml:space="preserve">Seguridad vial </v>
      </c>
      <c r="D1757" s="4">
        <f>+VLOOKUP($A1757,DATOS_CAPACITACIONES!A:D,4,0)</f>
        <v>0</v>
      </c>
      <c r="E1757" s="4" t="str">
        <f>+VLOOKUP($A1757,DATOS_CAPACITACIONES!A:E,5,0)</f>
        <v xml:space="preserve">Felipe Arias </v>
      </c>
      <c r="F1757" s="4" t="str">
        <f>+VLOOKUP($A1757,DATOS_CAPACITACIONES!A:F,6,0)</f>
        <v xml:space="preserve">Felipe Arias </v>
      </c>
      <c r="G1757" s="4" t="str">
        <f>+VLOOKUP($A1757,DATOS_CAPACITACIONES!A:G,7,0)</f>
        <v xml:space="preserve">Finca El Pilar </v>
      </c>
      <c r="H1757" s="5">
        <f>+VLOOKUP($A1757,DATOS_CAPACITACIONES!A:H,8,0)</f>
        <v>44464</v>
      </c>
      <c r="I1757" s="4">
        <f>+VLOOKUP($A1757,DATOS_CAPACITACIONES!A:I,9,0)</f>
        <v>90</v>
      </c>
      <c r="J1757" s="2">
        <v>1063724340</v>
      </c>
      <c r="K1757" s="4">
        <f>+VLOOKUP($J1757,DATOS_PERSONAL!B:C,2,0)</f>
        <v>1345</v>
      </c>
      <c r="L1757" s="4" t="str">
        <f>+VLOOKUP($J1757,DATOS_PERSONAL!B:D,3,0)</f>
        <v xml:space="preserve"> LUIS ALBERTO</v>
      </c>
      <c r="M1757" s="4" t="str">
        <f>+VLOOKUP($J1757,DATOS_PERSONAL!B:E,4,0)</f>
        <v>JULIO ANAYA</v>
      </c>
      <c r="N1757" s="4" t="str">
        <f>+VLOOKUP($J1757,DATOS_PERSONAL!B:F,5,0)</f>
        <v>OROBERLÍN S.A.S.</v>
      </c>
      <c r="O1757" s="4">
        <f>+VLOOKUP($A1757,DATOS_CAPACITACIONES!A:N,11)</f>
        <v>65</v>
      </c>
      <c r="P1757" s="4">
        <f>+VLOOKUP($A1757,DATOS_CAPACITACIONES!A:L,12)</f>
        <v>65</v>
      </c>
      <c r="Q1757" s="3">
        <f t="shared" si="27"/>
        <v>1</v>
      </c>
    </row>
    <row r="1758" spans="1:17" ht="34.5" customHeight="1" x14ac:dyDescent="0.25">
      <c r="A1758" s="2">
        <v>73</v>
      </c>
      <c r="B1758" s="4" t="str">
        <f>+VLOOKUP($A1758,DATOS_CAPACITACIONES!A:B,2,0)</f>
        <v>SST</v>
      </c>
      <c r="C1758" s="4" t="str">
        <f>+VLOOKUP($A1758,DATOS_CAPACITACIONES!A:C,3,0)</f>
        <v xml:space="preserve">Seguridad vial </v>
      </c>
      <c r="D1758" s="4">
        <f>+VLOOKUP($A1758,DATOS_CAPACITACIONES!A:D,4,0)</f>
        <v>0</v>
      </c>
      <c r="E1758" s="4" t="str">
        <f>+VLOOKUP($A1758,DATOS_CAPACITACIONES!A:E,5,0)</f>
        <v xml:space="preserve">Felipe Arias </v>
      </c>
      <c r="F1758" s="4" t="str">
        <f>+VLOOKUP($A1758,DATOS_CAPACITACIONES!A:F,6,0)</f>
        <v xml:space="preserve">Felipe Arias </v>
      </c>
      <c r="G1758" s="4" t="str">
        <f>+VLOOKUP($A1758,DATOS_CAPACITACIONES!A:G,7,0)</f>
        <v xml:space="preserve">Finca El Pilar </v>
      </c>
      <c r="H1758" s="5">
        <f>+VLOOKUP($A1758,DATOS_CAPACITACIONES!A:H,8,0)</f>
        <v>44464</v>
      </c>
      <c r="I1758" s="4">
        <f>+VLOOKUP($A1758,DATOS_CAPACITACIONES!A:I,9,0)</f>
        <v>90</v>
      </c>
      <c r="J1758" s="2">
        <v>1006656554</v>
      </c>
      <c r="K1758" s="4">
        <f>+VLOOKUP($J1758,DATOS_PERSONAL!B:C,2,0)</f>
        <v>1009</v>
      </c>
      <c r="L1758" s="4" t="str">
        <f>+VLOOKUP($J1758,DATOS_PERSONAL!B:D,3,0)</f>
        <v>OLGA</v>
      </c>
      <c r="M1758" s="4" t="str">
        <f>+VLOOKUP($J1758,DATOS_PERSONAL!B:E,4,0)</f>
        <v xml:space="preserve">JARAMILLO RODRIGUEZ </v>
      </c>
      <c r="N1758" s="4" t="str">
        <f>+VLOOKUP($J1758,DATOS_PERSONAL!B:F,5,0)</f>
        <v>OROBERLÍN S.A.S.</v>
      </c>
      <c r="O1758" s="4">
        <f>+VLOOKUP($A1758,DATOS_CAPACITACIONES!A:N,11)</f>
        <v>65</v>
      </c>
      <c r="P1758" s="4">
        <f>+VLOOKUP($A1758,DATOS_CAPACITACIONES!A:L,12)</f>
        <v>65</v>
      </c>
      <c r="Q1758" s="3">
        <f t="shared" si="27"/>
        <v>1</v>
      </c>
    </row>
    <row r="1759" spans="1:17" ht="34.5" customHeight="1" x14ac:dyDescent="0.25">
      <c r="A1759" s="2">
        <v>73</v>
      </c>
      <c r="B1759" s="4" t="str">
        <f>+VLOOKUP($A1759,DATOS_CAPACITACIONES!A:B,2,0)</f>
        <v>SST</v>
      </c>
      <c r="C1759" s="4" t="str">
        <f>+VLOOKUP($A1759,DATOS_CAPACITACIONES!A:C,3,0)</f>
        <v xml:space="preserve">Seguridad vial </v>
      </c>
      <c r="D1759" s="4">
        <f>+VLOOKUP($A1759,DATOS_CAPACITACIONES!A:D,4,0)</f>
        <v>0</v>
      </c>
      <c r="E1759" s="4" t="str">
        <f>+VLOOKUP($A1759,DATOS_CAPACITACIONES!A:E,5,0)</f>
        <v xml:space="preserve">Felipe Arias </v>
      </c>
      <c r="F1759" s="4" t="str">
        <f>+VLOOKUP($A1759,DATOS_CAPACITACIONES!A:F,6,0)</f>
        <v xml:space="preserve">Felipe Arias </v>
      </c>
      <c r="G1759" s="4" t="str">
        <f>+VLOOKUP($A1759,DATOS_CAPACITACIONES!A:G,7,0)</f>
        <v xml:space="preserve">Finca El Pilar </v>
      </c>
      <c r="H1759" s="5">
        <f>+VLOOKUP($A1759,DATOS_CAPACITACIONES!A:H,8,0)</f>
        <v>44464</v>
      </c>
      <c r="I1759" s="4">
        <f>+VLOOKUP($A1759,DATOS_CAPACITACIONES!A:I,9,0)</f>
        <v>90</v>
      </c>
      <c r="J1759" s="2">
        <v>1119888284</v>
      </c>
      <c r="K1759" s="4" t="str">
        <f>+VLOOKUP($J1759,DATOS_PERSONAL!B:C,2,0)</f>
        <v>N/A</v>
      </c>
      <c r="L1759" s="4" t="str">
        <f>+VLOOKUP($J1759,DATOS_PERSONAL!B:D,3,0)</f>
        <v>OSCAR</v>
      </c>
      <c r="M1759" s="4" t="str">
        <f>+VLOOKUP($J1759,DATOS_PERSONAL!B:E,4,0)</f>
        <v>JARAMILLO RODRIGUEZ</v>
      </c>
      <c r="N1759" s="4" t="str">
        <f>+VLOOKUP($J1759,DATOS_PERSONAL!B:F,5,0)</f>
        <v>PALMERAS CARARABO S.A.</v>
      </c>
      <c r="O1759" s="4">
        <f>+VLOOKUP($A1759,DATOS_CAPACITACIONES!A:N,11)</f>
        <v>65</v>
      </c>
      <c r="P1759" s="4">
        <f>+VLOOKUP($A1759,DATOS_CAPACITACIONES!A:L,12)</f>
        <v>65</v>
      </c>
      <c r="Q1759" s="3">
        <f t="shared" si="27"/>
        <v>1</v>
      </c>
    </row>
    <row r="1760" spans="1:17" ht="34.5" customHeight="1" x14ac:dyDescent="0.25">
      <c r="A1760" s="2">
        <v>73</v>
      </c>
      <c r="B1760" s="4" t="str">
        <f>+VLOOKUP($A1760,DATOS_CAPACITACIONES!A:B,2,0)</f>
        <v>SST</v>
      </c>
      <c r="C1760" s="4" t="str">
        <f>+VLOOKUP($A1760,DATOS_CAPACITACIONES!A:C,3,0)</f>
        <v xml:space="preserve">Seguridad vial </v>
      </c>
      <c r="D1760" s="4">
        <f>+VLOOKUP($A1760,DATOS_CAPACITACIONES!A:D,4,0)</f>
        <v>0</v>
      </c>
      <c r="E1760" s="4" t="str">
        <f>+VLOOKUP($A1760,DATOS_CAPACITACIONES!A:E,5,0)</f>
        <v xml:space="preserve">Felipe Arias </v>
      </c>
      <c r="F1760" s="4" t="str">
        <f>+VLOOKUP($A1760,DATOS_CAPACITACIONES!A:F,6,0)</f>
        <v xml:space="preserve">Felipe Arias </v>
      </c>
      <c r="G1760" s="4" t="str">
        <f>+VLOOKUP($A1760,DATOS_CAPACITACIONES!A:G,7,0)</f>
        <v xml:space="preserve">Finca El Pilar </v>
      </c>
      <c r="H1760" s="5">
        <f>+VLOOKUP($A1760,DATOS_CAPACITACIONES!A:H,8,0)</f>
        <v>44464</v>
      </c>
      <c r="I1760" s="4">
        <f>+VLOOKUP($A1760,DATOS_CAPACITACIONES!A:I,9,0)</f>
        <v>90</v>
      </c>
      <c r="J1760" s="2">
        <v>1121910483</v>
      </c>
      <c r="K1760" s="4">
        <f>+VLOOKUP($J1760,DATOS_PERSONAL!B:C,2,0)</f>
        <v>1538</v>
      </c>
      <c r="L1760" s="4" t="str">
        <f>+VLOOKUP($J1760,DATOS_PERSONAL!B:D,3,0)</f>
        <v>ADRIANA</v>
      </c>
      <c r="M1760" s="4" t="str">
        <f>+VLOOKUP($J1760,DATOS_PERSONAL!B:E,4,0)</f>
        <v xml:space="preserve">JARAMILLO OVALLE </v>
      </c>
      <c r="N1760" s="4" t="str">
        <f>+VLOOKUP($J1760,DATOS_PERSONAL!B:F,5,0)</f>
        <v>OROBERLÍN S.A.S.</v>
      </c>
      <c r="O1760" s="4">
        <f>+VLOOKUP($A1760,DATOS_CAPACITACIONES!A:N,11)</f>
        <v>65</v>
      </c>
      <c r="P1760" s="4">
        <f>+VLOOKUP($A1760,DATOS_CAPACITACIONES!A:L,12)</f>
        <v>65</v>
      </c>
      <c r="Q1760" s="3">
        <f t="shared" si="27"/>
        <v>1</v>
      </c>
    </row>
    <row r="1761" spans="1:17" ht="34.5" customHeight="1" x14ac:dyDescent="0.25">
      <c r="A1761" s="2">
        <v>73</v>
      </c>
      <c r="B1761" s="4" t="str">
        <f>+VLOOKUP($A1761,DATOS_CAPACITACIONES!A:B,2,0)</f>
        <v>SST</v>
      </c>
      <c r="C1761" s="4" t="str">
        <f>+VLOOKUP($A1761,DATOS_CAPACITACIONES!A:C,3,0)</f>
        <v xml:space="preserve">Seguridad vial </v>
      </c>
      <c r="D1761" s="4">
        <f>+VLOOKUP($A1761,DATOS_CAPACITACIONES!A:D,4,0)</f>
        <v>0</v>
      </c>
      <c r="E1761" s="4" t="str">
        <f>+VLOOKUP($A1761,DATOS_CAPACITACIONES!A:E,5,0)</f>
        <v xml:space="preserve">Felipe Arias </v>
      </c>
      <c r="F1761" s="4" t="str">
        <f>+VLOOKUP($A1761,DATOS_CAPACITACIONES!A:F,6,0)</f>
        <v xml:space="preserve">Felipe Arias </v>
      </c>
      <c r="G1761" s="4" t="str">
        <f>+VLOOKUP($A1761,DATOS_CAPACITACIONES!A:G,7,0)</f>
        <v xml:space="preserve">Finca El Pilar </v>
      </c>
      <c r="H1761" s="5">
        <f>+VLOOKUP($A1761,DATOS_CAPACITACIONES!A:H,8,0)</f>
        <v>44464</v>
      </c>
      <c r="I1761" s="4">
        <f>+VLOOKUP($A1761,DATOS_CAPACITACIONES!A:I,9,0)</f>
        <v>90</v>
      </c>
      <c r="J1761" s="2">
        <v>3271447</v>
      </c>
      <c r="K1761" s="4">
        <f>+VLOOKUP($J1761,DATOS_PERSONAL!B:C,2,0)</f>
        <v>1346</v>
      </c>
      <c r="L1761" s="4" t="str">
        <f>+VLOOKUP($J1761,DATOS_PERSONAL!B:D,3,0)</f>
        <v xml:space="preserve"> JOSE ANTONIO</v>
      </c>
      <c r="M1761" s="4" t="str">
        <f>+VLOOKUP($J1761,DATOS_PERSONAL!B:E,4,0)</f>
        <v>HERRERA MELO</v>
      </c>
      <c r="N1761" s="4" t="str">
        <f>+VLOOKUP($J1761,DATOS_PERSONAL!B:F,5,0)</f>
        <v>OROBERLÍN S.A.S.</v>
      </c>
      <c r="O1761" s="4">
        <f>+VLOOKUP($A1761,DATOS_CAPACITACIONES!A:N,11)</f>
        <v>65</v>
      </c>
      <c r="P1761" s="4">
        <f>+VLOOKUP($A1761,DATOS_CAPACITACIONES!A:L,12)</f>
        <v>65</v>
      </c>
      <c r="Q1761" s="3">
        <f t="shared" si="27"/>
        <v>1</v>
      </c>
    </row>
    <row r="1762" spans="1:17" ht="34.5" customHeight="1" x14ac:dyDescent="0.25">
      <c r="A1762" s="2">
        <v>73</v>
      </c>
      <c r="B1762" s="4" t="str">
        <f>+VLOOKUP($A1762,DATOS_CAPACITACIONES!A:B,2,0)</f>
        <v>SST</v>
      </c>
      <c r="C1762" s="4" t="str">
        <f>+VLOOKUP($A1762,DATOS_CAPACITACIONES!A:C,3,0)</f>
        <v xml:space="preserve">Seguridad vial </v>
      </c>
      <c r="D1762" s="4">
        <f>+VLOOKUP($A1762,DATOS_CAPACITACIONES!A:D,4,0)</f>
        <v>0</v>
      </c>
      <c r="E1762" s="4" t="str">
        <f>+VLOOKUP($A1762,DATOS_CAPACITACIONES!A:E,5,0)</f>
        <v xml:space="preserve">Felipe Arias </v>
      </c>
      <c r="F1762" s="4" t="str">
        <f>+VLOOKUP($A1762,DATOS_CAPACITACIONES!A:F,6,0)</f>
        <v xml:space="preserve">Felipe Arias </v>
      </c>
      <c r="G1762" s="4" t="str">
        <f>+VLOOKUP($A1762,DATOS_CAPACITACIONES!A:G,7,0)</f>
        <v xml:space="preserve">Finca El Pilar </v>
      </c>
      <c r="H1762" s="5">
        <f>+VLOOKUP($A1762,DATOS_CAPACITACIONES!A:H,8,0)</f>
        <v>44464</v>
      </c>
      <c r="I1762" s="4">
        <f>+VLOOKUP($A1762,DATOS_CAPACITACIONES!A:I,9,0)</f>
        <v>90</v>
      </c>
      <c r="J1762" s="2">
        <v>1121934150</v>
      </c>
      <c r="K1762" s="4">
        <f>+VLOOKUP($J1762,DATOS_PERSONAL!B:C,2,0)</f>
        <v>1058</v>
      </c>
      <c r="L1762" s="4" t="str">
        <f>+VLOOKUP($J1762,DATOS_PERSONAL!B:D,3,0)</f>
        <v xml:space="preserve"> YULIAN ANDRES</v>
      </c>
      <c r="M1762" s="4" t="str">
        <f>+VLOOKUP($J1762,DATOS_PERSONAL!B:E,4,0)</f>
        <v>HERNANDEZ MORENO</v>
      </c>
      <c r="N1762" s="4" t="str">
        <f>+VLOOKUP($J1762,DATOS_PERSONAL!B:F,5,0)</f>
        <v>OROBERLÍN S.A.S.</v>
      </c>
      <c r="O1762" s="4">
        <f>+VLOOKUP($A1762,DATOS_CAPACITACIONES!A:N,11)</f>
        <v>65</v>
      </c>
      <c r="P1762" s="4">
        <f>+VLOOKUP($A1762,DATOS_CAPACITACIONES!A:L,12)</f>
        <v>65</v>
      </c>
      <c r="Q1762" s="3">
        <f t="shared" si="27"/>
        <v>1</v>
      </c>
    </row>
    <row r="1763" spans="1:17" ht="34.5" customHeight="1" x14ac:dyDescent="0.25">
      <c r="A1763" s="2">
        <v>73</v>
      </c>
      <c r="B1763" s="4" t="str">
        <f>+VLOOKUP($A1763,DATOS_CAPACITACIONES!A:B,2,0)</f>
        <v>SST</v>
      </c>
      <c r="C1763" s="4" t="str">
        <f>+VLOOKUP($A1763,DATOS_CAPACITACIONES!A:C,3,0)</f>
        <v xml:space="preserve">Seguridad vial </v>
      </c>
      <c r="D1763" s="4">
        <f>+VLOOKUP($A1763,DATOS_CAPACITACIONES!A:D,4,0)</f>
        <v>0</v>
      </c>
      <c r="E1763" s="4" t="str">
        <f>+VLOOKUP($A1763,DATOS_CAPACITACIONES!A:E,5,0)</f>
        <v xml:space="preserve">Felipe Arias </v>
      </c>
      <c r="F1763" s="4" t="str">
        <f>+VLOOKUP($A1763,DATOS_CAPACITACIONES!A:F,6,0)</f>
        <v xml:space="preserve">Felipe Arias </v>
      </c>
      <c r="G1763" s="4" t="str">
        <f>+VLOOKUP($A1763,DATOS_CAPACITACIONES!A:G,7,0)</f>
        <v xml:space="preserve">Finca El Pilar </v>
      </c>
      <c r="H1763" s="5">
        <f>+VLOOKUP($A1763,DATOS_CAPACITACIONES!A:H,8,0)</f>
        <v>44464</v>
      </c>
      <c r="I1763" s="4">
        <f>+VLOOKUP($A1763,DATOS_CAPACITACIONES!A:I,9,0)</f>
        <v>90</v>
      </c>
      <c r="J1763" s="2">
        <v>1007329990</v>
      </c>
      <c r="K1763" s="4">
        <f>+VLOOKUP($J1763,DATOS_PERSONAL!B:C,2,0)</f>
        <v>1101</v>
      </c>
      <c r="L1763" s="4" t="str">
        <f>+VLOOKUP($J1763,DATOS_PERSONAL!B:D,3,0)</f>
        <v>ADRIANA</v>
      </c>
      <c r="M1763" s="4" t="str">
        <f>+VLOOKUP($J1763,DATOS_PERSONAL!B:E,4,0)</f>
        <v xml:space="preserve">HERNANDEZ LONDOÑO </v>
      </c>
      <c r="N1763" s="4" t="str">
        <f>+VLOOKUP($J1763,DATOS_PERSONAL!B:F,5,0)</f>
        <v>OROBERLÍN S.A.S.</v>
      </c>
      <c r="O1763" s="4">
        <f>+VLOOKUP($A1763,DATOS_CAPACITACIONES!A:N,11)</f>
        <v>65</v>
      </c>
      <c r="P1763" s="4">
        <f>+VLOOKUP($A1763,DATOS_CAPACITACIONES!A:L,12)</f>
        <v>65</v>
      </c>
      <c r="Q1763" s="3">
        <f t="shared" si="27"/>
        <v>1</v>
      </c>
    </row>
    <row r="1764" spans="1:17" ht="34.5" customHeight="1" x14ac:dyDescent="0.25">
      <c r="A1764" s="2">
        <v>73</v>
      </c>
      <c r="B1764" s="4" t="str">
        <f>+VLOOKUP($A1764,DATOS_CAPACITACIONES!A:B,2,0)</f>
        <v>SST</v>
      </c>
      <c r="C1764" s="4" t="str">
        <f>+VLOOKUP($A1764,DATOS_CAPACITACIONES!A:C,3,0)</f>
        <v xml:space="preserve">Seguridad vial </v>
      </c>
      <c r="D1764" s="4">
        <f>+VLOOKUP($A1764,DATOS_CAPACITACIONES!A:D,4,0)</f>
        <v>0</v>
      </c>
      <c r="E1764" s="4" t="str">
        <f>+VLOOKUP($A1764,DATOS_CAPACITACIONES!A:E,5,0)</f>
        <v xml:space="preserve">Felipe Arias </v>
      </c>
      <c r="F1764" s="4" t="str">
        <f>+VLOOKUP($A1764,DATOS_CAPACITACIONES!A:F,6,0)</f>
        <v xml:space="preserve">Felipe Arias </v>
      </c>
      <c r="G1764" s="4" t="str">
        <f>+VLOOKUP($A1764,DATOS_CAPACITACIONES!A:G,7,0)</f>
        <v xml:space="preserve">Finca El Pilar </v>
      </c>
      <c r="H1764" s="5">
        <f>+VLOOKUP($A1764,DATOS_CAPACITACIONES!A:H,8,0)</f>
        <v>44464</v>
      </c>
      <c r="I1764" s="4">
        <f>+VLOOKUP($A1764,DATOS_CAPACITACIONES!A:I,9,0)</f>
        <v>90</v>
      </c>
      <c r="J1764" s="2">
        <v>1123115110</v>
      </c>
      <c r="K1764" s="4">
        <f>+VLOOKUP($J1764,DATOS_PERSONAL!B:C,2,0)</f>
        <v>1371</v>
      </c>
      <c r="L1764" s="4" t="str">
        <f>+VLOOKUP($J1764,DATOS_PERSONAL!B:D,3,0)</f>
        <v>MARINELLY</v>
      </c>
      <c r="M1764" s="4" t="str">
        <f>+VLOOKUP($J1764,DATOS_PERSONAL!B:E,4,0)</f>
        <v xml:space="preserve">HERNANDEZ JILGUERO </v>
      </c>
      <c r="N1764" s="4" t="str">
        <f>+VLOOKUP($J1764,DATOS_PERSONAL!B:F,5,0)</f>
        <v>OROBERLÍN S.A.S.</v>
      </c>
      <c r="O1764" s="4">
        <f>+VLOOKUP($A1764,DATOS_CAPACITACIONES!A:N,11)</f>
        <v>65</v>
      </c>
      <c r="P1764" s="4">
        <f>+VLOOKUP($A1764,DATOS_CAPACITACIONES!A:L,12)</f>
        <v>65</v>
      </c>
      <c r="Q1764" s="3">
        <f t="shared" si="27"/>
        <v>1</v>
      </c>
    </row>
    <row r="1765" spans="1:17" ht="34.5" customHeight="1" x14ac:dyDescent="0.25">
      <c r="A1765" s="2">
        <v>73</v>
      </c>
      <c r="B1765" s="4" t="str">
        <f>+VLOOKUP($A1765,DATOS_CAPACITACIONES!A:B,2,0)</f>
        <v>SST</v>
      </c>
      <c r="C1765" s="4" t="str">
        <f>+VLOOKUP($A1765,DATOS_CAPACITACIONES!A:C,3,0)</f>
        <v xml:space="preserve">Seguridad vial </v>
      </c>
      <c r="D1765" s="4">
        <f>+VLOOKUP($A1765,DATOS_CAPACITACIONES!A:D,4,0)</f>
        <v>0</v>
      </c>
      <c r="E1765" s="4" t="str">
        <f>+VLOOKUP($A1765,DATOS_CAPACITACIONES!A:E,5,0)</f>
        <v xml:space="preserve">Felipe Arias </v>
      </c>
      <c r="F1765" s="4" t="str">
        <f>+VLOOKUP($A1765,DATOS_CAPACITACIONES!A:F,6,0)</f>
        <v xml:space="preserve">Felipe Arias </v>
      </c>
      <c r="G1765" s="4" t="str">
        <f>+VLOOKUP($A1765,DATOS_CAPACITACIONES!A:G,7,0)</f>
        <v xml:space="preserve">Finca El Pilar </v>
      </c>
      <c r="H1765" s="5">
        <f>+VLOOKUP($A1765,DATOS_CAPACITACIONES!A:H,8,0)</f>
        <v>44464</v>
      </c>
      <c r="I1765" s="4">
        <f>+VLOOKUP($A1765,DATOS_CAPACITACIONES!A:I,9,0)</f>
        <v>90</v>
      </c>
      <c r="J1765" s="2">
        <v>17490003</v>
      </c>
      <c r="K1765" s="4">
        <f>+VLOOKUP($J1765,DATOS_PERSONAL!B:C,2,0)</f>
        <v>1007</v>
      </c>
      <c r="L1765" s="4" t="str">
        <f>+VLOOKUP($J1765,DATOS_PERSONAL!B:D,3,0)</f>
        <v xml:space="preserve">NICANOR </v>
      </c>
      <c r="M1765" s="4" t="str">
        <f>+VLOOKUP($J1765,DATOS_PERSONAL!B:E,4,0)</f>
        <v xml:space="preserve">HERNANDEZ HERNANDEZ </v>
      </c>
      <c r="N1765" s="4" t="str">
        <f>+VLOOKUP($J1765,DATOS_PERSONAL!B:F,5,0)</f>
        <v>OROBERLÍN S.A.S.</v>
      </c>
      <c r="O1765" s="4">
        <f>+VLOOKUP($A1765,DATOS_CAPACITACIONES!A:N,11)</f>
        <v>65</v>
      </c>
      <c r="P1765" s="4">
        <f>+VLOOKUP($A1765,DATOS_CAPACITACIONES!A:L,12)</f>
        <v>65</v>
      </c>
      <c r="Q1765" s="3">
        <f t="shared" si="27"/>
        <v>1</v>
      </c>
    </row>
    <row r="1766" spans="1:17" ht="34.5" customHeight="1" x14ac:dyDescent="0.25">
      <c r="A1766" s="2">
        <v>73</v>
      </c>
      <c r="B1766" s="4" t="str">
        <f>+VLOOKUP($A1766,DATOS_CAPACITACIONES!A:B,2,0)</f>
        <v>SST</v>
      </c>
      <c r="C1766" s="4" t="str">
        <f>+VLOOKUP($A1766,DATOS_CAPACITACIONES!A:C,3,0)</f>
        <v xml:space="preserve">Seguridad vial </v>
      </c>
      <c r="D1766" s="4">
        <f>+VLOOKUP($A1766,DATOS_CAPACITACIONES!A:D,4,0)</f>
        <v>0</v>
      </c>
      <c r="E1766" s="4" t="str">
        <f>+VLOOKUP($A1766,DATOS_CAPACITACIONES!A:E,5,0)</f>
        <v xml:space="preserve">Felipe Arias </v>
      </c>
      <c r="F1766" s="4" t="str">
        <f>+VLOOKUP($A1766,DATOS_CAPACITACIONES!A:F,6,0)</f>
        <v xml:space="preserve">Felipe Arias </v>
      </c>
      <c r="G1766" s="4" t="str">
        <f>+VLOOKUP($A1766,DATOS_CAPACITACIONES!A:G,7,0)</f>
        <v xml:space="preserve">Finca El Pilar </v>
      </c>
      <c r="H1766" s="5">
        <f>+VLOOKUP($A1766,DATOS_CAPACITACIONES!A:H,8,0)</f>
        <v>44464</v>
      </c>
      <c r="I1766" s="4">
        <f>+VLOOKUP($A1766,DATOS_CAPACITACIONES!A:I,9,0)</f>
        <v>90</v>
      </c>
      <c r="J1766" s="2">
        <v>1123116171</v>
      </c>
      <c r="K1766" s="4">
        <f>+VLOOKUP($J1766,DATOS_PERSONAL!B:C,2,0)</f>
        <v>1539</v>
      </c>
      <c r="L1766" s="4" t="str">
        <f>+VLOOKUP($J1766,DATOS_PERSONAL!B:D,3,0)</f>
        <v>YULIZA ANDREA</v>
      </c>
      <c r="M1766" s="4" t="str">
        <f>+VLOOKUP($J1766,DATOS_PERSONAL!B:E,4,0)</f>
        <v xml:space="preserve">HERNANDEZ HERNANDEZ </v>
      </c>
      <c r="N1766" s="4" t="str">
        <f>+VLOOKUP($J1766,DATOS_PERSONAL!B:F,5,0)</f>
        <v>OROBERLÍN S.A.S.</v>
      </c>
      <c r="O1766" s="4">
        <f>+VLOOKUP($A1766,DATOS_CAPACITACIONES!A:N,11)</f>
        <v>65</v>
      </c>
      <c r="P1766" s="4">
        <f>+VLOOKUP($A1766,DATOS_CAPACITACIONES!A:L,12)</f>
        <v>65</v>
      </c>
      <c r="Q1766" s="3">
        <f t="shared" si="27"/>
        <v>1</v>
      </c>
    </row>
    <row r="1767" spans="1:17" ht="34.5" customHeight="1" x14ac:dyDescent="0.25">
      <c r="A1767" s="2">
        <v>73</v>
      </c>
      <c r="B1767" s="4" t="str">
        <f>+VLOOKUP($A1767,DATOS_CAPACITACIONES!A:B,2,0)</f>
        <v>SST</v>
      </c>
      <c r="C1767" s="4" t="str">
        <f>+VLOOKUP($A1767,DATOS_CAPACITACIONES!A:C,3,0)</f>
        <v xml:space="preserve">Seguridad vial </v>
      </c>
      <c r="D1767" s="4">
        <f>+VLOOKUP($A1767,DATOS_CAPACITACIONES!A:D,4,0)</f>
        <v>0</v>
      </c>
      <c r="E1767" s="4" t="str">
        <f>+VLOOKUP($A1767,DATOS_CAPACITACIONES!A:E,5,0)</f>
        <v xml:space="preserve">Felipe Arias </v>
      </c>
      <c r="F1767" s="4" t="str">
        <f>+VLOOKUP($A1767,DATOS_CAPACITACIONES!A:F,6,0)</f>
        <v xml:space="preserve">Felipe Arias </v>
      </c>
      <c r="G1767" s="4" t="str">
        <f>+VLOOKUP($A1767,DATOS_CAPACITACIONES!A:G,7,0)</f>
        <v xml:space="preserve">Finca El Pilar </v>
      </c>
      <c r="H1767" s="5">
        <f>+VLOOKUP($A1767,DATOS_CAPACITACIONES!A:H,8,0)</f>
        <v>44464</v>
      </c>
      <c r="I1767" s="4">
        <f>+VLOOKUP($A1767,DATOS_CAPACITACIONES!A:I,9,0)</f>
        <v>90</v>
      </c>
      <c r="J1767" s="2">
        <v>1010143088</v>
      </c>
      <c r="K1767" s="4">
        <f>+VLOOKUP($J1767,DATOS_PERSONAL!B:C,2,0)</f>
        <v>1536</v>
      </c>
      <c r="L1767" s="4" t="str">
        <f>+VLOOKUP($J1767,DATOS_PERSONAL!B:D,3,0)</f>
        <v>MONICA ALEJANDRA</v>
      </c>
      <c r="M1767" s="4" t="str">
        <f>+VLOOKUP($J1767,DATOS_PERSONAL!B:E,4,0)</f>
        <v xml:space="preserve">HERNANDEZ HERNANDEZ </v>
      </c>
      <c r="N1767" s="4" t="str">
        <f>+VLOOKUP($J1767,DATOS_PERSONAL!B:F,5,0)</f>
        <v>OROBERLÍN S.A.S.</v>
      </c>
      <c r="O1767" s="4">
        <f>+VLOOKUP($A1767,DATOS_CAPACITACIONES!A:N,11)</f>
        <v>65</v>
      </c>
      <c r="P1767" s="4">
        <f>+VLOOKUP($A1767,DATOS_CAPACITACIONES!A:L,12)</f>
        <v>65</v>
      </c>
      <c r="Q1767" s="3">
        <f t="shared" si="27"/>
        <v>1</v>
      </c>
    </row>
    <row r="1768" spans="1:17" ht="34.5" customHeight="1" x14ac:dyDescent="0.25">
      <c r="A1768" s="2">
        <v>73</v>
      </c>
      <c r="B1768" s="4" t="str">
        <f>+VLOOKUP($A1768,DATOS_CAPACITACIONES!A:B,2,0)</f>
        <v>SST</v>
      </c>
      <c r="C1768" s="4" t="str">
        <f>+VLOOKUP($A1768,DATOS_CAPACITACIONES!A:C,3,0)</f>
        <v xml:space="preserve">Seguridad vial </v>
      </c>
      <c r="D1768" s="4">
        <f>+VLOOKUP($A1768,DATOS_CAPACITACIONES!A:D,4,0)</f>
        <v>0</v>
      </c>
      <c r="E1768" s="4" t="str">
        <f>+VLOOKUP($A1768,DATOS_CAPACITACIONES!A:E,5,0)</f>
        <v xml:space="preserve">Felipe Arias </v>
      </c>
      <c r="F1768" s="4" t="str">
        <f>+VLOOKUP($A1768,DATOS_CAPACITACIONES!A:F,6,0)</f>
        <v xml:space="preserve">Felipe Arias </v>
      </c>
      <c r="G1768" s="4" t="str">
        <f>+VLOOKUP($A1768,DATOS_CAPACITACIONES!A:G,7,0)</f>
        <v xml:space="preserve">Finca El Pilar </v>
      </c>
      <c r="H1768" s="5">
        <f>+VLOOKUP($A1768,DATOS_CAPACITACIONES!A:H,8,0)</f>
        <v>44464</v>
      </c>
      <c r="I1768" s="4">
        <f>+VLOOKUP($A1768,DATOS_CAPACITACIONES!A:I,9,0)</f>
        <v>90</v>
      </c>
      <c r="J1768" s="2">
        <v>86059628</v>
      </c>
      <c r="K1768" s="4" t="str">
        <f>+VLOOKUP($J1768,DATOS_PERSONAL!B:C,2,0)</f>
        <v>N/A</v>
      </c>
      <c r="L1768" s="4" t="str">
        <f>+VLOOKUP($J1768,DATOS_PERSONAL!B:D,3,0)</f>
        <v xml:space="preserve"> GEDMAN</v>
      </c>
      <c r="M1768" s="4" t="str">
        <f>+VLOOKUP($J1768,DATOS_PERSONAL!B:E,4,0)</f>
        <v>HERNANDEZ ALVARADO</v>
      </c>
      <c r="N1768" s="4" t="str">
        <f>+VLOOKUP($J1768,DATOS_PERSONAL!B:F,5,0)</f>
        <v>PALMERAS CARARABO S.A.</v>
      </c>
      <c r="O1768" s="4">
        <f>+VLOOKUP($A1768,DATOS_CAPACITACIONES!A:N,11)</f>
        <v>65</v>
      </c>
      <c r="P1768" s="4">
        <f>+VLOOKUP($A1768,DATOS_CAPACITACIONES!A:L,12)</f>
        <v>65</v>
      </c>
      <c r="Q1768" s="3">
        <f t="shared" si="27"/>
        <v>1</v>
      </c>
    </row>
    <row r="1769" spans="1:17" ht="34.5" customHeight="1" x14ac:dyDescent="0.25">
      <c r="A1769" s="2">
        <v>73</v>
      </c>
      <c r="B1769" s="4" t="str">
        <f>+VLOOKUP($A1769,DATOS_CAPACITACIONES!A:B,2,0)</f>
        <v>SST</v>
      </c>
      <c r="C1769" s="4" t="str">
        <f>+VLOOKUP($A1769,DATOS_CAPACITACIONES!A:C,3,0)</f>
        <v xml:space="preserve">Seguridad vial </v>
      </c>
      <c r="D1769" s="4">
        <f>+VLOOKUP($A1769,DATOS_CAPACITACIONES!A:D,4,0)</f>
        <v>0</v>
      </c>
      <c r="E1769" s="4" t="str">
        <f>+VLOOKUP($A1769,DATOS_CAPACITACIONES!A:E,5,0)</f>
        <v xml:space="preserve">Felipe Arias </v>
      </c>
      <c r="F1769" s="4" t="str">
        <f>+VLOOKUP($A1769,DATOS_CAPACITACIONES!A:F,6,0)</f>
        <v xml:space="preserve">Felipe Arias </v>
      </c>
      <c r="G1769" s="4" t="str">
        <f>+VLOOKUP($A1769,DATOS_CAPACITACIONES!A:G,7,0)</f>
        <v xml:space="preserve">Finca El Pilar </v>
      </c>
      <c r="H1769" s="5">
        <f>+VLOOKUP($A1769,DATOS_CAPACITACIONES!A:H,8,0)</f>
        <v>44464</v>
      </c>
      <c r="I1769" s="4">
        <f>+VLOOKUP($A1769,DATOS_CAPACITACIONES!A:I,9,0)</f>
        <v>90</v>
      </c>
      <c r="J1769" s="2">
        <v>1123116186</v>
      </c>
      <c r="K1769" s="4" t="str">
        <f>+VLOOKUP($J1769,DATOS_PERSONAL!B:C,2,0)</f>
        <v>N/A</v>
      </c>
      <c r="L1769" s="4" t="str">
        <f>+VLOOKUP($J1769,DATOS_PERSONAL!B:D,3,0)</f>
        <v xml:space="preserve"> JOSE NICODEMUS</v>
      </c>
      <c r="M1769" s="4" t="str">
        <f>+VLOOKUP($J1769,DATOS_PERSONAL!B:E,4,0)</f>
        <v>GUTIERREZ ARDILA</v>
      </c>
      <c r="N1769" s="4" t="str">
        <f>+VLOOKUP($J1769,DATOS_PERSONAL!B:F,5,0)</f>
        <v>PALMERAS CARARABO S.A.</v>
      </c>
      <c r="O1769" s="4">
        <f>+VLOOKUP($A1769,DATOS_CAPACITACIONES!A:N,11)</f>
        <v>65</v>
      </c>
      <c r="P1769" s="4">
        <f>+VLOOKUP($A1769,DATOS_CAPACITACIONES!A:L,12)</f>
        <v>65</v>
      </c>
      <c r="Q1769" s="3">
        <f t="shared" si="27"/>
        <v>1</v>
      </c>
    </row>
    <row r="1770" spans="1:17" ht="34.5" customHeight="1" x14ac:dyDescent="0.25">
      <c r="A1770" s="2">
        <v>73</v>
      </c>
      <c r="B1770" s="4" t="str">
        <f>+VLOOKUP($A1770,DATOS_CAPACITACIONES!A:B,2,0)</f>
        <v>SST</v>
      </c>
      <c r="C1770" s="4" t="str">
        <f>+VLOOKUP($A1770,DATOS_CAPACITACIONES!A:C,3,0)</f>
        <v xml:space="preserve">Seguridad vial </v>
      </c>
      <c r="D1770" s="4">
        <f>+VLOOKUP($A1770,DATOS_CAPACITACIONES!A:D,4,0)</f>
        <v>0</v>
      </c>
      <c r="E1770" s="4" t="str">
        <f>+VLOOKUP($A1770,DATOS_CAPACITACIONES!A:E,5,0)</f>
        <v xml:space="preserve">Felipe Arias </v>
      </c>
      <c r="F1770" s="4" t="str">
        <f>+VLOOKUP($A1770,DATOS_CAPACITACIONES!A:F,6,0)</f>
        <v xml:space="preserve">Felipe Arias </v>
      </c>
      <c r="G1770" s="4" t="str">
        <f>+VLOOKUP($A1770,DATOS_CAPACITACIONES!A:G,7,0)</f>
        <v xml:space="preserve">Finca El Pilar </v>
      </c>
      <c r="H1770" s="5">
        <f>+VLOOKUP($A1770,DATOS_CAPACITACIONES!A:H,8,0)</f>
        <v>44464</v>
      </c>
      <c r="I1770" s="4">
        <f>+VLOOKUP($A1770,DATOS_CAPACITACIONES!A:I,9,0)</f>
        <v>90</v>
      </c>
      <c r="J1770" s="2">
        <v>1122139360</v>
      </c>
      <c r="K1770" s="4" t="str">
        <f>+VLOOKUP($J1770,DATOS_PERSONAL!B:C,2,0)</f>
        <v>N/A</v>
      </c>
      <c r="L1770" s="4" t="str">
        <f>+VLOOKUP($J1770,DATOS_PERSONAL!B:D,3,0)</f>
        <v>DIANA CAROLINA</v>
      </c>
      <c r="M1770" s="4" t="str">
        <f>+VLOOKUP($J1770,DATOS_PERSONAL!B:E,4,0)</f>
        <v>GÜIZA SALCEDO</v>
      </c>
      <c r="N1770" s="4" t="str">
        <f>+VLOOKUP($J1770,DATOS_PERSONAL!B:F,5,0)</f>
        <v>PALMERAS CARARABO S.A.</v>
      </c>
      <c r="O1770" s="4">
        <f>+VLOOKUP($A1770,DATOS_CAPACITACIONES!A:N,11)</f>
        <v>65</v>
      </c>
      <c r="P1770" s="4">
        <f>+VLOOKUP($A1770,DATOS_CAPACITACIONES!A:L,12)</f>
        <v>65</v>
      </c>
      <c r="Q1770" s="3">
        <f t="shared" si="27"/>
        <v>1</v>
      </c>
    </row>
    <row r="1771" spans="1:17" ht="34.5" customHeight="1" x14ac:dyDescent="0.25">
      <c r="A1771" s="2">
        <v>73</v>
      </c>
      <c r="B1771" s="4" t="str">
        <f>+VLOOKUP($A1771,DATOS_CAPACITACIONES!A:B,2,0)</f>
        <v>SST</v>
      </c>
      <c r="C1771" s="4" t="str">
        <f>+VLOOKUP($A1771,DATOS_CAPACITACIONES!A:C,3,0)</f>
        <v xml:space="preserve">Seguridad vial </v>
      </c>
      <c r="D1771" s="4">
        <f>+VLOOKUP($A1771,DATOS_CAPACITACIONES!A:D,4,0)</f>
        <v>0</v>
      </c>
      <c r="E1771" s="4" t="str">
        <f>+VLOOKUP($A1771,DATOS_CAPACITACIONES!A:E,5,0)</f>
        <v xml:space="preserve">Felipe Arias </v>
      </c>
      <c r="F1771" s="4" t="str">
        <f>+VLOOKUP($A1771,DATOS_CAPACITACIONES!A:F,6,0)</f>
        <v xml:space="preserve">Felipe Arias </v>
      </c>
      <c r="G1771" s="4" t="str">
        <f>+VLOOKUP($A1771,DATOS_CAPACITACIONES!A:G,7,0)</f>
        <v xml:space="preserve">Finca El Pilar </v>
      </c>
      <c r="H1771" s="5">
        <f>+VLOOKUP($A1771,DATOS_CAPACITACIONES!A:H,8,0)</f>
        <v>44464</v>
      </c>
      <c r="I1771" s="4">
        <f>+VLOOKUP($A1771,DATOS_CAPACITACIONES!A:I,9,0)</f>
        <v>90</v>
      </c>
      <c r="J1771" s="2">
        <v>31536041</v>
      </c>
      <c r="K1771" s="4">
        <f>+VLOOKUP($J1771,DATOS_PERSONAL!B:C,2,0)</f>
        <v>1101</v>
      </c>
      <c r="L1771" s="4" t="str">
        <f>+VLOOKUP($J1771,DATOS_PERSONAL!B:D,3,0)</f>
        <v>ZAMIRNA</v>
      </c>
      <c r="M1771" s="4" t="str">
        <f>+VLOOKUP($J1771,DATOS_PERSONAL!B:E,4,0)</f>
        <v xml:space="preserve">GUERRERO AGUILAR </v>
      </c>
      <c r="N1771" s="4" t="str">
        <f>+VLOOKUP($J1771,DATOS_PERSONAL!B:F,5,0)</f>
        <v>OROBERLÍN S.A.S.</v>
      </c>
      <c r="O1771" s="4">
        <f>+VLOOKUP($A1771,DATOS_CAPACITACIONES!A:N,11)</f>
        <v>65</v>
      </c>
      <c r="P1771" s="4">
        <f>+VLOOKUP($A1771,DATOS_CAPACITACIONES!A:L,12)</f>
        <v>65</v>
      </c>
      <c r="Q1771" s="3">
        <f t="shared" si="27"/>
        <v>1</v>
      </c>
    </row>
    <row r="1772" spans="1:17" ht="34.5" customHeight="1" x14ac:dyDescent="0.25">
      <c r="A1772" s="2">
        <v>73</v>
      </c>
      <c r="B1772" s="4" t="str">
        <f>+VLOOKUP($A1772,DATOS_CAPACITACIONES!A:B,2,0)</f>
        <v>SST</v>
      </c>
      <c r="C1772" s="4" t="str">
        <f>+VLOOKUP($A1772,DATOS_CAPACITACIONES!A:C,3,0)</f>
        <v xml:space="preserve">Seguridad vial </v>
      </c>
      <c r="D1772" s="4">
        <f>+VLOOKUP($A1772,DATOS_CAPACITACIONES!A:D,4,0)</f>
        <v>0</v>
      </c>
      <c r="E1772" s="4" t="str">
        <f>+VLOOKUP($A1772,DATOS_CAPACITACIONES!A:E,5,0)</f>
        <v xml:space="preserve">Felipe Arias </v>
      </c>
      <c r="F1772" s="4" t="str">
        <f>+VLOOKUP($A1772,DATOS_CAPACITACIONES!A:F,6,0)</f>
        <v xml:space="preserve">Felipe Arias </v>
      </c>
      <c r="G1772" s="4" t="str">
        <f>+VLOOKUP($A1772,DATOS_CAPACITACIONES!A:G,7,0)</f>
        <v xml:space="preserve">Finca El Pilar </v>
      </c>
      <c r="H1772" s="5">
        <f>+VLOOKUP($A1772,DATOS_CAPACITACIONES!A:H,8,0)</f>
        <v>44464</v>
      </c>
      <c r="I1772" s="4">
        <f>+VLOOKUP($A1772,DATOS_CAPACITACIONES!A:I,9,0)</f>
        <v>90</v>
      </c>
      <c r="J1772" s="2">
        <v>93470745</v>
      </c>
      <c r="K1772" s="4" t="str">
        <f>+VLOOKUP($J1772,DATOS_PERSONAL!B:C,2,0)</f>
        <v>N/A</v>
      </c>
      <c r="L1772" s="4" t="str">
        <f>+VLOOKUP($J1772,DATOS_PERSONAL!B:D,3,0)</f>
        <v>FERNANDO</v>
      </c>
      <c r="M1772" s="4" t="str">
        <f>+VLOOKUP($J1772,DATOS_PERSONAL!B:E,4,0)</f>
        <v>GONZALEZ POVEDA</v>
      </c>
      <c r="N1772" s="4" t="str">
        <f>+VLOOKUP($J1772,DATOS_PERSONAL!B:F,5,0)</f>
        <v>PALMERAS CARARABO S.A.</v>
      </c>
      <c r="O1772" s="4">
        <f>+VLOOKUP($A1772,DATOS_CAPACITACIONES!A:N,11)</f>
        <v>65</v>
      </c>
      <c r="P1772" s="4">
        <f>+VLOOKUP($A1772,DATOS_CAPACITACIONES!A:L,12)</f>
        <v>65</v>
      </c>
      <c r="Q1772" s="3">
        <f t="shared" si="27"/>
        <v>1</v>
      </c>
    </row>
    <row r="1773" spans="1:17" ht="34.5" customHeight="1" x14ac:dyDescent="0.25">
      <c r="A1773" s="2">
        <v>73</v>
      </c>
      <c r="B1773" s="4" t="str">
        <f>+VLOOKUP($A1773,DATOS_CAPACITACIONES!A:B,2,0)</f>
        <v>SST</v>
      </c>
      <c r="C1773" s="4" t="str">
        <f>+VLOOKUP($A1773,DATOS_CAPACITACIONES!A:C,3,0)</f>
        <v xml:space="preserve">Seguridad vial </v>
      </c>
      <c r="D1773" s="4">
        <f>+VLOOKUP($A1773,DATOS_CAPACITACIONES!A:D,4,0)</f>
        <v>0</v>
      </c>
      <c r="E1773" s="4" t="str">
        <f>+VLOOKUP($A1773,DATOS_CAPACITACIONES!A:E,5,0)</f>
        <v xml:space="preserve">Felipe Arias </v>
      </c>
      <c r="F1773" s="4" t="str">
        <f>+VLOOKUP($A1773,DATOS_CAPACITACIONES!A:F,6,0)</f>
        <v xml:space="preserve">Felipe Arias </v>
      </c>
      <c r="G1773" s="4" t="str">
        <f>+VLOOKUP($A1773,DATOS_CAPACITACIONES!A:G,7,0)</f>
        <v xml:space="preserve">Finca El Pilar </v>
      </c>
      <c r="H1773" s="5">
        <f>+VLOOKUP($A1773,DATOS_CAPACITACIONES!A:H,8,0)</f>
        <v>44464</v>
      </c>
      <c r="I1773" s="4">
        <f>+VLOOKUP($A1773,DATOS_CAPACITACIONES!A:I,9,0)</f>
        <v>90</v>
      </c>
      <c r="J1773" s="2">
        <v>1121952333</v>
      </c>
      <c r="K1773" s="4">
        <f>+VLOOKUP($J1773,DATOS_PERSONAL!B:C,2,0)</f>
        <v>1480</v>
      </c>
      <c r="L1773" s="4" t="str">
        <f>+VLOOKUP($J1773,DATOS_PERSONAL!B:D,3,0)</f>
        <v>DANNY ALEJANDRA</v>
      </c>
      <c r="M1773" s="4" t="str">
        <f>+VLOOKUP($J1773,DATOS_PERSONAL!B:E,4,0)</f>
        <v xml:space="preserve">GONZALEZ </v>
      </c>
      <c r="N1773" s="4" t="str">
        <f>+VLOOKUP($J1773,DATOS_PERSONAL!B:F,5,0)</f>
        <v>OROBERLÍN S.A.S.</v>
      </c>
      <c r="O1773" s="4">
        <f>+VLOOKUP($A1773,DATOS_CAPACITACIONES!A:N,11)</f>
        <v>65</v>
      </c>
      <c r="P1773" s="4">
        <f>+VLOOKUP($A1773,DATOS_CAPACITACIONES!A:L,12)</f>
        <v>65</v>
      </c>
      <c r="Q1773" s="3">
        <f t="shared" si="27"/>
        <v>1</v>
      </c>
    </row>
    <row r="1774" spans="1:17" ht="34.5" customHeight="1" x14ac:dyDescent="0.25">
      <c r="A1774" s="2">
        <v>73</v>
      </c>
      <c r="B1774" s="4" t="str">
        <f>+VLOOKUP($A1774,DATOS_CAPACITACIONES!A:B,2,0)</f>
        <v>SST</v>
      </c>
      <c r="C1774" s="4" t="str">
        <f>+VLOOKUP($A1774,DATOS_CAPACITACIONES!A:C,3,0)</f>
        <v xml:space="preserve">Seguridad vial </v>
      </c>
      <c r="D1774" s="4">
        <f>+VLOOKUP($A1774,DATOS_CAPACITACIONES!A:D,4,0)</f>
        <v>0</v>
      </c>
      <c r="E1774" s="4" t="str">
        <f>+VLOOKUP($A1774,DATOS_CAPACITACIONES!A:E,5,0)</f>
        <v xml:space="preserve">Felipe Arias </v>
      </c>
      <c r="F1774" s="4" t="str">
        <f>+VLOOKUP($A1774,DATOS_CAPACITACIONES!A:F,6,0)</f>
        <v xml:space="preserve">Felipe Arias </v>
      </c>
      <c r="G1774" s="4" t="str">
        <f>+VLOOKUP($A1774,DATOS_CAPACITACIONES!A:G,7,0)</f>
        <v xml:space="preserve">Finca El Pilar </v>
      </c>
      <c r="H1774" s="5">
        <f>+VLOOKUP($A1774,DATOS_CAPACITACIONES!A:H,8,0)</f>
        <v>44464</v>
      </c>
      <c r="I1774" s="4">
        <f>+VLOOKUP($A1774,DATOS_CAPACITACIONES!A:I,9,0)</f>
        <v>90</v>
      </c>
      <c r="J1774" s="2">
        <v>1006838553</v>
      </c>
      <c r="K1774" s="4">
        <f>+VLOOKUP($J1774,DATOS_PERSONAL!B:C,2,0)</f>
        <v>1547</v>
      </c>
      <c r="L1774" s="4" t="str">
        <f>+VLOOKUP($J1774,DATOS_PERSONAL!B:D,3,0)</f>
        <v>MIGUEL ANGEL</v>
      </c>
      <c r="M1774" s="4" t="str">
        <f>+VLOOKUP($J1774,DATOS_PERSONAL!B:E,4,0)</f>
        <v xml:space="preserve">GARCIA MORENO </v>
      </c>
      <c r="N1774" s="4" t="str">
        <f>+VLOOKUP($J1774,DATOS_PERSONAL!B:F,5,0)</f>
        <v>OROBERLÍN S.A.S.</v>
      </c>
      <c r="O1774" s="4">
        <f>+VLOOKUP($A1774,DATOS_CAPACITACIONES!A:N,11)</f>
        <v>65</v>
      </c>
      <c r="P1774" s="4">
        <f>+VLOOKUP($A1774,DATOS_CAPACITACIONES!A:L,12)</f>
        <v>65</v>
      </c>
      <c r="Q1774" s="3">
        <f t="shared" si="27"/>
        <v>1</v>
      </c>
    </row>
    <row r="1775" spans="1:17" ht="34.5" customHeight="1" x14ac:dyDescent="0.25">
      <c r="A1775" s="2">
        <v>73</v>
      </c>
      <c r="B1775" s="4" t="str">
        <f>+VLOOKUP($A1775,DATOS_CAPACITACIONES!A:B,2,0)</f>
        <v>SST</v>
      </c>
      <c r="C1775" s="4" t="str">
        <f>+VLOOKUP($A1775,DATOS_CAPACITACIONES!A:C,3,0)</f>
        <v xml:space="preserve">Seguridad vial </v>
      </c>
      <c r="D1775" s="4">
        <f>+VLOOKUP($A1775,DATOS_CAPACITACIONES!A:D,4,0)</f>
        <v>0</v>
      </c>
      <c r="E1775" s="4" t="str">
        <f>+VLOOKUP($A1775,DATOS_CAPACITACIONES!A:E,5,0)</f>
        <v xml:space="preserve">Felipe Arias </v>
      </c>
      <c r="F1775" s="4" t="str">
        <f>+VLOOKUP($A1775,DATOS_CAPACITACIONES!A:F,6,0)</f>
        <v xml:space="preserve">Felipe Arias </v>
      </c>
      <c r="G1775" s="4" t="str">
        <f>+VLOOKUP($A1775,DATOS_CAPACITACIONES!A:G,7,0)</f>
        <v xml:space="preserve">Finca El Pilar </v>
      </c>
      <c r="H1775" s="5">
        <f>+VLOOKUP($A1775,DATOS_CAPACITACIONES!A:H,8,0)</f>
        <v>44464</v>
      </c>
      <c r="I1775" s="4">
        <f>+VLOOKUP($A1775,DATOS_CAPACITACIONES!A:I,9,0)</f>
        <v>90</v>
      </c>
      <c r="J1775" s="2">
        <v>3274896</v>
      </c>
      <c r="K1775" s="4" t="str">
        <f>+VLOOKUP($J1775,DATOS_PERSONAL!B:C,2,0)</f>
        <v>N/A</v>
      </c>
      <c r="L1775" s="4" t="str">
        <f>+VLOOKUP($J1775,DATOS_PERSONAL!B:D,3,0)</f>
        <v>FREDY</v>
      </c>
      <c r="M1775" s="4" t="str">
        <f>+VLOOKUP($J1775,DATOS_PERSONAL!B:E,4,0)</f>
        <v>GARCIA LADINO</v>
      </c>
      <c r="N1775" s="4" t="str">
        <f>+VLOOKUP($J1775,DATOS_PERSONAL!B:F,5,0)</f>
        <v>PALMERAS CARARABO S.A.</v>
      </c>
      <c r="O1775" s="4">
        <f>+VLOOKUP($A1775,DATOS_CAPACITACIONES!A:N,11)</f>
        <v>65</v>
      </c>
      <c r="P1775" s="4">
        <f>+VLOOKUP($A1775,DATOS_CAPACITACIONES!A:L,12)</f>
        <v>65</v>
      </c>
      <c r="Q1775" s="3">
        <f t="shared" si="27"/>
        <v>1</v>
      </c>
    </row>
    <row r="1776" spans="1:17" ht="34.5" customHeight="1" x14ac:dyDescent="0.25">
      <c r="A1776" s="2">
        <v>73</v>
      </c>
      <c r="B1776" s="4" t="str">
        <f>+VLOOKUP($A1776,DATOS_CAPACITACIONES!A:B,2,0)</f>
        <v>SST</v>
      </c>
      <c r="C1776" s="4" t="str">
        <f>+VLOOKUP($A1776,DATOS_CAPACITACIONES!A:C,3,0)</f>
        <v xml:space="preserve">Seguridad vial </v>
      </c>
      <c r="D1776" s="4">
        <f>+VLOOKUP($A1776,DATOS_CAPACITACIONES!A:D,4,0)</f>
        <v>0</v>
      </c>
      <c r="E1776" s="4" t="str">
        <f>+VLOOKUP($A1776,DATOS_CAPACITACIONES!A:E,5,0)</f>
        <v xml:space="preserve">Felipe Arias </v>
      </c>
      <c r="F1776" s="4" t="str">
        <f>+VLOOKUP($A1776,DATOS_CAPACITACIONES!A:F,6,0)</f>
        <v xml:space="preserve">Felipe Arias </v>
      </c>
      <c r="G1776" s="4" t="str">
        <f>+VLOOKUP($A1776,DATOS_CAPACITACIONES!A:G,7,0)</f>
        <v xml:space="preserve">Finca El Pilar </v>
      </c>
      <c r="H1776" s="5">
        <f>+VLOOKUP($A1776,DATOS_CAPACITACIONES!A:H,8,0)</f>
        <v>44464</v>
      </c>
      <c r="I1776" s="4">
        <f>+VLOOKUP($A1776,DATOS_CAPACITACIONES!A:I,9,0)</f>
        <v>90</v>
      </c>
      <c r="J1776" s="2">
        <v>1121819501</v>
      </c>
      <c r="K1776" s="4">
        <f>+VLOOKUP($J1776,DATOS_PERSONAL!B:C,2,0)</f>
        <v>1494</v>
      </c>
      <c r="L1776" s="4" t="str">
        <f>+VLOOKUP($J1776,DATOS_PERSONAL!B:D,3,0)</f>
        <v>JOHN FREDY</v>
      </c>
      <c r="M1776" s="4" t="str">
        <f>+VLOOKUP($J1776,DATOS_PERSONAL!B:E,4,0)</f>
        <v xml:space="preserve">GARCIA GONZALEZ </v>
      </c>
      <c r="N1776" s="4" t="str">
        <f>+VLOOKUP($J1776,DATOS_PERSONAL!B:F,5,0)</f>
        <v>OROBERLÍN S.A.S.</v>
      </c>
      <c r="O1776" s="4">
        <f>+VLOOKUP($A1776,DATOS_CAPACITACIONES!A:N,11)</f>
        <v>65</v>
      </c>
      <c r="P1776" s="4">
        <f>+VLOOKUP($A1776,DATOS_CAPACITACIONES!A:L,12)</f>
        <v>65</v>
      </c>
      <c r="Q1776" s="3">
        <f t="shared" si="27"/>
        <v>1</v>
      </c>
    </row>
    <row r="1777" spans="1:17" ht="34.5" customHeight="1" x14ac:dyDescent="0.25">
      <c r="A1777" s="2">
        <v>73</v>
      </c>
      <c r="B1777" s="4" t="str">
        <f>+VLOOKUP($A1777,DATOS_CAPACITACIONES!A:B,2,0)</f>
        <v>SST</v>
      </c>
      <c r="C1777" s="4" t="str">
        <f>+VLOOKUP($A1777,DATOS_CAPACITACIONES!A:C,3,0)</f>
        <v xml:space="preserve">Seguridad vial </v>
      </c>
      <c r="D1777" s="4">
        <f>+VLOOKUP($A1777,DATOS_CAPACITACIONES!A:D,4,0)</f>
        <v>0</v>
      </c>
      <c r="E1777" s="4" t="str">
        <f>+VLOOKUP($A1777,DATOS_CAPACITACIONES!A:E,5,0)</f>
        <v xml:space="preserve">Felipe Arias </v>
      </c>
      <c r="F1777" s="4" t="str">
        <f>+VLOOKUP($A1777,DATOS_CAPACITACIONES!A:F,6,0)</f>
        <v xml:space="preserve">Felipe Arias </v>
      </c>
      <c r="G1777" s="4" t="str">
        <f>+VLOOKUP($A1777,DATOS_CAPACITACIONES!A:G,7,0)</f>
        <v xml:space="preserve">Finca El Pilar </v>
      </c>
      <c r="H1777" s="5">
        <f>+VLOOKUP($A1777,DATOS_CAPACITACIONES!A:H,8,0)</f>
        <v>44464</v>
      </c>
      <c r="I1777" s="4">
        <f>+VLOOKUP($A1777,DATOS_CAPACITACIONES!A:I,9,0)</f>
        <v>90</v>
      </c>
      <c r="J1777" s="2">
        <v>1006822040</v>
      </c>
      <c r="K1777" s="4" t="str">
        <f>+VLOOKUP($J1777,DATOS_PERSONAL!B:C,2,0)</f>
        <v>N/A</v>
      </c>
      <c r="L1777" s="4" t="str">
        <f>+VLOOKUP($J1777,DATOS_PERSONAL!B:D,3,0)</f>
        <v>EIDER ORLANDO</v>
      </c>
      <c r="M1777" s="4" t="str">
        <f>+VLOOKUP($J1777,DATOS_PERSONAL!B:E,4,0)</f>
        <v>GARCIA</v>
      </c>
      <c r="N1777" s="4" t="str">
        <f>+VLOOKUP($J1777,DATOS_PERSONAL!B:F,5,0)</f>
        <v>OROBERLÍN S.A.S.</v>
      </c>
      <c r="O1777" s="4">
        <f>+VLOOKUP($A1777,DATOS_CAPACITACIONES!A:N,11)</f>
        <v>65</v>
      </c>
      <c r="P1777" s="4">
        <f>+VLOOKUP($A1777,DATOS_CAPACITACIONES!A:L,12)</f>
        <v>65</v>
      </c>
      <c r="Q1777" s="3">
        <f t="shared" si="27"/>
        <v>1</v>
      </c>
    </row>
    <row r="1778" spans="1:17" ht="34.5" customHeight="1" x14ac:dyDescent="0.25">
      <c r="A1778" s="2">
        <v>73</v>
      </c>
      <c r="B1778" s="4" t="str">
        <f>+VLOOKUP($A1778,DATOS_CAPACITACIONES!A:B,2,0)</f>
        <v>SST</v>
      </c>
      <c r="C1778" s="4" t="str">
        <f>+VLOOKUP($A1778,DATOS_CAPACITACIONES!A:C,3,0)</f>
        <v xml:space="preserve">Seguridad vial </v>
      </c>
      <c r="D1778" s="4">
        <f>+VLOOKUP($A1778,DATOS_CAPACITACIONES!A:D,4,0)</f>
        <v>0</v>
      </c>
      <c r="E1778" s="4" t="str">
        <f>+VLOOKUP($A1778,DATOS_CAPACITACIONES!A:E,5,0)</f>
        <v xml:space="preserve">Felipe Arias </v>
      </c>
      <c r="F1778" s="4" t="str">
        <f>+VLOOKUP($A1778,DATOS_CAPACITACIONES!A:F,6,0)</f>
        <v xml:space="preserve">Felipe Arias </v>
      </c>
      <c r="G1778" s="4" t="str">
        <f>+VLOOKUP($A1778,DATOS_CAPACITACIONES!A:G,7,0)</f>
        <v xml:space="preserve">Finca El Pilar </v>
      </c>
      <c r="H1778" s="5">
        <f>+VLOOKUP($A1778,DATOS_CAPACITACIONES!A:H,8,0)</f>
        <v>44464</v>
      </c>
      <c r="I1778" s="4">
        <f>+VLOOKUP($A1778,DATOS_CAPACITACIONES!A:I,9,0)</f>
        <v>90</v>
      </c>
      <c r="J1778" s="2">
        <v>1120868172</v>
      </c>
      <c r="K1778" s="4" t="str">
        <f>+VLOOKUP($J1778,DATOS_PERSONAL!B:C,2,0)</f>
        <v>N/A</v>
      </c>
      <c r="L1778" s="4" t="str">
        <f>+VLOOKUP($J1778,DATOS_PERSONAL!B:D,3,0)</f>
        <v xml:space="preserve"> WILLIAM DAVID</v>
      </c>
      <c r="M1778" s="4" t="str">
        <f>+VLOOKUP($J1778,DATOS_PERSONAL!B:E,4,0)</f>
        <v>DIAZ RUBIO</v>
      </c>
      <c r="N1778" s="4" t="str">
        <f>+VLOOKUP($J1778,DATOS_PERSONAL!B:F,5,0)</f>
        <v>PALMERAS CARARABO S.A.</v>
      </c>
      <c r="O1778" s="4">
        <f>+VLOOKUP($A1778,DATOS_CAPACITACIONES!A:N,11)</f>
        <v>65</v>
      </c>
      <c r="P1778" s="4">
        <f>+VLOOKUP($A1778,DATOS_CAPACITACIONES!A:L,12)</f>
        <v>65</v>
      </c>
      <c r="Q1778" s="3">
        <f t="shared" si="27"/>
        <v>1</v>
      </c>
    </row>
    <row r="1779" spans="1:17" ht="34.5" customHeight="1" x14ac:dyDescent="0.25">
      <c r="A1779" s="2">
        <v>73</v>
      </c>
      <c r="B1779" s="4" t="str">
        <f>+VLOOKUP($A1779,DATOS_CAPACITACIONES!A:B,2,0)</f>
        <v>SST</v>
      </c>
      <c r="C1779" s="4" t="str">
        <f>+VLOOKUP($A1779,DATOS_CAPACITACIONES!A:C,3,0)</f>
        <v xml:space="preserve">Seguridad vial </v>
      </c>
      <c r="D1779" s="4">
        <f>+VLOOKUP($A1779,DATOS_CAPACITACIONES!A:D,4,0)</f>
        <v>0</v>
      </c>
      <c r="E1779" s="4" t="str">
        <f>+VLOOKUP($A1779,DATOS_CAPACITACIONES!A:E,5,0)</f>
        <v xml:space="preserve">Felipe Arias </v>
      </c>
      <c r="F1779" s="4" t="str">
        <f>+VLOOKUP($A1779,DATOS_CAPACITACIONES!A:F,6,0)</f>
        <v xml:space="preserve">Felipe Arias </v>
      </c>
      <c r="G1779" s="4" t="str">
        <f>+VLOOKUP($A1779,DATOS_CAPACITACIONES!A:G,7,0)</f>
        <v xml:space="preserve">Finca El Pilar </v>
      </c>
      <c r="H1779" s="5">
        <f>+VLOOKUP($A1779,DATOS_CAPACITACIONES!A:H,8,0)</f>
        <v>44464</v>
      </c>
      <c r="I1779" s="4">
        <f>+VLOOKUP($A1779,DATOS_CAPACITACIONES!A:I,9,0)</f>
        <v>90</v>
      </c>
      <c r="J1779" s="2">
        <v>10187350</v>
      </c>
      <c r="K1779" s="4" t="str">
        <f>+VLOOKUP($J1779,DATOS_PERSONAL!B:C,2,0)</f>
        <v>N/A</v>
      </c>
      <c r="L1779" s="4" t="str">
        <f>+VLOOKUP($J1779,DATOS_PERSONAL!B:D,3,0)</f>
        <v>WILSON</v>
      </c>
      <c r="M1779" s="4" t="str">
        <f>+VLOOKUP($J1779,DATOS_PERSONAL!B:E,4,0)</f>
        <v>DIAZ BERNAL</v>
      </c>
      <c r="N1779" s="4" t="str">
        <f>+VLOOKUP($J1779,DATOS_PERSONAL!B:F,5,0)</f>
        <v>PALMERAS CARARABO S.A.</v>
      </c>
      <c r="O1779" s="4">
        <f>+VLOOKUP($A1779,DATOS_CAPACITACIONES!A:N,11)</f>
        <v>65</v>
      </c>
      <c r="P1779" s="4">
        <f>+VLOOKUP($A1779,DATOS_CAPACITACIONES!A:L,12)</f>
        <v>65</v>
      </c>
      <c r="Q1779" s="3">
        <f t="shared" si="27"/>
        <v>1</v>
      </c>
    </row>
    <row r="1780" spans="1:17" ht="34.5" customHeight="1" x14ac:dyDescent="0.25">
      <c r="A1780" s="2">
        <v>73</v>
      </c>
      <c r="B1780" s="4" t="str">
        <f>+VLOOKUP($A1780,DATOS_CAPACITACIONES!A:B,2,0)</f>
        <v>SST</v>
      </c>
      <c r="C1780" s="4" t="str">
        <f>+VLOOKUP($A1780,DATOS_CAPACITACIONES!A:C,3,0)</f>
        <v xml:space="preserve">Seguridad vial </v>
      </c>
      <c r="D1780" s="4">
        <f>+VLOOKUP($A1780,DATOS_CAPACITACIONES!A:D,4,0)</f>
        <v>0</v>
      </c>
      <c r="E1780" s="4" t="str">
        <f>+VLOOKUP($A1780,DATOS_CAPACITACIONES!A:E,5,0)</f>
        <v xml:space="preserve">Felipe Arias </v>
      </c>
      <c r="F1780" s="4" t="str">
        <f>+VLOOKUP($A1780,DATOS_CAPACITACIONES!A:F,6,0)</f>
        <v xml:space="preserve">Felipe Arias </v>
      </c>
      <c r="G1780" s="4" t="str">
        <f>+VLOOKUP($A1780,DATOS_CAPACITACIONES!A:G,7,0)</f>
        <v xml:space="preserve">Finca El Pilar </v>
      </c>
      <c r="H1780" s="5">
        <f>+VLOOKUP($A1780,DATOS_CAPACITACIONES!A:H,8,0)</f>
        <v>44464</v>
      </c>
      <c r="I1780" s="4">
        <f>+VLOOKUP($A1780,DATOS_CAPACITACIONES!A:I,9,0)</f>
        <v>90</v>
      </c>
      <c r="J1780" s="2">
        <v>1007057960</v>
      </c>
      <c r="K1780" s="4" t="str">
        <f>+VLOOKUP($J1780,DATOS_PERSONAL!B:C,2,0)</f>
        <v>N/A</v>
      </c>
      <c r="L1780" s="4" t="str">
        <f>+VLOOKUP($J1780,DATOS_PERSONAL!B:D,3,0)</f>
        <v>WILSON ANDRES</v>
      </c>
      <c r="M1780" s="4" t="str">
        <f>+VLOOKUP($J1780,DATOS_PERSONAL!B:E,4,0)</f>
        <v>DIAZ BERNAL</v>
      </c>
      <c r="N1780" s="4" t="str">
        <f>+VLOOKUP($J1780,DATOS_PERSONAL!B:F,5,0)</f>
        <v>PALMERAS CARARABO S.A.</v>
      </c>
      <c r="O1780" s="4">
        <f>+VLOOKUP($A1780,DATOS_CAPACITACIONES!A:N,11)</f>
        <v>65</v>
      </c>
      <c r="P1780" s="4">
        <f>+VLOOKUP($A1780,DATOS_CAPACITACIONES!A:L,12)</f>
        <v>65</v>
      </c>
      <c r="Q1780" s="3">
        <f t="shared" si="27"/>
        <v>1</v>
      </c>
    </row>
    <row r="1781" spans="1:17" ht="34.5" customHeight="1" x14ac:dyDescent="0.25">
      <c r="A1781" s="2">
        <v>73</v>
      </c>
      <c r="B1781" s="4" t="str">
        <f>+VLOOKUP($A1781,DATOS_CAPACITACIONES!A:B,2,0)</f>
        <v>SST</v>
      </c>
      <c r="C1781" s="4" t="str">
        <f>+VLOOKUP($A1781,DATOS_CAPACITACIONES!A:C,3,0)</f>
        <v xml:space="preserve">Seguridad vial </v>
      </c>
      <c r="D1781" s="4">
        <f>+VLOOKUP($A1781,DATOS_CAPACITACIONES!A:D,4,0)</f>
        <v>0</v>
      </c>
      <c r="E1781" s="4" t="str">
        <f>+VLOOKUP($A1781,DATOS_CAPACITACIONES!A:E,5,0)</f>
        <v xml:space="preserve">Felipe Arias </v>
      </c>
      <c r="F1781" s="4" t="str">
        <f>+VLOOKUP($A1781,DATOS_CAPACITACIONES!A:F,6,0)</f>
        <v xml:space="preserve">Felipe Arias </v>
      </c>
      <c r="G1781" s="4" t="str">
        <f>+VLOOKUP($A1781,DATOS_CAPACITACIONES!A:G,7,0)</f>
        <v xml:space="preserve">Finca El Pilar </v>
      </c>
      <c r="H1781" s="5">
        <f>+VLOOKUP($A1781,DATOS_CAPACITACIONES!A:H,8,0)</f>
        <v>44464</v>
      </c>
      <c r="I1781" s="4">
        <f>+VLOOKUP($A1781,DATOS_CAPACITACIONES!A:I,9,0)</f>
        <v>90</v>
      </c>
      <c r="J1781" s="2">
        <v>1122123721</v>
      </c>
      <c r="K1781" s="4">
        <f>+VLOOKUP($J1781,DATOS_PERSONAL!B:C,2,0)</f>
        <v>1549</v>
      </c>
      <c r="L1781" s="4" t="str">
        <f>+VLOOKUP($J1781,DATOS_PERSONAL!B:D,3,0)</f>
        <v>WALTER</v>
      </c>
      <c r="M1781" s="4" t="str">
        <f>+VLOOKUP($J1781,DATOS_PERSONAL!B:E,4,0)</f>
        <v>DIAZ BALANTA</v>
      </c>
      <c r="N1781" s="4" t="str">
        <f>+VLOOKUP($J1781,DATOS_PERSONAL!B:F,5,0)</f>
        <v>OROBERLÍN S.A.S.</v>
      </c>
      <c r="O1781" s="4">
        <f>+VLOOKUP($A1781,DATOS_CAPACITACIONES!A:N,11)</f>
        <v>65</v>
      </c>
      <c r="P1781" s="4">
        <f>+VLOOKUP($A1781,DATOS_CAPACITACIONES!A:L,12)</f>
        <v>65</v>
      </c>
      <c r="Q1781" s="3">
        <f t="shared" si="27"/>
        <v>1</v>
      </c>
    </row>
    <row r="1782" spans="1:17" ht="34.5" customHeight="1" x14ac:dyDescent="0.25">
      <c r="A1782" s="2">
        <v>73</v>
      </c>
      <c r="B1782" s="4" t="str">
        <f>+VLOOKUP($A1782,DATOS_CAPACITACIONES!A:B,2,0)</f>
        <v>SST</v>
      </c>
      <c r="C1782" s="4" t="str">
        <f>+VLOOKUP($A1782,DATOS_CAPACITACIONES!A:C,3,0)</f>
        <v xml:space="preserve">Seguridad vial </v>
      </c>
      <c r="D1782" s="4">
        <f>+VLOOKUP($A1782,DATOS_CAPACITACIONES!A:D,4,0)</f>
        <v>0</v>
      </c>
      <c r="E1782" s="4" t="str">
        <f>+VLOOKUP($A1782,DATOS_CAPACITACIONES!A:E,5,0)</f>
        <v xml:space="preserve">Felipe Arias </v>
      </c>
      <c r="F1782" s="4" t="str">
        <f>+VLOOKUP($A1782,DATOS_CAPACITACIONES!A:F,6,0)</f>
        <v xml:space="preserve">Felipe Arias </v>
      </c>
      <c r="G1782" s="4" t="str">
        <f>+VLOOKUP($A1782,DATOS_CAPACITACIONES!A:G,7,0)</f>
        <v xml:space="preserve">Finca El Pilar </v>
      </c>
      <c r="H1782" s="5">
        <f>+VLOOKUP($A1782,DATOS_CAPACITACIONES!A:H,8,0)</f>
        <v>44464</v>
      </c>
      <c r="I1782" s="4">
        <f>+VLOOKUP($A1782,DATOS_CAPACITACIONES!A:I,9,0)</f>
        <v>90</v>
      </c>
      <c r="J1782" s="2">
        <v>1121865721</v>
      </c>
      <c r="K1782" s="4" t="str">
        <f>+VLOOKUP($J1782,DATOS_PERSONAL!B:C,2,0)</f>
        <v>N/A</v>
      </c>
      <c r="L1782" s="4" t="str">
        <f>+VLOOKUP($J1782,DATOS_PERSONAL!B:D,3,0)</f>
        <v xml:space="preserve"> DAVID CAMILO</v>
      </c>
      <c r="M1782" s="4" t="str">
        <f>+VLOOKUP($J1782,DATOS_PERSONAL!B:E,4,0)</f>
        <v>DIAZ ARCINIEGAS</v>
      </c>
      <c r="N1782" s="4" t="str">
        <f>+VLOOKUP($J1782,DATOS_PERSONAL!B:F,5,0)</f>
        <v>PALMERAS CARARABO S.A.</v>
      </c>
      <c r="O1782" s="4">
        <f>+VLOOKUP($A1782,DATOS_CAPACITACIONES!A:N,11)</f>
        <v>65</v>
      </c>
      <c r="P1782" s="4">
        <f>+VLOOKUP($A1782,DATOS_CAPACITACIONES!A:L,12)</f>
        <v>65</v>
      </c>
      <c r="Q1782" s="3">
        <f t="shared" si="27"/>
        <v>1</v>
      </c>
    </row>
    <row r="1783" spans="1:17" ht="34.5" customHeight="1" x14ac:dyDescent="0.25">
      <c r="A1783" s="2">
        <v>73</v>
      </c>
      <c r="B1783" s="4" t="str">
        <f>+VLOOKUP($A1783,DATOS_CAPACITACIONES!A:B,2,0)</f>
        <v>SST</v>
      </c>
      <c r="C1783" s="4" t="str">
        <f>+VLOOKUP($A1783,DATOS_CAPACITACIONES!A:C,3,0)</f>
        <v xml:space="preserve">Seguridad vial </v>
      </c>
      <c r="D1783" s="4">
        <f>+VLOOKUP($A1783,DATOS_CAPACITACIONES!A:D,4,0)</f>
        <v>0</v>
      </c>
      <c r="E1783" s="4" t="str">
        <f>+VLOOKUP($A1783,DATOS_CAPACITACIONES!A:E,5,0)</f>
        <v xml:space="preserve">Felipe Arias </v>
      </c>
      <c r="F1783" s="4" t="str">
        <f>+VLOOKUP($A1783,DATOS_CAPACITACIONES!A:F,6,0)</f>
        <v xml:space="preserve">Felipe Arias </v>
      </c>
      <c r="G1783" s="4" t="str">
        <f>+VLOOKUP($A1783,DATOS_CAPACITACIONES!A:G,7,0)</f>
        <v xml:space="preserve">Finca El Pilar </v>
      </c>
      <c r="H1783" s="5">
        <f>+VLOOKUP($A1783,DATOS_CAPACITACIONES!A:H,8,0)</f>
        <v>44464</v>
      </c>
      <c r="I1783" s="4">
        <f>+VLOOKUP($A1783,DATOS_CAPACITACIONES!A:I,9,0)</f>
        <v>90</v>
      </c>
      <c r="J1783" s="2">
        <v>38360656</v>
      </c>
      <c r="K1783" s="4">
        <f>+VLOOKUP($J1783,DATOS_PERSONAL!B:C,2,0)</f>
        <v>1039</v>
      </c>
      <c r="L1783" s="4" t="str">
        <f>+VLOOKUP($J1783,DATOS_PERSONAL!B:D,3,0)</f>
        <v>EMILCE</v>
      </c>
      <c r="M1783" s="4" t="str">
        <f>+VLOOKUP($J1783,DATOS_PERSONAL!B:E,4,0)</f>
        <v xml:space="preserve">CESPEDES CANAS </v>
      </c>
      <c r="N1783" s="4" t="str">
        <f>+VLOOKUP($J1783,DATOS_PERSONAL!B:F,5,0)</f>
        <v>OROBERLÍN S.A.S.</v>
      </c>
      <c r="O1783" s="4">
        <f>+VLOOKUP($A1783,DATOS_CAPACITACIONES!A:N,11)</f>
        <v>65</v>
      </c>
      <c r="P1783" s="4">
        <f>+VLOOKUP($A1783,DATOS_CAPACITACIONES!A:L,12)</f>
        <v>65</v>
      </c>
      <c r="Q1783" s="3">
        <f t="shared" si="27"/>
        <v>1</v>
      </c>
    </row>
    <row r="1784" spans="1:17" ht="34.5" customHeight="1" x14ac:dyDescent="0.25">
      <c r="A1784" s="2">
        <v>73</v>
      </c>
      <c r="B1784" s="4" t="str">
        <f>+VLOOKUP($A1784,DATOS_CAPACITACIONES!A:B,2,0)</f>
        <v>SST</v>
      </c>
      <c r="C1784" s="4" t="str">
        <f>+VLOOKUP($A1784,DATOS_CAPACITACIONES!A:C,3,0)</f>
        <v xml:space="preserve">Seguridad vial </v>
      </c>
      <c r="D1784" s="4">
        <f>+VLOOKUP($A1784,DATOS_CAPACITACIONES!A:D,4,0)</f>
        <v>0</v>
      </c>
      <c r="E1784" s="4" t="str">
        <f>+VLOOKUP($A1784,DATOS_CAPACITACIONES!A:E,5,0)</f>
        <v xml:space="preserve">Felipe Arias </v>
      </c>
      <c r="F1784" s="4" t="str">
        <f>+VLOOKUP($A1784,DATOS_CAPACITACIONES!A:F,6,0)</f>
        <v xml:space="preserve">Felipe Arias </v>
      </c>
      <c r="G1784" s="4" t="str">
        <f>+VLOOKUP($A1784,DATOS_CAPACITACIONES!A:G,7,0)</f>
        <v xml:space="preserve">Finca El Pilar </v>
      </c>
      <c r="H1784" s="5">
        <f>+VLOOKUP($A1784,DATOS_CAPACITACIONES!A:H,8,0)</f>
        <v>44464</v>
      </c>
      <c r="I1784" s="4">
        <f>+VLOOKUP($A1784,DATOS_CAPACITACIONES!A:I,9,0)</f>
        <v>90</v>
      </c>
      <c r="J1784" s="2">
        <v>1006795353</v>
      </c>
      <c r="K1784" s="4">
        <f>+VLOOKUP($J1784,DATOS_PERSONAL!B:C,2,0)</f>
        <v>1533</v>
      </c>
      <c r="L1784" s="4" t="str">
        <f>+VLOOKUP($J1784,DATOS_PERSONAL!B:D,3,0)</f>
        <v xml:space="preserve"> LUIS JEFREY</v>
      </c>
      <c r="M1784" s="4" t="str">
        <f>+VLOOKUP($J1784,DATOS_PERSONAL!B:E,4,0)</f>
        <v>CASTRO NARVAEZ</v>
      </c>
      <c r="N1784" s="4" t="str">
        <f>+VLOOKUP($J1784,DATOS_PERSONAL!B:F,5,0)</f>
        <v>OROBERLÍN S.A.S.</v>
      </c>
      <c r="O1784" s="4">
        <f>+VLOOKUP($A1784,DATOS_CAPACITACIONES!A:N,11)</f>
        <v>65</v>
      </c>
      <c r="P1784" s="4">
        <f>+VLOOKUP($A1784,DATOS_CAPACITACIONES!A:L,12)</f>
        <v>65</v>
      </c>
      <c r="Q1784" s="3">
        <f t="shared" si="27"/>
        <v>1</v>
      </c>
    </row>
    <row r="1785" spans="1:17" ht="34.5" customHeight="1" x14ac:dyDescent="0.25">
      <c r="A1785" s="2">
        <v>73</v>
      </c>
      <c r="B1785" s="4" t="str">
        <f>+VLOOKUP($A1785,DATOS_CAPACITACIONES!A:B,2,0)</f>
        <v>SST</v>
      </c>
      <c r="C1785" s="4" t="str">
        <f>+VLOOKUP($A1785,DATOS_CAPACITACIONES!A:C,3,0)</f>
        <v xml:space="preserve">Seguridad vial </v>
      </c>
      <c r="D1785" s="4">
        <f>+VLOOKUP($A1785,DATOS_CAPACITACIONES!A:D,4,0)</f>
        <v>0</v>
      </c>
      <c r="E1785" s="4" t="str">
        <f>+VLOOKUP($A1785,DATOS_CAPACITACIONES!A:E,5,0)</f>
        <v xml:space="preserve">Felipe Arias </v>
      </c>
      <c r="F1785" s="4" t="str">
        <f>+VLOOKUP($A1785,DATOS_CAPACITACIONES!A:F,6,0)</f>
        <v xml:space="preserve">Felipe Arias </v>
      </c>
      <c r="G1785" s="4" t="str">
        <f>+VLOOKUP($A1785,DATOS_CAPACITACIONES!A:G,7,0)</f>
        <v xml:space="preserve">Finca El Pilar </v>
      </c>
      <c r="H1785" s="5">
        <f>+VLOOKUP($A1785,DATOS_CAPACITACIONES!A:H,8,0)</f>
        <v>44464</v>
      </c>
      <c r="I1785" s="4">
        <f>+VLOOKUP($A1785,DATOS_CAPACITACIONES!A:I,9,0)</f>
        <v>90</v>
      </c>
      <c r="J1785" s="2">
        <v>1109411143</v>
      </c>
      <c r="K1785" s="4">
        <f>+VLOOKUP($J1785,DATOS_PERSONAL!B:C,2,0)</f>
        <v>1477</v>
      </c>
      <c r="L1785" s="4" t="str">
        <f>+VLOOKUP($J1785,DATOS_PERSONAL!B:D,3,0)</f>
        <v>YISSY FERNANDA</v>
      </c>
      <c r="M1785" s="4" t="str">
        <f>+VLOOKUP($J1785,DATOS_PERSONAL!B:E,4,0)</f>
        <v xml:space="preserve">CASTRO CESPEDES </v>
      </c>
      <c r="N1785" s="4" t="str">
        <f>+VLOOKUP($J1785,DATOS_PERSONAL!B:F,5,0)</f>
        <v>OROBERLÍN S.A.S.</v>
      </c>
      <c r="O1785" s="4">
        <f>+VLOOKUP($A1785,DATOS_CAPACITACIONES!A:N,11)</f>
        <v>65</v>
      </c>
      <c r="P1785" s="4">
        <f>+VLOOKUP($A1785,DATOS_CAPACITACIONES!A:L,12)</f>
        <v>65</v>
      </c>
      <c r="Q1785" s="3">
        <f t="shared" si="27"/>
        <v>1</v>
      </c>
    </row>
    <row r="1786" spans="1:17" ht="34.5" customHeight="1" x14ac:dyDescent="0.25">
      <c r="A1786" s="2">
        <v>73</v>
      </c>
      <c r="B1786" s="4" t="str">
        <f>+VLOOKUP($A1786,DATOS_CAPACITACIONES!A:B,2,0)</f>
        <v>SST</v>
      </c>
      <c r="C1786" s="4" t="str">
        <f>+VLOOKUP($A1786,DATOS_CAPACITACIONES!A:C,3,0)</f>
        <v xml:space="preserve">Seguridad vial </v>
      </c>
      <c r="D1786" s="4">
        <f>+VLOOKUP($A1786,DATOS_CAPACITACIONES!A:D,4,0)</f>
        <v>0</v>
      </c>
      <c r="E1786" s="4" t="str">
        <f>+VLOOKUP($A1786,DATOS_CAPACITACIONES!A:E,5,0)</f>
        <v xml:space="preserve">Felipe Arias </v>
      </c>
      <c r="F1786" s="4" t="str">
        <f>+VLOOKUP($A1786,DATOS_CAPACITACIONES!A:F,6,0)</f>
        <v xml:space="preserve">Felipe Arias </v>
      </c>
      <c r="G1786" s="4" t="str">
        <f>+VLOOKUP($A1786,DATOS_CAPACITACIONES!A:G,7,0)</f>
        <v xml:space="preserve">Finca El Pilar </v>
      </c>
      <c r="H1786" s="5">
        <f>+VLOOKUP($A1786,DATOS_CAPACITACIONES!A:H,8,0)</f>
        <v>44464</v>
      </c>
      <c r="I1786" s="4">
        <f>+VLOOKUP($A1786,DATOS_CAPACITACIONES!A:I,9,0)</f>
        <v>90</v>
      </c>
      <c r="J1786" s="2">
        <v>17412291</v>
      </c>
      <c r="K1786" s="4" t="str">
        <f>+VLOOKUP($J1786,DATOS_PERSONAL!B:C,2,0)</f>
        <v>N/A</v>
      </c>
      <c r="L1786" s="4" t="str">
        <f>+VLOOKUP($J1786,DATOS_PERSONAL!B:D,3,0)</f>
        <v>MISAEL</v>
      </c>
      <c r="M1786" s="4" t="str">
        <f>+VLOOKUP($J1786,DATOS_PERSONAL!B:E,4,0)</f>
        <v>CARO PEDRAZA</v>
      </c>
      <c r="N1786" s="4" t="str">
        <f>+VLOOKUP($J1786,DATOS_PERSONAL!B:F,5,0)</f>
        <v>OROBERLÍN S.A.S.</v>
      </c>
      <c r="O1786" s="4">
        <f>+VLOOKUP($A1786,DATOS_CAPACITACIONES!A:N,11)</f>
        <v>65</v>
      </c>
      <c r="P1786" s="4">
        <f>+VLOOKUP($A1786,DATOS_CAPACITACIONES!A:L,12)</f>
        <v>65</v>
      </c>
      <c r="Q1786" s="3">
        <f t="shared" si="27"/>
        <v>1</v>
      </c>
    </row>
    <row r="1787" spans="1:17" ht="34.5" customHeight="1" x14ac:dyDescent="0.25">
      <c r="A1787" s="2">
        <v>73</v>
      </c>
      <c r="B1787" s="4" t="str">
        <f>+VLOOKUP($A1787,DATOS_CAPACITACIONES!A:B,2,0)</f>
        <v>SST</v>
      </c>
      <c r="C1787" s="4" t="str">
        <f>+VLOOKUP($A1787,DATOS_CAPACITACIONES!A:C,3,0)</f>
        <v xml:space="preserve">Seguridad vial </v>
      </c>
      <c r="D1787" s="4">
        <f>+VLOOKUP($A1787,DATOS_CAPACITACIONES!A:D,4,0)</f>
        <v>0</v>
      </c>
      <c r="E1787" s="4" t="str">
        <f>+VLOOKUP($A1787,DATOS_CAPACITACIONES!A:E,5,0)</f>
        <v xml:space="preserve">Felipe Arias </v>
      </c>
      <c r="F1787" s="4" t="str">
        <f>+VLOOKUP($A1787,DATOS_CAPACITACIONES!A:F,6,0)</f>
        <v xml:space="preserve">Felipe Arias </v>
      </c>
      <c r="G1787" s="4" t="str">
        <f>+VLOOKUP($A1787,DATOS_CAPACITACIONES!A:G,7,0)</f>
        <v xml:space="preserve">Finca El Pilar </v>
      </c>
      <c r="H1787" s="5">
        <f>+VLOOKUP($A1787,DATOS_CAPACITACIONES!A:H,8,0)</f>
        <v>44464</v>
      </c>
      <c r="I1787" s="4">
        <f>+VLOOKUP($A1787,DATOS_CAPACITACIONES!A:I,9,0)</f>
        <v>90</v>
      </c>
      <c r="J1787" s="2">
        <v>1122123512</v>
      </c>
      <c r="K1787" s="4" t="str">
        <f>+VLOOKUP($J1787,DATOS_PERSONAL!B:C,2,0)</f>
        <v>N/A</v>
      </c>
      <c r="L1787" s="4" t="str">
        <f>+VLOOKUP($J1787,DATOS_PERSONAL!B:D,3,0)</f>
        <v xml:space="preserve"> SANDRA MARCELA </v>
      </c>
      <c r="M1787" s="4" t="str">
        <f>+VLOOKUP($J1787,DATOS_PERSONAL!B:E,4,0)</f>
        <v>CARO MORA</v>
      </c>
      <c r="N1787" s="4" t="str">
        <f>+VLOOKUP($J1787,DATOS_PERSONAL!B:F,5,0)</f>
        <v>PALMERAS CARARABO S.A.</v>
      </c>
      <c r="O1787" s="4">
        <f>+VLOOKUP($A1787,DATOS_CAPACITACIONES!A:N,11)</f>
        <v>65</v>
      </c>
      <c r="P1787" s="4">
        <f>+VLOOKUP($A1787,DATOS_CAPACITACIONES!A:L,12)</f>
        <v>65</v>
      </c>
      <c r="Q1787" s="3">
        <f t="shared" si="27"/>
        <v>1</v>
      </c>
    </row>
    <row r="1788" spans="1:17" ht="34.5" customHeight="1" x14ac:dyDescent="0.25">
      <c r="A1788" s="2">
        <v>73</v>
      </c>
      <c r="B1788" s="4" t="str">
        <f>+VLOOKUP($A1788,DATOS_CAPACITACIONES!A:B,2,0)</f>
        <v>SST</v>
      </c>
      <c r="C1788" s="4" t="str">
        <f>+VLOOKUP($A1788,DATOS_CAPACITACIONES!A:C,3,0)</f>
        <v xml:space="preserve">Seguridad vial </v>
      </c>
      <c r="D1788" s="4">
        <f>+VLOOKUP($A1788,DATOS_CAPACITACIONES!A:D,4,0)</f>
        <v>0</v>
      </c>
      <c r="E1788" s="4" t="str">
        <f>+VLOOKUP($A1788,DATOS_CAPACITACIONES!A:E,5,0)</f>
        <v xml:space="preserve">Felipe Arias </v>
      </c>
      <c r="F1788" s="4" t="str">
        <f>+VLOOKUP($A1788,DATOS_CAPACITACIONES!A:F,6,0)</f>
        <v xml:space="preserve">Felipe Arias </v>
      </c>
      <c r="G1788" s="4" t="str">
        <f>+VLOOKUP($A1788,DATOS_CAPACITACIONES!A:G,7,0)</f>
        <v xml:space="preserve">Finca El Pilar </v>
      </c>
      <c r="H1788" s="5">
        <f>+VLOOKUP($A1788,DATOS_CAPACITACIONES!A:H,8,0)</f>
        <v>44464</v>
      </c>
      <c r="I1788" s="4">
        <f>+VLOOKUP($A1788,DATOS_CAPACITACIONES!A:I,9,0)</f>
        <v>90</v>
      </c>
      <c r="J1788" s="2">
        <v>1122142973</v>
      </c>
      <c r="K1788" s="4">
        <f>+VLOOKUP($J1788,DATOS_PERSONAL!B:C,2,0)</f>
        <v>1415</v>
      </c>
      <c r="L1788" s="4" t="str">
        <f>+VLOOKUP($J1788,DATOS_PERSONAL!B:D,3,0)</f>
        <v xml:space="preserve"> ERIKA DAYANA</v>
      </c>
      <c r="M1788" s="4" t="str">
        <f>+VLOOKUP($J1788,DATOS_PERSONAL!B:E,4,0)</f>
        <v>CARO MORA</v>
      </c>
      <c r="N1788" s="4" t="str">
        <f>+VLOOKUP($J1788,DATOS_PERSONAL!B:F,5,0)</f>
        <v>OROBERLÍN S.A.S.</v>
      </c>
      <c r="O1788" s="4">
        <f>+VLOOKUP($A1788,DATOS_CAPACITACIONES!A:N,11)</f>
        <v>65</v>
      </c>
      <c r="P1788" s="4">
        <f>+VLOOKUP($A1788,DATOS_CAPACITACIONES!A:L,12)</f>
        <v>65</v>
      </c>
      <c r="Q1788" s="3">
        <f t="shared" si="27"/>
        <v>1</v>
      </c>
    </row>
    <row r="1789" spans="1:17" ht="34.5" customHeight="1" x14ac:dyDescent="0.25">
      <c r="A1789" s="2">
        <v>73</v>
      </c>
      <c r="B1789" s="4" t="str">
        <f>+VLOOKUP($A1789,DATOS_CAPACITACIONES!A:B,2,0)</f>
        <v>SST</v>
      </c>
      <c r="C1789" s="4" t="str">
        <f>+VLOOKUP($A1789,DATOS_CAPACITACIONES!A:C,3,0)</f>
        <v xml:space="preserve">Seguridad vial </v>
      </c>
      <c r="D1789" s="4">
        <f>+VLOOKUP($A1789,DATOS_CAPACITACIONES!A:D,4,0)</f>
        <v>0</v>
      </c>
      <c r="E1789" s="4" t="str">
        <f>+VLOOKUP($A1789,DATOS_CAPACITACIONES!A:E,5,0)</f>
        <v xml:space="preserve">Felipe Arias </v>
      </c>
      <c r="F1789" s="4" t="str">
        <f>+VLOOKUP($A1789,DATOS_CAPACITACIONES!A:F,6,0)</f>
        <v xml:space="preserve">Felipe Arias </v>
      </c>
      <c r="G1789" s="4" t="str">
        <f>+VLOOKUP($A1789,DATOS_CAPACITACIONES!A:G,7,0)</f>
        <v xml:space="preserve">Finca El Pilar </v>
      </c>
      <c r="H1789" s="5">
        <f>+VLOOKUP($A1789,DATOS_CAPACITACIONES!A:H,8,0)</f>
        <v>44464</v>
      </c>
      <c r="I1789" s="4">
        <f>+VLOOKUP($A1789,DATOS_CAPACITACIONES!A:I,9,0)</f>
        <v>90</v>
      </c>
      <c r="J1789" s="2">
        <v>1103219172</v>
      </c>
      <c r="K1789" s="4">
        <f>+VLOOKUP($J1789,DATOS_PERSONAL!B:C,2,0)</f>
        <v>1230</v>
      </c>
      <c r="L1789" s="4" t="str">
        <f>+VLOOKUP($J1789,DATOS_PERSONAL!B:D,3,0)</f>
        <v>PABLO SEGUNDO</v>
      </c>
      <c r="M1789" s="4" t="str">
        <f>+VLOOKUP($J1789,DATOS_PERSONAL!B:E,4,0)</f>
        <v xml:space="preserve">CARDENAS MUÑOZ </v>
      </c>
      <c r="N1789" s="4" t="str">
        <f>+VLOOKUP($J1789,DATOS_PERSONAL!B:F,5,0)</f>
        <v>OROBERLÍN S.A.S.</v>
      </c>
      <c r="O1789" s="4">
        <f>+VLOOKUP($A1789,DATOS_CAPACITACIONES!A:N,11)</f>
        <v>65</v>
      </c>
      <c r="P1789" s="4">
        <f>+VLOOKUP($A1789,DATOS_CAPACITACIONES!A:L,12)</f>
        <v>65</v>
      </c>
      <c r="Q1789" s="3">
        <f t="shared" si="27"/>
        <v>1</v>
      </c>
    </row>
    <row r="1790" spans="1:17" ht="34.5" customHeight="1" x14ac:dyDescent="0.25">
      <c r="A1790" s="2">
        <v>73</v>
      </c>
      <c r="B1790" s="4" t="str">
        <f>+VLOOKUP($A1790,DATOS_CAPACITACIONES!A:B,2,0)</f>
        <v>SST</v>
      </c>
      <c r="C1790" s="4" t="str">
        <f>+VLOOKUP($A1790,DATOS_CAPACITACIONES!A:C,3,0)</f>
        <v xml:space="preserve">Seguridad vial </v>
      </c>
      <c r="D1790" s="4">
        <f>+VLOOKUP($A1790,DATOS_CAPACITACIONES!A:D,4,0)</f>
        <v>0</v>
      </c>
      <c r="E1790" s="4" t="str">
        <f>+VLOOKUP($A1790,DATOS_CAPACITACIONES!A:E,5,0)</f>
        <v xml:space="preserve">Felipe Arias </v>
      </c>
      <c r="F1790" s="4" t="str">
        <f>+VLOOKUP($A1790,DATOS_CAPACITACIONES!A:F,6,0)</f>
        <v xml:space="preserve">Felipe Arias </v>
      </c>
      <c r="G1790" s="4" t="str">
        <f>+VLOOKUP($A1790,DATOS_CAPACITACIONES!A:G,7,0)</f>
        <v xml:space="preserve">Finca El Pilar </v>
      </c>
      <c r="H1790" s="5">
        <f>+VLOOKUP($A1790,DATOS_CAPACITACIONES!A:H,8,0)</f>
        <v>44464</v>
      </c>
      <c r="I1790" s="4">
        <f>+VLOOKUP($A1790,DATOS_CAPACITACIONES!A:I,9,0)</f>
        <v>90</v>
      </c>
      <c r="J1790" s="2">
        <v>7278364</v>
      </c>
      <c r="K1790" s="4">
        <f>+VLOOKUP($J1790,DATOS_PERSONAL!B:C,2,0)</f>
        <v>1001</v>
      </c>
      <c r="L1790" s="4" t="str">
        <f>+VLOOKUP($J1790,DATOS_PERSONAL!B:D,3,0)</f>
        <v xml:space="preserve"> OROSMAN</v>
      </c>
      <c r="M1790" s="4" t="str">
        <f>+VLOOKUP($J1790,DATOS_PERSONAL!B:E,4,0)</f>
        <v>BUITRAGO</v>
      </c>
      <c r="N1790" s="4" t="str">
        <f>+VLOOKUP($J1790,DATOS_PERSONAL!B:F,5,0)</f>
        <v>OROBERLÍN S.A.S.</v>
      </c>
      <c r="O1790" s="4">
        <f>+VLOOKUP($A1790,DATOS_CAPACITACIONES!A:N,11)</f>
        <v>65</v>
      </c>
      <c r="P1790" s="4">
        <f>+VLOOKUP($A1790,DATOS_CAPACITACIONES!A:L,12)</f>
        <v>65</v>
      </c>
      <c r="Q1790" s="3">
        <f t="shared" si="27"/>
        <v>1</v>
      </c>
    </row>
    <row r="1791" spans="1:17" ht="34.5" customHeight="1" x14ac:dyDescent="0.25">
      <c r="A1791" s="2">
        <v>73</v>
      </c>
      <c r="B1791" s="4" t="str">
        <f>+VLOOKUP($A1791,DATOS_CAPACITACIONES!A:B,2,0)</f>
        <v>SST</v>
      </c>
      <c r="C1791" s="4" t="str">
        <f>+VLOOKUP($A1791,DATOS_CAPACITACIONES!A:C,3,0)</f>
        <v xml:space="preserve">Seguridad vial </v>
      </c>
      <c r="D1791" s="4">
        <f>+VLOOKUP($A1791,DATOS_CAPACITACIONES!A:D,4,0)</f>
        <v>0</v>
      </c>
      <c r="E1791" s="4" t="str">
        <f>+VLOOKUP($A1791,DATOS_CAPACITACIONES!A:E,5,0)</f>
        <v xml:space="preserve">Felipe Arias </v>
      </c>
      <c r="F1791" s="4" t="str">
        <f>+VLOOKUP($A1791,DATOS_CAPACITACIONES!A:F,6,0)</f>
        <v xml:space="preserve">Felipe Arias </v>
      </c>
      <c r="G1791" s="4" t="str">
        <f>+VLOOKUP($A1791,DATOS_CAPACITACIONES!A:G,7,0)</f>
        <v xml:space="preserve">Finca El Pilar </v>
      </c>
      <c r="H1791" s="5">
        <f>+VLOOKUP($A1791,DATOS_CAPACITACIONES!A:H,8,0)</f>
        <v>44464</v>
      </c>
      <c r="I1791" s="4">
        <f>+VLOOKUP($A1791,DATOS_CAPACITACIONES!A:I,9,0)</f>
        <v>90</v>
      </c>
      <c r="J1791" s="2">
        <v>17345837</v>
      </c>
      <c r="K1791" s="4">
        <f>+VLOOKUP($J1791,DATOS_PERSONAL!B:C,2,0)</f>
        <v>1240</v>
      </c>
      <c r="L1791" s="4" t="str">
        <f>+VLOOKUP($J1791,DATOS_PERSONAL!B:D,3,0)</f>
        <v>GUILLERMO ANTONIO</v>
      </c>
      <c r="M1791" s="4" t="str">
        <f>+VLOOKUP($J1791,DATOS_PERSONAL!B:E,4,0)</f>
        <v xml:space="preserve">BRAVO </v>
      </c>
      <c r="N1791" s="4" t="str">
        <f>+VLOOKUP($J1791,DATOS_PERSONAL!B:F,5,0)</f>
        <v>OROBERLÍN S.A.S.</v>
      </c>
      <c r="O1791" s="4">
        <f>+VLOOKUP($A1791,DATOS_CAPACITACIONES!A:N,11)</f>
        <v>65</v>
      </c>
      <c r="P1791" s="4">
        <f>+VLOOKUP($A1791,DATOS_CAPACITACIONES!A:L,12)</f>
        <v>65</v>
      </c>
      <c r="Q1791" s="3">
        <f t="shared" si="27"/>
        <v>1</v>
      </c>
    </row>
    <row r="1792" spans="1:17" ht="34.5" customHeight="1" x14ac:dyDescent="0.25">
      <c r="A1792" s="2">
        <v>73</v>
      </c>
      <c r="B1792" s="4" t="str">
        <f>+VLOOKUP($A1792,DATOS_CAPACITACIONES!A:B,2,0)</f>
        <v>SST</v>
      </c>
      <c r="C1792" s="4" t="str">
        <f>+VLOOKUP($A1792,DATOS_CAPACITACIONES!A:C,3,0)</f>
        <v xml:space="preserve">Seguridad vial </v>
      </c>
      <c r="D1792" s="4">
        <f>+VLOOKUP($A1792,DATOS_CAPACITACIONES!A:D,4,0)</f>
        <v>0</v>
      </c>
      <c r="E1792" s="4" t="str">
        <f>+VLOOKUP($A1792,DATOS_CAPACITACIONES!A:E,5,0)</f>
        <v xml:space="preserve">Felipe Arias </v>
      </c>
      <c r="F1792" s="4" t="str">
        <f>+VLOOKUP($A1792,DATOS_CAPACITACIONES!A:F,6,0)</f>
        <v xml:space="preserve">Felipe Arias </v>
      </c>
      <c r="G1792" s="4" t="str">
        <f>+VLOOKUP($A1792,DATOS_CAPACITACIONES!A:G,7,0)</f>
        <v xml:space="preserve">Finca El Pilar </v>
      </c>
      <c r="H1792" s="5">
        <f>+VLOOKUP($A1792,DATOS_CAPACITACIONES!A:H,8,0)</f>
        <v>44464</v>
      </c>
      <c r="I1792" s="4">
        <f>+VLOOKUP($A1792,DATOS_CAPACITACIONES!A:I,9,0)</f>
        <v>90</v>
      </c>
      <c r="J1792" s="2">
        <v>1006697383</v>
      </c>
      <c r="K1792" s="4">
        <f>+VLOOKUP($J1792,DATOS_PERSONAL!B:C,2,0)</f>
        <v>1535</v>
      </c>
      <c r="L1792" s="4" t="str">
        <f>+VLOOKUP($J1792,DATOS_PERSONAL!B:D,3,0)</f>
        <v>DIANA SOFIA</v>
      </c>
      <c r="M1792" s="4" t="str">
        <f>+VLOOKUP($J1792,DATOS_PERSONAL!B:E,4,0)</f>
        <v xml:space="preserve">BLANCO ANDRADE </v>
      </c>
      <c r="N1792" s="4" t="str">
        <f>+VLOOKUP($J1792,DATOS_PERSONAL!B:F,5,0)</f>
        <v>OROBERLÍN S.A.S.</v>
      </c>
      <c r="O1792" s="4">
        <f>+VLOOKUP($A1792,DATOS_CAPACITACIONES!A:N,11)</f>
        <v>65</v>
      </c>
      <c r="P1792" s="4">
        <f>+VLOOKUP($A1792,DATOS_CAPACITACIONES!A:L,12)</f>
        <v>65</v>
      </c>
      <c r="Q1792" s="3">
        <f t="shared" si="27"/>
        <v>1</v>
      </c>
    </row>
    <row r="1793" spans="1:17" ht="34.5" customHeight="1" x14ac:dyDescent="0.25">
      <c r="A1793" s="2">
        <v>73</v>
      </c>
      <c r="B1793" s="4" t="str">
        <f>+VLOOKUP($A1793,DATOS_CAPACITACIONES!A:B,2,0)</f>
        <v>SST</v>
      </c>
      <c r="C1793" s="4" t="str">
        <f>+VLOOKUP($A1793,DATOS_CAPACITACIONES!A:C,3,0)</f>
        <v xml:space="preserve">Seguridad vial </v>
      </c>
      <c r="D1793" s="4">
        <f>+VLOOKUP($A1793,DATOS_CAPACITACIONES!A:D,4,0)</f>
        <v>0</v>
      </c>
      <c r="E1793" s="4" t="str">
        <f>+VLOOKUP($A1793,DATOS_CAPACITACIONES!A:E,5,0)</f>
        <v xml:space="preserve">Felipe Arias </v>
      </c>
      <c r="F1793" s="4" t="str">
        <f>+VLOOKUP($A1793,DATOS_CAPACITACIONES!A:F,6,0)</f>
        <v xml:space="preserve">Felipe Arias </v>
      </c>
      <c r="G1793" s="4" t="str">
        <f>+VLOOKUP($A1793,DATOS_CAPACITACIONES!A:G,7,0)</f>
        <v xml:space="preserve">Finca El Pilar </v>
      </c>
      <c r="H1793" s="5">
        <f>+VLOOKUP($A1793,DATOS_CAPACITACIONES!A:H,8,0)</f>
        <v>44464</v>
      </c>
      <c r="I1793" s="4">
        <f>+VLOOKUP($A1793,DATOS_CAPACITACIONES!A:I,9,0)</f>
        <v>90</v>
      </c>
      <c r="J1793" s="2">
        <v>11323827</v>
      </c>
      <c r="K1793" s="4" t="str">
        <f>+VLOOKUP($J1793,DATOS_PERSONAL!B:C,2,0)</f>
        <v>N/A</v>
      </c>
      <c r="L1793" s="4" t="str">
        <f>+VLOOKUP($J1793,DATOS_PERSONAL!B:D,3,0)</f>
        <v>ARQUIMEDES</v>
      </c>
      <c r="M1793" s="4" t="str">
        <f>+VLOOKUP($J1793,DATOS_PERSONAL!B:E,4,0)</f>
        <v>BERNAL</v>
      </c>
      <c r="N1793" s="4" t="str">
        <f>+VLOOKUP($J1793,DATOS_PERSONAL!B:F,5,0)</f>
        <v>PALMERAS CARARABO S.A.</v>
      </c>
      <c r="O1793" s="4">
        <f>+VLOOKUP($A1793,DATOS_CAPACITACIONES!A:N,11)</f>
        <v>65</v>
      </c>
      <c r="P1793" s="4">
        <f>+VLOOKUP($A1793,DATOS_CAPACITACIONES!A:L,12)</f>
        <v>65</v>
      </c>
      <c r="Q1793" s="3">
        <f t="shared" si="27"/>
        <v>1</v>
      </c>
    </row>
    <row r="1794" spans="1:17" ht="34.5" customHeight="1" x14ac:dyDescent="0.25">
      <c r="A1794" s="2">
        <v>73</v>
      </c>
      <c r="B1794" s="4" t="str">
        <f>+VLOOKUP($A1794,DATOS_CAPACITACIONES!A:B,2,0)</f>
        <v>SST</v>
      </c>
      <c r="C1794" s="4" t="str">
        <f>+VLOOKUP($A1794,DATOS_CAPACITACIONES!A:C,3,0)</f>
        <v xml:space="preserve">Seguridad vial </v>
      </c>
      <c r="D1794" s="4">
        <f>+VLOOKUP($A1794,DATOS_CAPACITACIONES!A:D,4,0)</f>
        <v>0</v>
      </c>
      <c r="E1794" s="4" t="str">
        <f>+VLOOKUP($A1794,DATOS_CAPACITACIONES!A:E,5,0)</f>
        <v xml:space="preserve">Felipe Arias </v>
      </c>
      <c r="F1794" s="4" t="str">
        <f>+VLOOKUP($A1794,DATOS_CAPACITACIONES!A:F,6,0)</f>
        <v xml:space="preserve">Felipe Arias </v>
      </c>
      <c r="G1794" s="4" t="str">
        <f>+VLOOKUP($A1794,DATOS_CAPACITACIONES!A:G,7,0)</f>
        <v xml:space="preserve">Finca El Pilar </v>
      </c>
      <c r="H1794" s="5">
        <f>+VLOOKUP($A1794,DATOS_CAPACITACIONES!A:H,8,0)</f>
        <v>44464</v>
      </c>
      <c r="I1794" s="4">
        <f>+VLOOKUP($A1794,DATOS_CAPACITACIONES!A:I,9,0)</f>
        <v>90</v>
      </c>
      <c r="J1794" s="2">
        <v>1193531410</v>
      </c>
      <c r="K1794" s="4">
        <f>+VLOOKUP($J1794,DATOS_PERSONAL!B:C,2,0)</f>
        <v>1544</v>
      </c>
      <c r="L1794" s="4" t="str">
        <f>+VLOOKUP($J1794,DATOS_PERSONAL!B:D,3,0)</f>
        <v>SARA DANIELA</v>
      </c>
      <c r="M1794" s="4" t="str">
        <f>+VLOOKUP($J1794,DATOS_PERSONAL!B:E,4,0)</f>
        <v xml:space="preserve">BELTRAN MORENO </v>
      </c>
      <c r="N1794" s="4" t="str">
        <f>+VLOOKUP($J1794,DATOS_PERSONAL!B:F,5,0)</f>
        <v>OROBERLÍN S.A.S.</v>
      </c>
      <c r="O1794" s="4">
        <f>+VLOOKUP($A1794,DATOS_CAPACITACIONES!A:N,11)</f>
        <v>65</v>
      </c>
      <c r="P1794" s="4">
        <f>+VLOOKUP($A1794,DATOS_CAPACITACIONES!A:L,12)</f>
        <v>65</v>
      </c>
      <c r="Q1794" s="3">
        <f t="shared" ref="Q1794:Q1857" si="28">(P1794/O1794)</f>
        <v>1</v>
      </c>
    </row>
    <row r="1795" spans="1:17" ht="34.5" customHeight="1" x14ac:dyDescent="0.25">
      <c r="A1795" s="2">
        <v>73</v>
      </c>
      <c r="B1795" s="4" t="str">
        <f>+VLOOKUP($A1795,DATOS_CAPACITACIONES!A:B,2,0)</f>
        <v>SST</v>
      </c>
      <c r="C1795" s="4" t="str">
        <f>+VLOOKUP($A1795,DATOS_CAPACITACIONES!A:C,3,0)</f>
        <v xml:space="preserve">Seguridad vial </v>
      </c>
      <c r="D1795" s="4">
        <f>+VLOOKUP($A1795,DATOS_CAPACITACIONES!A:D,4,0)</f>
        <v>0</v>
      </c>
      <c r="E1795" s="4" t="str">
        <f>+VLOOKUP($A1795,DATOS_CAPACITACIONES!A:E,5,0)</f>
        <v xml:space="preserve">Felipe Arias </v>
      </c>
      <c r="F1795" s="4" t="str">
        <f>+VLOOKUP($A1795,DATOS_CAPACITACIONES!A:F,6,0)</f>
        <v xml:space="preserve">Felipe Arias </v>
      </c>
      <c r="G1795" s="4" t="str">
        <f>+VLOOKUP($A1795,DATOS_CAPACITACIONES!A:G,7,0)</f>
        <v xml:space="preserve">Finca El Pilar </v>
      </c>
      <c r="H1795" s="5">
        <f>+VLOOKUP($A1795,DATOS_CAPACITACIONES!A:H,8,0)</f>
        <v>44464</v>
      </c>
      <c r="I1795" s="4">
        <f>+VLOOKUP($A1795,DATOS_CAPACITACIONES!A:I,9,0)</f>
        <v>90</v>
      </c>
      <c r="J1795" s="2">
        <v>1193531410</v>
      </c>
      <c r="K1795" s="4">
        <f>+VLOOKUP($J1795,DATOS_PERSONAL!B:C,2,0)</f>
        <v>1544</v>
      </c>
      <c r="L1795" s="4" t="str">
        <f>+VLOOKUP($J1795,DATOS_PERSONAL!B:D,3,0)</f>
        <v>SARA DANIELA</v>
      </c>
      <c r="M1795" s="4" t="str">
        <f>+VLOOKUP($J1795,DATOS_PERSONAL!B:E,4,0)</f>
        <v xml:space="preserve">BELTRAN MORENO </v>
      </c>
      <c r="N1795" s="4" t="str">
        <f>+VLOOKUP($J1795,DATOS_PERSONAL!B:F,5,0)</f>
        <v>OROBERLÍN S.A.S.</v>
      </c>
      <c r="O1795" s="4">
        <f>+VLOOKUP($A1795,DATOS_CAPACITACIONES!A:N,11)</f>
        <v>65</v>
      </c>
      <c r="P1795" s="4">
        <f>+VLOOKUP($A1795,DATOS_CAPACITACIONES!A:L,12)</f>
        <v>65</v>
      </c>
      <c r="Q1795" s="3">
        <f t="shared" si="28"/>
        <v>1</v>
      </c>
    </row>
    <row r="1796" spans="1:17" ht="34.5" customHeight="1" x14ac:dyDescent="0.25">
      <c r="A1796" s="2">
        <v>73</v>
      </c>
      <c r="B1796" s="4" t="str">
        <f>+VLOOKUP($A1796,DATOS_CAPACITACIONES!A:B,2,0)</f>
        <v>SST</v>
      </c>
      <c r="C1796" s="4" t="str">
        <f>+VLOOKUP($A1796,DATOS_CAPACITACIONES!A:C,3,0)</f>
        <v xml:space="preserve">Seguridad vial </v>
      </c>
      <c r="D1796" s="4">
        <f>+VLOOKUP($A1796,DATOS_CAPACITACIONES!A:D,4,0)</f>
        <v>0</v>
      </c>
      <c r="E1796" s="4" t="str">
        <f>+VLOOKUP($A1796,DATOS_CAPACITACIONES!A:E,5,0)</f>
        <v xml:space="preserve">Felipe Arias </v>
      </c>
      <c r="F1796" s="4" t="str">
        <f>+VLOOKUP($A1796,DATOS_CAPACITACIONES!A:F,6,0)</f>
        <v xml:space="preserve">Felipe Arias </v>
      </c>
      <c r="G1796" s="4" t="str">
        <f>+VLOOKUP($A1796,DATOS_CAPACITACIONES!A:G,7,0)</f>
        <v xml:space="preserve">Finca El Pilar </v>
      </c>
      <c r="H1796" s="5">
        <f>+VLOOKUP($A1796,DATOS_CAPACITACIONES!A:H,8,0)</f>
        <v>44464</v>
      </c>
      <c r="I1796" s="4">
        <f>+VLOOKUP($A1796,DATOS_CAPACITACIONES!A:I,9,0)</f>
        <v>90</v>
      </c>
      <c r="J1796" s="2">
        <v>1106333245</v>
      </c>
      <c r="K1796" s="4" t="str">
        <f>+VLOOKUP($J1796,DATOS_PERSONAL!B:C,2,0)</f>
        <v>N/A</v>
      </c>
      <c r="L1796" s="4" t="str">
        <f>+VLOOKUP($J1796,DATOS_PERSONAL!B:D,3,0)</f>
        <v xml:space="preserve">NUBIA ESPERANZA </v>
      </c>
      <c r="M1796" s="4" t="str">
        <f>+VLOOKUP($J1796,DATOS_PERSONAL!B:E,4,0)</f>
        <v>BELTRAN ECHEVERRY</v>
      </c>
      <c r="N1796" s="4" t="str">
        <f>+VLOOKUP($J1796,DATOS_PERSONAL!B:F,5,0)</f>
        <v>PALMERAS CARARABO S.A.</v>
      </c>
      <c r="O1796" s="4">
        <f>+VLOOKUP($A1796,DATOS_CAPACITACIONES!A:N,11)</f>
        <v>65</v>
      </c>
      <c r="P1796" s="4">
        <f>+VLOOKUP($A1796,DATOS_CAPACITACIONES!A:L,12)</f>
        <v>65</v>
      </c>
      <c r="Q1796" s="3">
        <f t="shared" si="28"/>
        <v>1</v>
      </c>
    </row>
    <row r="1797" spans="1:17" ht="34.5" customHeight="1" x14ac:dyDescent="0.25">
      <c r="A1797" s="2">
        <v>73</v>
      </c>
      <c r="B1797" s="4" t="str">
        <f>+VLOOKUP($A1797,DATOS_CAPACITACIONES!A:B,2,0)</f>
        <v>SST</v>
      </c>
      <c r="C1797" s="4" t="str">
        <f>+VLOOKUP($A1797,DATOS_CAPACITACIONES!A:C,3,0)</f>
        <v xml:space="preserve">Seguridad vial </v>
      </c>
      <c r="D1797" s="4">
        <f>+VLOOKUP($A1797,DATOS_CAPACITACIONES!A:D,4,0)</f>
        <v>0</v>
      </c>
      <c r="E1797" s="4" t="str">
        <f>+VLOOKUP($A1797,DATOS_CAPACITACIONES!A:E,5,0)</f>
        <v xml:space="preserve">Felipe Arias </v>
      </c>
      <c r="F1797" s="4" t="str">
        <f>+VLOOKUP($A1797,DATOS_CAPACITACIONES!A:F,6,0)</f>
        <v xml:space="preserve">Felipe Arias </v>
      </c>
      <c r="G1797" s="4" t="str">
        <f>+VLOOKUP($A1797,DATOS_CAPACITACIONES!A:G,7,0)</f>
        <v xml:space="preserve">Finca El Pilar </v>
      </c>
      <c r="H1797" s="5">
        <f>+VLOOKUP($A1797,DATOS_CAPACITACIONES!A:H,8,0)</f>
        <v>44464</v>
      </c>
      <c r="I1797" s="4">
        <f>+VLOOKUP($A1797,DATOS_CAPACITACIONES!A:I,9,0)</f>
        <v>90</v>
      </c>
      <c r="J1797" s="2">
        <v>1121917518</v>
      </c>
      <c r="K1797" s="4" t="str">
        <f>+VLOOKUP($J1797,DATOS_PERSONAL!B:C,2,0)</f>
        <v>N/A</v>
      </c>
      <c r="L1797" s="4" t="str">
        <f>+VLOOKUP($J1797,DATOS_PERSONAL!B:D,3,0)</f>
        <v xml:space="preserve"> CARLOS ALBEIRO</v>
      </c>
      <c r="M1797" s="4" t="str">
        <f>+VLOOKUP($J1797,DATOS_PERSONAL!B:E,4,0)</f>
        <v>BECERRA ZAMORA</v>
      </c>
      <c r="N1797" s="4" t="str">
        <f>+VLOOKUP($J1797,DATOS_PERSONAL!B:F,5,0)</f>
        <v>PALMERAS CARARABO S.A.</v>
      </c>
      <c r="O1797" s="4">
        <f>+VLOOKUP($A1797,DATOS_CAPACITACIONES!A:N,11)</f>
        <v>65</v>
      </c>
      <c r="P1797" s="4">
        <f>+VLOOKUP($A1797,DATOS_CAPACITACIONES!A:L,12)</f>
        <v>65</v>
      </c>
      <c r="Q1797" s="3">
        <f t="shared" si="28"/>
        <v>1</v>
      </c>
    </row>
    <row r="1798" spans="1:17" ht="34.5" customHeight="1" x14ac:dyDescent="0.25">
      <c r="A1798" s="2">
        <v>73</v>
      </c>
      <c r="B1798" s="4" t="str">
        <f>+VLOOKUP($A1798,DATOS_CAPACITACIONES!A:B,2,0)</f>
        <v>SST</v>
      </c>
      <c r="C1798" s="4" t="str">
        <f>+VLOOKUP($A1798,DATOS_CAPACITACIONES!A:C,3,0)</f>
        <v xml:space="preserve">Seguridad vial </v>
      </c>
      <c r="D1798" s="4">
        <f>+VLOOKUP($A1798,DATOS_CAPACITACIONES!A:D,4,0)</f>
        <v>0</v>
      </c>
      <c r="E1798" s="4" t="str">
        <f>+VLOOKUP($A1798,DATOS_CAPACITACIONES!A:E,5,0)</f>
        <v xml:space="preserve">Felipe Arias </v>
      </c>
      <c r="F1798" s="4" t="str">
        <f>+VLOOKUP($A1798,DATOS_CAPACITACIONES!A:F,6,0)</f>
        <v xml:space="preserve">Felipe Arias </v>
      </c>
      <c r="G1798" s="4" t="str">
        <f>+VLOOKUP($A1798,DATOS_CAPACITACIONES!A:G,7,0)</f>
        <v xml:space="preserve">Finca El Pilar </v>
      </c>
      <c r="H1798" s="5">
        <f>+VLOOKUP($A1798,DATOS_CAPACITACIONES!A:H,8,0)</f>
        <v>44464</v>
      </c>
      <c r="I1798" s="4">
        <f>+VLOOKUP($A1798,DATOS_CAPACITACIONES!A:I,9,0)</f>
        <v>90</v>
      </c>
      <c r="J1798" s="2">
        <v>1121941203</v>
      </c>
      <c r="K1798" s="4" t="str">
        <f>+VLOOKUP($J1798,DATOS_PERSONAL!B:C,2,0)</f>
        <v>N/A</v>
      </c>
      <c r="L1798" s="4" t="str">
        <f>+VLOOKUP($J1798,DATOS_PERSONAL!B:D,3,0)</f>
        <v xml:space="preserve"> YADY JASBLEIDY</v>
      </c>
      <c r="M1798" s="4" t="str">
        <f>+VLOOKUP($J1798,DATOS_PERSONAL!B:E,4,0)</f>
        <v>BAYONA GONZALEZ</v>
      </c>
      <c r="N1798" s="4" t="str">
        <f>+VLOOKUP($J1798,DATOS_PERSONAL!B:F,5,0)</f>
        <v>PALMERAS CARARABO S.A.</v>
      </c>
      <c r="O1798" s="4">
        <f>+VLOOKUP($A1798,DATOS_CAPACITACIONES!A:N,11)</f>
        <v>65</v>
      </c>
      <c r="P1798" s="4">
        <f>+VLOOKUP($A1798,DATOS_CAPACITACIONES!A:L,12)</f>
        <v>65</v>
      </c>
      <c r="Q1798" s="3">
        <f t="shared" si="28"/>
        <v>1</v>
      </c>
    </row>
    <row r="1799" spans="1:17" ht="34.5" customHeight="1" x14ac:dyDescent="0.25">
      <c r="A1799" s="2">
        <v>73</v>
      </c>
      <c r="B1799" s="4" t="str">
        <f>+VLOOKUP($A1799,DATOS_CAPACITACIONES!A:B,2,0)</f>
        <v>SST</v>
      </c>
      <c r="C1799" s="4" t="str">
        <f>+VLOOKUP($A1799,DATOS_CAPACITACIONES!A:C,3,0)</f>
        <v xml:space="preserve">Seguridad vial </v>
      </c>
      <c r="D1799" s="4">
        <f>+VLOOKUP($A1799,DATOS_CAPACITACIONES!A:D,4,0)</f>
        <v>0</v>
      </c>
      <c r="E1799" s="4" t="str">
        <f>+VLOOKUP($A1799,DATOS_CAPACITACIONES!A:E,5,0)</f>
        <v xml:space="preserve">Felipe Arias </v>
      </c>
      <c r="F1799" s="4" t="str">
        <f>+VLOOKUP($A1799,DATOS_CAPACITACIONES!A:F,6,0)</f>
        <v xml:space="preserve">Felipe Arias </v>
      </c>
      <c r="G1799" s="4" t="str">
        <f>+VLOOKUP($A1799,DATOS_CAPACITACIONES!A:G,7,0)</f>
        <v xml:space="preserve">Finca El Pilar </v>
      </c>
      <c r="H1799" s="5">
        <f>+VLOOKUP($A1799,DATOS_CAPACITACIONES!A:H,8,0)</f>
        <v>44464</v>
      </c>
      <c r="I1799" s="4">
        <f>+VLOOKUP($A1799,DATOS_CAPACITACIONES!A:I,9,0)</f>
        <v>90</v>
      </c>
      <c r="J1799" s="2">
        <v>19618655</v>
      </c>
      <c r="K1799" s="4">
        <f>+VLOOKUP($J1799,DATOS_PERSONAL!B:C,2,0)</f>
        <v>1551</v>
      </c>
      <c r="L1799" s="4" t="str">
        <f>+VLOOKUP($J1799,DATOS_PERSONAL!B:D,3,0)</f>
        <v>WILMAN ANTONIO</v>
      </c>
      <c r="M1799" s="4" t="str">
        <f>+VLOOKUP($J1799,DATOS_PERSONAL!B:E,4,0)</f>
        <v>BARRETO MARTINEZ</v>
      </c>
      <c r="N1799" s="4" t="str">
        <f>+VLOOKUP($J1799,DATOS_PERSONAL!B:F,5,0)</f>
        <v>OROBERLÍN S.A.S.</v>
      </c>
      <c r="O1799" s="4">
        <f>+VLOOKUP($A1799,DATOS_CAPACITACIONES!A:N,11)</f>
        <v>65</v>
      </c>
      <c r="P1799" s="4">
        <f>+VLOOKUP($A1799,DATOS_CAPACITACIONES!A:L,12)</f>
        <v>65</v>
      </c>
      <c r="Q1799" s="3">
        <f t="shared" si="28"/>
        <v>1</v>
      </c>
    </row>
    <row r="1800" spans="1:17" ht="34.5" customHeight="1" x14ac:dyDescent="0.25">
      <c r="A1800" s="2">
        <v>73</v>
      </c>
      <c r="B1800" s="4" t="str">
        <f>+VLOOKUP($A1800,DATOS_CAPACITACIONES!A:B,2,0)</f>
        <v>SST</v>
      </c>
      <c r="C1800" s="4" t="str">
        <f>+VLOOKUP($A1800,DATOS_CAPACITACIONES!A:C,3,0)</f>
        <v xml:space="preserve">Seguridad vial </v>
      </c>
      <c r="D1800" s="4">
        <f>+VLOOKUP($A1800,DATOS_CAPACITACIONES!A:D,4,0)</f>
        <v>0</v>
      </c>
      <c r="E1800" s="4" t="str">
        <f>+VLOOKUP($A1800,DATOS_CAPACITACIONES!A:E,5,0)</f>
        <v xml:space="preserve">Felipe Arias </v>
      </c>
      <c r="F1800" s="4" t="str">
        <f>+VLOOKUP($A1800,DATOS_CAPACITACIONES!A:F,6,0)</f>
        <v xml:space="preserve">Felipe Arias </v>
      </c>
      <c r="G1800" s="4" t="str">
        <f>+VLOOKUP($A1800,DATOS_CAPACITACIONES!A:G,7,0)</f>
        <v xml:space="preserve">Finca El Pilar </v>
      </c>
      <c r="H1800" s="5">
        <f>+VLOOKUP($A1800,DATOS_CAPACITACIONES!A:H,8,0)</f>
        <v>44464</v>
      </c>
      <c r="I1800" s="4">
        <f>+VLOOKUP($A1800,DATOS_CAPACITACIONES!A:I,9,0)</f>
        <v>90</v>
      </c>
      <c r="J1800" s="2">
        <v>1052702515</v>
      </c>
      <c r="K1800" s="4">
        <f>+VLOOKUP($J1800,DATOS_PERSONAL!B:C,2,0)</f>
        <v>1517</v>
      </c>
      <c r="L1800" s="4" t="str">
        <f>+VLOOKUP($J1800,DATOS_PERSONAL!B:D,3,0)</f>
        <v xml:space="preserve"> ALEXANDER</v>
      </c>
      <c r="M1800" s="4" t="str">
        <f>+VLOOKUP($J1800,DATOS_PERSONAL!B:E,4,0)</f>
        <v>ANGULO CANTILLO</v>
      </c>
      <c r="N1800" s="4" t="str">
        <f>+VLOOKUP($J1800,DATOS_PERSONAL!B:F,5,0)</f>
        <v>OROBERLÍN S.A.S.</v>
      </c>
      <c r="O1800" s="4">
        <f>+VLOOKUP($A1800,DATOS_CAPACITACIONES!A:N,11)</f>
        <v>65</v>
      </c>
      <c r="P1800" s="4">
        <f>+VLOOKUP($A1800,DATOS_CAPACITACIONES!A:L,12)</f>
        <v>65</v>
      </c>
      <c r="Q1800" s="3">
        <f t="shared" si="28"/>
        <v>1</v>
      </c>
    </row>
    <row r="1801" spans="1:17" ht="34.5" customHeight="1" x14ac:dyDescent="0.25">
      <c r="A1801" s="2">
        <v>73</v>
      </c>
      <c r="B1801" s="4" t="str">
        <f>+VLOOKUP($A1801,DATOS_CAPACITACIONES!A:B,2,0)</f>
        <v>SST</v>
      </c>
      <c r="C1801" s="4" t="str">
        <f>+VLOOKUP($A1801,DATOS_CAPACITACIONES!A:C,3,0)</f>
        <v xml:space="preserve">Seguridad vial </v>
      </c>
      <c r="D1801" s="4">
        <f>+VLOOKUP($A1801,DATOS_CAPACITACIONES!A:D,4,0)</f>
        <v>0</v>
      </c>
      <c r="E1801" s="4" t="str">
        <f>+VLOOKUP($A1801,DATOS_CAPACITACIONES!A:E,5,0)</f>
        <v xml:space="preserve">Felipe Arias </v>
      </c>
      <c r="F1801" s="4" t="str">
        <f>+VLOOKUP($A1801,DATOS_CAPACITACIONES!A:F,6,0)</f>
        <v xml:space="preserve">Felipe Arias </v>
      </c>
      <c r="G1801" s="4" t="str">
        <f>+VLOOKUP($A1801,DATOS_CAPACITACIONES!A:G,7,0)</f>
        <v xml:space="preserve">Finca El Pilar </v>
      </c>
      <c r="H1801" s="5">
        <f>+VLOOKUP($A1801,DATOS_CAPACITACIONES!A:H,8,0)</f>
        <v>44464</v>
      </c>
      <c r="I1801" s="4">
        <f>+VLOOKUP($A1801,DATOS_CAPACITACIONES!A:I,9,0)</f>
        <v>90</v>
      </c>
      <c r="J1801" s="2">
        <v>1120499197</v>
      </c>
      <c r="K1801" s="4">
        <f>+VLOOKUP($J1801,DATOS_PERSONAL!B:C,2,0)</f>
        <v>1065</v>
      </c>
      <c r="L1801" s="4" t="str">
        <f>+VLOOKUP($J1801,DATOS_PERSONAL!B:D,3,0)</f>
        <v>LADY JOHANA</v>
      </c>
      <c r="M1801" s="4" t="str">
        <f>+VLOOKUP($J1801,DATOS_PERSONAL!B:E,4,0)</f>
        <v xml:space="preserve">ANDRADE SANCHEZ </v>
      </c>
      <c r="N1801" s="4" t="str">
        <f>+VLOOKUP($J1801,DATOS_PERSONAL!B:F,5,0)</f>
        <v>OROBERLÍN S.A.S.</v>
      </c>
      <c r="O1801" s="4">
        <f>+VLOOKUP($A1801,DATOS_CAPACITACIONES!A:N,11)</f>
        <v>65</v>
      </c>
      <c r="P1801" s="4">
        <f>+VLOOKUP($A1801,DATOS_CAPACITACIONES!A:L,12)</f>
        <v>65</v>
      </c>
      <c r="Q1801" s="3">
        <f t="shared" si="28"/>
        <v>1</v>
      </c>
    </row>
    <row r="1802" spans="1:17" ht="34.5" customHeight="1" x14ac:dyDescent="0.25">
      <c r="A1802" s="2">
        <v>73</v>
      </c>
      <c r="B1802" s="4" t="str">
        <f>+VLOOKUP($A1802,DATOS_CAPACITACIONES!A:B,2,0)</f>
        <v>SST</v>
      </c>
      <c r="C1802" s="4" t="str">
        <f>+VLOOKUP($A1802,DATOS_CAPACITACIONES!A:C,3,0)</f>
        <v xml:space="preserve">Seguridad vial </v>
      </c>
      <c r="D1802" s="4">
        <f>+VLOOKUP($A1802,DATOS_CAPACITACIONES!A:D,4,0)</f>
        <v>0</v>
      </c>
      <c r="E1802" s="4" t="str">
        <f>+VLOOKUP($A1802,DATOS_CAPACITACIONES!A:E,5,0)</f>
        <v xml:space="preserve">Felipe Arias </v>
      </c>
      <c r="F1802" s="4" t="str">
        <f>+VLOOKUP($A1802,DATOS_CAPACITACIONES!A:F,6,0)</f>
        <v xml:space="preserve">Felipe Arias </v>
      </c>
      <c r="G1802" s="4" t="str">
        <f>+VLOOKUP($A1802,DATOS_CAPACITACIONES!A:G,7,0)</f>
        <v xml:space="preserve">Finca El Pilar </v>
      </c>
      <c r="H1802" s="5">
        <f>+VLOOKUP($A1802,DATOS_CAPACITACIONES!A:H,8,0)</f>
        <v>44464</v>
      </c>
      <c r="I1802" s="4">
        <f>+VLOOKUP($A1802,DATOS_CAPACITACIONES!A:I,9,0)</f>
        <v>90</v>
      </c>
      <c r="J1802" s="2">
        <v>1121844449</v>
      </c>
      <c r="K1802" s="4">
        <f>+VLOOKUP($J1802,DATOS_PERSONAL!B:C,2,0)</f>
        <v>1097</v>
      </c>
      <c r="L1802" s="4" t="str">
        <f>+VLOOKUP($J1802,DATOS_PERSONAL!B:D,3,0)</f>
        <v>JOSE MANUEL</v>
      </c>
      <c r="M1802" s="4" t="str">
        <f>+VLOOKUP($J1802,DATOS_PERSONAL!B:E,4,0)</f>
        <v xml:space="preserve">AMAYA GONZALEZ </v>
      </c>
      <c r="N1802" s="4" t="str">
        <f>+VLOOKUP($J1802,DATOS_PERSONAL!B:F,5,0)</f>
        <v>OROBERLÍN S.A.S.</v>
      </c>
      <c r="O1802" s="4">
        <f>+VLOOKUP($A1802,DATOS_CAPACITACIONES!A:N,11)</f>
        <v>65</v>
      </c>
      <c r="P1802" s="4">
        <f>+VLOOKUP($A1802,DATOS_CAPACITACIONES!A:L,12)</f>
        <v>65</v>
      </c>
      <c r="Q1802" s="3">
        <f t="shared" si="28"/>
        <v>1</v>
      </c>
    </row>
    <row r="1803" spans="1:17" ht="34.5" customHeight="1" x14ac:dyDescent="0.25">
      <c r="A1803" s="2">
        <v>73</v>
      </c>
      <c r="B1803" s="4" t="str">
        <f>+VLOOKUP($A1803,DATOS_CAPACITACIONES!A:B,2,0)</f>
        <v>SST</v>
      </c>
      <c r="C1803" s="4" t="str">
        <f>+VLOOKUP($A1803,DATOS_CAPACITACIONES!A:C,3,0)</f>
        <v xml:space="preserve">Seguridad vial </v>
      </c>
      <c r="D1803" s="4">
        <f>+VLOOKUP($A1803,DATOS_CAPACITACIONES!A:D,4,0)</f>
        <v>0</v>
      </c>
      <c r="E1803" s="4" t="str">
        <f>+VLOOKUP($A1803,DATOS_CAPACITACIONES!A:E,5,0)</f>
        <v xml:space="preserve">Felipe Arias </v>
      </c>
      <c r="F1803" s="4" t="str">
        <f>+VLOOKUP($A1803,DATOS_CAPACITACIONES!A:F,6,0)</f>
        <v xml:space="preserve">Felipe Arias </v>
      </c>
      <c r="G1803" s="4" t="str">
        <f>+VLOOKUP($A1803,DATOS_CAPACITACIONES!A:G,7,0)</f>
        <v xml:space="preserve">Finca El Pilar </v>
      </c>
      <c r="H1803" s="5">
        <f>+VLOOKUP($A1803,DATOS_CAPACITACIONES!A:H,8,0)</f>
        <v>44464</v>
      </c>
      <c r="I1803" s="4">
        <f>+VLOOKUP($A1803,DATOS_CAPACITACIONES!A:I,9,0)</f>
        <v>90</v>
      </c>
      <c r="J1803" s="2">
        <v>1122126571</v>
      </c>
      <c r="K1803" s="4">
        <f>+VLOOKUP($J1803,DATOS_PERSONAL!B:C,2,0)</f>
        <v>1485</v>
      </c>
      <c r="L1803" s="4" t="str">
        <f>+VLOOKUP($J1803,DATOS_PERSONAL!B:D,3,0)</f>
        <v xml:space="preserve"> FREDY ALEXANDER</v>
      </c>
      <c r="M1803" s="4" t="str">
        <f>+VLOOKUP($J1803,DATOS_PERSONAL!B:E,4,0)</f>
        <v>ALVAREZ GALINDO</v>
      </c>
      <c r="N1803" s="4" t="str">
        <f>+VLOOKUP($J1803,DATOS_PERSONAL!B:F,5,0)</f>
        <v>OROBERLÍN S.A.S.</v>
      </c>
      <c r="O1803" s="4">
        <f>+VLOOKUP($A1803,DATOS_CAPACITACIONES!A:N,11)</f>
        <v>65</v>
      </c>
      <c r="P1803" s="4">
        <f>+VLOOKUP($A1803,DATOS_CAPACITACIONES!A:L,12)</f>
        <v>65</v>
      </c>
      <c r="Q1803" s="3">
        <f t="shared" si="28"/>
        <v>1</v>
      </c>
    </row>
    <row r="1804" spans="1:17" ht="34.5" customHeight="1" x14ac:dyDescent="0.25">
      <c r="A1804" s="2">
        <v>73</v>
      </c>
      <c r="B1804" s="4" t="str">
        <f>+VLOOKUP($A1804,DATOS_CAPACITACIONES!A:B,2,0)</f>
        <v>SST</v>
      </c>
      <c r="C1804" s="4" t="str">
        <f>+VLOOKUP($A1804,DATOS_CAPACITACIONES!A:C,3,0)</f>
        <v xml:space="preserve">Seguridad vial </v>
      </c>
      <c r="D1804" s="4">
        <f>+VLOOKUP($A1804,DATOS_CAPACITACIONES!A:D,4,0)</f>
        <v>0</v>
      </c>
      <c r="E1804" s="4" t="str">
        <f>+VLOOKUP($A1804,DATOS_CAPACITACIONES!A:E,5,0)</f>
        <v xml:space="preserve">Felipe Arias </v>
      </c>
      <c r="F1804" s="4" t="str">
        <f>+VLOOKUP($A1804,DATOS_CAPACITACIONES!A:F,6,0)</f>
        <v xml:space="preserve">Felipe Arias </v>
      </c>
      <c r="G1804" s="4" t="str">
        <f>+VLOOKUP($A1804,DATOS_CAPACITACIONES!A:G,7,0)</f>
        <v xml:space="preserve">Finca El Pilar </v>
      </c>
      <c r="H1804" s="5">
        <f>+VLOOKUP($A1804,DATOS_CAPACITACIONES!A:H,8,0)</f>
        <v>44464</v>
      </c>
      <c r="I1804" s="4">
        <f>+VLOOKUP($A1804,DATOS_CAPACITACIONES!A:I,9,0)</f>
        <v>90</v>
      </c>
      <c r="J1804" s="2">
        <v>17328515</v>
      </c>
      <c r="K1804" s="4" t="str">
        <f>+VLOOKUP($J1804,DATOS_PERSONAL!B:C,2,0)</f>
        <v>N/A</v>
      </c>
      <c r="L1804" s="4" t="str">
        <f>+VLOOKUP($J1804,DATOS_PERSONAL!B:D,3,0)</f>
        <v>BENJAMIN</v>
      </c>
      <c r="M1804" s="4" t="str">
        <f>+VLOOKUP($J1804,DATOS_PERSONAL!B:E,4,0)</f>
        <v>ALDANA RINCON</v>
      </c>
      <c r="N1804" s="4" t="str">
        <f>+VLOOKUP($J1804,DATOS_PERSONAL!B:F,5,0)</f>
        <v>PALMERAS CARARABO S.A.</v>
      </c>
      <c r="O1804" s="4">
        <f>+VLOOKUP($A1804,DATOS_CAPACITACIONES!A:N,11)</f>
        <v>65</v>
      </c>
      <c r="P1804" s="4">
        <f>+VLOOKUP($A1804,DATOS_CAPACITACIONES!A:L,12)</f>
        <v>65</v>
      </c>
      <c r="Q1804" s="3">
        <f t="shared" si="28"/>
        <v>1</v>
      </c>
    </row>
    <row r="1805" spans="1:17" ht="34.5" customHeight="1" x14ac:dyDescent="0.25">
      <c r="A1805" s="2">
        <v>74</v>
      </c>
      <c r="B1805" s="4" t="str">
        <f>+VLOOKUP($A1805,DATOS_CAPACITACIONES!A:B,2,0)</f>
        <v>Ambiental</v>
      </c>
      <c r="C1805" s="4" t="str">
        <f>+VLOOKUP($A1805,DATOS_CAPACITACIONES!A:C,3,0)</f>
        <v xml:space="preserve">AVC, ahorro y uso eficiente de energía y agua </v>
      </c>
      <c r="D1805" s="4" t="str">
        <f>+VLOOKUP($A1805,DATOS_CAPACITACIONES!A:D,4,0)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05" s="4" t="str">
        <f>+VLOOKUP($A1805,DATOS_CAPACITACIONES!A:E,5,0)</f>
        <v>Diana Guiza</v>
      </c>
      <c r="F1805" s="4" t="str">
        <f>+VLOOKUP($A1805,DATOS_CAPACITACIONES!A:F,6,0)</f>
        <v xml:space="preserve">William Fierro </v>
      </c>
      <c r="G1805" s="4" t="str">
        <f>+VLOOKUP($A1805,DATOS_CAPACITACIONES!A:G,7,0)</f>
        <v xml:space="preserve">Finca El Pilar </v>
      </c>
      <c r="H1805" s="5">
        <f>+VLOOKUP($A1805,DATOS_CAPACITACIONES!A:H,8,0)</f>
        <v>44464</v>
      </c>
      <c r="I1805" s="4">
        <f>+VLOOKUP($A1805,DATOS_CAPACITACIONES!A:I,9,0)</f>
        <v>60</v>
      </c>
      <c r="J1805" s="2">
        <v>40411350</v>
      </c>
      <c r="K1805" s="4" t="str">
        <f>+VLOOKUP($J1805,DATOS_PERSONAL!B:C,2,0)</f>
        <v>N/A</v>
      </c>
      <c r="L1805" s="4" t="str">
        <f>+VLOOKUP($J1805,DATOS_PERSONAL!B:D,3,0)</f>
        <v xml:space="preserve"> BEATRIZ</v>
      </c>
      <c r="M1805" s="4" t="str">
        <f>+VLOOKUP($J1805,DATOS_PERSONAL!B:E,4,0)</f>
        <v>YAGAMA GAONA</v>
      </c>
      <c r="N1805" s="4" t="str">
        <f>+VLOOKUP($J1805,DATOS_PERSONAL!B:F,5,0)</f>
        <v>PALMERAS CARARABO S.A.</v>
      </c>
      <c r="O1805" s="4">
        <f>+VLOOKUP($A1805,DATOS_CAPACITACIONES!A:N,11)</f>
        <v>32</v>
      </c>
      <c r="P1805" s="4">
        <f>+VLOOKUP($A1805,DATOS_CAPACITACIONES!A:L,12)</f>
        <v>32</v>
      </c>
      <c r="Q1805" s="3">
        <f t="shared" si="28"/>
        <v>1</v>
      </c>
    </row>
    <row r="1806" spans="1:17" ht="34.5" customHeight="1" x14ac:dyDescent="0.25">
      <c r="A1806" s="2">
        <v>74</v>
      </c>
      <c r="B1806" s="4" t="str">
        <f>+VLOOKUP($A1806,DATOS_CAPACITACIONES!A:B,2,0)</f>
        <v>Ambiental</v>
      </c>
      <c r="C1806" s="4" t="str">
        <f>+VLOOKUP($A1806,DATOS_CAPACITACIONES!A:C,3,0)</f>
        <v xml:space="preserve">AVC, ahorro y uso eficiente de energía y agua </v>
      </c>
      <c r="D1806" s="4" t="str">
        <f>+VLOOKUP($A1806,DATOS_CAPACITACIONES!A:D,4,0)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06" s="4" t="str">
        <f>+VLOOKUP($A1806,DATOS_CAPACITACIONES!A:E,5,0)</f>
        <v>Diana Guiza</v>
      </c>
      <c r="F1806" s="4" t="str">
        <f>+VLOOKUP($A1806,DATOS_CAPACITACIONES!A:F,6,0)</f>
        <v xml:space="preserve">William Fierro </v>
      </c>
      <c r="G1806" s="4" t="str">
        <f>+VLOOKUP($A1806,DATOS_CAPACITACIONES!A:G,7,0)</f>
        <v xml:space="preserve">Finca El Pilar </v>
      </c>
      <c r="H1806" s="5">
        <f>+VLOOKUP($A1806,DATOS_CAPACITACIONES!A:H,8,0)</f>
        <v>44464</v>
      </c>
      <c r="I1806" s="4">
        <f>+VLOOKUP($A1806,DATOS_CAPACITACIONES!A:I,9,0)</f>
        <v>60</v>
      </c>
      <c r="J1806" s="2">
        <v>1116786787</v>
      </c>
      <c r="K1806" s="4" t="str">
        <f>+VLOOKUP($J1806,DATOS_PERSONAL!B:C,2,0)</f>
        <v>N/A</v>
      </c>
      <c r="L1806" s="4" t="str">
        <f>+VLOOKUP($J1806,DATOS_PERSONAL!B:D,3,0)</f>
        <v xml:space="preserve"> ANDRES DAVID </v>
      </c>
      <c r="M1806" s="4" t="str">
        <f>+VLOOKUP($J1806,DATOS_PERSONAL!B:E,4,0)</f>
        <v>VALLEJO CASTAÑEDA</v>
      </c>
      <c r="N1806" s="4" t="str">
        <f>+VLOOKUP($J1806,DATOS_PERSONAL!B:F,5,0)</f>
        <v>PALMERAS CARARABO S.A.</v>
      </c>
      <c r="O1806" s="4">
        <f>+VLOOKUP($A1806,DATOS_CAPACITACIONES!A:N,11)</f>
        <v>32</v>
      </c>
      <c r="P1806" s="4">
        <f>+VLOOKUP($A1806,DATOS_CAPACITACIONES!A:L,12)</f>
        <v>32</v>
      </c>
      <c r="Q1806" s="3">
        <f t="shared" si="28"/>
        <v>1</v>
      </c>
    </row>
    <row r="1807" spans="1:17" ht="34.5" customHeight="1" x14ac:dyDescent="0.25">
      <c r="A1807" s="2">
        <v>74</v>
      </c>
      <c r="B1807" s="4" t="str">
        <f>+VLOOKUP($A1807,DATOS_CAPACITACIONES!A:B,2,0)</f>
        <v>Ambiental</v>
      </c>
      <c r="C1807" s="4" t="str">
        <f>+VLOOKUP($A1807,DATOS_CAPACITACIONES!A:C,3,0)</f>
        <v xml:space="preserve">AVC, ahorro y uso eficiente de energía y agua </v>
      </c>
      <c r="D1807" s="4" t="str">
        <f>+VLOOKUP($A1807,DATOS_CAPACITACIONES!A:D,4,0)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07" s="4" t="str">
        <f>+VLOOKUP($A1807,DATOS_CAPACITACIONES!A:E,5,0)</f>
        <v>Diana Guiza</v>
      </c>
      <c r="F1807" s="4" t="str">
        <f>+VLOOKUP($A1807,DATOS_CAPACITACIONES!A:F,6,0)</f>
        <v xml:space="preserve">William Fierro </v>
      </c>
      <c r="G1807" s="4" t="str">
        <f>+VLOOKUP($A1807,DATOS_CAPACITACIONES!A:G,7,0)</f>
        <v xml:space="preserve">Finca El Pilar </v>
      </c>
      <c r="H1807" s="5">
        <f>+VLOOKUP($A1807,DATOS_CAPACITACIONES!A:H,8,0)</f>
        <v>44464</v>
      </c>
      <c r="I1807" s="4">
        <f>+VLOOKUP($A1807,DATOS_CAPACITACIONES!A:I,9,0)</f>
        <v>60</v>
      </c>
      <c r="J1807" s="2">
        <v>1121866226</v>
      </c>
      <c r="K1807" s="4" t="str">
        <f>+VLOOKUP($J1807,DATOS_PERSONAL!B:C,2,0)</f>
        <v>N/A</v>
      </c>
      <c r="L1807" s="4" t="str">
        <f>+VLOOKUP($J1807,DATOS_PERSONAL!B:D,3,0)</f>
        <v xml:space="preserve"> JOHN ALEXANDER</v>
      </c>
      <c r="M1807" s="4" t="str">
        <f>+VLOOKUP($J1807,DATOS_PERSONAL!B:E,4,0)</f>
        <v>SANTANA MORALES</v>
      </c>
      <c r="N1807" s="97" t="str">
        <f>+VLOOKUP($J1807,DATOS_PERSONAL!B:F,5,0)</f>
        <v>PALMERAS CARARABO S.A.</v>
      </c>
      <c r="O1807" s="4">
        <f>+VLOOKUP($A1807,DATOS_CAPACITACIONES!A:N,11)</f>
        <v>32</v>
      </c>
      <c r="P1807" s="4">
        <f>+VLOOKUP($A1807,DATOS_CAPACITACIONES!A:L,12)</f>
        <v>32</v>
      </c>
      <c r="Q1807" s="3">
        <f t="shared" si="28"/>
        <v>1</v>
      </c>
    </row>
    <row r="1808" spans="1:17" ht="34.5" customHeight="1" x14ac:dyDescent="0.25">
      <c r="A1808" s="2">
        <v>74</v>
      </c>
      <c r="B1808" s="4" t="str">
        <f>+VLOOKUP($A1808,DATOS_CAPACITACIONES!A:B,2,0)</f>
        <v>Ambiental</v>
      </c>
      <c r="C1808" s="4" t="str">
        <f>+VLOOKUP($A1808,DATOS_CAPACITACIONES!A:C,3,0)</f>
        <v xml:space="preserve">AVC, ahorro y uso eficiente de energía y agua </v>
      </c>
      <c r="D1808" s="4" t="str">
        <f>+VLOOKUP($A1808,DATOS_CAPACITACIONES!A:D,4,0)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08" s="4" t="str">
        <f>+VLOOKUP($A1808,DATOS_CAPACITACIONES!A:E,5,0)</f>
        <v>Diana Guiza</v>
      </c>
      <c r="F1808" s="4" t="str">
        <f>+VLOOKUP($A1808,DATOS_CAPACITACIONES!A:F,6,0)</f>
        <v xml:space="preserve">William Fierro </v>
      </c>
      <c r="G1808" s="4" t="str">
        <f>+VLOOKUP($A1808,DATOS_CAPACITACIONES!A:G,7,0)</f>
        <v xml:space="preserve">Finca El Pilar </v>
      </c>
      <c r="H1808" s="5">
        <f>+VLOOKUP($A1808,DATOS_CAPACITACIONES!A:H,8,0)</f>
        <v>44464</v>
      </c>
      <c r="I1808" s="4">
        <f>+VLOOKUP($A1808,DATOS_CAPACITACIONES!A:I,9,0)</f>
        <v>60</v>
      </c>
      <c r="J1808" s="2">
        <v>86053117</v>
      </c>
      <c r="K1808" s="4" t="str">
        <f>+VLOOKUP($J1808,DATOS_PERSONAL!B:C,2,0)</f>
        <v>N/A</v>
      </c>
      <c r="L1808" s="4" t="str">
        <f>+VLOOKUP($J1808,DATOS_PERSONAL!B:D,3,0)</f>
        <v xml:space="preserve"> OMAR </v>
      </c>
      <c r="M1808" s="4" t="str">
        <f>+VLOOKUP($J1808,DATOS_PERSONAL!B:E,4,0)</f>
        <v>RIVERA ESPINOSA</v>
      </c>
      <c r="N1808" s="4" t="str">
        <f>+VLOOKUP($J1808,DATOS_PERSONAL!B:F,5,0)</f>
        <v>PALMERAS CARARABO S.A.</v>
      </c>
      <c r="O1808" s="4">
        <f>+VLOOKUP($A1808,DATOS_CAPACITACIONES!A:N,11)</f>
        <v>32</v>
      </c>
      <c r="P1808" s="4">
        <f>+VLOOKUP($A1808,DATOS_CAPACITACIONES!A:L,12)</f>
        <v>32</v>
      </c>
      <c r="Q1808" s="3">
        <f t="shared" si="28"/>
        <v>1</v>
      </c>
    </row>
    <row r="1809" spans="1:17" ht="34.5" customHeight="1" x14ac:dyDescent="0.25">
      <c r="A1809" s="2">
        <v>74</v>
      </c>
      <c r="B1809" s="4" t="str">
        <f>+VLOOKUP($A1809,DATOS_CAPACITACIONES!A:B,2,0)</f>
        <v>Ambiental</v>
      </c>
      <c r="C1809" s="4" t="str">
        <f>+VLOOKUP($A1809,DATOS_CAPACITACIONES!A:C,3,0)</f>
        <v xml:space="preserve">AVC, ahorro y uso eficiente de energía y agua </v>
      </c>
      <c r="D1809" s="4" t="str">
        <f>+VLOOKUP($A1809,DATOS_CAPACITACIONES!A:D,4,0)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09" s="4" t="str">
        <f>+VLOOKUP($A1809,DATOS_CAPACITACIONES!A:E,5,0)</f>
        <v>Diana Guiza</v>
      </c>
      <c r="F1809" s="4" t="str">
        <f>+VLOOKUP($A1809,DATOS_CAPACITACIONES!A:F,6,0)</f>
        <v xml:space="preserve">William Fierro </v>
      </c>
      <c r="G1809" s="4" t="str">
        <f>+VLOOKUP($A1809,DATOS_CAPACITACIONES!A:G,7,0)</f>
        <v xml:space="preserve">Finca El Pilar </v>
      </c>
      <c r="H1809" s="5">
        <f>+VLOOKUP($A1809,DATOS_CAPACITACIONES!A:H,8,0)</f>
        <v>44464</v>
      </c>
      <c r="I1809" s="4">
        <f>+VLOOKUP($A1809,DATOS_CAPACITACIONES!A:I,9,0)</f>
        <v>60</v>
      </c>
      <c r="J1809" s="2">
        <v>1069755169</v>
      </c>
      <c r="K1809" s="4" t="str">
        <f>+VLOOKUP($J1809,DATOS_PERSONAL!B:C,2,0)</f>
        <v>N/A</v>
      </c>
      <c r="L1809" s="4" t="str">
        <f>+VLOOKUP($J1809,DATOS_PERSONAL!B:D,3,0)</f>
        <v xml:space="preserve"> EDUAR MANUEL</v>
      </c>
      <c r="M1809" s="4" t="str">
        <f>+VLOOKUP($J1809,DATOS_PERSONAL!B:E,4,0)</f>
        <v>PERDOMO SON</v>
      </c>
      <c r="N1809" s="4" t="str">
        <f>+VLOOKUP($J1809,DATOS_PERSONAL!B:F,5,0)</f>
        <v>PALMERAS CARARABO S.A.</v>
      </c>
      <c r="O1809" s="4">
        <f>+VLOOKUP($A1809,DATOS_CAPACITACIONES!A:N,11)</f>
        <v>32</v>
      </c>
      <c r="P1809" s="4">
        <f>+VLOOKUP($A1809,DATOS_CAPACITACIONES!A:L,12)</f>
        <v>32</v>
      </c>
      <c r="Q1809" s="3">
        <f t="shared" si="28"/>
        <v>1</v>
      </c>
    </row>
    <row r="1810" spans="1:17" ht="34.5" customHeight="1" x14ac:dyDescent="0.25">
      <c r="A1810" s="2">
        <v>74</v>
      </c>
      <c r="B1810" s="4" t="str">
        <f>+VLOOKUP($A1810,DATOS_CAPACITACIONES!A:B,2,0)</f>
        <v>Ambiental</v>
      </c>
      <c r="C1810" s="4" t="str">
        <f>+VLOOKUP($A1810,DATOS_CAPACITACIONES!A:C,3,0)</f>
        <v xml:space="preserve">AVC, ahorro y uso eficiente de energía y agua </v>
      </c>
      <c r="D1810" s="4" t="str">
        <f>+VLOOKUP($A1810,DATOS_CAPACITACIONES!A:D,4,0)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0" s="4" t="str">
        <f>+VLOOKUP($A1810,DATOS_CAPACITACIONES!A:E,5,0)</f>
        <v>Diana Guiza</v>
      </c>
      <c r="F1810" s="4" t="str">
        <f>+VLOOKUP($A1810,DATOS_CAPACITACIONES!A:F,6,0)</f>
        <v xml:space="preserve">William Fierro </v>
      </c>
      <c r="G1810" s="4" t="str">
        <f>+VLOOKUP($A1810,DATOS_CAPACITACIONES!A:G,7,0)</f>
        <v xml:space="preserve">Finca El Pilar </v>
      </c>
      <c r="H1810" s="5">
        <f>+VLOOKUP($A1810,DATOS_CAPACITACIONES!A:H,8,0)</f>
        <v>44464</v>
      </c>
      <c r="I1810" s="4">
        <f>+VLOOKUP($A1810,DATOS_CAPACITACIONES!A:I,9,0)</f>
        <v>60</v>
      </c>
      <c r="J1810" s="2">
        <v>1122131510</v>
      </c>
      <c r="K1810" s="4" t="str">
        <f>+VLOOKUP($J1810,DATOS_PERSONAL!B:C,2,0)</f>
        <v>N/A</v>
      </c>
      <c r="L1810" s="4" t="str">
        <f>+VLOOKUP($J1810,DATOS_PERSONAL!B:D,3,0)</f>
        <v xml:space="preserve"> DIEGO FERNANDO </v>
      </c>
      <c r="M1810" s="4" t="str">
        <f>+VLOOKUP($J1810,DATOS_PERSONAL!B:E,4,0)</f>
        <v>ORTIZ OSPINA</v>
      </c>
      <c r="N1810" s="4" t="str">
        <f>+VLOOKUP($J1810,DATOS_PERSONAL!B:F,5,0)</f>
        <v>PALMERAS CARARABO S.A.</v>
      </c>
      <c r="O1810" s="4">
        <f>+VLOOKUP($A1810,DATOS_CAPACITACIONES!A:N,11)</f>
        <v>32</v>
      </c>
      <c r="P1810" s="4">
        <f>+VLOOKUP($A1810,DATOS_CAPACITACIONES!A:L,12)</f>
        <v>32</v>
      </c>
      <c r="Q1810" s="3">
        <f t="shared" si="28"/>
        <v>1</v>
      </c>
    </row>
    <row r="1811" spans="1:17" ht="34.5" customHeight="1" x14ac:dyDescent="0.25">
      <c r="A1811" s="2">
        <v>74</v>
      </c>
      <c r="B1811" s="4" t="str">
        <f>+VLOOKUP($A1811,DATOS_CAPACITACIONES!A:B,2,0)</f>
        <v>Ambiental</v>
      </c>
      <c r="C1811" s="4" t="str">
        <f>+VLOOKUP($A1811,DATOS_CAPACITACIONES!A:C,3,0)</f>
        <v xml:space="preserve">AVC, ahorro y uso eficiente de energía y agua </v>
      </c>
      <c r="D1811" s="4" t="str">
        <f>+VLOOKUP($A1811,DATOS_CAPACITACIONES!A:D,4,0)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1" s="4" t="str">
        <f>+VLOOKUP($A1811,DATOS_CAPACITACIONES!A:E,5,0)</f>
        <v>Diana Guiza</v>
      </c>
      <c r="F1811" s="4" t="str">
        <f>+VLOOKUP($A1811,DATOS_CAPACITACIONES!A:F,6,0)</f>
        <v xml:space="preserve">William Fierro </v>
      </c>
      <c r="G1811" s="4" t="str">
        <f>+VLOOKUP($A1811,DATOS_CAPACITACIONES!A:G,7,0)</f>
        <v xml:space="preserve">Finca El Pilar </v>
      </c>
      <c r="H1811" s="5">
        <f>+VLOOKUP($A1811,DATOS_CAPACITACIONES!A:H,8,0)</f>
        <v>44464</v>
      </c>
      <c r="I1811" s="4">
        <f>+VLOOKUP($A1811,DATOS_CAPACITACIONES!A:I,9,0)</f>
        <v>60</v>
      </c>
      <c r="J1811" s="2">
        <v>7807070</v>
      </c>
      <c r="K1811" s="4" t="str">
        <f>+VLOOKUP($J1811,DATOS_PERSONAL!B:C,2,0)</f>
        <v>N/A</v>
      </c>
      <c r="L1811" s="4" t="str">
        <f>+VLOOKUP($J1811,DATOS_PERSONAL!B:D,3,0)</f>
        <v xml:space="preserve"> PEDRO ANTONIO </v>
      </c>
      <c r="M1811" s="4" t="str">
        <f>+VLOOKUP($J1811,DATOS_PERSONAL!B:E,4,0)</f>
        <v>ORTIZ</v>
      </c>
      <c r="N1811" s="4" t="str">
        <f>+VLOOKUP($J1811,DATOS_PERSONAL!B:F,5,0)</f>
        <v>PALMERAS CARARABO S.A.</v>
      </c>
      <c r="O1811" s="4">
        <f>+VLOOKUP($A1811,DATOS_CAPACITACIONES!A:N,11)</f>
        <v>32</v>
      </c>
      <c r="P1811" s="4">
        <f>+VLOOKUP($A1811,DATOS_CAPACITACIONES!A:L,12)</f>
        <v>32</v>
      </c>
      <c r="Q1811" s="3">
        <f t="shared" si="28"/>
        <v>1</v>
      </c>
    </row>
    <row r="1812" spans="1:17" ht="34.5" customHeight="1" x14ac:dyDescent="0.25">
      <c r="A1812" s="2">
        <v>74</v>
      </c>
      <c r="B1812" s="4" t="str">
        <f>+VLOOKUP($A1812,DATOS_CAPACITACIONES!A:B,2,0)</f>
        <v>Ambiental</v>
      </c>
      <c r="C1812" s="4" t="str">
        <f>+VLOOKUP($A1812,DATOS_CAPACITACIONES!A:C,3,0)</f>
        <v xml:space="preserve">AVC, ahorro y uso eficiente de energía y agua </v>
      </c>
      <c r="D1812" s="4" t="str">
        <f>+VLOOKUP($A1812,DATOS_CAPACITACIONES!A:D,4,0)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2" s="4" t="str">
        <f>+VLOOKUP($A1812,DATOS_CAPACITACIONES!A:E,5,0)</f>
        <v>Diana Guiza</v>
      </c>
      <c r="F1812" s="4" t="str">
        <f>+VLOOKUP($A1812,DATOS_CAPACITACIONES!A:F,6,0)</f>
        <v xml:space="preserve">William Fierro </v>
      </c>
      <c r="G1812" s="4" t="str">
        <f>+VLOOKUP($A1812,DATOS_CAPACITACIONES!A:G,7,0)</f>
        <v xml:space="preserve">Finca El Pilar </v>
      </c>
      <c r="H1812" s="5">
        <f>+VLOOKUP($A1812,DATOS_CAPACITACIONES!A:H,8,0)</f>
        <v>44464</v>
      </c>
      <c r="I1812" s="4">
        <f>+VLOOKUP($A1812,DATOS_CAPACITACIONES!A:I,9,0)</f>
        <v>60</v>
      </c>
      <c r="J1812" s="2">
        <v>1121909035</v>
      </c>
      <c r="K1812" s="4" t="str">
        <f>+VLOOKUP($J1812,DATOS_PERSONAL!B:C,2,0)</f>
        <v>N/A</v>
      </c>
      <c r="L1812" s="4" t="str">
        <f>+VLOOKUP($J1812,DATOS_PERSONAL!B:D,3,0)</f>
        <v xml:space="preserve"> GEORGE ALEXANDERSON</v>
      </c>
      <c r="M1812" s="4" t="str">
        <f>+VLOOKUP($J1812,DATOS_PERSONAL!B:E,4,0)</f>
        <v>MARROQUIN ARENAS</v>
      </c>
      <c r="N1812" s="4" t="str">
        <f>+VLOOKUP($J1812,DATOS_PERSONAL!B:F,5,0)</f>
        <v>PALMERAS CARARABO S.A.</v>
      </c>
      <c r="O1812" s="4">
        <f>+VLOOKUP($A1812,DATOS_CAPACITACIONES!A:N,11)</f>
        <v>32</v>
      </c>
      <c r="P1812" s="4">
        <f>+VLOOKUP($A1812,DATOS_CAPACITACIONES!A:L,12)</f>
        <v>32</v>
      </c>
      <c r="Q1812" s="3">
        <f t="shared" si="28"/>
        <v>1</v>
      </c>
    </row>
    <row r="1813" spans="1:17" ht="34.5" customHeight="1" x14ac:dyDescent="0.25">
      <c r="A1813" s="2">
        <v>74</v>
      </c>
      <c r="B1813" s="4" t="str">
        <f>+VLOOKUP($A1813,DATOS_CAPACITACIONES!A:B,2,0)</f>
        <v>Ambiental</v>
      </c>
      <c r="C1813" s="4" t="str">
        <f>+VLOOKUP($A1813,DATOS_CAPACITACIONES!A:C,3,0)</f>
        <v xml:space="preserve">AVC, ahorro y uso eficiente de energía y agua </v>
      </c>
      <c r="D1813" s="4" t="str">
        <f>+VLOOKUP($A1813,DATOS_CAPACITACIONES!A:D,4,0)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3" s="4" t="str">
        <f>+VLOOKUP($A1813,DATOS_CAPACITACIONES!A:E,5,0)</f>
        <v>Diana Guiza</v>
      </c>
      <c r="F1813" s="4" t="str">
        <f>+VLOOKUP($A1813,DATOS_CAPACITACIONES!A:F,6,0)</f>
        <v xml:space="preserve">William Fierro </v>
      </c>
      <c r="G1813" s="4" t="str">
        <f>+VLOOKUP($A1813,DATOS_CAPACITACIONES!A:G,7,0)</f>
        <v xml:space="preserve">Finca El Pilar </v>
      </c>
      <c r="H1813" s="5">
        <f>+VLOOKUP($A1813,DATOS_CAPACITACIONES!A:H,8,0)</f>
        <v>44464</v>
      </c>
      <c r="I1813" s="4">
        <f>+VLOOKUP($A1813,DATOS_CAPACITACIONES!A:I,9,0)</f>
        <v>60</v>
      </c>
      <c r="J1813" s="2">
        <v>1006799330</v>
      </c>
      <c r="K1813" s="4" t="str">
        <f>+VLOOKUP($J1813,DATOS_PERSONAL!B:C,2,0)</f>
        <v>N/A</v>
      </c>
      <c r="L1813" s="4" t="str">
        <f>+VLOOKUP($J1813,DATOS_PERSONAL!B:D,3,0)</f>
        <v xml:space="preserve">SEBASTIAN DAVID </v>
      </c>
      <c r="M1813" s="4" t="str">
        <f>+VLOOKUP($J1813,DATOS_PERSONAL!B:E,4,0)</f>
        <v>MAHECHA MOLINA</v>
      </c>
      <c r="N1813" s="4" t="str">
        <f>+VLOOKUP($J1813,DATOS_PERSONAL!B:F,5,0)</f>
        <v>PALMERAS CARARABO S.A.</v>
      </c>
      <c r="O1813" s="4">
        <f>+VLOOKUP($A1813,DATOS_CAPACITACIONES!A:N,11)</f>
        <v>32</v>
      </c>
      <c r="P1813" s="4">
        <f>+VLOOKUP($A1813,DATOS_CAPACITACIONES!A:L,12)</f>
        <v>32</v>
      </c>
      <c r="Q1813" s="3">
        <f t="shared" si="28"/>
        <v>1</v>
      </c>
    </row>
    <row r="1814" spans="1:17" ht="34.5" customHeight="1" x14ac:dyDescent="0.25">
      <c r="A1814" s="2">
        <v>74</v>
      </c>
      <c r="B1814" s="4" t="str">
        <f>+VLOOKUP($A1814,DATOS_CAPACITACIONES!A:B,2,0)</f>
        <v>Ambiental</v>
      </c>
      <c r="C1814" s="4" t="str">
        <f>+VLOOKUP($A1814,DATOS_CAPACITACIONES!A:C,3,0)</f>
        <v xml:space="preserve">AVC, ahorro y uso eficiente de energía y agua </v>
      </c>
      <c r="D1814" s="4" t="str">
        <f>+VLOOKUP($A1814,DATOS_CAPACITACIONES!A:D,4,0)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4" s="4" t="str">
        <f>+VLOOKUP($A1814,DATOS_CAPACITACIONES!A:E,5,0)</f>
        <v>Diana Guiza</v>
      </c>
      <c r="F1814" s="4" t="str">
        <f>+VLOOKUP($A1814,DATOS_CAPACITACIONES!A:F,6,0)</f>
        <v xml:space="preserve">William Fierro </v>
      </c>
      <c r="G1814" s="4" t="str">
        <f>+VLOOKUP($A1814,DATOS_CAPACITACIONES!A:G,7,0)</f>
        <v xml:space="preserve">Finca El Pilar </v>
      </c>
      <c r="H1814" s="5">
        <f>+VLOOKUP($A1814,DATOS_CAPACITACIONES!A:H,8,0)</f>
        <v>44464</v>
      </c>
      <c r="I1814" s="4">
        <f>+VLOOKUP($A1814,DATOS_CAPACITACIONES!A:I,9,0)</f>
        <v>60</v>
      </c>
      <c r="J1814" s="2">
        <v>1121890868</v>
      </c>
      <c r="K1814" s="4" t="str">
        <f>+VLOOKUP($J1814,DATOS_PERSONAL!B:C,2,0)</f>
        <v>N/A</v>
      </c>
      <c r="L1814" s="4" t="str">
        <f>+VLOOKUP($J1814,DATOS_PERSONAL!B:D,3,0)</f>
        <v>JAIME</v>
      </c>
      <c r="M1814" s="4" t="str">
        <f>+VLOOKUP($J1814,DATOS_PERSONAL!B:E,4,0)</f>
        <v>LOZADA</v>
      </c>
      <c r="N1814" s="4" t="str">
        <f>+VLOOKUP($J1814,DATOS_PERSONAL!B:F,5,0)</f>
        <v>PALMERAS CARARABO S.A.</v>
      </c>
      <c r="O1814" s="4">
        <f>+VLOOKUP($A1814,DATOS_CAPACITACIONES!A:N,11)</f>
        <v>32</v>
      </c>
      <c r="P1814" s="4">
        <f>+VLOOKUP($A1814,DATOS_CAPACITACIONES!A:L,12)</f>
        <v>32</v>
      </c>
      <c r="Q1814" s="3">
        <f t="shared" si="28"/>
        <v>1</v>
      </c>
    </row>
    <row r="1815" spans="1:17" ht="34.5" customHeight="1" x14ac:dyDescent="0.25">
      <c r="A1815" s="2">
        <v>74</v>
      </c>
      <c r="B1815" s="4" t="str">
        <f>+VLOOKUP($A1815,DATOS_CAPACITACIONES!A:B,2,0)</f>
        <v>Ambiental</v>
      </c>
      <c r="C1815" s="4" t="str">
        <f>+VLOOKUP($A1815,DATOS_CAPACITACIONES!A:C,3,0)</f>
        <v xml:space="preserve">AVC, ahorro y uso eficiente de energía y agua </v>
      </c>
      <c r="D1815" s="4" t="str">
        <f>+VLOOKUP($A1815,DATOS_CAPACITACIONES!A:D,4,0)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5" s="4" t="str">
        <f>+VLOOKUP($A1815,DATOS_CAPACITACIONES!A:E,5,0)</f>
        <v>Diana Guiza</v>
      </c>
      <c r="F1815" s="4" t="str">
        <f>+VLOOKUP($A1815,DATOS_CAPACITACIONES!A:F,6,0)</f>
        <v xml:space="preserve">William Fierro </v>
      </c>
      <c r="G1815" s="4" t="str">
        <f>+VLOOKUP($A1815,DATOS_CAPACITACIONES!A:G,7,0)</f>
        <v xml:space="preserve">Finca El Pilar </v>
      </c>
      <c r="H1815" s="5">
        <f>+VLOOKUP($A1815,DATOS_CAPACITACIONES!A:H,8,0)</f>
        <v>44464</v>
      </c>
      <c r="I1815" s="4">
        <f>+VLOOKUP($A1815,DATOS_CAPACITACIONES!A:I,9,0)</f>
        <v>60</v>
      </c>
      <c r="J1815" s="2">
        <v>1501103</v>
      </c>
      <c r="K1815" s="4" t="str">
        <f>+VLOOKUP($J1815,DATOS_PERSONAL!B:C,2,0)</f>
        <v>N/A</v>
      </c>
      <c r="L1815" s="4" t="str">
        <f>+VLOOKUP($J1815,DATOS_PERSONAL!B:D,3,0)</f>
        <v>PANTALEON</v>
      </c>
      <c r="M1815" s="4" t="str">
        <f>+VLOOKUP($J1815,DATOS_PERSONAL!B:E,4,0)</f>
        <v>LARRAHONDO SANDOVAL</v>
      </c>
      <c r="N1815" s="4" t="str">
        <f>+VLOOKUP($J1815,DATOS_PERSONAL!B:F,5,0)</f>
        <v>PALMERAS CARARABO S.A.</v>
      </c>
      <c r="O1815" s="4">
        <f>+VLOOKUP($A1815,DATOS_CAPACITACIONES!A:N,11)</f>
        <v>32</v>
      </c>
      <c r="P1815" s="4">
        <f>+VLOOKUP($A1815,DATOS_CAPACITACIONES!A:L,12)</f>
        <v>32</v>
      </c>
      <c r="Q1815" s="3">
        <f t="shared" si="28"/>
        <v>1</v>
      </c>
    </row>
    <row r="1816" spans="1:17" ht="34.5" customHeight="1" x14ac:dyDescent="0.25">
      <c r="A1816" s="2">
        <v>74</v>
      </c>
      <c r="B1816" s="4" t="str">
        <f>+VLOOKUP($A1816,DATOS_CAPACITACIONES!A:B,2,0)</f>
        <v>Ambiental</v>
      </c>
      <c r="C1816" s="4" t="str">
        <f>+VLOOKUP($A1816,DATOS_CAPACITACIONES!A:C,3,0)</f>
        <v xml:space="preserve">AVC, ahorro y uso eficiente de energía y agua </v>
      </c>
      <c r="D1816" s="4" t="str">
        <f>+VLOOKUP($A1816,DATOS_CAPACITACIONES!A:D,4,0)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6" s="4" t="str">
        <f>+VLOOKUP($A1816,DATOS_CAPACITACIONES!A:E,5,0)</f>
        <v>Diana Guiza</v>
      </c>
      <c r="F1816" s="4" t="str">
        <f>+VLOOKUP($A1816,DATOS_CAPACITACIONES!A:F,6,0)</f>
        <v xml:space="preserve">William Fierro </v>
      </c>
      <c r="G1816" s="4" t="str">
        <f>+VLOOKUP($A1816,DATOS_CAPACITACIONES!A:G,7,0)</f>
        <v xml:space="preserve">Finca El Pilar </v>
      </c>
      <c r="H1816" s="5">
        <f>+VLOOKUP($A1816,DATOS_CAPACITACIONES!A:H,8,0)</f>
        <v>44464</v>
      </c>
      <c r="I1816" s="4">
        <f>+VLOOKUP($A1816,DATOS_CAPACITACIONES!A:I,9,0)</f>
        <v>60</v>
      </c>
      <c r="J1816" s="2">
        <v>1143826359</v>
      </c>
      <c r="K1816" s="4" t="str">
        <f>+VLOOKUP($J1816,DATOS_PERSONAL!B:C,2,0)</f>
        <v>N/A</v>
      </c>
      <c r="L1816" s="4" t="str">
        <f>+VLOOKUP($J1816,DATOS_PERSONAL!B:D,3,0)</f>
        <v>ANDERSON</v>
      </c>
      <c r="M1816" s="4" t="str">
        <f>+VLOOKUP($J1816,DATOS_PERSONAL!B:E,4,0)</f>
        <v xml:space="preserve">LARRAHONDO MARTINEZ </v>
      </c>
      <c r="N1816" s="4" t="str">
        <f>+VLOOKUP($J1816,DATOS_PERSONAL!B:F,5,0)</f>
        <v>PALMERAS CARARABO S.A.</v>
      </c>
      <c r="O1816" s="4">
        <f>+VLOOKUP($A1816,DATOS_CAPACITACIONES!A:N,11)</f>
        <v>32</v>
      </c>
      <c r="P1816" s="4">
        <f>+VLOOKUP($A1816,DATOS_CAPACITACIONES!A:L,12)</f>
        <v>32</v>
      </c>
      <c r="Q1816" s="3">
        <f t="shared" si="28"/>
        <v>1</v>
      </c>
    </row>
    <row r="1817" spans="1:17" ht="34.5" customHeight="1" x14ac:dyDescent="0.25">
      <c r="A1817" s="2">
        <v>74</v>
      </c>
      <c r="B1817" s="4" t="str">
        <f>+VLOOKUP($A1817,DATOS_CAPACITACIONES!A:B,2,0)</f>
        <v>Ambiental</v>
      </c>
      <c r="C1817" s="4" t="str">
        <f>+VLOOKUP($A1817,DATOS_CAPACITACIONES!A:C,3,0)</f>
        <v xml:space="preserve">AVC, ahorro y uso eficiente de energía y agua </v>
      </c>
      <c r="D1817" s="4" t="str">
        <f>+VLOOKUP($A1817,DATOS_CAPACITACIONES!A:D,4,0)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7" s="4" t="str">
        <f>+VLOOKUP($A1817,DATOS_CAPACITACIONES!A:E,5,0)</f>
        <v>Diana Guiza</v>
      </c>
      <c r="F1817" s="4" t="str">
        <f>+VLOOKUP($A1817,DATOS_CAPACITACIONES!A:F,6,0)</f>
        <v xml:space="preserve">William Fierro </v>
      </c>
      <c r="G1817" s="4" t="str">
        <f>+VLOOKUP($A1817,DATOS_CAPACITACIONES!A:G,7,0)</f>
        <v xml:space="preserve">Finca El Pilar </v>
      </c>
      <c r="H1817" s="5">
        <f>+VLOOKUP($A1817,DATOS_CAPACITACIONES!A:H,8,0)</f>
        <v>44464</v>
      </c>
      <c r="I1817" s="4">
        <f>+VLOOKUP($A1817,DATOS_CAPACITACIONES!A:I,9,0)</f>
        <v>60</v>
      </c>
      <c r="J1817" s="2">
        <v>1119888284</v>
      </c>
      <c r="K1817" s="4" t="str">
        <f>+VLOOKUP($J1817,DATOS_PERSONAL!B:C,2,0)</f>
        <v>N/A</v>
      </c>
      <c r="L1817" s="4" t="str">
        <f>+VLOOKUP($J1817,DATOS_PERSONAL!B:D,3,0)</f>
        <v>OSCAR</v>
      </c>
      <c r="M1817" s="4" t="str">
        <f>+VLOOKUP($J1817,DATOS_PERSONAL!B:E,4,0)</f>
        <v>JARAMILLO RODRIGUEZ</v>
      </c>
      <c r="N1817" s="4" t="str">
        <f>+VLOOKUP($J1817,DATOS_PERSONAL!B:F,5,0)</f>
        <v>PALMERAS CARARABO S.A.</v>
      </c>
      <c r="O1817" s="4">
        <f>+VLOOKUP($A1817,DATOS_CAPACITACIONES!A:N,11)</f>
        <v>32</v>
      </c>
      <c r="P1817" s="4">
        <f>+VLOOKUP($A1817,DATOS_CAPACITACIONES!A:L,12)</f>
        <v>32</v>
      </c>
      <c r="Q1817" s="3">
        <f t="shared" si="28"/>
        <v>1</v>
      </c>
    </row>
    <row r="1818" spans="1:17" ht="34.5" customHeight="1" x14ac:dyDescent="0.25">
      <c r="A1818" s="2">
        <v>74</v>
      </c>
      <c r="B1818" s="4" t="str">
        <f>+VLOOKUP($A1818,DATOS_CAPACITACIONES!A:B,2,0)</f>
        <v>Ambiental</v>
      </c>
      <c r="C1818" s="4" t="str">
        <f>+VLOOKUP($A1818,DATOS_CAPACITACIONES!A:C,3,0)</f>
        <v xml:space="preserve">AVC, ahorro y uso eficiente de energía y agua </v>
      </c>
      <c r="D1818" s="4" t="str">
        <f>+VLOOKUP($A1818,DATOS_CAPACITACIONES!A:D,4,0)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8" s="4" t="str">
        <f>+VLOOKUP($A1818,DATOS_CAPACITACIONES!A:E,5,0)</f>
        <v>Diana Guiza</v>
      </c>
      <c r="F1818" s="4" t="str">
        <f>+VLOOKUP($A1818,DATOS_CAPACITACIONES!A:F,6,0)</f>
        <v xml:space="preserve">William Fierro </v>
      </c>
      <c r="G1818" s="4" t="str">
        <f>+VLOOKUP($A1818,DATOS_CAPACITACIONES!A:G,7,0)</f>
        <v xml:space="preserve">Finca El Pilar </v>
      </c>
      <c r="H1818" s="5">
        <f>+VLOOKUP($A1818,DATOS_CAPACITACIONES!A:H,8,0)</f>
        <v>44464</v>
      </c>
      <c r="I1818" s="4">
        <f>+VLOOKUP($A1818,DATOS_CAPACITACIONES!A:I,9,0)</f>
        <v>60</v>
      </c>
      <c r="J1818" s="2">
        <v>86059628</v>
      </c>
      <c r="K1818" s="4" t="str">
        <f>+VLOOKUP($J1818,DATOS_PERSONAL!B:C,2,0)</f>
        <v>N/A</v>
      </c>
      <c r="L1818" s="4" t="str">
        <f>+VLOOKUP($J1818,DATOS_PERSONAL!B:D,3,0)</f>
        <v xml:space="preserve"> GEDMAN</v>
      </c>
      <c r="M1818" s="4" t="str">
        <f>+VLOOKUP($J1818,DATOS_PERSONAL!B:E,4,0)</f>
        <v>HERNANDEZ ALVARADO</v>
      </c>
      <c r="N1818" s="4" t="str">
        <f>+VLOOKUP($J1818,DATOS_PERSONAL!B:F,5,0)</f>
        <v>PALMERAS CARARABO S.A.</v>
      </c>
      <c r="O1818" s="4">
        <f>+VLOOKUP($A1818,DATOS_CAPACITACIONES!A:N,11)</f>
        <v>32</v>
      </c>
      <c r="P1818" s="4">
        <f>+VLOOKUP($A1818,DATOS_CAPACITACIONES!A:L,12)</f>
        <v>32</v>
      </c>
      <c r="Q1818" s="3">
        <f t="shared" si="28"/>
        <v>1</v>
      </c>
    </row>
    <row r="1819" spans="1:17" ht="34.5" customHeight="1" x14ac:dyDescent="0.25">
      <c r="A1819" s="2">
        <v>74</v>
      </c>
      <c r="B1819" s="4" t="str">
        <f>+VLOOKUP($A1819,DATOS_CAPACITACIONES!A:B,2,0)</f>
        <v>Ambiental</v>
      </c>
      <c r="C1819" s="4" t="str">
        <f>+VLOOKUP($A1819,DATOS_CAPACITACIONES!A:C,3,0)</f>
        <v xml:space="preserve">AVC, ahorro y uso eficiente de energía y agua </v>
      </c>
      <c r="D1819" s="4" t="str">
        <f>+VLOOKUP($A1819,DATOS_CAPACITACIONES!A:D,4,0)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19" s="4" t="str">
        <f>+VLOOKUP($A1819,DATOS_CAPACITACIONES!A:E,5,0)</f>
        <v>Diana Guiza</v>
      </c>
      <c r="F1819" s="4" t="str">
        <f>+VLOOKUP($A1819,DATOS_CAPACITACIONES!A:F,6,0)</f>
        <v xml:space="preserve">William Fierro </v>
      </c>
      <c r="G1819" s="4" t="str">
        <f>+VLOOKUP($A1819,DATOS_CAPACITACIONES!A:G,7,0)</f>
        <v xml:space="preserve">Finca El Pilar </v>
      </c>
      <c r="H1819" s="5">
        <f>+VLOOKUP($A1819,DATOS_CAPACITACIONES!A:H,8,0)</f>
        <v>44464</v>
      </c>
      <c r="I1819" s="4">
        <f>+VLOOKUP($A1819,DATOS_CAPACITACIONES!A:I,9,0)</f>
        <v>60</v>
      </c>
      <c r="J1819" s="2">
        <v>1123116186</v>
      </c>
      <c r="K1819" s="4" t="str">
        <f>+VLOOKUP($J1819,DATOS_PERSONAL!B:C,2,0)</f>
        <v>N/A</v>
      </c>
      <c r="L1819" s="4" t="str">
        <f>+VLOOKUP($J1819,DATOS_PERSONAL!B:D,3,0)</f>
        <v xml:space="preserve"> JOSE NICODEMUS</v>
      </c>
      <c r="M1819" s="4" t="str">
        <f>+VLOOKUP($J1819,DATOS_PERSONAL!B:E,4,0)</f>
        <v>GUTIERREZ ARDILA</v>
      </c>
      <c r="N1819" s="97" t="str">
        <f>+VLOOKUP($J1819,DATOS_PERSONAL!B:F,5,0)</f>
        <v>PALMERAS CARARABO S.A.</v>
      </c>
      <c r="O1819" s="4">
        <f>+VLOOKUP($A1819,DATOS_CAPACITACIONES!A:N,11)</f>
        <v>32</v>
      </c>
      <c r="P1819" s="4">
        <f>+VLOOKUP($A1819,DATOS_CAPACITACIONES!A:L,12)</f>
        <v>32</v>
      </c>
      <c r="Q1819" s="3">
        <f t="shared" si="28"/>
        <v>1</v>
      </c>
    </row>
    <row r="1820" spans="1:17" ht="34.5" customHeight="1" x14ac:dyDescent="0.25">
      <c r="A1820" s="2">
        <v>74</v>
      </c>
      <c r="B1820" s="4" t="str">
        <f>+VLOOKUP($A1820,DATOS_CAPACITACIONES!A:B,2,0)</f>
        <v>Ambiental</v>
      </c>
      <c r="C1820" s="4" t="str">
        <f>+VLOOKUP($A1820,DATOS_CAPACITACIONES!A:C,3,0)</f>
        <v xml:space="preserve">AVC, ahorro y uso eficiente de energía y agua </v>
      </c>
      <c r="D1820" s="4" t="str">
        <f>+VLOOKUP($A1820,DATOS_CAPACITACIONES!A:D,4,0)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0" s="4" t="str">
        <f>+VLOOKUP($A1820,DATOS_CAPACITACIONES!A:E,5,0)</f>
        <v>Diana Guiza</v>
      </c>
      <c r="F1820" s="4" t="str">
        <f>+VLOOKUP($A1820,DATOS_CAPACITACIONES!A:F,6,0)</f>
        <v xml:space="preserve">William Fierro </v>
      </c>
      <c r="G1820" s="4" t="str">
        <f>+VLOOKUP($A1820,DATOS_CAPACITACIONES!A:G,7,0)</f>
        <v xml:space="preserve">Finca El Pilar </v>
      </c>
      <c r="H1820" s="5">
        <f>+VLOOKUP($A1820,DATOS_CAPACITACIONES!A:H,8,0)</f>
        <v>44464</v>
      </c>
      <c r="I1820" s="4">
        <f>+VLOOKUP($A1820,DATOS_CAPACITACIONES!A:I,9,0)</f>
        <v>60</v>
      </c>
      <c r="J1820" s="2">
        <v>93470745</v>
      </c>
      <c r="K1820" s="4" t="str">
        <f>+VLOOKUP($J1820,DATOS_PERSONAL!B:C,2,0)</f>
        <v>N/A</v>
      </c>
      <c r="L1820" s="4" t="str">
        <f>+VLOOKUP($J1820,DATOS_PERSONAL!B:D,3,0)</f>
        <v>FERNANDO</v>
      </c>
      <c r="M1820" s="4" t="str">
        <f>+VLOOKUP($J1820,DATOS_PERSONAL!B:E,4,0)</f>
        <v>GONZALEZ POVEDA</v>
      </c>
      <c r="N1820" s="4" t="str">
        <f>+VLOOKUP($J1820,DATOS_PERSONAL!B:F,5,0)</f>
        <v>PALMERAS CARARABO S.A.</v>
      </c>
      <c r="O1820" s="4">
        <f>+VLOOKUP($A1820,DATOS_CAPACITACIONES!A:N,11)</f>
        <v>32</v>
      </c>
      <c r="P1820" s="4">
        <f>+VLOOKUP($A1820,DATOS_CAPACITACIONES!A:L,12)</f>
        <v>32</v>
      </c>
      <c r="Q1820" s="3">
        <f t="shared" si="28"/>
        <v>1</v>
      </c>
    </row>
    <row r="1821" spans="1:17" ht="34.5" customHeight="1" x14ac:dyDescent="0.25">
      <c r="A1821" s="2">
        <v>74</v>
      </c>
      <c r="B1821" s="4" t="str">
        <f>+VLOOKUP($A1821,DATOS_CAPACITACIONES!A:B,2,0)</f>
        <v>Ambiental</v>
      </c>
      <c r="C1821" s="4" t="str">
        <f>+VLOOKUP($A1821,DATOS_CAPACITACIONES!A:C,3,0)</f>
        <v xml:space="preserve">AVC, ahorro y uso eficiente de energía y agua </v>
      </c>
      <c r="D1821" s="4" t="str">
        <f>+VLOOKUP($A1821,DATOS_CAPACITACIONES!A:D,4,0)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1" s="4" t="str">
        <f>+VLOOKUP($A1821,DATOS_CAPACITACIONES!A:E,5,0)</f>
        <v>Diana Guiza</v>
      </c>
      <c r="F1821" s="4" t="str">
        <f>+VLOOKUP($A1821,DATOS_CAPACITACIONES!A:F,6,0)</f>
        <v xml:space="preserve">William Fierro </v>
      </c>
      <c r="G1821" s="4" t="str">
        <f>+VLOOKUP($A1821,DATOS_CAPACITACIONES!A:G,7,0)</f>
        <v xml:space="preserve">Finca El Pilar </v>
      </c>
      <c r="H1821" s="5">
        <f>+VLOOKUP($A1821,DATOS_CAPACITACIONES!A:H,8,0)</f>
        <v>44464</v>
      </c>
      <c r="I1821" s="4">
        <f>+VLOOKUP($A1821,DATOS_CAPACITACIONES!A:I,9,0)</f>
        <v>60</v>
      </c>
      <c r="J1821" s="2">
        <v>1121819501</v>
      </c>
      <c r="K1821" s="4">
        <f>+VLOOKUP($J1821,DATOS_PERSONAL!B:C,2,0)</f>
        <v>1494</v>
      </c>
      <c r="L1821" s="4" t="str">
        <f>+VLOOKUP($J1821,DATOS_PERSONAL!B:D,3,0)</f>
        <v>JOHN FREDY</v>
      </c>
      <c r="M1821" s="4" t="str">
        <f>+VLOOKUP($J1821,DATOS_PERSONAL!B:E,4,0)</f>
        <v xml:space="preserve">GARCIA GONZALEZ </v>
      </c>
      <c r="N1821" s="4" t="str">
        <f>+VLOOKUP($J1821,DATOS_PERSONAL!B:F,5,0)</f>
        <v>OROBERLÍN S.A.S.</v>
      </c>
      <c r="O1821" s="4">
        <f>+VLOOKUP($A1821,DATOS_CAPACITACIONES!A:N,11)</f>
        <v>32</v>
      </c>
      <c r="P1821" s="4">
        <f>+VLOOKUP($A1821,DATOS_CAPACITACIONES!A:L,12)</f>
        <v>32</v>
      </c>
      <c r="Q1821" s="3">
        <f t="shared" si="28"/>
        <v>1</v>
      </c>
    </row>
    <row r="1822" spans="1:17" ht="34.5" customHeight="1" x14ac:dyDescent="0.25">
      <c r="A1822" s="2">
        <v>74</v>
      </c>
      <c r="B1822" s="4" t="str">
        <f>+VLOOKUP($A1822,DATOS_CAPACITACIONES!A:B,2,0)</f>
        <v>Ambiental</v>
      </c>
      <c r="C1822" s="4" t="str">
        <f>+VLOOKUP($A1822,DATOS_CAPACITACIONES!A:C,3,0)</f>
        <v xml:space="preserve">AVC, ahorro y uso eficiente de energía y agua </v>
      </c>
      <c r="D1822" s="4" t="str">
        <f>+VLOOKUP($A1822,DATOS_CAPACITACIONES!A:D,4,0)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2" s="4" t="str">
        <f>+VLOOKUP($A1822,DATOS_CAPACITACIONES!A:E,5,0)</f>
        <v>Diana Guiza</v>
      </c>
      <c r="F1822" s="4" t="str">
        <f>+VLOOKUP($A1822,DATOS_CAPACITACIONES!A:F,6,0)</f>
        <v xml:space="preserve">William Fierro </v>
      </c>
      <c r="G1822" s="4" t="str">
        <f>+VLOOKUP($A1822,DATOS_CAPACITACIONES!A:G,7,0)</f>
        <v xml:space="preserve">Finca El Pilar </v>
      </c>
      <c r="H1822" s="5">
        <f>+VLOOKUP($A1822,DATOS_CAPACITACIONES!A:H,8,0)</f>
        <v>44464</v>
      </c>
      <c r="I1822" s="4">
        <f>+VLOOKUP($A1822,DATOS_CAPACITACIONES!A:I,9,0)</f>
        <v>60</v>
      </c>
      <c r="J1822" s="2">
        <v>40441358</v>
      </c>
      <c r="K1822" s="4" t="str">
        <f>+VLOOKUP($J1822,DATOS_PERSONAL!B:C,2,0)</f>
        <v>N/A</v>
      </c>
      <c r="L1822" s="4" t="str">
        <f>+VLOOKUP($J1822,DATOS_PERSONAL!B:D,3,0)</f>
        <v xml:space="preserve"> SARA </v>
      </c>
      <c r="M1822" s="4" t="str">
        <f>+VLOOKUP($J1822,DATOS_PERSONAL!B:E,4,0)</f>
        <v>GARCIA GONZALEZ</v>
      </c>
      <c r="N1822" s="4" t="str">
        <f>+VLOOKUP($J1822,DATOS_PERSONAL!B:F,5,0)</f>
        <v>PALMERAS CARARABO S.A.</v>
      </c>
      <c r="O1822" s="4">
        <f>+VLOOKUP($A1822,DATOS_CAPACITACIONES!A:N,11)</f>
        <v>32</v>
      </c>
      <c r="P1822" s="4">
        <f>+VLOOKUP($A1822,DATOS_CAPACITACIONES!A:L,12)</f>
        <v>32</v>
      </c>
      <c r="Q1822" s="3">
        <f t="shared" si="28"/>
        <v>1</v>
      </c>
    </row>
    <row r="1823" spans="1:17" ht="34.5" customHeight="1" x14ac:dyDescent="0.25">
      <c r="A1823" s="2">
        <v>74</v>
      </c>
      <c r="B1823" s="4" t="str">
        <f>+VLOOKUP($A1823,DATOS_CAPACITACIONES!A:B,2,0)</f>
        <v>Ambiental</v>
      </c>
      <c r="C1823" s="4" t="str">
        <f>+VLOOKUP($A1823,DATOS_CAPACITACIONES!A:C,3,0)</f>
        <v xml:space="preserve">AVC, ahorro y uso eficiente de energía y agua </v>
      </c>
      <c r="D1823" s="4" t="str">
        <f>+VLOOKUP($A1823,DATOS_CAPACITACIONES!A:D,4,0)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3" s="4" t="str">
        <f>+VLOOKUP($A1823,DATOS_CAPACITACIONES!A:E,5,0)</f>
        <v>Diana Guiza</v>
      </c>
      <c r="F1823" s="4" t="str">
        <f>+VLOOKUP($A1823,DATOS_CAPACITACIONES!A:F,6,0)</f>
        <v xml:space="preserve">William Fierro </v>
      </c>
      <c r="G1823" s="4" t="str">
        <f>+VLOOKUP($A1823,DATOS_CAPACITACIONES!A:G,7,0)</f>
        <v xml:space="preserve">Finca El Pilar </v>
      </c>
      <c r="H1823" s="5">
        <f>+VLOOKUP($A1823,DATOS_CAPACITACIONES!A:H,8,0)</f>
        <v>44464</v>
      </c>
      <c r="I1823" s="4">
        <f>+VLOOKUP($A1823,DATOS_CAPACITACIONES!A:I,9,0)</f>
        <v>60</v>
      </c>
      <c r="J1823" s="2">
        <v>1006822040</v>
      </c>
      <c r="K1823" s="4" t="str">
        <f>+VLOOKUP($J1823,DATOS_PERSONAL!B:C,2,0)</f>
        <v>N/A</v>
      </c>
      <c r="L1823" s="4" t="str">
        <f>+VLOOKUP($J1823,DATOS_PERSONAL!B:D,3,0)</f>
        <v>EIDER ORLANDO</v>
      </c>
      <c r="M1823" s="4" t="str">
        <f>+VLOOKUP($J1823,DATOS_PERSONAL!B:E,4,0)</f>
        <v>GARCIA</v>
      </c>
      <c r="N1823" s="97" t="str">
        <f>+VLOOKUP($J1823,DATOS_PERSONAL!B:F,5,0)</f>
        <v>OROBERLÍN S.A.S.</v>
      </c>
      <c r="O1823" s="4">
        <f>+VLOOKUP($A1823,DATOS_CAPACITACIONES!A:N,11)</f>
        <v>32</v>
      </c>
      <c r="P1823" s="4">
        <f>+VLOOKUP($A1823,DATOS_CAPACITACIONES!A:L,12)</f>
        <v>32</v>
      </c>
      <c r="Q1823" s="3">
        <f t="shared" si="28"/>
        <v>1</v>
      </c>
    </row>
    <row r="1824" spans="1:17" ht="34.5" customHeight="1" x14ac:dyDescent="0.25">
      <c r="A1824" s="2">
        <v>74</v>
      </c>
      <c r="B1824" s="4" t="str">
        <f>+VLOOKUP($A1824,DATOS_CAPACITACIONES!A:B,2,0)</f>
        <v>Ambiental</v>
      </c>
      <c r="C1824" s="4" t="str">
        <f>+VLOOKUP($A1824,DATOS_CAPACITACIONES!A:C,3,0)</f>
        <v xml:space="preserve">AVC, ahorro y uso eficiente de energía y agua </v>
      </c>
      <c r="D1824" s="4" t="str">
        <f>+VLOOKUP($A1824,DATOS_CAPACITACIONES!A:D,4,0)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4" s="4" t="str">
        <f>+VLOOKUP($A1824,DATOS_CAPACITACIONES!A:E,5,0)</f>
        <v>Diana Guiza</v>
      </c>
      <c r="F1824" s="4" t="str">
        <f>+VLOOKUP($A1824,DATOS_CAPACITACIONES!A:F,6,0)</f>
        <v xml:space="preserve">William Fierro </v>
      </c>
      <c r="G1824" s="4" t="str">
        <f>+VLOOKUP($A1824,DATOS_CAPACITACIONES!A:G,7,0)</f>
        <v xml:space="preserve">Finca El Pilar </v>
      </c>
      <c r="H1824" s="5">
        <f>+VLOOKUP($A1824,DATOS_CAPACITACIONES!A:H,8,0)</f>
        <v>44464</v>
      </c>
      <c r="I1824" s="4">
        <f>+VLOOKUP($A1824,DATOS_CAPACITACIONES!A:I,9,0)</f>
        <v>60</v>
      </c>
      <c r="J1824" s="2">
        <v>1121910048</v>
      </c>
      <c r="K1824" s="4" t="str">
        <f>+VLOOKUP($J1824,DATOS_PERSONAL!B:C,2,0)</f>
        <v>N/A</v>
      </c>
      <c r="L1824" s="4" t="str">
        <f>+VLOOKUP($J1824,DATOS_PERSONAL!B:D,3,0)</f>
        <v xml:space="preserve"> DEISY TATIANA</v>
      </c>
      <c r="M1824" s="4" t="str">
        <f>+VLOOKUP($J1824,DATOS_PERSONAL!B:E,4,0)</f>
        <v>DUARTE MORENO</v>
      </c>
      <c r="N1824" s="4" t="str">
        <f>+VLOOKUP($J1824,DATOS_PERSONAL!B:F,5,0)</f>
        <v>PALMERAS CARARABO S.A.</v>
      </c>
      <c r="O1824" s="4">
        <f>+VLOOKUP($A1824,DATOS_CAPACITACIONES!A:N,11)</f>
        <v>32</v>
      </c>
      <c r="P1824" s="4">
        <f>+VLOOKUP($A1824,DATOS_CAPACITACIONES!A:L,12)</f>
        <v>32</v>
      </c>
      <c r="Q1824" s="3">
        <f t="shared" si="28"/>
        <v>1</v>
      </c>
    </row>
    <row r="1825" spans="1:17" ht="34.5" customHeight="1" x14ac:dyDescent="0.25">
      <c r="A1825" s="2">
        <v>74</v>
      </c>
      <c r="B1825" s="4" t="str">
        <f>+VLOOKUP($A1825,DATOS_CAPACITACIONES!A:B,2,0)</f>
        <v>Ambiental</v>
      </c>
      <c r="C1825" s="4" t="str">
        <f>+VLOOKUP($A1825,DATOS_CAPACITACIONES!A:C,3,0)</f>
        <v xml:space="preserve">AVC, ahorro y uso eficiente de energía y agua </v>
      </c>
      <c r="D1825" s="4" t="str">
        <f>+VLOOKUP($A1825,DATOS_CAPACITACIONES!A:D,4,0)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5" s="4" t="str">
        <f>+VLOOKUP($A1825,DATOS_CAPACITACIONES!A:E,5,0)</f>
        <v>Diana Guiza</v>
      </c>
      <c r="F1825" s="4" t="str">
        <f>+VLOOKUP($A1825,DATOS_CAPACITACIONES!A:F,6,0)</f>
        <v xml:space="preserve">William Fierro </v>
      </c>
      <c r="G1825" s="4" t="str">
        <f>+VLOOKUP($A1825,DATOS_CAPACITACIONES!A:G,7,0)</f>
        <v xml:space="preserve">Finca El Pilar </v>
      </c>
      <c r="H1825" s="5">
        <f>+VLOOKUP($A1825,DATOS_CAPACITACIONES!A:H,8,0)</f>
        <v>44464</v>
      </c>
      <c r="I1825" s="4">
        <f>+VLOOKUP($A1825,DATOS_CAPACITACIONES!A:I,9,0)</f>
        <v>60</v>
      </c>
      <c r="J1825" s="2">
        <v>1120868172</v>
      </c>
      <c r="K1825" s="4" t="str">
        <f>+VLOOKUP($J1825,DATOS_PERSONAL!B:C,2,0)</f>
        <v>N/A</v>
      </c>
      <c r="L1825" s="4" t="str">
        <f>+VLOOKUP($J1825,DATOS_PERSONAL!B:D,3,0)</f>
        <v xml:space="preserve"> WILLIAM DAVID</v>
      </c>
      <c r="M1825" s="4" t="str">
        <f>+VLOOKUP($J1825,DATOS_PERSONAL!B:E,4,0)</f>
        <v>DIAZ RUBIO</v>
      </c>
      <c r="N1825" s="4" t="str">
        <f>+VLOOKUP($J1825,DATOS_PERSONAL!B:F,5,0)</f>
        <v>PALMERAS CARARABO S.A.</v>
      </c>
      <c r="O1825" s="4">
        <f>+VLOOKUP($A1825,DATOS_CAPACITACIONES!A:N,11)</f>
        <v>32</v>
      </c>
      <c r="P1825" s="4">
        <f>+VLOOKUP($A1825,DATOS_CAPACITACIONES!A:L,12)</f>
        <v>32</v>
      </c>
      <c r="Q1825" s="3">
        <f t="shared" si="28"/>
        <v>1</v>
      </c>
    </row>
    <row r="1826" spans="1:17" ht="34.5" customHeight="1" x14ac:dyDescent="0.25">
      <c r="A1826" s="2">
        <v>74</v>
      </c>
      <c r="B1826" s="4" t="str">
        <f>+VLOOKUP($A1826,DATOS_CAPACITACIONES!A:B,2,0)</f>
        <v>Ambiental</v>
      </c>
      <c r="C1826" s="4" t="str">
        <f>+VLOOKUP($A1826,DATOS_CAPACITACIONES!A:C,3,0)</f>
        <v xml:space="preserve">AVC, ahorro y uso eficiente de energía y agua </v>
      </c>
      <c r="D1826" s="4" t="str">
        <f>+VLOOKUP($A1826,DATOS_CAPACITACIONES!A:D,4,0)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6" s="4" t="str">
        <f>+VLOOKUP($A1826,DATOS_CAPACITACIONES!A:E,5,0)</f>
        <v>Diana Guiza</v>
      </c>
      <c r="F1826" s="4" t="str">
        <f>+VLOOKUP($A1826,DATOS_CAPACITACIONES!A:F,6,0)</f>
        <v xml:space="preserve">William Fierro </v>
      </c>
      <c r="G1826" s="4" t="str">
        <f>+VLOOKUP($A1826,DATOS_CAPACITACIONES!A:G,7,0)</f>
        <v xml:space="preserve">Finca El Pilar </v>
      </c>
      <c r="H1826" s="5">
        <f>+VLOOKUP($A1826,DATOS_CAPACITACIONES!A:H,8,0)</f>
        <v>44464</v>
      </c>
      <c r="I1826" s="4">
        <f>+VLOOKUP($A1826,DATOS_CAPACITACIONES!A:I,9,0)</f>
        <v>60</v>
      </c>
      <c r="J1826" s="2">
        <v>10187350</v>
      </c>
      <c r="K1826" s="4" t="str">
        <f>+VLOOKUP($J1826,DATOS_PERSONAL!B:C,2,0)</f>
        <v>N/A</v>
      </c>
      <c r="L1826" s="4" t="str">
        <f>+VLOOKUP($J1826,DATOS_PERSONAL!B:D,3,0)</f>
        <v>WILSON</v>
      </c>
      <c r="M1826" s="4" t="str">
        <f>+VLOOKUP($J1826,DATOS_PERSONAL!B:E,4,0)</f>
        <v>DIAZ BERNAL</v>
      </c>
      <c r="N1826" s="97" t="str">
        <f>+VLOOKUP($J1826,DATOS_PERSONAL!B:F,5,0)</f>
        <v>PALMERAS CARARABO S.A.</v>
      </c>
      <c r="O1826" s="4">
        <f>+VLOOKUP($A1826,DATOS_CAPACITACIONES!A:N,11)</f>
        <v>32</v>
      </c>
      <c r="P1826" s="4">
        <f>+VLOOKUP($A1826,DATOS_CAPACITACIONES!A:L,12)</f>
        <v>32</v>
      </c>
      <c r="Q1826" s="3">
        <f t="shared" si="28"/>
        <v>1</v>
      </c>
    </row>
    <row r="1827" spans="1:17" ht="34.5" customHeight="1" x14ac:dyDescent="0.25">
      <c r="A1827" s="2">
        <v>74</v>
      </c>
      <c r="B1827" s="4" t="str">
        <f>+VLOOKUP($A1827,DATOS_CAPACITACIONES!A:B,2,0)</f>
        <v>Ambiental</v>
      </c>
      <c r="C1827" s="4" t="str">
        <f>+VLOOKUP($A1827,DATOS_CAPACITACIONES!A:C,3,0)</f>
        <v xml:space="preserve">AVC, ahorro y uso eficiente de energía y agua </v>
      </c>
      <c r="D1827" s="4" t="str">
        <f>+VLOOKUP($A1827,DATOS_CAPACITACIONES!A:D,4,0)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7" s="4" t="str">
        <f>+VLOOKUP($A1827,DATOS_CAPACITACIONES!A:E,5,0)</f>
        <v>Diana Guiza</v>
      </c>
      <c r="F1827" s="4" t="str">
        <f>+VLOOKUP($A1827,DATOS_CAPACITACIONES!A:F,6,0)</f>
        <v xml:space="preserve">William Fierro </v>
      </c>
      <c r="G1827" s="4" t="str">
        <f>+VLOOKUP($A1827,DATOS_CAPACITACIONES!A:G,7,0)</f>
        <v xml:space="preserve">Finca El Pilar </v>
      </c>
      <c r="H1827" s="5">
        <f>+VLOOKUP($A1827,DATOS_CAPACITACIONES!A:H,8,0)</f>
        <v>44464</v>
      </c>
      <c r="I1827" s="4">
        <f>+VLOOKUP($A1827,DATOS_CAPACITACIONES!A:I,9,0)</f>
        <v>60</v>
      </c>
      <c r="J1827" s="2">
        <v>1007057960</v>
      </c>
      <c r="K1827" s="4" t="str">
        <f>+VLOOKUP($J1827,DATOS_PERSONAL!B:C,2,0)</f>
        <v>N/A</v>
      </c>
      <c r="L1827" s="4" t="str">
        <f>+VLOOKUP($J1827,DATOS_PERSONAL!B:D,3,0)</f>
        <v>WILSON ANDRES</v>
      </c>
      <c r="M1827" s="4" t="str">
        <f>+VLOOKUP($J1827,DATOS_PERSONAL!B:E,4,0)</f>
        <v>DIAZ BERNAL</v>
      </c>
      <c r="N1827" s="4" t="str">
        <f>+VLOOKUP($J1827,DATOS_PERSONAL!B:F,5,0)</f>
        <v>PALMERAS CARARABO S.A.</v>
      </c>
      <c r="O1827" s="4">
        <f>+VLOOKUP($A1827,DATOS_CAPACITACIONES!A:N,11)</f>
        <v>32</v>
      </c>
      <c r="P1827" s="4">
        <f>+VLOOKUP($A1827,DATOS_CAPACITACIONES!A:L,12)</f>
        <v>32</v>
      </c>
      <c r="Q1827" s="3">
        <f t="shared" si="28"/>
        <v>1</v>
      </c>
    </row>
    <row r="1828" spans="1:17" ht="34.5" customHeight="1" x14ac:dyDescent="0.25">
      <c r="A1828" s="2">
        <v>74</v>
      </c>
      <c r="B1828" s="4" t="str">
        <f>+VLOOKUP($A1828,DATOS_CAPACITACIONES!A:B,2,0)</f>
        <v>Ambiental</v>
      </c>
      <c r="C1828" s="4" t="str">
        <f>+VLOOKUP($A1828,DATOS_CAPACITACIONES!A:C,3,0)</f>
        <v xml:space="preserve">AVC, ahorro y uso eficiente de energía y agua </v>
      </c>
      <c r="D1828" s="4" t="str">
        <f>+VLOOKUP($A1828,DATOS_CAPACITACIONES!A:D,4,0)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8" s="4" t="str">
        <f>+VLOOKUP($A1828,DATOS_CAPACITACIONES!A:E,5,0)</f>
        <v>Diana Guiza</v>
      </c>
      <c r="F1828" s="4" t="str">
        <f>+VLOOKUP($A1828,DATOS_CAPACITACIONES!A:F,6,0)</f>
        <v xml:space="preserve">William Fierro </v>
      </c>
      <c r="G1828" s="4" t="str">
        <f>+VLOOKUP($A1828,DATOS_CAPACITACIONES!A:G,7,0)</f>
        <v xml:space="preserve">Finca El Pilar </v>
      </c>
      <c r="H1828" s="5">
        <f>+VLOOKUP($A1828,DATOS_CAPACITACIONES!A:H,8,0)</f>
        <v>44464</v>
      </c>
      <c r="I1828" s="4">
        <f>+VLOOKUP($A1828,DATOS_CAPACITACIONES!A:I,9,0)</f>
        <v>60</v>
      </c>
      <c r="J1828" s="2">
        <v>1121865721</v>
      </c>
      <c r="K1828" s="4" t="str">
        <f>+VLOOKUP($J1828,DATOS_PERSONAL!B:C,2,0)</f>
        <v>N/A</v>
      </c>
      <c r="L1828" s="4" t="str">
        <f>+VLOOKUP($J1828,DATOS_PERSONAL!B:D,3,0)</f>
        <v xml:space="preserve"> DAVID CAMILO</v>
      </c>
      <c r="M1828" s="4" t="str">
        <f>+VLOOKUP($J1828,DATOS_PERSONAL!B:E,4,0)</f>
        <v>DIAZ ARCINIEGAS</v>
      </c>
      <c r="N1828" s="97" t="str">
        <f>+VLOOKUP($J1828,DATOS_PERSONAL!B:F,5,0)</f>
        <v>PALMERAS CARARABO S.A.</v>
      </c>
      <c r="O1828" s="4">
        <f>+VLOOKUP($A1828,DATOS_CAPACITACIONES!A:N,11)</f>
        <v>32</v>
      </c>
      <c r="P1828" s="4">
        <f>+VLOOKUP($A1828,DATOS_CAPACITACIONES!A:L,12)</f>
        <v>32</v>
      </c>
      <c r="Q1828" s="3">
        <f t="shared" si="28"/>
        <v>1</v>
      </c>
    </row>
    <row r="1829" spans="1:17" ht="34.5" customHeight="1" x14ac:dyDescent="0.25">
      <c r="A1829" s="2">
        <v>74</v>
      </c>
      <c r="B1829" s="4" t="str">
        <f>+VLOOKUP($A1829,DATOS_CAPACITACIONES!A:B,2,0)</f>
        <v>Ambiental</v>
      </c>
      <c r="C1829" s="4" t="str">
        <f>+VLOOKUP($A1829,DATOS_CAPACITACIONES!A:C,3,0)</f>
        <v xml:space="preserve">AVC, ahorro y uso eficiente de energía y agua </v>
      </c>
      <c r="D1829" s="4" t="str">
        <f>+VLOOKUP($A1829,DATOS_CAPACITACIONES!A:D,4,0)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29" s="4" t="str">
        <f>+VLOOKUP($A1829,DATOS_CAPACITACIONES!A:E,5,0)</f>
        <v>Diana Guiza</v>
      </c>
      <c r="F1829" s="4" t="str">
        <f>+VLOOKUP($A1829,DATOS_CAPACITACIONES!A:F,6,0)</f>
        <v xml:space="preserve">William Fierro </v>
      </c>
      <c r="G1829" s="4" t="str">
        <f>+VLOOKUP($A1829,DATOS_CAPACITACIONES!A:G,7,0)</f>
        <v xml:space="preserve">Finca El Pilar </v>
      </c>
      <c r="H1829" s="5">
        <f>+VLOOKUP($A1829,DATOS_CAPACITACIONES!A:H,8,0)</f>
        <v>44464</v>
      </c>
      <c r="I1829" s="4">
        <f>+VLOOKUP($A1829,DATOS_CAPACITACIONES!A:I,9,0)</f>
        <v>60</v>
      </c>
      <c r="J1829" s="2">
        <v>17412291</v>
      </c>
      <c r="K1829" s="4" t="str">
        <f>+VLOOKUP($J1829,DATOS_PERSONAL!B:C,2,0)</f>
        <v>N/A</v>
      </c>
      <c r="L1829" s="4" t="str">
        <f>+VLOOKUP($J1829,DATOS_PERSONAL!B:D,3,0)</f>
        <v>MISAEL</v>
      </c>
      <c r="M1829" s="4" t="str">
        <f>+VLOOKUP($J1829,DATOS_PERSONAL!B:E,4,0)</f>
        <v>CARO PEDRAZA</v>
      </c>
      <c r="N1829" s="4" t="str">
        <f>+VLOOKUP($J1829,DATOS_PERSONAL!B:F,5,0)</f>
        <v>OROBERLÍN S.A.S.</v>
      </c>
      <c r="O1829" s="4">
        <f>+VLOOKUP($A1829,DATOS_CAPACITACIONES!A:N,11)</f>
        <v>32</v>
      </c>
      <c r="P1829" s="4">
        <f>+VLOOKUP($A1829,DATOS_CAPACITACIONES!A:L,12)</f>
        <v>32</v>
      </c>
      <c r="Q1829" s="3">
        <f t="shared" si="28"/>
        <v>1</v>
      </c>
    </row>
    <row r="1830" spans="1:17" ht="34.5" customHeight="1" x14ac:dyDescent="0.25">
      <c r="A1830" s="2">
        <v>74</v>
      </c>
      <c r="B1830" s="4" t="str">
        <f>+VLOOKUP($A1830,DATOS_CAPACITACIONES!A:B,2,0)</f>
        <v>Ambiental</v>
      </c>
      <c r="C1830" s="4" t="str">
        <f>+VLOOKUP($A1830,DATOS_CAPACITACIONES!A:C,3,0)</f>
        <v xml:space="preserve">AVC, ahorro y uso eficiente de energía y agua </v>
      </c>
      <c r="D1830" s="4" t="str">
        <f>+VLOOKUP($A1830,DATOS_CAPACITACIONES!A:D,4,0)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30" s="4" t="str">
        <f>+VLOOKUP($A1830,DATOS_CAPACITACIONES!A:E,5,0)</f>
        <v>Diana Guiza</v>
      </c>
      <c r="F1830" s="4" t="str">
        <f>+VLOOKUP($A1830,DATOS_CAPACITACIONES!A:F,6,0)</f>
        <v xml:space="preserve">William Fierro </v>
      </c>
      <c r="G1830" s="4" t="str">
        <f>+VLOOKUP($A1830,DATOS_CAPACITACIONES!A:G,7,0)</f>
        <v xml:space="preserve">Finca El Pilar </v>
      </c>
      <c r="H1830" s="5">
        <f>+VLOOKUP($A1830,DATOS_CAPACITACIONES!A:H,8,0)</f>
        <v>44464</v>
      </c>
      <c r="I1830" s="4">
        <f>+VLOOKUP($A1830,DATOS_CAPACITACIONES!A:I,9,0)</f>
        <v>60</v>
      </c>
      <c r="J1830" s="2">
        <v>1122123512</v>
      </c>
      <c r="K1830" s="4" t="str">
        <f>+VLOOKUP($J1830,DATOS_PERSONAL!B:C,2,0)</f>
        <v>N/A</v>
      </c>
      <c r="L1830" s="4" t="str">
        <f>+VLOOKUP($J1830,DATOS_PERSONAL!B:D,3,0)</f>
        <v xml:space="preserve"> SANDRA MARCELA </v>
      </c>
      <c r="M1830" s="4" t="str">
        <f>+VLOOKUP($J1830,DATOS_PERSONAL!B:E,4,0)</f>
        <v>CARO MORA</v>
      </c>
      <c r="N1830" s="4" t="str">
        <f>+VLOOKUP($J1830,DATOS_PERSONAL!B:F,5,0)</f>
        <v>PALMERAS CARARABO S.A.</v>
      </c>
      <c r="O1830" s="4">
        <f>+VLOOKUP($A1830,DATOS_CAPACITACIONES!A:N,11)</f>
        <v>32</v>
      </c>
      <c r="P1830" s="4">
        <f>+VLOOKUP($A1830,DATOS_CAPACITACIONES!A:L,12)</f>
        <v>32</v>
      </c>
      <c r="Q1830" s="3">
        <f t="shared" si="28"/>
        <v>1</v>
      </c>
    </row>
    <row r="1831" spans="1:17" ht="34.5" customHeight="1" x14ac:dyDescent="0.25">
      <c r="A1831" s="2">
        <v>74</v>
      </c>
      <c r="B1831" s="4" t="str">
        <f>+VLOOKUP($A1831,DATOS_CAPACITACIONES!A:B,2,0)</f>
        <v>Ambiental</v>
      </c>
      <c r="C1831" s="4" t="str">
        <f>+VLOOKUP($A1831,DATOS_CAPACITACIONES!A:C,3,0)</f>
        <v xml:space="preserve">AVC, ahorro y uso eficiente de energía y agua </v>
      </c>
      <c r="D1831" s="4" t="str">
        <f>+VLOOKUP($A1831,DATOS_CAPACITACIONES!A:D,4,0)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31" s="4" t="str">
        <f>+VLOOKUP($A1831,DATOS_CAPACITACIONES!A:E,5,0)</f>
        <v>Diana Guiza</v>
      </c>
      <c r="F1831" s="4" t="str">
        <f>+VLOOKUP($A1831,DATOS_CAPACITACIONES!A:F,6,0)</f>
        <v xml:space="preserve">William Fierro </v>
      </c>
      <c r="G1831" s="4" t="str">
        <f>+VLOOKUP($A1831,DATOS_CAPACITACIONES!A:G,7,0)</f>
        <v xml:space="preserve">Finca El Pilar </v>
      </c>
      <c r="H1831" s="5">
        <f>+VLOOKUP($A1831,DATOS_CAPACITACIONES!A:H,8,0)</f>
        <v>44464</v>
      </c>
      <c r="I1831" s="4">
        <f>+VLOOKUP($A1831,DATOS_CAPACITACIONES!A:I,9,0)</f>
        <v>60</v>
      </c>
      <c r="J1831" s="2">
        <v>11323827</v>
      </c>
      <c r="K1831" s="4" t="str">
        <f>+VLOOKUP($J1831,DATOS_PERSONAL!B:C,2,0)</f>
        <v>N/A</v>
      </c>
      <c r="L1831" s="4" t="str">
        <f>+VLOOKUP($J1831,DATOS_PERSONAL!B:D,3,0)</f>
        <v>ARQUIMEDES</v>
      </c>
      <c r="M1831" s="4" t="str">
        <f>+VLOOKUP($J1831,DATOS_PERSONAL!B:E,4,0)</f>
        <v>BERNAL</v>
      </c>
      <c r="N1831" s="4" t="str">
        <f>+VLOOKUP($J1831,DATOS_PERSONAL!B:F,5,0)</f>
        <v>PALMERAS CARARABO S.A.</v>
      </c>
      <c r="O1831" s="4">
        <f>+VLOOKUP($A1831,DATOS_CAPACITACIONES!A:N,11)</f>
        <v>32</v>
      </c>
      <c r="P1831" s="4">
        <f>+VLOOKUP($A1831,DATOS_CAPACITACIONES!A:L,12)</f>
        <v>32</v>
      </c>
      <c r="Q1831" s="3">
        <f t="shared" si="28"/>
        <v>1</v>
      </c>
    </row>
    <row r="1832" spans="1:17" ht="34.5" customHeight="1" x14ac:dyDescent="0.25">
      <c r="A1832" s="2">
        <v>74</v>
      </c>
      <c r="B1832" s="4" t="str">
        <f>+VLOOKUP($A1832,DATOS_CAPACITACIONES!A:B,2,0)</f>
        <v>Ambiental</v>
      </c>
      <c r="C1832" s="4" t="str">
        <f>+VLOOKUP($A1832,DATOS_CAPACITACIONES!A:C,3,0)</f>
        <v xml:space="preserve">AVC, ahorro y uso eficiente de energía y agua </v>
      </c>
      <c r="D1832" s="4" t="str">
        <f>+VLOOKUP($A1832,DATOS_CAPACITACIONES!A:D,4,0)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32" s="4" t="str">
        <f>+VLOOKUP($A1832,DATOS_CAPACITACIONES!A:E,5,0)</f>
        <v>Diana Guiza</v>
      </c>
      <c r="F1832" s="4" t="str">
        <f>+VLOOKUP($A1832,DATOS_CAPACITACIONES!A:F,6,0)</f>
        <v xml:space="preserve">William Fierro </v>
      </c>
      <c r="G1832" s="4" t="str">
        <f>+VLOOKUP($A1832,DATOS_CAPACITACIONES!A:G,7,0)</f>
        <v xml:space="preserve">Finca El Pilar </v>
      </c>
      <c r="H1832" s="5">
        <f>+VLOOKUP($A1832,DATOS_CAPACITACIONES!A:H,8,0)</f>
        <v>44464</v>
      </c>
      <c r="I1832" s="4">
        <f>+VLOOKUP($A1832,DATOS_CAPACITACIONES!A:I,9,0)</f>
        <v>60</v>
      </c>
      <c r="J1832" s="2">
        <v>1106333245</v>
      </c>
      <c r="K1832" s="4" t="str">
        <f>+VLOOKUP($J1832,DATOS_PERSONAL!B:C,2,0)</f>
        <v>N/A</v>
      </c>
      <c r="L1832" s="4" t="str">
        <f>+VLOOKUP($J1832,DATOS_PERSONAL!B:D,3,0)</f>
        <v xml:space="preserve">NUBIA ESPERANZA </v>
      </c>
      <c r="M1832" s="4" t="str">
        <f>+VLOOKUP($J1832,DATOS_PERSONAL!B:E,4,0)</f>
        <v>BELTRAN ECHEVERRY</v>
      </c>
      <c r="N1832" s="4" t="str">
        <f>+VLOOKUP($J1832,DATOS_PERSONAL!B:F,5,0)</f>
        <v>PALMERAS CARARABO S.A.</v>
      </c>
      <c r="O1832" s="4">
        <f>+VLOOKUP($A1832,DATOS_CAPACITACIONES!A:N,11)</f>
        <v>32</v>
      </c>
      <c r="P1832" s="4">
        <f>+VLOOKUP($A1832,DATOS_CAPACITACIONES!A:L,12)</f>
        <v>32</v>
      </c>
      <c r="Q1832" s="3">
        <f t="shared" si="28"/>
        <v>1</v>
      </c>
    </row>
    <row r="1833" spans="1:17" ht="34.5" customHeight="1" x14ac:dyDescent="0.25">
      <c r="A1833" s="2">
        <v>74</v>
      </c>
      <c r="B1833" s="4" t="str">
        <f>+VLOOKUP($A1833,DATOS_CAPACITACIONES!A:B,2,0)</f>
        <v>Ambiental</v>
      </c>
      <c r="C1833" s="4" t="str">
        <f>+VLOOKUP($A1833,DATOS_CAPACITACIONES!A:C,3,0)</f>
        <v xml:space="preserve">AVC, ahorro y uso eficiente de energía y agua </v>
      </c>
      <c r="D1833" s="4" t="str">
        <f>+VLOOKUP($A1833,DATOS_CAPACITACIONES!A:D,4,0)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33" s="4" t="str">
        <f>+VLOOKUP($A1833,DATOS_CAPACITACIONES!A:E,5,0)</f>
        <v>Diana Guiza</v>
      </c>
      <c r="F1833" s="4" t="str">
        <f>+VLOOKUP($A1833,DATOS_CAPACITACIONES!A:F,6,0)</f>
        <v xml:space="preserve">William Fierro </v>
      </c>
      <c r="G1833" s="4" t="str">
        <f>+VLOOKUP($A1833,DATOS_CAPACITACIONES!A:G,7,0)</f>
        <v xml:space="preserve">Finca El Pilar </v>
      </c>
      <c r="H1833" s="5">
        <f>+VLOOKUP($A1833,DATOS_CAPACITACIONES!A:H,8,0)</f>
        <v>44464</v>
      </c>
      <c r="I1833" s="4">
        <f>+VLOOKUP($A1833,DATOS_CAPACITACIONES!A:I,9,0)</f>
        <v>60</v>
      </c>
      <c r="J1833" s="2">
        <v>1121917518</v>
      </c>
      <c r="K1833" s="4" t="str">
        <f>+VLOOKUP($J1833,DATOS_PERSONAL!B:C,2,0)</f>
        <v>N/A</v>
      </c>
      <c r="L1833" s="4" t="str">
        <f>+VLOOKUP($J1833,DATOS_PERSONAL!B:D,3,0)</f>
        <v xml:space="preserve"> CARLOS ALBEIRO</v>
      </c>
      <c r="M1833" s="4" t="str">
        <f>+VLOOKUP($J1833,DATOS_PERSONAL!B:E,4,0)</f>
        <v>BECERRA ZAMORA</v>
      </c>
      <c r="N1833" s="4" t="str">
        <f>+VLOOKUP($J1833,DATOS_PERSONAL!B:F,5,0)</f>
        <v>PALMERAS CARARABO S.A.</v>
      </c>
      <c r="O1833" s="4">
        <f>+VLOOKUP($A1833,DATOS_CAPACITACIONES!A:N,11)</f>
        <v>32</v>
      </c>
      <c r="P1833" s="4">
        <f>+VLOOKUP($A1833,DATOS_CAPACITACIONES!A:L,12)</f>
        <v>32</v>
      </c>
      <c r="Q1833" s="3">
        <f t="shared" si="28"/>
        <v>1</v>
      </c>
    </row>
    <row r="1834" spans="1:17" ht="34.5" customHeight="1" x14ac:dyDescent="0.25">
      <c r="A1834" s="2">
        <v>74</v>
      </c>
      <c r="B1834" s="4" t="str">
        <f>+VLOOKUP($A1834,DATOS_CAPACITACIONES!A:B,2,0)</f>
        <v>Ambiental</v>
      </c>
      <c r="C1834" s="4" t="str">
        <f>+VLOOKUP($A1834,DATOS_CAPACITACIONES!A:C,3,0)</f>
        <v xml:space="preserve">AVC, ahorro y uso eficiente de energía y agua </v>
      </c>
      <c r="D1834" s="4" t="str">
        <f>+VLOOKUP($A1834,DATOS_CAPACITACIONES!A:D,4,0)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34" s="4" t="str">
        <f>+VLOOKUP($A1834,DATOS_CAPACITACIONES!A:E,5,0)</f>
        <v>Diana Guiza</v>
      </c>
      <c r="F1834" s="4" t="str">
        <f>+VLOOKUP($A1834,DATOS_CAPACITACIONES!A:F,6,0)</f>
        <v xml:space="preserve">William Fierro </v>
      </c>
      <c r="G1834" s="4" t="str">
        <f>+VLOOKUP($A1834,DATOS_CAPACITACIONES!A:G,7,0)</f>
        <v xml:space="preserve">Finca El Pilar </v>
      </c>
      <c r="H1834" s="5">
        <f>+VLOOKUP($A1834,DATOS_CAPACITACIONES!A:H,8,0)</f>
        <v>44464</v>
      </c>
      <c r="I1834" s="4">
        <f>+VLOOKUP($A1834,DATOS_CAPACITACIONES!A:I,9,0)</f>
        <v>60</v>
      </c>
      <c r="J1834" s="2">
        <v>1121941203</v>
      </c>
      <c r="K1834" s="4" t="str">
        <f>+VLOOKUP($J1834,DATOS_PERSONAL!B:C,2,0)</f>
        <v>N/A</v>
      </c>
      <c r="L1834" s="4" t="str">
        <f>+VLOOKUP($J1834,DATOS_PERSONAL!B:D,3,0)</f>
        <v xml:space="preserve"> YADY JASBLEIDY</v>
      </c>
      <c r="M1834" s="4" t="str">
        <f>+VLOOKUP($J1834,DATOS_PERSONAL!B:E,4,0)</f>
        <v>BAYONA GONZALEZ</v>
      </c>
      <c r="N1834" s="4" t="str">
        <f>+VLOOKUP($J1834,DATOS_PERSONAL!B:F,5,0)</f>
        <v>PALMERAS CARARABO S.A.</v>
      </c>
      <c r="O1834" s="4">
        <f>+VLOOKUP($A1834,DATOS_CAPACITACIONES!A:N,11)</f>
        <v>32</v>
      </c>
      <c r="P1834" s="4">
        <f>+VLOOKUP($A1834,DATOS_CAPACITACIONES!A:L,12)</f>
        <v>32</v>
      </c>
      <c r="Q1834" s="3">
        <f t="shared" si="28"/>
        <v>1</v>
      </c>
    </row>
    <row r="1835" spans="1:17" ht="34.5" customHeight="1" x14ac:dyDescent="0.25">
      <c r="A1835" s="2">
        <v>74</v>
      </c>
      <c r="B1835" s="4" t="str">
        <f>+VLOOKUP($A1835,DATOS_CAPACITACIONES!A:B,2,0)</f>
        <v>Ambiental</v>
      </c>
      <c r="C1835" s="4" t="str">
        <f>+VLOOKUP($A1835,DATOS_CAPACITACIONES!A:C,3,0)</f>
        <v xml:space="preserve">AVC, ahorro y uso eficiente de energía y agua </v>
      </c>
      <c r="D1835" s="4" t="str">
        <f>+VLOOKUP($A1835,DATOS_CAPACITACIONES!A:D,4,0)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35" s="4" t="str">
        <f>+VLOOKUP($A1835,DATOS_CAPACITACIONES!A:E,5,0)</f>
        <v>Diana Guiza</v>
      </c>
      <c r="F1835" s="4" t="str">
        <f>+VLOOKUP($A1835,DATOS_CAPACITACIONES!A:F,6,0)</f>
        <v xml:space="preserve">William Fierro </v>
      </c>
      <c r="G1835" s="4" t="str">
        <f>+VLOOKUP($A1835,DATOS_CAPACITACIONES!A:G,7,0)</f>
        <v xml:space="preserve">Finca El Pilar </v>
      </c>
      <c r="H1835" s="5">
        <f>+VLOOKUP($A1835,DATOS_CAPACITACIONES!A:H,8,0)</f>
        <v>44464</v>
      </c>
      <c r="I1835" s="4">
        <f>+VLOOKUP($A1835,DATOS_CAPACITACIONES!A:I,9,0)</f>
        <v>60</v>
      </c>
      <c r="J1835" s="2">
        <v>1121903978</v>
      </c>
      <c r="K1835" s="4" t="str">
        <f>+VLOOKUP($J1835,DATOS_PERSONAL!B:C,2,0)</f>
        <v>N/A</v>
      </c>
      <c r="L1835" s="4" t="str">
        <f>+VLOOKUP($J1835,DATOS_PERSONAL!B:D,3,0)</f>
        <v xml:space="preserve"> CARLOS FELIPE</v>
      </c>
      <c r="M1835" s="4" t="str">
        <f>+VLOOKUP($J1835,DATOS_PERSONAL!B:E,4,0)</f>
        <v>ARIAS RODRIGUEZ</v>
      </c>
      <c r="N1835" s="4" t="str">
        <f>+VLOOKUP($J1835,DATOS_PERSONAL!B:F,5,0)</f>
        <v>PALMERAS CARARABO S.A.</v>
      </c>
      <c r="O1835" s="4">
        <f>+VLOOKUP($A1835,DATOS_CAPACITACIONES!A:N,11)</f>
        <v>32</v>
      </c>
      <c r="P1835" s="4">
        <f>+VLOOKUP($A1835,DATOS_CAPACITACIONES!A:L,12)</f>
        <v>32</v>
      </c>
      <c r="Q1835" s="3">
        <f t="shared" si="28"/>
        <v>1</v>
      </c>
    </row>
    <row r="1836" spans="1:17" ht="34.5" customHeight="1" x14ac:dyDescent="0.25">
      <c r="A1836" s="2">
        <v>74</v>
      </c>
      <c r="B1836" s="4" t="str">
        <f>+VLOOKUP($A1836,DATOS_CAPACITACIONES!A:B,2,0)</f>
        <v>Ambiental</v>
      </c>
      <c r="C1836" s="4" t="str">
        <f>+VLOOKUP($A1836,DATOS_CAPACITACIONES!A:C,3,0)</f>
        <v xml:space="preserve">AVC, ahorro y uso eficiente de energía y agua </v>
      </c>
      <c r="D1836" s="4" t="str">
        <f>+VLOOKUP($A1836,DATOS_CAPACITACIONES!A:D,4,0)</f>
        <v xml:space="preserve">Socialización de la Política de prohibición de caza, pesca, quema y deforestación considerándose como una falta grave si se realizan dichas actividades dentro de las áreas de la empresa y se menciona los AVC. Socialización de la normatividad vigente del decreto 3102 de 1997 y la ley 373 de 1997. Definición del recurso, porcentaje del agua en el planeta, ciclo del agua, hábitos diarios para el ahorro del agua. Socialización del ahorro y uso adecuado de la energía, buenas prácticas del manejo de la energía para minimizar su consumo y métodos para utilizar energía solar. </v>
      </c>
      <c r="E1836" s="4" t="str">
        <f>+VLOOKUP($A1836,DATOS_CAPACITACIONES!A:E,5,0)</f>
        <v>Diana Guiza</v>
      </c>
      <c r="F1836" s="4" t="str">
        <f>+VLOOKUP($A1836,DATOS_CAPACITACIONES!A:F,6,0)</f>
        <v xml:space="preserve">William Fierro </v>
      </c>
      <c r="G1836" s="4" t="str">
        <f>+VLOOKUP($A1836,DATOS_CAPACITACIONES!A:G,7,0)</f>
        <v xml:space="preserve">Finca El Pilar </v>
      </c>
      <c r="H1836" s="5">
        <f>+VLOOKUP($A1836,DATOS_CAPACITACIONES!A:H,8,0)</f>
        <v>44464</v>
      </c>
      <c r="I1836" s="4">
        <f>+VLOOKUP($A1836,DATOS_CAPACITACIONES!A:I,9,0)</f>
        <v>60</v>
      </c>
      <c r="J1836" s="2">
        <v>17328515</v>
      </c>
      <c r="K1836" s="4" t="str">
        <f>+VLOOKUP($J1836,DATOS_PERSONAL!B:C,2,0)</f>
        <v>N/A</v>
      </c>
      <c r="L1836" s="4" t="str">
        <f>+VLOOKUP($J1836,DATOS_PERSONAL!B:D,3,0)</f>
        <v>BENJAMIN</v>
      </c>
      <c r="M1836" s="4" t="str">
        <f>+VLOOKUP($J1836,DATOS_PERSONAL!B:E,4,0)</f>
        <v>ALDANA RINCON</v>
      </c>
      <c r="N1836" s="4" t="str">
        <f>+VLOOKUP($J1836,DATOS_PERSONAL!B:F,5,0)</f>
        <v>PALMERAS CARARABO S.A.</v>
      </c>
      <c r="O1836" s="4">
        <f>+VLOOKUP($A1836,DATOS_CAPACITACIONES!A:N,11)</f>
        <v>32</v>
      </c>
      <c r="P1836" s="4">
        <f>+VLOOKUP($A1836,DATOS_CAPACITACIONES!A:L,12)</f>
        <v>32</v>
      </c>
      <c r="Q1836" s="3">
        <f t="shared" si="28"/>
        <v>1</v>
      </c>
    </row>
    <row r="1837" spans="1:17" ht="34.5" customHeight="1" x14ac:dyDescent="0.25">
      <c r="A1837" s="2">
        <v>75</v>
      </c>
      <c r="B1837" s="4" t="str">
        <f>+VLOOKUP($A1837,DATOS_CAPACITACIONES!A:B,2,0)</f>
        <v>Cosecha</v>
      </c>
      <c r="C1837" s="4" t="str">
        <f>+VLOOKUP($A1837,DATOS_CAPACITACIONES!A:C,3,0)</f>
        <v xml:space="preserve">Entrega de procedimientos de corte, cosecha y poda </v>
      </c>
      <c r="D1837" s="4">
        <f>+VLOOKUP($A1837,DATOS_CAPACITACIONES!A:D,4,0)</f>
        <v>0</v>
      </c>
      <c r="E1837" s="4" t="str">
        <f>+VLOOKUP($A1837,DATOS_CAPACITACIONES!A:E,5,0)</f>
        <v>Gedman Hernandez</v>
      </c>
      <c r="F1837" s="4" t="str">
        <f>+VLOOKUP($A1837,DATOS_CAPACITACIONES!A:F,6,0)</f>
        <v>Gedman Hernandez</v>
      </c>
      <c r="G1837" s="4" t="str">
        <f>+VLOOKUP($A1837,DATOS_CAPACITACIONES!A:G,7,0)</f>
        <v xml:space="preserve">Finca El Pilar </v>
      </c>
      <c r="H1837" s="5">
        <f>+VLOOKUP($A1837,DATOS_CAPACITACIONES!A:H,8,0)</f>
        <v>44467</v>
      </c>
      <c r="I1837" s="4">
        <f>+VLOOKUP($A1837,DATOS_CAPACITACIONES!A:I,9,0)</f>
        <v>30</v>
      </c>
      <c r="J1837" s="2">
        <v>12448164</v>
      </c>
      <c r="K1837" s="4">
        <f>+VLOOKUP($J1837,DATOS_PERSONAL!B:C,2,0)</f>
        <v>1554</v>
      </c>
      <c r="L1837" s="4" t="str">
        <f>+VLOOKUP($J1837,DATOS_PERSONAL!B:D,3,0)</f>
        <v>JOSE DAVID</v>
      </c>
      <c r="M1837" s="4" t="str">
        <f>+VLOOKUP($J1837,DATOS_PERSONAL!B:E,4,0)</f>
        <v>GUZMAN MATENZO</v>
      </c>
      <c r="N1837" s="4" t="str">
        <f>+VLOOKUP($J1837,DATOS_PERSONAL!B:F,5,0)</f>
        <v>OROBERLÍN S.A.S.</v>
      </c>
      <c r="O1837" s="4">
        <f>+VLOOKUP($A1837,DATOS_CAPACITACIONES!A:N,11)</f>
        <v>1</v>
      </c>
      <c r="P1837" s="4">
        <f>+VLOOKUP($A1837,DATOS_CAPACITACIONES!A:L,12)</f>
        <v>1</v>
      </c>
      <c r="Q1837" s="3">
        <f t="shared" si="28"/>
        <v>1</v>
      </c>
    </row>
    <row r="1838" spans="1:17" ht="34.5" customHeight="1" x14ac:dyDescent="0.25">
      <c r="A1838" s="2">
        <v>76</v>
      </c>
      <c r="B1838" s="4" t="str">
        <f>+VLOOKUP($A1838,DATOS_CAPACITACIONES!A:B,2,0)</f>
        <v>Sanidad</v>
      </c>
      <c r="C1838" s="4" t="str">
        <f>+VLOOKUP($A1838,DATOS_CAPACITACIONES!A:C,3,0)</f>
        <v>Censo punto a punto</v>
      </c>
      <c r="D1838" s="4">
        <f>+VLOOKUP($A1838,DATOS_CAPACITACIONES!A:D,4,0)</f>
        <v>0</v>
      </c>
      <c r="E1838" s="4" t="str">
        <f>+VLOOKUP($A1838,DATOS_CAPACITACIONES!A:E,5,0)</f>
        <v>Omar Rivera</v>
      </c>
      <c r="F1838" s="4" t="str">
        <f>+VLOOKUP($A1838,DATOS_CAPACITACIONES!A:F,6,0)</f>
        <v>Omar Rivera</v>
      </c>
      <c r="G1838" s="4" t="str">
        <f>+VLOOKUP($A1838,DATOS_CAPACITACIONES!A:G,7,0)</f>
        <v>Finca Hato Viejo</v>
      </c>
      <c r="H1838" s="5">
        <f>+VLOOKUP($A1838,DATOS_CAPACITACIONES!A:H,8,0)</f>
        <v>44494</v>
      </c>
      <c r="I1838" s="4">
        <f>+VLOOKUP($A1838,DATOS_CAPACITACIONES!A:I,9,0)</f>
        <v>60</v>
      </c>
      <c r="J1838" s="2">
        <v>25331999</v>
      </c>
      <c r="K1838" s="4">
        <f>+VLOOKUP($J1838,DATOS_PERSONAL!B:C,2,0)</f>
        <v>1121</v>
      </c>
      <c r="L1838" s="4" t="str">
        <f>+VLOOKUP($J1838,DATOS_PERSONAL!B:D,3,0)</f>
        <v xml:space="preserve">VICKY JIMENA </v>
      </c>
      <c r="M1838" s="4" t="str">
        <f>+VLOOKUP($J1838,DATOS_PERSONAL!B:E,4,0)</f>
        <v xml:space="preserve">SANDOVAL GOLU </v>
      </c>
      <c r="N1838" s="4" t="str">
        <f>+VLOOKUP($J1838,DATOS_PERSONAL!B:F,5,0)</f>
        <v>OROBERLÍN S.A.S.</v>
      </c>
      <c r="O1838" s="4">
        <f>+VLOOKUP($A1838,DATOS_CAPACITACIONES!A:N,11)</f>
        <v>2</v>
      </c>
      <c r="P1838" s="4">
        <f>+VLOOKUP($A1838,DATOS_CAPACITACIONES!A:L,12)</f>
        <v>2</v>
      </c>
      <c r="Q1838" s="3">
        <f t="shared" si="28"/>
        <v>1</v>
      </c>
    </row>
    <row r="1839" spans="1:17" ht="34.5" customHeight="1" x14ac:dyDescent="0.25">
      <c r="A1839" s="2">
        <v>76</v>
      </c>
      <c r="B1839" s="4" t="str">
        <f>+VLOOKUP($A1839,DATOS_CAPACITACIONES!A:B,2,0)</f>
        <v>Sanidad</v>
      </c>
      <c r="C1839" s="4" t="str">
        <f>+VLOOKUP($A1839,DATOS_CAPACITACIONES!A:C,3,0)</f>
        <v>Censo punto a punto</v>
      </c>
      <c r="D1839" s="4">
        <f>+VLOOKUP($A1839,DATOS_CAPACITACIONES!A:D,4,0)</f>
        <v>0</v>
      </c>
      <c r="E1839" s="4" t="str">
        <f>+VLOOKUP($A1839,DATOS_CAPACITACIONES!A:E,5,0)</f>
        <v>Omar Rivera</v>
      </c>
      <c r="F1839" s="4" t="str">
        <f>+VLOOKUP($A1839,DATOS_CAPACITACIONES!A:F,6,0)</f>
        <v>Omar Rivera</v>
      </c>
      <c r="G1839" s="4" t="str">
        <f>+VLOOKUP($A1839,DATOS_CAPACITACIONES!A:G,7,0)</f>
        <v>Finca Hato Viejo</v>
      </c>
      <c r="H1839" s="5">
        <f>+VLOOKUP($A1839,DATOS_CAPACITACIONES!A:H,8,0)</f>
        <v>44494</v>
      </c>
      <c r="I1839" s="4">
        <f>+VLOOKUP($A1839,DATOS_CAPACITACIONES!A:I,9,0)</f>
        <v>60</v>
      </c>
      <c r="J1839" s="2">
        <v>1121917518</v>
      </c>
      <c r="K1839" s="4" t="str">
        <f>+VLOOKUP($J1839,DATOS_PERSONAL!B:C,2,0)</f>
        <v>N/A</v>
      </c>
      <c r="L1839" s="4" t="str">
        <f>+VLOOKUP($J1839,DATOS_PERSONAL!B:D,3,0)</f>
        <v xml:space="preserve"> CARLOS ALBEIRO</v>
      </c>
      <c r="M1839" s="4" t="str">
        <f>+VLOOKUP($J1839,DATOS_PERSONAL!B:E,4,0)</f>
        <v>BECERRA ZAMORA</v>
      </c>
      <c r="N1839" s="4" t="str">
        <f>+VLOOKUP($J1839,DATOS_PERSONAL!B:F,5,0)</f>
        <v>PALMERAS CARARABO S.A.</v>
      </c>
      <c r="O1839" s="4">
        <f>+VLOOKUP($A1839,DATOS_CAPACITACIONES!A:N,11)</f>
        <v>2</v>
      </c>
      <c r="P1839" s="4">
        <f>+VLOOKUP($A1839,DATOS_CAPACITACIONES!A:L,12)</f>
        <v>2</v>
      </c>
      <c r="Q1839" s="3">
        <f t="shared" si="28"/>
        <v>1</v>
      </c>
    </row>
    <row r="1840" spans="1:17" ht="34.5" customHeight="1" x14ac:dyDescent="0.25">
      <c r="A1840" s="2">
        <v>77</v>
      </c>
      <c r="B1840" s="4" t="str">
        <f>+VLOOKUP($A1840,DATOS_CAPACITACIONES!A:B,2,0)</f>
        <v>Cosecha</v>
      </c>
      <c r="C1840" s="4" t="str">
        <f>+VLOOKUP($A1840,DATOS_CAPACITACIONES!A:C,3,0)</f>
        <v>Socialización de POES de poda y cosecha</v>
      </c>
      <c r="D1840" s="4">
        <f>+VLOOKUP($A1840,DATOS_CAPACITACIONES!A:D,4,0)</f>
        <v>0</v>
      </c>
      <c r="E1840" s="4" t="str">
        <f>+VLOOKUP($A1840,DATOS_CAPACITACIONES!A:E,5,0)</f>
        <v>Gedman Hernandez</v>
      </c>
      <c r="F1840" s="4" t="str">
        <f>+VLOOKUP($A1840,DATOS_CAPACITACIONES!A:F,6,0)</f>
        <v>Gedman Hernandez</v>
      </c>
      <c r="G1840" s="4" t="str">
        <f>+VLOOKUP($A1840,DATOS_CAPACITACIONES!A:G,7,0)</f>
        <v xml:space="preserve">Finca El Pilar </v>
      </c>
      <c r="H1840" s="5">
        <f>+VLOOKUP($A1840,DATOS_CAPACITACIONES!A:H,8,0)</f>
        <v>44480</v>
      </c>
      <c r="I1840" s="4">
        <f>+VLOOKUP($A1840,DATOS_CAPACITACIONES!A:I,9,0)</f>
        <v>60</v>
      </c>
      <c r="J1840" s="2">
        <v>8665614</v>
      </c>
      <c r="K1840" s="4">
        <f>+VLOOKUP($J1840,DATOS_PERSONAL!B:C,2,0)</f>
        <v>0</v>
      </c>
      <c r="L1840" s="4" t="str">
        <f>+VLOOKUP($J1840,DATOS_PERSONAL!B:D,3,0)</f>
        <v>JOSE EDIER</v>
      </c>
      <c r="M1840" s="4" t="str">
        <f>+VLOOKUP($J1840,DATOS_PERSONAL!B:E,4,0)</f>
        <v>JIMENEZ</v>
      </c>
      <c r="N1840" s="4" t="str">
        <f>+VLOOKUP($J1840,DATOS_PERSONAL!B:F,5,0)</f>
        <v>OROBERLÍN S.A.S.</v>
      </c>
      <c r="O1840" s="4">
        <f>+VLOOKUP($A1840,DATOS_CAPACITACIONES!A:N,11)</f>
        <v>1</v>
      </c>
      <c r="P1840" s="4">
        <f>+VLOOKUP($A1840,DATOS_CAPACITACIONES!A:L,12)</f>
        <v>1</v>
      </c>
      <c r="Q1840" s="3">
        <f t="shared" si="28"/>
        <v>1</v>
      </c>
    </row>
    <row r="1841" spans="1:17" ht="34.5" customHeight="1" x14ac:dyDescent="0.25">
      <c r="A1841" s="2">
        <v>78</v>
      </c>
      <c r="B1841" s="4" t="str">
        <f>+VLOOKUP($A1841,DATOS_CAPACITACIONES!A:B,2,0)</f>
        <v>SST</v>
      </c>
      <c r="C1841" s="4" t="str">
        <f>+VLOOKUP($A1841,DATOS_CAPACITACIONES!A:C,3,0)</f>
        <v xml:space="preserve">Jornada de tamizaje </v>
      </c>
      <c r="D1841" s="4">
        <f>+VLOOKUP($A1841,DATOS_CAPACITACIONES!A:D,4,0)</f>
        <v>0</v>
      </c>
      <c r="E1841" s="4" t="str">
        <f>+VLOOKUP($A1841,DATOS_CAPACITACIONES!A:E,5,0)</f>
        <v>Salud Total</v>
      </c>
      <c r="F1841" s="4" t="str">
        <f>+VLOOKUP($A1841,DATOS_CAPACITACIONES!A:F,6,0)</f>
        <v>Felipe Arias</v>
      </c>
      <c r="G1841" s="4" t="str">
        <f>+VLOOKUP($A1841,DATOS_CAPACITACIONES!A:G,7,0)</f>
        <v xml:space="preserve">Finca El Pilar </v>
      </c>
      <c r="H1841" s="5">
        <f>+VLOOKUP($A1841,DATOS_CAPACITACIONES!A:H,8,0)</f>
        <v>44481</v>
      </c>
      <c r="I1841" s="4">
        <f>+VLOOKUP($A1841,DATOS_CAPACITACIONES!A:I,9,0)</f>
        <v>120</v>
      </c>
      <c r="J1841" s="2">
        <v>86070853</v>
      </c>
      <c r="K1841" s="4">
        <f>+VLOOKUP($J1841,DATOS_PERSONAL!B:C,2,0)</f>
        <v>1075</v>
      </c>
      <c r="L1841" s="4" t="str">
        <f>+VLOOKUP($J1841,DATOS_PERSONAL!B:D,3,0)</f>
        <v>FREDY</v>
      </c>
      <c r="M1841" s="4" t="str">
        <f>+VLOOKUP($J1841,DATOS_PERSONAL!B:E,4,0)</f>
        <v xml:space="preserve">ZAMORA </v>
      </c>
      <c r="N1841" s="4" t="str">
        <f>+VLOOKUP($J1841,DATOS_PERSONAL!B:F,5,0)</f>
        <v>OROBERLÍN S.A.S.</v>
      </c>
      <c r="O1841" s="4">
        <f>+VLOOKUP($A1841,DATOS_CAPACITACIONES!A:N,11)</f>
        <v>55</v>
      </c>
      <c r="P1841" s="4">
        <f>+VLOOKUP($A1841,DATOS_CAPACITACIONES!A:L,12)</f>
        <v>55</v>
      </c>
      <c r="Q1841" s="3">
        <f t="shared" si="28"/>
        <v>1</v>
      </c>
    </row>
    <row r="1842" spans="1:17" ht="34.5" customHeight="1" x14ac:dyDescent="0.25">
      <c r="A1842" s="2">
        <v>78</v>
      </c>
      <c r="B1842" s="4" t="str">
        <f>+VLOOKUP($A1842,DATOS_CAPACITACIONES!A:B,2,0)</f>
        <v>SST</v>
      </c>
      <c r="C1842" s="4" t="str">
        <f>+VLOOKUP($A1842,DATOS_CAPACITACIONES!A:C,3,0)</f>
        <v xml:space="preserve">Jornada de tamizaje </v>
      </c>
      <c r="D1842" s="4">
        <f>+VLOOKUP($A1842,DATOS_CAPACITACIONES!A:D,4,0)</f>
        <v>0</v>
      </c>
      <c r="E1842" s="4" t="str">
        <f>+VLOOKUP($A1842,DATOS_CAPACITACIONES!A:E,5,0)</f>
        <v>Salud Total</v>
      </c>
      <c r="F1842" s="4" t="str">
        <f>+VLOOKUP($A1842,DATOS_CAPACITACIONES!A:F,6,0)</f>
        <v>Felipe Arias</v>
      </c>
      <c r="G1842" s="4" t="str">
        <f>+VLOOKUP($A1842,DATOS_CAPACITACIONES!A:G,7,0)</f>
        <v xml:space="preserve">Finca El Pilar </v>
      </c>
      <c r="H1842" s="5">
        <f>+VLOOKUP($A1842,DATOS_CAPACITACIONES!A:H,8,0)</f>
        <v>44481</v>
      </c>
      <c r="I1842" s="4">
        <f>+VLOOKUP($A1842,DATOS_CAPACITACIONES!A:I,9,0)</f>
        <v>120</v>
      </c>
      <c r="J1842" s="2">
        <v>31031744</v>
      </c>
      <c r="K1842" s="4">
        <f>+VLOOKUP($J1842,DATOS_PERSONAL!B:C,2,0)</f>
        <v>1023</v>
      </c>
      <c r="L1842" s="4" t="str">
        <f>+VLOOKUP($J1842,DATOS_PERSONAL!B:D,3,0)</f>
        <v xml:space="preserve"> MARIA EUGENIA</v>
      </c>
      <c r="M1842" s="4" t="str">
        <f>+VLOOKUP($J1842,DATOS_PERSONAL!B:E,4,0)</f>
        <v>VARGAS OVALLE</v>
      </c>
      <c r="N1842" s="4" t="str">
        <f>+VLOOKUP($J1842,DATOS_PERSONAL!B:F,5,0)</f>
        <v>OROBERLÍN S.A.S.</v>
      </c>
      <c r="O1842" s="4">
        <f>+VLOOKUP($A1842,DATOS_CAPACITACIONES!A:N,11)</f>
        <v>55</v>
      </c>
      <c r="P1842" s="4">
        <f>+VLOOKUP($A1842,DATOS_CAPACITACIONES!A:L,12)</f>
        <v>55</v>
      </c>
      <c r="Q1842" s="3">
        <f t="shared" si="28"/>
        <v>1</v>
      </c>
    </row>
    <row r="1843" spans="1:17" ht="34.5" customHeight="1" x14ac:dyDescent="0.25">
      <c r="A1843" s="2">
        <v>78</v>
      </c>
      <c r="B1843" s="4" t="str">
        <f>+VLOOKUP($A1843,DATOS_CAPACITACIONES!A:B,2,0)</f>
        <v>SST</v>
      </c>
      <c r="C1843" s="4" t="str">
        <f>+VLOOKUP($A1843,DATOS_CAPACITACIONES!A:C,3,0)</f>
        <v xml:space="preserve">Jornada de tamizaje </v>
      </c>
      <c r="D1843" s="4">
        <f>+VLOOKUP($A1843,DATOS_CAPACITACIONES!A:D,4,0)</f>
        <v>0</v>
      </c>
      <c r="E1843" s="4" t="str">
        <f>+VLOOKUP($A1843,DATOS_CAPACITACIONES!A:E,5,0)</f>
        <v>Salud Total</v>
      </c>
      <c r="F1843" s="4" t="str">
        <f>+VLOOKUP($A1843,DATOS_CAPACITACIONES!A:F,6,0)</f>
        <v>Felipe Arias</v>
      </c>
      <c r="G1843" s="4" t="str">
        <f>+VLOOKUP($A1843,DATOS_CAPACITACIONES!A:G,7,0)</f>
        <v xml:space="preserve">Finca El Pilar </v>
      </c>
      <c r="H1843" s="5">
        <f>+VLOOKUP($A1843,DATOS_CAPACITACIONES!A:H,8,0)</f>
        <v>44481</v>
      </c>
      <c r="I1843" s="4">
        <f>+VLOOKUP($A1843,DATOS_CAPACITACIONES!A:I,9,0)</f>
        <v>120</v>
      </c>
      <c r="J1843" s="2">
        <v>40439756</v>
      </c>
      <c r="K1843" s="4">
        <f>+VLOOKUP($J1843,DATOS_PERSONAL!B:C,2,0)</f>
        <v>1032</v>
      </c>
      <c r="L1843" s="4" t="str">
        <f>+VLOOKUP($J1843,DATOS_PERSONAL!B:D,3,0)</f>
        <v xml:space="preserve"> MILVA</v>
      </c>
      <c r="M1843" s="4" t="str">
        <f>+VLOOKUP($J1843,DATOS_PERSONAL!B:E,4,0)</f>
        <v>VANEGAS ZUBIETA</v>
      </c>
      <c r="N1843" s="4" t="str">
        <f>+VLOOKUP($J1843,DATOS_PERSONAL!B:F,5,0)</f>
        <v>OROBERLÍN S.A.S.</v>
      </c>
      <c r="O1843" s="4">
        <f>+VLOOKUP($A1843,DATOS_CAPACITACIONES!A:N,11)</f>
        <v>55</v>
      </c>
      <c r="P1843" s="4">
        <f>+VLOOKUP($A1843,DATOS_CAPACITACIONES!A:L,12)</f>
        <v>55</v>
      </c>
      <c r="Q1843" s="3">
        <f t="shared" si="28"/>
        <v>1</v>
      </c>
    </row>
    <row r="1844" spans="1:17" ht="34.5" customHeight="1" x14ac:dyDescent="0.25">
      <c r="A1844" s="2">
        <v>78</v>
      </c>
      <c r="B1844" s="4" t="str">
        <f>+VLOOKUP($A1844,DATOS_CAPACITACIONES!A:B,2,0)</f>
        <v>SST</v>
      </c>
      <c r="C1844" s="4" t="str">
        <f>+VLOOKUP($A1844,DATOS_CAPACITACIONES!A:C,3,0)</f>
        <v xml:space="preserve">Jornada de tamizaje </v>
      </c>
      <c r="D1844" s="4">
        <f>+VLOOKUP($A1844,DATOS_CAPACITACIONES!A:D,4,0)</f>
        <v>0</v>
      </c>
      <c r="E1844" s="4" t="str">
        <f>+VLOOKUP($A1844,DATOS_CAPACITACIONES!A:E,5,0)</f>
        <v>Salud Total</v>
      </c>
      <c r="F1844" s="4" t="str">
        <f>+VLOOKUP($A1844,DATOS_CAPACITACIONES!A:F,6,0)</f>
        <v>Felipe Arias</v>
      </c>
      <c r="G1844" s="4" t="str">
        <f>+VLOOKUP($A1844,DATOS_CAPACITACIONES!A:G,7,0)</f>
        <v xml:space="preserve">Finca El Pilar </v>
      </c>
      <c r="H1844" s="5">
        <f>+VLOOKUP($A1844,DATOS_CAPACITACIONES!A:H,8,0)</f>
        <v>44481</v>
      </c>
      <c r="I1844" s="4">
        <f>+VLOOKUP($A1844,DATOS_CAPACITACIONES!A:I,9,0)</f>
        <v>120</v>
      </c>
      <c r="J1844" s="2">
        <v>1123116500</v>
      </c>
      <c r="K1844" s="4">
        <f>+VLOOKUP($J1844,DATOS_PERSONAL!B:C,2,0)</f>
        <v>1461</v>
      </c>
      <c r="L1844" s="4" t="str">
        <f>+VLOOKUP($J1844,DATOS_PERSONAL!B:D,3,0)</f>
        <v>ALEXIS JAIR</v>
      </c>
      <c r="M1844" s="4" t="str">
        <f>+VLOOKUP($J1844,DATOS_PERSONAL!B:E,4,0)</f>
        <v xml:space="preserve">VANEGAS VILLALOBOS </v>
      </c>
      <c r="N1844" s="4" t="str">
        <f>+VLOOKUP($J1844,DATOS_PERSONAL!B:F,5,0)</f>
        <v>OROBERLÍN S.A.S.</v>
      </c>
      <c r="O1844" s="4">
        <f>+VLOOKUP($A1844,DATOS_CAPACITACIONES!A:N,11)</f>
        <v>55</v>
      </c>
      <c r="P1844" s="4">
        <f>+VLOOKUP($A1844,DATOS_CAPACITACIONES!A:L,12)</f>
        <v>55</v>
      </c>
      <c r="Q1844" s="3">
        <f t="shared" si="28"/>
        <v>1</v>
      </c>
    </row>
    <row r="1845" spans="1:17" ht="34.5" customHeight="1" x14ac:dyDescent="0.25">
      <c r="A1845" s="2">
        <v>78</v>
      </c>
      <c r="B1845" s="4" t="str">
        <f>+VLOOKUP($A1845,DATOS_CAPACITACIONES!A:B,2,0)</f>
        <v>SST</v>
      </c>
      <c r="C1845" s="4" t="str">
        <f>+VLOOKUP($A1845,DATOS_CAPACITACIONES!A:C,3,0)</f>
        <v xml:space="preserve">Jornada de tamizaje </v>
      </c>
      <c r="D1845" s="4">
        <f>+VLOOKUP($A1845,DATOS_CAPACITACIONES!A:D,4,0)</f>
        <v>0</v>
      </c>
      <c r="E1845" s="4" t="str">
        <f>+VLOOKUP($A1845,DATOS_CAPACITACIONES!A:E,5,0)</f>
        <v>Salud Total</v>
      </c>
      <c r="F1845" s="4" t="str">
        <f>+VLOOKUP($A1845,DATOS_CAPACITACIONES!A:F,6,0)</f>
        <v>Felipe Arias</v>
      </c>
      <c r="G1845" s="4" t="str">
        <f>+VLOOKUP($A1845,DATOS_CAPACITACIONES!A:G,7,0)</f>
        <v xml:space="preserve">Finca El Pilar </v>
      </c>
      <c r="H1845" s="5">
        <f>+VLOOKUP($A1845,DATOS_CAPACITACIONES!A:H,8,0)</f>
        <v>44481</v>
      </c>
      <c r="I1845" s="4">
        <f>+VLOOKUP($A1845,DATOS_CAPACITACIONES!A:I,9,0)</f>
        <v>120</v>
      </c>
      <c r="J1845" s="2">
        <v>1121906783</v>
      </c>
      <c r="K1845" s="4">
        <f>+VLOOKUP($J1845,DATOS_PERSONAL!B:C,2,0)</f>
        <v>1022</v>
      </c>
      <c r="L1845" s="4" t="str">
        <f>+VLOOKUP($J1845,DATOS_PERSONAL!B:D,3,0)</f>
        <v>FRANCISCO</v>
      </c>
      <c r="M1845" s="4" t="str">
        <f>+VLOOKUP($J1845,DATOS_PERSONAL!B:E,4,0)</f>
        <v xml:space="preserve">VANEGAS SOLANO </v>
      </c>
      <c r="N1845" s="4" t="str">
        <f>+VLOOKUP($J1845,DATOS_PERSONAL!B:F,5,0)</f>
        <v>OROBERLÍN S.A.S.</v>
      </c>
      <c r="O1845" s="4">
        <f>+VLOOKUP($A1845,DATOS_CAPACITACIONES!A:N,11)</f>
        <v>55</v>
      </c>
      <c r="P1845" s="4">
        <f>+VLOOKUP($A1845,DATOS_CAPACITACIONES!A:L,12)</f>
        <v>55</v>
      </c>
      <c r="Q1845" s="3">
        <f t="shared" si="28"/>
        <v>1</v>
      </c>
    </row>
    <row r="1846" spans="1:17" ht="34.5" customHeight="1" x14ac:dyDescent="0.25">
      <c r="A1846" s="2">
        <v>78</v>
      </c>
      <c r="B1846" s="4" t="str">
        <f>+VLOOKUP($A1846,DATOS_CAPACITACIONES!A:B,2,0)</f>
        <v>SST</v>
      </c>
      <c r="C1846" s="4" t="str">
        <f>+VLOOKUP($A1846,DATOS_CAPACITACIONES!A:C,3,0)</f>
        <v xml:space="preserve">Jornada de tamizaje </v>
      </c>
      <c r="D1846" s="4">
        <f>+VLOOKUP($A1846,DATOS_CAPACITACIONES!A:D,4,0)</f>
        <v>0</v>
      </c>
      <c r="E1846" s="4" t="str">
        <f>+VLOOKUP($A1846,DATOS_CAPACITACIONES!A:E,5,0)</f>
        <v>Salud Total</v>
      </c>
      <c r="F1846" s="4" t="str">
        <f>+VLOOKUP($A1846,DATOS_CAPACITACIONES!A:F,6,0)</f>
        <v>Felipe Arias</v>
      </c>
      <c r="G1846" s="4" t="str">
        <f>+VLOOKUP($A1846,DATOS_CAPACITACIONES!A:G,7,0)</f>
        <v xml:space="preserve">Finca El Pilar </v>
      </c>
      <c r="H1846" s="5">
        <f>+VLOOKUP($A1846,DATOS_CAPACITACIONES!A:H,8,0)</f>
        <v>44481</v>
      </c>
      <c r="I1846" s="4">
        <f>+VLOOKUP($A1846,DATOS_CAPACITACIONES!A:I,9,0)</f>
        <v>120</v>
      </c>
      <c r="J1846" s="2">
        <v>1116786787</v>
      </c>
      <c r="K1846" s="4" t="str">
        <f>+VLOOKUP($J1846,DATOS_PERSONAL!B:C,2,0)</f>
        <v>N/A</v>
      </c>
      <c r="L1846" s="4" t="str">
        <f>+VLOOKUP($J1846,DATOS_PERSONAL!B:D,3,0)</f>
        <v xml:space="preserve"> ANDRES DAVID </v>
      </c>
      <c r="M1846" s="4" t="str">
        <f>+VLOOKUP($J1846,DATOS_PERSONAL!B:E,4,0)</f>
        <v>VALLEJO CASTAÑEDA</v>
      </c>
      <c r="N1846" s="4" t="str">
        <f>+VLOOKUP($J1846,DATOS_PERSONAL!B:F,5,0)</f>
        <v>PALMERAS CARARABO S.A.</v>
      </c>
      <c r="O1846" s="4">
        <f>+VLOOKUP($A1846,DATOS_CAPACITACIONES!A:N,11)</f>
        <v>55</v>
      </c>
      <c r="P1846" s="4">
        <f>+VLOOKUP($A1846,DATOS_CAPACITACIONES!A:L,12)</f>
        <v>55</v>
      </c>
      <c r="Q1846" s="3">
        <f t="shared" si="28"/>
        <v>1</v>
      </c>
    </row>
    <row r="1847" spans="1:17" ht="34.5" customHeight="1" x14ac:dyDescent="0.25">
      <c r="A1847" s="2">
        <v>78</v>
      </c>
      <c r="B1847" s="4" t="str">
        <f>+VLOOKUP($A1847,DATOS_CAPACITACIONES!A:B,2,0)</f>
        <v>SST</v>
      </c>
      <c r="C1847" s="4" t="str">
        <f>+VLOOKUP($A1847,DATOS_CAPACITACIONES!A:C,3,0)</f>
        <v xml:space="preserve">Jornada de tamizaje </v>
      </c>
      <c r="D1847" s="4">
        <f>+VLOOKUP($A1847,DATOS_CAPACITACIONES!A:D,4,0)</f>
        <v>0</v>
      </c>
      <c r="E1847" s="4" t="str">
        <f>+VLOOKUP($A1847,DATOS_CAPACITACIONES!A:E,5,0)</f>
        <v>Salud Total</v>
      </c>
      <c r="F1847" s="4" t="str">
        <f>+VLOOKUP($A1847,DATOS_CAPACITACIONES!A:F,6,0)</f>
        <v>Felipe Arias</v>
      </c>
      <c r="G1847" s="4" t="str">
        <f>+VLOOKUP($A1847,DATOS_CAPACITACIONES!A:G,7,0)</f>
        <v xml:space="preserve">Finca El Pilar </v>
      </c>
      <c r="H1847" s="5">
        <f>+VLOOKUP($A1847,DATOS_CAPACITACIONES!A:H,8,0)</f>
        <v>44481</v>
      </c>
      <c r="I1847" s="4">
        <f>+VLOOKUP($A1847,DATOS_CAPACITACIONES!A:I,9,0)</f>
        <v>120</v>
      </c>
      <c r="J1847" s="2">
        <v>40341942</v>
      </c>
      <c r="K1847" s="4">
        <f>+VLOOKUP($J1847,DATOS_PERSONAL!B:C,2,0)</f>
        <v>1028</v>
      </c>
      <c r="L1847" s="4" t="str">
        <f>+VLOOKUP($J1847,DATOS_PERSONAL!B:D,3,0)</f>
        <v xml:space="preserve"> MARIA YORLEY</v>
      </c>
      <c r="M1847" s="4" t="str">
        <f>+VLOOKUP($J1847,DATOS_PERSONAL!B:E,4,0)</f>
        <v>TORRES GARCIA</v>
      </c>
      <c r="N1847" s="4" t="str">
        <f>+VLOOKUP($J1847,DATOS_PERSONAL!B:F,5,0)</f>
        <v>OROBERLÍN S.A.S.</v>
      </c>
      <c r="O1847" s="4">
        <f>+VLOOKUP($A1847,DATOS_CAPACITACIONES!A:N,11)</f>
        <v>55</v>
      </c>
      <c r="P1847" s="4">
        <f>+VLOOKUP($A1847,DATOS_CAPACITACIONES!A:L,12)</f>
        <v>55</v>
      </c>
      <c r="Q1847" s="3">
        <f t="shared" si="28"/>
        <v>1</v>
      </c>
    </row>
    <row r="1848" spans="1:17" ht="34.5" customHeight="1" x14ac:dyDescent="0.25">
      <c r="A1848" s="2">
        <v>78</v>
      </c>
      <c r="B1848" s="4" t="str">
        <f>+VLOOKUP($A1848,DATOS_CAPACITACIONES!A:B,2,0)</f>
        <v>SST</v>
      </c>
      <c r="C1848" s="4" t="str">
        <f>+VLOOKUP($A1848,DATOS_CAPACITACIONES!A:C,3,0)</f>
        <v xml:space="preserve">Jornada de tamizaje </v>
      </c>
      <c r="D1848" s="4">
        <f>+VLOOKUP($A1848,DATOS_CAPACITACIONES!A:D,4,0)</f>
        <v>0</v>
      </c>
      <c r="E1848" s="4" t="str">
        <f>+VLOOKUP($A1848,DATOS_CAPACITACIONES!A:E,5,0)</f>
        <v>Salud Total</v>
      </c>
      <c r="F1848" s="4" t="str">
        <f>+VLOOKUP($A1848,DATOS_CAPACITACIONES!A:F,6,0)</f>
        <v>Felipe Arias</v>
      </c>
      <c r="G1848" s="4" t="str">
        <f>+VLOOKUP($A1848,DATOS_CAPACITACIONES!A:G,7,0)</f>
        <v xml:space="preserve">Finca El Pilar </v>
      </c>
      <c r="H1848" s="5">
        <f>+VLOOKUP($A1848,DATOS_CAPACITACIONES!A:H,8,0)</f>
        <v>44481</v>
      </c>
      <c r="I1848" s="4">
        <f>+VLOOKUP($A1848,DATOS_CAPACITACIONES!A:I,9,0)</f>
        <v>120</v>
      </c>
      <c r="J1848" s="2">
        <v>1120580004</v>
      </c>
      <c r="K1848" s="4">
        <f>+VLOOKUP($J1848,DATOS_PERSONAL!B:C,2,0)</f>
        <v>1519</v>
      </c>
      <c r="L1848" s="4" t="str">
        <f>+VLOOKUP($J1848,DATOS_PERSONAL!B:D,3,0)</f>
        <v xml:space="preserve"> YEISON FAVIAN</v>
      </c>
      <c r="M1848" s="4" t="str">
        <f>+VLOOKUP($J1848,DATOS_PERSONAL!B:E,4,0)</f>
        <v>TOLOZA ESPINOSA</v>
      </c>
      <c r="N1848" s="4" t="str">
        <f>+VLOOKUP($J1848,DATOS_PERSONAL!B:F,5,0)</f>
        <v>OROBERLÍN S.A.S.</v>
      </c>
      <c r="O1848" s="4">
        <f>+VLOOKUP($A1848,DATOS_CAPACITACIONES!A:N,11)</f>
        <v>55</v>
      </c>
      <c r="P1848" s="4">
        <f>+VLOOKUP($A1848,DATOS_CAPACITACIONES!A:L,12)</f>
        <v>55</v>
      </c>
      <c r="Q1848" s="3">
        <f t="shared" si="28"/>
        <v>1</v>
      </c>
    </row>
    <row r="1849" spans="1:17" ht="34.5" customHeight="1" x14ac:dyDescent="0.25">
      <c r="A1849" s="2">
        <v>78</v>
      </c>
      <c r="B1849" s="4" t="str">
        <f>+VLOOKUP($A1849,DATOS_CAPACITACIONES!A:B,2,0)</f>
        <v>SST</v>
      </c>
      <c r="C1849" s="4" t="str">
        <f>+VLOOKUP($A1849,DATOS_CAPACITACIONES!A:C,3,0)</f>
        <v xml:space="preserve">Jornada de tamizaje </v>
      </c>
      <c r="D1849" s="4">
        <f>+VLOOKUP($A1849,DATOS_CAPACITACIONES!A:D,4,0)</f>
        <v>0</v>
      </c>
      <c r="E1849" s="4" t="str">
        <f>+VLOOKUP($A1849,DATOS_CAPACITACIONES!A:E,5,0)</f>
        <v>Salud Total</v>
      </c>
      <c r="F1849" s="4" t="str">
        <f>+VLOOKUP($A1849,DATOS_CAPACITACIONES!A:F,6,0)</f>
        <v>Felipe Arias</v>
      </c>
      <c r="G1849" s="4" t="str">
        <f>+VLOOKUP($A1849,DATOS_CAPACITACIONES!A:G,7,0)</f>
        <v xml:space="preserve">Finca El Pilar </v>
      </c>
      <c r="H1849" s="5">
        <f>+VLOOKUP($A1849,DATOS_CAPACITACIONES!A:H,8,0)</f>
        <v>44481</v>
      </c>
      <c r="I1849" s="4">
        <f>+VLOOKUP($A1849,DATOS_CAPACITACIONES!A:I,9,0)</f>
        <v>120</v>
      </c>
      <c r="J1849" s="2">
        <v>25331999</v>
      </c>
      <c r="K1849" s="4">
        <f>+VLOOKUP($J1849,DATOS_PERSONAL!B:C,2,0)</f>
        <v>1121</v>
      </c>
      <c r="L1849" s="4" t="str">
        <f>+VLOOKUP($J1849,DATOS_PERSONAL!B:D,3,0)</f>
        <v xml:space="preserve">VICKY JIMENA </v>
      </c>
      <c r="M1849" s="4" t="str">
        <f>+VLOOKUP($J1849,DATOS_PERSONAL!B:E,4,0)</f>
        <v xml:space="preserve">SANDOVAL GOLU </v>
      </c>
      <c r="N1849" s="4" t="str">
        <f>+VLOOKUP($J1849,DATOS_PERSONAL!B:F,5,0)</f>
        <v>OROBERLÍN S.A.S.</v>
      </c>
      <c r="O1849" s="4">
        <f>+VLOOKUP($A1849,DATOS_CAPACITACIONES!A:N,11)</f>
        <v>55</v>
      </c>
      <c r="P1849" s="4">
        <f>+VLOOKUP($A1849,DATOS_CAPACITACIONES!A:L,12)</f>
        <v>55</v>
      </c>
      <c r="Q1849" s="3">
        <f t="shared" si="28"/>
        <v>1</v>
      </c>
    </row>
    <row r="1850" spans="1:17" ht="34.5" customHeight="1" x14ac:dyDescent="0.25">
      <c r="A1850" s="2">
        <v>78</v>
      </c>
      <c r="B1850" s="4" t="str">
        <f>+VLOOKUP($A1850,DATOS_CAPACITACIONES!A:B,2,0)</f>
        <v>SST</v>
      </c>
      <c r="C1850" s="4" t="str">
        <f>+VLOOKUP($A1850,DATOS_CAPACITACIONES!A:C,3,0)</f>
        <v xml:space="preserve">Jornada de tamizaje </v>
      </c>
      <c r="D1850" s="4">
        <f>+VLOOKUP($A1850,DATOS_CAPACITACIONES!A:D,4,0)</f>
        <v>0</v>
      </c>
      <c r="E1850" s="4" t="str">
        <f>+VLOOKUP($A1850,DATOS_CAPACITACIONES!A:E,5,0)</f>
        <v>Salud Total</v>
      </c>
      <c r="F1850" s="4" t="str">
        <f>+VLOOKUP($A1850,DATOS_CAPACITACIONES!A:F,6,0)</f>
        <v>Felipe Arias</v>
      </c>
      <c r="G1850" s="4" t="str">
        <f>+VLOOKUP($A1850,DATOS_CAPACITACIONES!A:G,7,0)</f>
        <v xml:space="preserve">Finca El Pilar </v>
      </c>
      <c r="H1850" s="5">
        <f>+VLOOKUP($A1850,DATOS_CAPACITACIONES!A:H,8,0)</f>
        <v>44481</v>
      </c>
      <c r="I1850" s="4">
        <f>+VLOOKUP($A1850,DATOS_CAPACITACIONES!A:I,9,0)</f>
        <v>120</v>
      </c>
      <c r="J1850" s="2">
        <v>9600532</v>
      </c>
      <c r="K1850" s="4">
        <f>+VLOOKUP($J1850,DATOS_PERSONAL!B:C,2,0)</f>
        <v>1070</v>
      </c>
      <c r="L1850" s="4" t="str">
        <f>+VLOOKUP($J1850,DATOS_PERSONAL!B:D,3,0)</f>
        <v>PABLO ANTONIO</v>
      </c>
      <c r="M1850" s="4" t="str">
        <f>+VLOOKUP($J1850,DATOS_PERSONAL!B:E,4,0)</f>
        <v xml:space="preserve">ROJAS RODRIGUEZ </v>
      </c>
      <c r="N1850" s="4" t="str">
        <f>+VLOOKUP($J1850,DATOS_PERSONAL!B:F,5,0)</f>
        <v>OROBERLÍN S.A.S.</v>
      </c>
      <c r="O1850" s="4">
        <f>+VLOOKUP($A1850,DATOS_CAPACITACIONES!A:N,11)</f>
        <v>55</v>
      </c>
      <c r="P1850" s="4">
        <f>+VLOOKUP($A1850,DATOS_CAPACITACIONES!A:L,12)</f>
        <v>55</v>
      </c>
      <c r="Q1850" s="3">
        <f t="shared" si="28"/>
        <v>1</v>
      </c>
    </row>
    <row r="1851" spans="1:17" ht="34.5" customHeight="1" x14ac:dyDescent="0.25">
      <c r="A1851" s="2">
        <v>78</v>
      </c>
      <c r="B1851" s="4" t="str">
        <f>+VLOOKUP($A1851,DATOS_CAPACITACIONES!A:B,2,0)</f>
        <v>SST</v>
      </c>
      <c r="C1851" s="4" t="str">
        <f>+VLOOKUP($A1851,DATOS_CAPACITACIONES!A:C,3,0)</f>
        <v xml:space="preserve">Jornada de tamizaje </v>
      </c>
      <c r="D1851" s="4">
        <f>+VLOOKUP($A1851,DATOS_CAPACITACIONES!A:D,4,0)</f>
        <v>0</v>
      </c>
      <c r="E1851" s="4" t="str">
        <f>+VLOOKUP($A1851,DATOS_CAPACITACIONES!A:E,5,0)</f>
        <v>Salud Total</v>
      </c>
      <c r="F1851" s="4" t="str">
        <f>+VLOOKUP($A1851,DATOS_CAPACITACIONES!A:F,6,0)</f>
        <v>Felipe Arias</v>
      </c>
      <c r="G1851" s="4" t="str">
        <f>+VLOOKUP($A1851,DATOS_CAPACITACIONES!A:G,7,0)</f>
        <v xml:space="preserve">Finca El Pilar </v>
      </c>
      <c r="H1851" s="5">
        <f>+VLOOKUP($A1851,DATOS_CAPACITACIONES!A:H,8,0)</f>
        <v>44481</v>
      </c>
      <c r="I1851" s="4">
        <f>+VLOOKUP($A1851,DATOS_CAPACITACIONES!A:I,9,0)</f>
        <v>120</v>
      </c>
      <c r="J1851" s="2">
        <v>1123116797</v>
      </c>
      <c r="K1851" s="4">
        <f>+VLOOKUP($J1851,DATOS_PERSONAL!B:C,2,0)</f>
        <v>1404</v>
      </c>
      <c r="L1851" s="4" t="str">
        <f>+VLOOKUP($J1851,DATOS_PERSONAL!B:D,3,0)</f>
        <v xml:space="preserve"> ELKIN STEVEN</v>
      </c>
      <c r="M1851" s="4" t="str">
        <f>+VLOOKUP($J1851,DATOS_PERSONAL!B:E,4,0)</f>
        <v>ROJAS ORTIZ</v>
      </c>
      <c r="N1851" s="4" t="str">
        <f>+VLOOKUP($J1851,DATOS_PERSONAL!B:F,5,0)</f>
        <v>OROBERLÍN S.A.S.</v>
      </c>
      <c r="O1851" s="4">
        <f>+VLOOKUP($A1851,DATOS_CAPACITACIONES!A:N,11)</f>
        <v>55</v>
      </c>
      <c r="P1851" s="4">
        <f>+VLOOKUP($A1851,DATOS_CAPACITACIONES!A:L,12)</f>
        <v>55</v>
      </c>
      <c r="Q1851" s="3">
        <f t="shared" si="28"/>
        <v>1</v>
      </c>
    </row>
    <row r="1852" spans="1:17" ht="34.5" customHeight="1" x14ac:dyDescent="0.25">
      <c r="A1852" s="2">
        <v>78</v>
      </c>
      <c r="B1852" s="4" t="str">
        <f>+VLOOKUP($A1852,DATOS_CAPACITACIONES!A:B,2,0)</f>
        <v>SST</v>
      </c>
      <c r="C1852" s="4" t="str">
        <f>+VLOOKUP($A1852,DATOS_CAPACITACIONES!A:C,3,0)</f>
        <v xml:space="preserve">Jornada de tamizaje </v>
      </c>
      <c r="D1852" s="4">
        <f>+VLOOKUP($A1852,DATOS_CAPACITACIONES!A:D,4,0)</f>
        <v>0</v>
      </c>
      <c r="E1852" s="4" t="str">
        <f>+VLOOKUP($A1852,DATOS_CAPACITACIONES!A:E,5,0)</f>
        <v>Salud Total</v>
      </c>
      <c r="F1852" s="4" t="str">
        <f>+VLOOKUP($A1852,DATOS_CAPACITACIONES!A:F,6,0)</f>
        <v>Felipe Arias</v>
      </c>
      <c r="G1852" s="4" t="str">
        <f>+VLOOKUP($A1852,DATOS_CAPACITACIONES!A:G,7,0)</f>
        <v xml:space="preserve">Finca El Pilar </v>
      </c>
      <c r="H1852" s="5">
        <f>+VLOOKUP($A1852,DATOS_CAPACITACIONES!A:H,8,0)</f>
        <v>44481</v>
      </c>
      <c r="I1852" s="4">
        <f>+VLOOKUP($A1852,DATOS_CAPACITACIONES!A:I,9,0)</f>
        <v>120</v>
      </c>
      <c r="J1852" s="2">
        <v>1123114419</v>
      </c>
      <c r="K1852" s="4">
        <f>+VLOOKUP($J1852,DATOS_PERSONAL!B:C,2,0)</f>
        <v>1059</v>
      </c>
      <c r="L1852" s="4" t="str">
        <f>+VLOOKUP($J1852,DATOS_PERSONAL!B:D,3,0)</f>
        <v>ANA MARIA</v>
      </c>
      <c r="M1852" s="4" t="str">
        <f>+VLOOKUP($J1852,DATOS_PERSONAL!B:E,4,0)</f>
        <v xml:space="preserve">ROBAYO JIMENEZ </v>
      </c>
      <c r="N1852" s="4" t="str">
        <f>+VLOOKUP($J1852,DATOS_PERSONAL!B:F,5,0)</f>
        <v>OROBERLÍN S.A.S.</v>
      </c>
      <c r="O1852" s="4">
        <f>+VLOOKUP($A1852,DATOS_CAPACITACIONES!A:N,11)</f>
        <v>55</v>
      </c>
      <c r="P1852" s="4">
        <f>+VLOOKUP($A1852,DATOS_CAPACITACIONES!A:L,12)</f>
        <v>55</v>
      </c>
      <c r="Q1852" s="3">
        <f t="shared" si="28"/>
        <v>1</v>
      </c>
    </row>
    <row r="1853" spans="1:17" ht="34.5" customHeight="1" x14ac:dyDescent="0.25">
      <c r="A1853" s="2">
        <v>78</v>
      </c>
      <c r="B1853" s="4" t="str">
        <f>+VLOOKUP($A1853,DATOS_CAPACITACIONES!A:B,2,0)</f>
        <v>SST</v>
      </c>
      <c r="C1853" s="4" t="str">
        <f>+VLOOKUP($A1853,DATOS_CAPACITACIONES!A:C,3,0)</f>
        <v xml:space="preserve">Jornada de tamizaje </v>
      </c>
      <c r="D1853" s="4">
        <f>+VLOOKUP($A1853,DATOS_CAPACITACIONES!A:D,4,0)</f>
        <v>0</v>
      </c>
      <c r="E1853" s="4" t="str">
        <f>+VLOOKUP($A1853,DATOS_CAPACITACIONES!A:E,5,0)</f>
        <v>Salud Total</v>
      </c>
      <c r="F1853" s="4" t="str">
        <f>+VLOOKUP($A1853,DATOS_CAPACITACIONES!A:F,6,0)</f>
        <v>Felipe Arias</v>
      </c>
      <c r="G1853" s="4" t="str">
        <f>+VLOOKUP($A1853,DATOS_CAPACITACIONES!A:G,7,0)</f>
        <v xml:space="preserve">Finca El Pilar </v>
      </c>
      <c r="H1853" s="5">
        <f>+VLOOKUP($A1853,DATOS_CAPACITACIONES!A:H,8,0)</f>
        <v>44481</v>
      </c>
      <c r="I1853" s="4">
        <f>+VLOOKUP($A1853,DATOS_CAPACITACIONES!A:I,9,0)</f>
        <v>120</v>
      </c>
      <c r="J1853" s="2">
        <v>1123114657</v>
      </c>
      <c r="K1853" s="4">
        <f>+VLOOKUP($J1853,DATOS_PERSONAL!B:C,2,0)</f>
        <v>1456</v>
      </c>
      <c r="L1853" s="4" t="str">
        <f>+VLOOKUP($J1853,DATOS_PERSONAL!B:D,3,0)</f>
        <v xml:space="preserve"> SIGUIFREDO</v>
      </c>
      <c r="M1853" s="4" t="str">
        <f>+VLOOKUP($J1853,DATOS_PERSONAL!B:E,4,0)</f>
        <v>ROBAYO JIMENEZ</v>
      </c>
      <c r="N1853" s="4" t="str">
        <f>+VLOOKUP($J1853,DATOS_PERSONAL!B:F,5,0)</f>
        <v>OROBERLÍN S.A.S.</v>
      </c>
      <c r="O1853" s="4">
        <f>+VLOOKUP($A1853,DATOS_CAPACITACIONES!A:N,11)</f>
        <v>55</v>
      </c>
      <c r="P1853" s="4">
        <f>+VLOOKUP($A1853,DATOS_CAPACITACIONES!A:L,12)</f>
        <v>55</v>
      </c>
      <c r="Q1853" s="3">
        <f t="shared" si="28"/>
        <v>1</v>
      </c>
    </row>
    <row r="1854" spans="1:17" ht="34.5" customHeight="1" x14ac:dyDescent="0.25">
      <c r="A1854" s="2">
        <v>78</v>
      </c>
      <c r="B1854" s="4" t="str">
        <f>+VLOOKUP($A1854,DATOS_CAPACITACIONES!A:B,2,0)</f>
        <v>SST</v>
      </c>
      <c r="C1854" s="4" t="str">
        <f>+VLOOKUP($A1854,DATOS_CAPACITACIONES!A:C,3,0)</f>
        <v xml:space="preserve">Jornada de tamizaje </v>
      </c>
      <c r="D1854" s="4">
        <f>+VLOOKUP($A1854,DATOS_CAPACITACIONES!A:D,4,0)</f>
        <v>0</v>
      </c>
      <c r="E1854" s="4" t="str">
        <f>+VLOOKUP($A1854,DATOS_CAPACITACIONES!A:E,5,0)</f>
        <v>Salud Total</v>
      </c>
      <c r="F1854" s="4" t="str">
        <f>+VLOOKUP($A1854,DATOS_CAPACITACIONES!A:F,6,0)</f>
        <v>Felipe Arias</v>
      </c>
      <c r="G1854" s="4" t="str">
        <f>+VLOOKUP($A1854,DATOS_CAPACITACIONES!A:G,7,0)</f>
        <v xml:space="preserve">Finca El Pilar </v>
      </c>
      <c r="H1854" s="5">
        <f>+VLOOKUP($A1854,DATOS_CAPACITACIONES!A:H,8,0)</f>
        <v>44481</v>
      </c>
      <c r="I1854" s="4">
        <f>+VLOOKUP($A1854,DATOS_CAPACITACIONES!A:I,9,0)</f>
        <v>120</v>
      </c>
      <c r="J1854" s="2">
        <v>1006658683</v>
      </c>
      <c r="K1854" s="4">
        <f>+VLOOKUP($J1854,DATOS_PERSONAL!B:C,2,0)</f>
        <v>1509</v>
      </c>
      <c r="L1854" s="4" t="str">
        <f>+VLOOKUP($J1854,DATOS_PERSONAL!B:D,3,0)</f>
        <v>BRAYAN DAVID</v>
      </c>
      <c r="M1854" s="4" t="str">
        <f>+VLOOKUP($J1854,DATOS_PERSONAL!B:E,4,0)</f>
        <v xml:space="preserve">ROA OCHOA </v>
      </c>
      <c r="N1854" s="4" t="str">
        <f>+VLOOKUP($J1854,DATOS_PERSONAL!B:F,5,0)</f>
        <v>OROBERLÍN S.A.S.</v>
      </c>
      <c r="O1854" s="4">
        <f>+VLOOKUP($A1854,DATOS_CAPACITACIONES!A:N,11)</f>
        <v>55</v>
      </c>
      <c r="P1854" s="4">
        <f>+VLOOKUP($A1854,DATOS_CAPACITACIONES!A:L,12)</f>
        <v>55</v>
      </c>
      <c r="Q1854" s="3">
        <f t="shared" si="28"/>
        <v>1</v>
      </c>
    </row>
    <row r="1855" spans="1:17" ht="34.5" customHeight="1" x14ac:dyDescent="0.25">
      <c r="A1855" s="2">
        <v>78</v>
      </c>
      <c r="B1855" s="4" t="str">
        <f>+VLOOKUP($A1855,DATOS_CAPACITACIONES!A:B,2,0)</f>
        <v>SST</v>
      </c>
      <c r="C1855" s="4" t="str">
        <f>+VLOOKUP($A1855,DATOS_CAPACITACIONES!A:C,3,0)</f>
        <v xml:space="preserve">Jornada de tamizaje </v>
      </c>
      <c r="D1855" s="4">
        <f>+VLOOKUP($A1855,DATOS_CAPACITACIONES!A:D,4,0)</f>
        <v>0</v>
      </c>
      <c r="E1855" s="4" t="str">
        <f>+VLOOKUP($A1855,DATOS_CAPACITACIONES!A:E,5,0)</f>
        <v>Salud Total</v>
      </c>
      <c r="F1855" s="4" t="str">
        <f>+VLOOKUP($A1855,DATOS_CAPACITACIONES!A:F,6,0)</f>
        <v>Felipe Arias</v>
      </c>
      <c r="G1855" s="4" t="str">
        <f>+VLOOKUP($A1855,DATOS_CAPACITACIONES!A:G,7,0)</f>
        <v xml:space="preserve">Finca El Pilar </v>
      </c>
      <c r="H1855" s="5">
        <f>+VLOOKUP($A1855,DATOS_CAPACITACIONES!A:H,8,0)</f>
        <v>44481</v>
      </c>
      <c r="I1855" s="4">
        <f>+VLOOKUP($A1855,DATOS_CAPACITACIONES!A:I,9,0)</f>
        <v>120</v>
      </c>
      <c r="J1855" s="2">
        <v>1123114519</v>
      </c>
      <c r="K1855" s="4">
        <f>+VLOOKUP($J1855,DATOS_PERSONAL!B:C,2,0)</f>
        <v>1016</v>
      </c>
      <c r="L1855" s="4" t="str">
        <f>+VLOOKUP($J1855,DATOS_PERSONAL!B:D,3,0)</f>
        <v xml:space="preserve"> JUAN CARLOS</v>
      </c>
      <c r="M1855" s="4" t="str">
        <f>+VLOOKUP($J1855,DATOS_PERSONAL!B:E,4,0)</f>
        <v>ROA CASTILLO</v>
      </c>
      <c r="N1855" s="4" t="str">
        <f>+VLOOKUP($J1855,DATOS_PERSONAL!B:F,5,0)</f>
        <v>OROBERLÍN S.A.S.</v>
      </c>
      <c r="O1855" s="4">
        <f>+VLOOKUP($A1855,DATOS_CAPACITACIONES!A:N,11)</f>
        <v>55</v>
      </c>
      <c r="P1855" s="4">
        <f>+VLOOKUP($A1855,DATOS_CAPACITACIONES!A:L,12)</f>
        <v>55</v>
      </c>
      <c r="Q1855" s="3">
        <f t="shared" si="28"/>
        <v>1</v>
      </c>
    </row>
    <row r="1856" spans="1:17" ht="34.5" customHeight="1" x14ac:dyDescent="0.25">
      <c r="A1856" s="2">
        <v>78</v>
      </c>
      <c r="B1856" s="4" t="str">
        <f>+VLOOKUP($A1856,DATOS_CAPACITACIONES!A:B,2,0)</f>
        <v>SST</v>
      </c>
      <c r="C1856" s="4" t="str">
        <f>+VLOOKUP($A1856,DATOS_CAPACITACIONES!A:C,3,0)</f>
        <v xml:space="preserve">Jornada de tamizaje </v>
      </c>
      <c r="D1856" s="4">
        <f>+VLOOKUP($A1856,DATOS_CAPACITACIONES!A:D,4,0)</f>
        <v>0</v>
      </c>
      <c r="E1856" s="4" t="str">
        <f>+VLOOKUP($A1856,DATOS_CAPACITACIONES!A:E,5,0)</f>
        <v>Salud Total</v>
      </c>
      <c r="F1856" s="4" t="str">
        <f>+VLOOKUP($A1856,DATOS_CAPACITACIONES!A:F,6,0)</f>
        <v>Felipe Arias</v>
      </c>
      <c r="G1856" s="4" t="str">
        <f>+VLOOKUP($A1856,DATOS_CAPACITACIONES!A:G,7,0)</f>
        <v xml:space="preserve">Finca El Pilar </v>
      </c>
      <c r="H1856" s="5">
        <f>+VLOOKUP($A1856,DATOS_CAPACITACIONES!A:H,8,0)</f>
        <v>44481</v>
      </c>
      <c r="I1856" s="4">
        <f>+VLOOKUP($A1856,DATOS_CAPACITACIONES!A:I,9,0)</f>
        <v>120</v>
      </c>
      <c r="J1856" s="2">
        <v>86053117</v>
      </c>
      <c r="K1856" s="4" t="str">
        <f>+VLOOKUP($J1856,DATOS_PERSONAL!B:C,2,0)</f>
        <v>N/A</v>
      </c>
      <c r="L1856" s="4" t="str">
        <f>+VLOOKUP($J1856,DATOS_PERSONAL!B:D,3,0)</f>
        <v xml:space="preserve"> OMAR </v>
      </c>
      <c r="M1856" s="4" t="str">
        <f>+VLOOKUP($J1856,DATOS_PERSONAL!B:E,4,0)</f>
        <v>RIVERA ESPINOSA</v>
      </c>
      <c r="N1856" s="4" t="str">
        <f>+VLOOKUP($J1856,DATOS_PERSONAL!B:F,5,0)</f>
        <v>PALMERAS CARARABO S.A.</v>
      </c>
      <c r="O1856" s="4">
        <f>+VLOOKUP($A1856,DATOS_CAPACITACIONES!A:N,11)</f>
        <v>55</v>
      </c>
      <c r="P1856" s="4">
        <f>+VLOOKUP($A1856,DATOS_CAPACITACIONES!A:L,12)</f>
        <v>55</v>
      </c>
      <c r="Q1856" s="3">
        <f t="shared" si="28"/>
        <v>1</v>
      </c>
    </row>
    <row r="1857" spans="1:17" ht="34.5" customHeight="1" x14ac:dyDescent="0.25">
      <c r="A1857" s="2">
        <v>78</v>
      </c>
      <c r="B1857" s="4" t="str">
        <f>+VLOOKUP($A1857,DATOS_CAPACITACIONES!A:B,2,0)</f>
        <v>SST</v>
      </c>
      <c r="C1857" s="4" t="str">
        <f>+VLOOKUP($A1857,DATOS_CAPACITACIONES!A:C,3,0)</f>
        <v xml:space="preserve">Jornada de tamizaje </v>
      </c>
      <c r="D1857" s="4">
        <f>+VLOOKUP($A1857,DATOS_CAPACITACIONES!A:D,4,0)</f>
        <v>0</v>
      </c>
      <c r="E1857" s="4" t="str">
        <f>+VLOOKUP($A1857,DATOS_CAPACITACIONES!A:E,5,0)</f>
        <v>Salud Total</v>
      </c>
      <c r="F1857" s="4" t="str">
        <f>+VLOOKUP($A1857,DATOS_CAPACITACIONES!A:F,6,0)</f>
        <v>Felipe Arias</v>
      </c>
      <c r="G1857" s="4" t="str">
        <f>+VLOOKUP($A1857,DATOS_CAPACITACIONES!A:G,7,0)</f>
        <v xml:space="preserve">Finca El Pilar </v>
      </c>
      <c r="H1857" s="5">
        <f>+VLOOKUP($A1857,DATOS_CAPACITACIONES!A:H,8,0)</f>
        <v>44481</v>
      </c>
      <c r="I1857" s="4">
        <f>+VLOOKUP($A1857,DATOS_CAPACITACIONES!A:I,9,0)</f>
        <v>120</v>
      </c>
      <c r="J1857" s="2">
        <v>40411297</v>
      </c>
      <c r="K1857" s="4">
        <f>+VLOOKUP($J1857,DATOS_PERSONAL!B:C,2,0)</f>
        <v>1015</v>
      </c>
      <c r="L1857" s="4" t="str">
        <f>+VLOOKUP($J1857,DATOS_PERSONAL!B:D,3,0)</f>
        <v xml:space="preserve"> ANGELICA YOHANA</v>
      </c>
      <c r="M1857" s="4" t="str">
        <f>+VLOOKUP($J1857,DATOS_PERSONAL!B:E,4,0)</f>
        <v>RINCON</v>
      </c>
      <c r="N1857" s="4" t="str">
        <f>+VLOOKUP($J1857,DATOS_PERSONAL!B:F,5,0)</f>
        <v>OROBERLÍN S.A.S.</v>
      </c>
      <c r="O1857" s="4">
        <f>+VLOOKUP($A1857,DATOS_CAPACITACIONES!A:N,11)</f>
        <v>55</v>
      </c>
      <c r="P1857" s="4">
        <f>+VLOOKUP($A1857,DATOS_CAPACITACIONES!A:L,12)</f>
        <v>55</v>
      </c>
      <c r="Q1857" s="3">
        <f t="shared" si="28"/>
        <v>1</v>
      </c>
    </row>
    <row r="1858" spans="1:17" ht="34.5" customHeight="1" x14ac:dyDescent="0.25">
      <c r="A1858" s="2">
        <v>78</v>
      </c>
      <c r="B1858" s="4" t="str">
        <f>+VLOOKUP($A1858,DATOS_CAPACITACIONES!A:B,2,0)</f>
        <v>SST</v>
      </c>
      <c r="C1858" s="4" t="str">
        <f>+VLOOKUP($A1858,DATOS_CAPACITACIONES!A:C,3,0)</f>
        <v xml:space="preserve">Jornada de tamizaje </v>
      </c>
      <c r="D1858" s="4">
        <f>+VLOOKUP($A1858,DATOS_CAPACITACIONES!A:D,4,0)</f>
        <v>0</v>
      </c>
      <c r="E1858" s="4" t="str">
        <f>+VLOOKUP($A1858,DATOS_CAPACITACIONES!A:E,5,0)</f>
        <v>Salud Total</v>
      </c>
      <c r="F1858" s="4" t="str">
        <f>+VLOOKUP($A1858,DATOS_CAPACITACIONES!A:F,6,0)</f>
        <v>Felipe Arias</v>
      </c>
      <c r="G1858" s="4" t="str">
        <f>+VLOOKUP($A1858,DATOS_CAPACITACIONES!A:G,7,0)</f>
        <v xml:space="preserve">Finca El Pilar </v>
      </c>
      <c r="H1858" s="5">
        <f>+VLOOKUP($A1858,DATOS_CAPACITACIONES!A:H,8,0)</f>
        <v>44481</v>
      </c>
      <c r="I1858" s="4">
        <f>+VLOOKUP($A1858,DATOS_CAPACITACIONES!A:I,9,0)</f>
        <v>120</v>
      </c>
      <c r="J1858" s="2">
        <v>1123514268</v>
      </c>
      <c r="K1858" s="4">
        <f>+VLOOKUP($J1858,DATOS_PERSONAL!B:C,2,0)</f>
        <v>1510</v>
      </c>
      <c r="L1858" s="4" t="str">
        <f>+VLOOKUP($J1858,DATOS_PERSONAL!B:D,3,0)</f>
        <v xml:space="preserve"> CRISTIAN ANDRES</v>
      </c>
      <c r="M1858" s="4" t="str">
        <f>+VLOOKUP($J1858,DATOS_PERSONAL!B:E,4,0)</f>
        <v>PEREZ GUAYABO</v>
      </c>
      <c r="N1858" s="4" t="str">
        <f>+VLOOKUP($J1858,DATOS_PERSONAL!B:F,5,0)</f>
        <v>OROBERLÍN S.A.S.</v>
      </c>
      <c r="O1858" s="4">
        <f>+VLOOKUP($A1858,DATOS_CAPACITACIONES!A:N,11)</f>
        <v>55</v>
      </c>
      <c r="P1858" s="4">
        <f>+VLOOKUP($A1858,DATOS_CAPACITACIONES!A:L,12)</f>
        <v>55</v>
      </c>
      <c r="Q1858" s="3">
        <f t="shared" ref="Q1858:Q1921" si="29">(P1858/O1858)</f>
        <v>1</v>
      </c>
    </row>
    <row r="1859" spans="1:17" ht="34.5" customHeight="1" x14ac:dyDescent="0.25">
      <c r="A1859" s="2">
        <v>78</v>
      </c>
      <c r="B1859" s="4" t="str">
        <f>+VLOOKUP($A1859,DATOS_CAPACITACIONES!A:B,2,0)</f>
        <v>SST</v>
      </c>
      <c r="C1859" s="4" t="str">
        <f>+VLOOKUP($A1859,DATOS_CAPACITACIONES!A:C,3,0)</f>
        <v xml:space="preserve">Jornada de tamizaje </v>
      </c>
      <c r="D1859" s="4">
        <f>+VLOOKUP($A1859,DATOS_CAPACITACIONES!A:D,4,0)</f>
        <v>0</v>
      </c>
      <c r="E1859" s="4" t="str">
        <f>+VLOOKUP($A1859,DATOS_CAPACITACIONES!A:E,5,0)</f>
        <v>Salud Total</v>
      </c>
      <c r="F1859" s="4" t="str">
        <f>+VLOOKUP($A1859,DATOS_CAPACITACIONES!A:F,6,0)</f>
        <v>Felipe Arias</v>
      </c>
      <c r="G1859" s="4" t="str">
        <f>+VLOOKUP($A1859,DATOS_CAPACITACIONES!A:G,7,0)</f>
        <v xml:space="preserve">Finca El Pilar </v>
      </c>
      <c r="H1859" s="5">
        <f>+VLOOKUP($A1859,DATOS_CAPACITACIONES!A:H,8,0)</f>
        <v>44481</v>
      </c>
      <c r="I1859" s="4">
        <f>+VLOOKUP($A1859,DATOS_CAPACITACIONES!A:I,9,0)</f>
        <v>120</v>
      </c>
      <c r="J1859" s="2">
        <v>1069755169</v>
      </c>
      <c r="K1859" s="4" t="str">
        <f>+VLOOKUP($J1859,DATOS_PERSONAL!B:C,2,0)</f>
        <v>N/A</v>
      </c>
      <c r="L1859" s="4" t="str">
        <f>+VLOOKUP($J1859,DATOS_PERSONAL!B:D,3,0)</f>
        <v xml:space="preserve"> EDUAR MANUEL</v>
      </c>
      <c r="M1859" s="4" t="str">
        <f>+VLOOKUP($J1859,DATOS_PERSONAL!B:E,4,0)</f>
        <v>PERDOMO SON</v>
      </c>
      <c r="N1859" s="4" t="str">
        <f>+VLOOKUP($J1859,DATOS_PERSONAL!B:F,5,0)</f>
        <v>PALMERAS CARARABO S.A.</v>
      </c>
      <c r="O1859" s="4">
        <f>+VLOOKUP($A1859,DATOS_CAPACITACIONES!A:N,11)</f>
        <v>55</v>
      </c>
      <c r="P1859" s="4">
        <f>+VLOOKUP($A1859,DATOS_CAPACITACIONES!A:L,12)</f>
        <v>55</v>
      </c>
      <c r="Q1859" s="3">
        <f t="shared" si="29"/>
        <v>1</v>
      </c>
    </row>
    <row r="1860" spans="1:17" ht="34.5" customHeight="1" x14ac:dyDescent="0.25">
      <c r="A1860" s="2">
        <v>78</v>
      </c>
      <c r="B1860" s="4" t="str">
        <f>+VLOOKUP($A1860,DATOS_CAPACITACIONES!A:B,2,0)</f>
        <v>SST</v>
      </c>
      <c r="C1860" s="4" t="str">
        <f>+VLOOKUP($A1860,DATOS_CAPACITACIONES!A:C,3,0)</f>
        <v xml:space="preserve">Jornada de tamizaje </v>
      </c>
      <c r="D1860" s="4">
        <f>+VLOOKUP($A1860,DATOS_CAPACITACIONES!A:D,4,0)</f>
        <v>0</v>
      </c>
      <c r="E1860" s="4" t="str">
        <f>+VLOOKUP($A1860,DATOS_CAPACITACIONES!A:E,5,0)</f>
        <v>Salud Total</v>
      </c>
      <c r="F1860" s="4" t="str">
        <f>+VLOOKUP($A1860,DATOS_CAPACITACIONES!A:F,6,0)</f>
        <v>Felipe Arias</v>
      </c>
      <c r="G1860" s="4" t="str">
        <f>+VLOOKUP($A1860,DATOS_CAPACITACIONES!A:G,7,0)</f>
        <v xml:space="preserve">Finca El Pilar </v>
      </c>
      <c r="H1860" s="5">
        <f>+VLOOKUP($A1860,DATOS_CAPACITACIONES!A:H,8,0)</f>
        <v>44481</v>
      </c>
      <c r="I1860" s="4">
        <f>+VLOOKUP($A1860,DATOS_CAPACITACIONES!A:I,9,0)</f>
        <v>120</v>
      </c>
      <c r="J1860" s="2">
        <v>17972048</v>
      </c>
      <c r="K1860" s="4">
        <f>+VLOOKUP($J1860,DATOS_PERSONAL!B:C,2,0)</f>
        <v>1450</v>
      </c>
      <c r="L1860" s="4" t="str">
        <f>+VLOOKUP($J1860,DATOS_PERSONAL!B:D,3,0)</f>
        <v>MANUEL FRANCISCO</v>
      </c>
      <c r="M1860" s="4" t="str">
        <f>+VLOOKUP($J1860,DATOS_PERSONAL!B:E,4,0)</f>
        <v xml:space="preserve">PALLARES ANAYA </v>
      </c>
      <c r="N1860" s="4" t="str">
        <f>+VLOOKUP($J1860,DATOS_PERSONAL!B:F,5,0)</f>
        <v>OROBERLÍN S.A.S.</v>
      </c>
      <c r="O1860" s="4">
        <f>+VLOOKUP($A1860,DATOS_CAPACITACIONES!A:N,11)</f>
        <v>55</v>
      </c>
      <c r="P1860" s="4">
        <f>+VLOOKUP($A1860,DATOS_CAPACITACIONES!A:L,12)</f>
        <v>55</v>
      </c>
      <c r="Q1860" s="3">
        <f t="shared" si="29"/>
        <v>1</v>
      </c>
    </row>
    <row r="1861" spans="1:17" ht="34.5" customHeight="1" x14ac:dyDescent="0.25">
      <c r="A1861" s="2">
        <v>78</v>
      </c>
      <c r="B1861" s="4" t="str">
        <f>+VLOOKUP($A1861,DATOS_CAPACITACIONES!A:B,2,0)</f>
        <v>SST</v>
      </c>
      <c r="C1861" s="4" t="str">
        <f>+VLOOKUP($A1861,DATOS_CAPACITACIONES!A:C,3,0)</f>
        <v xml:space="preserve">Jornada de tamizaje </v>
      </c>
      <c r="D1861" s="4">
        <f>+VLOOKUP($A1861,DATOS_CAPACITACIONES!A:D,4,0)</f>
        <v>0</v>
      </c>
      <c r="E1861" s="4" t="str">
        <f>+VLOOKUP($A1861,DATOS_CAPACITACIONES!A:E,5,0)</f>
        <v>Salud Total</v>
      </c>
      <c r="F1861" s="4" t="str">
        <f>+VLOOKUP($A1861,DATOS_CAPACITACIONES!A:F,6,0)</f>
        <v>Felipe Arias</v>
      </c>
      <c r="G1861" s="4" t="str">
        <f>+VLOOKUP($A1861,DATOS_CAPACITACIONES!A:G,7,0)</f>
        <v xml:space="preserve">Finca El Pilar </v>
      </c>
      <c r="H1861" s="5">
        <f>+VLOOKUP($A1861,DATOS_CAPACITACIONES!A:H,8,0)</f>
        <v>44481</v>
      </c>
      <c r="I1861" s="4">
        <f>+VLOOKUP($A1861,DATOS_CAPACITACIONES!A:I,9,0)</f>
        <v>120</v>
      </c>
      <c r="J1861" s="2">
        <v>1120571325</v>
      </c>
      <c r="K1861" s="4">
        <f>+VLOOKUP($J1861,DATOS_PERSONAL!B:C,2,0)</f>
        <v>1145</v>
      </c>
      <c r="L1861" s="4" t="str">
        <f>+VLOOKUP($J1861,DATOS_PERSONAL!B:D,3,0)</f>
        <v>WILINTON DAVID</v>
      </c>
      <c r="M1861" s="4" t="str">
        <f>+VLOOKUP($J1861,DATOS_PERSONAL!B:E,4,0)</f>
        <v xml:space="preserve">PADILLA MORALES </v>
      </c>
      <c r="N1861" s="4" t="str">
        <f>+VLOOKUP($J1861,DATOS_PERSONAL!B:F,5,0)</f>
        <v>OROBERLÍN S.A.S.</v>
      </c>
      <c r="O1861" s="4">
        <f>+VLOOKUP($A1861,DATOS_CAPACITACIONES!A:N,11)</f>
        <v>55</v>
      </c>
      <c r="P1861" s="4">
        <f>+VLOOKUP($A1861,DATOS_CAPACITACIONES!A:L,12)</f>
        <v>55</v>
      </c>
      <c r="Q1861" s="3">
        <f t="shared" si="29"/>
        <v>1</v>
      </c>
    </row>
    <row r="1862" spans="1:17" ht="34.5" customHeight="1" x14ac:dyDescent="0.25">
      <c r="A1862" s="2">
        <v>78</v>
      </c>
      <c r="B1862" s="4" t="str">
        <f>+VLOOKUP($A1862,DATOS_CAPACITACIONES!A:B,2,0)</f>
        <v>SST</v>
      </c>
      <c r="C1862" s="4" t="str">
        <f>+VLOOKUP($A1862,DATOS_CAPACITACIONES!A:C,3,0)</f>
        <v xml:space="preserve">Jornada de tamizaje </v>
      </c>
      <c r="D1862" s="4">
        <f>+VLOOKUP($A1862,DATOS_CAPACITACIONES!A:D,4,0)</f>
        <v>0</v>
      </c>
      <c r="E1862" s="4" t="str">
        <f>+VLOOKUP($A1862,DATOS_CAPACITACIONES!A:E,5,0)</f>
        <v>Salud Total</v>
      </c>
      <c r="F1862" s="4" t="str">
        <f>+VLOOKUP($A1862,DATOS_CAPACITACIONES!A:F,6,0)</f>
        <v>Felipe Arias</v>
      </c>
      <c r="G1862" s="4" t="str">
        <f>+VLOOKUP($A1862,DATOS_CAPACITACIONES!A:G,7,0)</f>
        <v xml:space="preserve">Finca El Pilar </v>
      </c>
      <c r="H1862" s="5">
        <f>+VLOOKUP($A1862,DATOS_CAPACITACIONES!A:H,8,0)</f>
        <v>44481</v>
      </c>
      <c r="I1862" s="4">
        <f>+VLOOKUP($A1862,DATOS_CAPACITACIONES!A:I,9,0)</f>
        <v>120</v>
      </c>
      <c r="J1862" s="2">
        <v>17330089</v>
      </c>
      <c r="K1862" s="4">
        <f>+VLOOKUP($J1862,DATOS_PERSONAL!B:C,2,0)</f>
        <v>1093</v>
      </c>
      <c r="L1862" s="4" t="str">
        <f>+VLOOKUP($J1862,DATOS_PERSONAL!B:D,3,0)</f>
        <v xml:space="preserve">JAVIER IGNACIO </v>
      </c>
      <c r="M1862" s="4" t="str">
        <f>+VLOOKUP($J1862,DATOS_PERSONAL!B:E,4,0)</f>
        <v xml:space="preserve">NARVAEZ SOACHE </v>
      </c>
      <c r="N1862" s="4" t="str">
        <f>+VLOOKUP($J1862,DATOS_PERSONAL!B:F,5,0)</f>
        <v>OROBERLÍN S.A.S.</v>
      </c>
      <c r="O1862" s="4">
        <f>+VLOOKUP($A1862,DATOS_CAPACITACIONES!A:N,11)</f>
        <v>55</v>
      </c>
      <c r="P1862" s="4">
        <f>+VLOOKUP($A1862,DATOS_CAPACITACIONES!A:L,12)</f>
        <v>55</v>
      </c>
      <c r="Q1862" s="3">
        <f t="shared" si="29"/>
        <v>1</v>
      </c>
    </row>
    <row r="1863" spans="1:17" ht="34.5" customHeight="1" x14ac:dyDescent="0.25">
      <c r="A1863" s="2">
        <v>78</v>
      </c>
      <c r="B1863" s="4" t="str">
        <f>+VLOOKUP($A1863,DATOS_CAPACITACIONES!A:B,2,0)</f>
        <v>SST</v>
      </c>
      <c r="C1863" s="4" t="str">
        <f>+VLOOKUP($A1863,DATOS_CAPACITACIONES!A:C,3,0)</f>
        <v xml:space="preserve">Jornada de tamizaje </v>
      </c>
      <c r="D1863" s="4">
        <f>+VLOOKUP($A1863,DATOS_CAPACITACIONES!A:D,4,0)</f>
        <v>0</v>
      </c>
      <c r="E1863" s="4" t="str">
        <f>+VLOOKUP($A1863,DATOS_CAPACITACIONES!A:E,5,0)</f>
        <v>Salud Total</v>
      </c>
      <c r="F1863" s="4" t="str">
        <f>+VLOOKUP($A1863,DATOS_CAPACITACIONES!A:F,6,0)</f>
        <v>Felipe Arias</v>
      </c>
      <c r="G1863" s="4" t="str">
        <f>+VLOOKUP($A1863,DATOS_CAPACITACIONES!A:G,7,0)</f>
        <v xml:space="preserve">Finca El Pilar </v>
      </c>
      <c r="H1863" s="5">
        <f>+VLOOKUP($A1863,DATOS_CAPACITACIONES!A:H,8,0)</f>
        <v>44481</v>
      </c>
      <c r="I1863" s="4">
        <f>+VLOOKUP($A1863,DATOS_CAPACITACIONES!A:I,9,0)</f>
        <v>120</v>
      </c>
      <c r="J1863" s="2">
        <v>40328103</v>
      </c>
      <c r="K1863" s="4">
        <f>+VLOOKUP($J1863,DATOS_PERSONAL!B:C,2,0)</f>
        <v>1030</v>
      </c>
      <c r="L1863" s="4" t="str">
        <f>+VLOOKUP($J1863,DATOS_PERSONAL!B:D,3,0)</f>
        <v>DORYS ADRIANA</v>
      </c>
      <c r="M1863" s="4" t="str">
        <f>+VLOOKUP($J1863,DATOS_PERSONAL!B:E,4,0)</f>
        <v xml:space="preserve">MORENO SANCHEZ </v>
      </c>
      <c r="N1863" s="4" t="str">
        <f>+VLOOKUP($J1863,DATOS_PERSONAL!B:F,5,0)</f>
        <v>OROBERLÍN S.A.S.</v>
      </c>
      <c r="O1863" s="4">
        <f>+VLOOKUP($A1863,DATOS_CAPACITACIONES!A:N,11)</f>
        <v>55</v>
      </c>
      <c r="P1863" s="4">
        <f>+VLOOKUP($A1863,DATOS_CAPACITACIONES!A:L,12)</f>
        <v>55</v>
      </c>
      <c r="Q1863" s="3">
        <f t="shared" si="29"/>
        <v>1</v>
      </c>
    </row>
    <row r="1864" spans="1:17" ht="34.5" customHeight="1" x14ac:dyDescent="0.25">
      <c r="A1864" s="2">
        <v>78</v>
      </c>
      <c r="B1864" s="4" t="str">
        <f>+VLOOKUP($A1864,DATOS_CAPACITACIONES!A:B,2,0)</f>
        <v>SST</v>
      </c>
      <c r="C1864" s="4" t="str">
        <f>+VLOOKUP($A1864,DATOS_CAPACITACIONES!A:C,3,0)</f>
        <v xml:space="preserve">Jornada de tamizaje </v>
      </c>
      <c r="D1864" s="4">
        <f>+VLOOKUP($A1864,DATOS_CAPACITACIONES!A:D,4,0)</f>
        <v>0</v>
      </c>
      <c r="E1864" s="4" t="str">
        <f>+VLOOKUP($A1864,DATOS_CAPACITACIONES!A:E,5,0)</f>
        <v>Salud Total</v>
      </c>
      <c r="F1864" s="4" t="str">
        <f>+VLOOKUP($A1864,DATOS_CAPACITACIONES!A:F,6,0)</f>
        <v>Felipe Arias</v>
      </c>
      <c r="G1864" s="4" t="str">
        <f>+VLOOKUP($A1864,DATOS_CAPACITACIONES!A:G,7,0)</f>
        <v xml:space="preserve">Finca El Pilar </v>
      </c>
      <c r="H1864" s="5">
        <f>+VLOOKUP($A1864,DATOS_CAPACITACIONES!A:H,8,0)</f>
        <v>44481</v>
      </c>
      <c r="I1864" s="4">
        <f>+VLOOKUP($A1864,DATOS_CAPACITACIONES!A:I,9,0)</f>
        <v>120</v>
      </c>
      <c r="J1864" s="2">
        <v>40404467</v>
      </c>
      <c r="K1864" s="4">
        <f>+VLOOKUP($J1864,DATOS_PERSONAL!B:C,2,0)</f>
        <v>1029</v>
      </c>
      <c r="L1864" s="4" t="str">
        <f>+VLOOKUP($J1864,DATOS_PERSONAL!B:D,3,0)</f>
        <v>BLANCA MARINELLA</v>
      </c>
      <c r="M1864" s="4" t="str">
        <f>+VLOOKUP($J1864,DATOS_PERSONAL!B:E,4,0)</f>
        <v xml:space="preserve">MORENO SANCHEZ </v>
      </c>
      <c r="N1864" s="4" t="str">
        <f>+VLOOKUP($J1864,DATOS_PERSONAL!B:F,5,0)</f>
        <v>OROBERLÍN S.A.S.</v>
      </c>
      <c r="O1864" s="4">
        <f>+VLOOKUP($A1864,DATOS_CAPACITACIONES!A:N,11)</f>
        <v>55</v>
      </c>
      <c r="P1864" s="4">
        <f>+VLOOKUP($A1864,DATOS_CAPACITACIONES!A:L,12)</f>
        <v>55</v>
      </c>
      <c r="Q1864" s="3">
        <f t="shared" si="29"/>
        <v>1</v>
      </c>
    </row>
    <row r="1865" spans="1:17" ht="34.5" customHeight="1" x14ac:dyDescent="0.25">
      <c r="A1865" s="2">
        <v>78</v>
      </c>
      <c r="B1865" s="4" t="str">
        <f>+VLOOKUP($A1865,DATOS_CAPACITACIONES!A:B,2,0)</f>
        <v>SST</v>
      </c>
      <c r="C1865" s="4" t="str">
        <f>+VLOOKUP($A1865,DATOS_CAPACITACIONES!A:C,3,0)</f>
        <v xml:space="preserve">Jornada de tamizaje </v>
      </c>
      <c r="D1865" s="4">
        <f>+VLOOKUP($A1865,DATOS_CAPACITACIONES!A:D,4,0)</f>
        <v>0</v>
      </c>
      <c r="E1865" s="4" t="str">
        <f>+VLOOKUP($A1865,DATOS_CAPACITACIONES!A:E,5,0)</f>
        <v>Salud Total</v>
      </c>
      <c r="F1865" s="4" t="str">
        <f>+VLOOKUP($A1865,DATOS_CAPACITACIONES!A:F,6,0)</f>
        <v>Felipe Arias</v>
      </c>
      <c r="G1865" s="4" t="str">
        <f>+VLOOKUP($A1865,DATOS_CAPACITACIONES!A:G,7,0)</f>
        <v xml:space="preserve">Finca El Pilar </v>
      </c>
      <c r="H1865" s="5">
        <f>+VLOOKUP($A1865,DATOS_CAPACITACIONES!A:H,8,0)</f>
        <v>44481</v>
      </c>
      <c r="I1865" s="4">
        <f>+VLOOKUP($A1865,DATOS_CAPACITACIONES!A:I,9,0)</f>
        <v>120</v>
      </c>
      <c r="J1865" s="2">
        <v>40326125</v>
      </c>
      <c r="K1865" s="4">
        <f>+VLOOKUP($J1865,DATOS_PERSONAL!B:C,2,0)</f>
        <v>1129</v>
      </c>
      <c r="L1865" s="4" t="str">
        <f>+VLOOKUP($J1865,DATOS_PERSONAL!B:D,3,0)</f>
        <v>LILIANA ANDREA</v>
      </c>
      <c r="M1865" s="4" t="str">
        <f>+VLOOKUP($J1865,DATOS_PERSONAL!B:E,4,0)</f>
        <v xml:space="preserve">MORENO NARVAEZ </v>
      </c>
      <c r="N1865" s="4" t="str">
        <f>+VLOOKUP($J1865,DATOS_PERSONAL!B:F,5,0)</f>
        <v>OROBERLÍN S.A.S.</v>
      </c>
      <c r="O1865" s="4">
        <f>+VLOOKUP($A1865,DATOS_CAPACITACIONES!A:N,11)</f>
        <v>55</v>
      </c>
      <c r="P1865" s="4">
        <f>+VLOOKUP($A1865,DATOS_CAPACITACIONES!A:L,12)</f>
        <v>55</v>
      </c>
      <c r="Q1865" s="3">
        <f t="shared" si="29"/>
        <v>1</v>
      </c>
    </row>
    <row r="1866" spans="1:17" ht="34.5" customHeight="1" x14ac:dyDescent="0.25">
      <c r="A1866" s="2">
        <v>78</v>
      </c>
      <c r="B1866" s="4" t="str">
        <f>+VLOOKUP($A1866,DATOS_CAPACITACIONES!A:B,2,0)</f>
        <v>SST</v>
      </c>
      <c r="C1866" s="4" t="str">
        <f>+VLOOKUP($A1866,DATOS_CAPACITACIONES!A:C,3,0)</f>
        <v xml:space="preserve">Jornada de tamizaje </v>
      </c>
      <c r="D1866" s="4">
        <f>+VLOOKUP($A1866,DATOS_CAPACITACIONES!A:D,4,0)</f>
        <v>0</v>
      </c>
      <c r="E1866" s="4" t="str">
        <f>+VLOOKUP($A1866,DATOS_CAPACITACIONES!A:E,5,0)</f>
        <v>Salud Total</v>
      </c>
      <c r="F1866" s="4" t="str">
        <f>+VLOOKUP($A1866,DATOS_CAPACITACIONES!A:F,6,0)</f>
        <v>Felipe Arias</v>
      </c>
      <c r="G1866" s="4" t="str">
        <f>+VLOOKUP($A1866,DATOS_CAPACITACIONES!A:G,7,0)</f>
        <v xml:space="preserve">Finca El Pilar </v>
      </c>
      <c r="H1866" s="5">
        <f>+VLOOKUP($A1866,DATOS_CAPACITACIONES!A:H,8,0)</f>
        <v>44481</v>
      </c>
      <c r="I1866" s="4">
        <f>+VLOOKUP($A1866,DATOS_CAPACITACIONES!A:I,9,0)</f>
        <v>120</v>
      </c>
      <c r="J1866" s="2">
        <v>1121873605</v>
      </c>
      <c r="K1866" s="4">
        <f>+VLOOKUP($J1866,DATOS_PERSONAL!B:C,2,0)</f>
        <v>1376</v>
      </c>
      <c r="L1866" s="4" t="str">
        <f>+VLOOKUP($J1866,DATOS_PERSONAL!B:D,3,0)</f>
        <v>ANDRES</v>
      </c>
      <c r="M1866" s="4" t="str">
        <f>+VLOOKUP($J1866,DATOS_PERSONAL!B:E,4,0)</f>
        <v xml:space="preserve">MONTEJO PLAZAS </v>
      </c>
      <c r="N1866" s="4" t="str">
        <f>+VLOOKUP($J1866,DATOS_PERSONAL!B:F,5,0)</f>
        <v>OROBERLÍN S.A.S.</v>
      </c>
      <c r="O1866" s="4">
        <f>+VLOOKUP($A1866,DATOS_CAPACITACIONES!A:N,11)</f>
        <v>55</v>
      </c>
      <c r="P1866" s="4">
        <f>+VLOOKUP($A1866,DATOS_CAPACITACIONES!A:L,12)</f>
        <v>55</v>
      </c>
      <c r="Q1866" s="3">
        <f t="shared" si="29"/>
        <v>1</v>
      </c>
    </row>
    <row r="1867" spans="1:17" ht="34.5" customHeight="1" x14ac:dyDescent="0.25">
      <c r="A1867" s="2">
        <v>78</v>
      </c>
      <c r="B1867" s="4" t="str">
        <f>+VLOOKUP($A1867,DATOS_CAPACITACIONES!A:B,2,0)</f>
        <v>SST</v>
      </c>
      <c r="C1867" s="4" t="str">
        <f>+VLOOKUP($A1867,DATOS_CAPACITACIONES!A:C,3,0)</f>
        <v xml:space="preserve">Jornada de tamizaje </v>
      </c>
      <c r="D1867" s="4">
        <f>+VLOOKUP($A1867,DATOS_CAPACITACIONES!A:D,4,0)</f>
        <v>0</v>
      </c>
      <c r="E1867" s="4" t="str">
        <f>+VLOOKUP($A1867,DATOS_CAPACITACIONES!A:E,5,0)</f>
        <v>Salud Total</v>
      </c>
      <c r="F1867" s="4" t="str">
        <f>+VLOOKUP($A1867,DATOS_CAPACITACIONES!A:F,6,0)</f>
        <v>Felipe Arias</v>
      </c>
      <c r="G1867" s="4" t="str">
        <f>+VLOOKUP($A1867,DATOS_CAPACITACIONES!A:G,7,0)</f>
        <v xml:space="preserve">Finca El Pilar </v>
      </c>
      <c r="H1867" s="5">
        <f>+VLOOKUP($A1867,DATOS_CAPACITACIONES!A:H,8,0)</f>
        <v>44481</v>
      </c>
      <c r="I1867" s="4">
        <f>+VLOOKUP($A1867,DATOS_CAPACITACIONES!A:I,9,0)</f>
        <v>120</v>
      </c>
      <c r="J1867" s="2">
        <v>77103898</v>
      </c>
      <c r="K1867" s="4">
        <f>+VLOOKUP($J1867,DATOS_PERSONAL!B:C,2,0)</f>
        <v>1347</v>
      </c>
      <c r="L1867" s="4" t="str">
        <f>+VLOOKUP($J1867,DATOS_PERSONAL!B:D,3,0)</f>
        <v xml:space="preserve"> JHANDY EMIRO</v>
      </c>
      <c r="M1867" s="4" t="str">
        <f>+VLOOKUP($J1867,DATOS_PERSONAL!B:E,4,0)</f>
        <v>MARTINEZ OSPINO</v>
      </c>
      <c r="N1867" s="4" t="str">
        <f>+VLOOKUP($J1867,DATOS_PERSONAL!B:F,5,0)</f>
        <v>OROBERLÍN S.A.S.</v>
      </c>
      <c r="O1867" s="4">
        <f>+VLOOKUP($A1867,DATOS_CAPACITACIONES!A:N,11)</f>
        <v>55</v>
      </c>
      <c r="P1867" s="4">
        <f>+VLOOKUP($A1867,DATOS_CAPACITACIONES!A:L,12)</f>
        <v>55</v>
      </c>
      <c r="Q1867" s="3">
        <f t="shared" si="29"/>
        <v>1</v>
      </c>
    </row>
    <row r="1868" spans="1:17" ht="34.5" customHeight="1" x14ac:dyDescent="0.25">
      <c r="A1868" s="2">
        <v>78</v>
      </c>
      <c r="B1868" s="4" t="str">
        <f>+VLOOKUP($A1868,DATOS_CAPACITACIONES!A:B,2,0)</f>
        <v>SST</v>
      </c>
      <c r="C1868" s="4" t="str">
        <f>+VLOOKUP($A1868,DATOS_CAPACITACIONES!A:C,3,0)</f>
        <v xml:space="preserve">Jornada de tamizaje </v>
      </c>
      <c r="D1868" s="4">
        <f>+VLOOKUP($A1868,DATOS_CAPACITACIONES!A:D,4,0)</f>
        <v>0</v>
      </c>
      <c r="E1868" s="4" t="str">
        <f>+VLOOKUP($A1868,DATOS_CAPACITACIONES!A:E,5,0)</f>
        <v>Salud Total</v>
      </c>
      <c r="F1868" s="4" t="str">
        <f>+VLOOKUP($A1868,DATOS_CAPACITACIONES!A:F,6,0)</f>
        <v>Felipe Arias</v>
      </c>
      <c r="G1868" s="4" t="str">
        <f>+VLOOKUP($A1868,DATOS_CAPACITACIONES!A:G,7,0)</f>
        <v xml:space="preserve">Finca El Pilar </v>
      </c>
      <c r="H1868" s="5">
        <f>+VLOOKUP($A1868,DATOS_CAPACITACIONES!A:H,8,0)</f>
        <v>44481</v>
      </c>
      <c r="I1868" s="4">
        <f>+VLOOKUP($A1868,DATOS_CAPACITACIONES!A:I,9,0)</f>
        <v>120</v>
      </c>
      <c r="J1868" s="2">
        <v>7837936</v>
      </c>
      <c r="K1868" s="4">
        <f>+VLOOKUP($J1868,DATOS_PERSONAL!B:C,2,0)</f>
        <v>1011</v>
      </c>
      <c r="L1868" s="4" t="str">
        <f>+VLOOKUP($J1868,DATOS_PERSONAL!B:D,3,0)</f>
        <v xml:space="preserve"> WILSON</v>
      </c>
      <c r="M1868" s="4" t="str">
        <f>+VLOOKUP($J1868,DATOS_PERSONAL!B:E,4,0)</f>
        <v>LOPEZ RINCON</v>
      </c>
      <c r="N1868" s="4" t="str">
        <f>+VLOOKUP($J1868,DATOS_PERSONAL!B:F,5,0)</f>
        <v>OROBERLÍN S.A.S.</v>
      </c>
      <c r="O1868" s="4">
        <f>+VLOOKUP($A1868,DATOS_CAPACITACIONES!A:N,11)</f>
        <v>55</v>
      </c>
      <c r="P1868" s="4">
        <f>+VLOOKUP($A1868,DATOS_CAPACITACIONES!A:L,12)</f>
        <v>55</v>
      </c>
      <c r="Q1868" s="3">
        <f t="shared" si="29"/>
        <v>1</v>
      </c>
    </row>
    <row r="1869" spans="1:17" ht="34.5" customHeight="1" x14ac:dyDescent="0.25">
      <c r="A1869" s="2">
        <v>78</v>
      </c>
      <c r="B1869" s="4" t="str">
        <f>+VLOOKUP($A1869,DATOS_CAPACITACIONES!A:B,2,0)</f>
        <v>SST</v>
      </c>
      <c r="C1869" s="4" t="str">
        <f>+VLOOKUP($A1869,DATOS_CAPACITACIONES!A:C,3,0)</f>
        <v xml:space="preserve">Jornada de tamizaje </v>
      </c>
      <c r="D1869" s="4">
        <f>+VLOOKUP($A1869,DATOS_CAPACITACIONES!A:D,4,0)</f>
        <v>0</v>
      </c>
      <c r="E1869" s="4" t="str">
        <f>+VLOOKUP($A1869,DATOS_CAPACITACIONES!A:E,5,0)</f>
        <v>Salud Total</v>
      </c>
      <c r="F1869" s="4" t="str">
        <f>+VLOOKUP($A1869,DATOS_CAPACITACIONES!A:F,6,0)</f>
        <v>Felipe Arias</v>
      </c>
      <c r="G1869" s="4" t="str">
        <f>+VLOOKUP($A1869,DATOS_CAPACITACIONES!A:G,7,0)</f>
        <v xml:space="preserve">Finca El Pilar </v>
      </c>
      <c r="H1869" s="5">
        <f>+VLOOKUP($A1869,DATOS_CAPACITACIONES!A:H,8,0)</f>
        <v>44481</v>
      </c>
      <c r="I1869" s="4">
        <f>+VLOOKUP($A1869,DATOS_CAPACITACIONES!A:I,9,0)</f>
        <v>120</v>
      </c>
      <c r="J1869" s="2">
        <v>7837811</v>
      </c>
      <c r="K1869" s="4" t="str">
        <f>+VLOOKUP($J1869,DATOS_PERSONAL!B:C,2,0)</f>
        <v>N/A</v>
      </c>
      <c r="L1869" s="4" t="str">
        <f>+VLOOKUP($J1869,DATOS_PERSONAL!B:D,3,0)</f>
        <v xml:space="preserve">ESTEBAN </v>
      </c>
      <c r="M1869" s="4" t="str">
        <f>+VLOOKUP($J1869,DATOS_PERSONAL!B:E,4,0)</f>
        <v>LOPEZ</v>
      </c>
      <c r="N1869" s="4" t="str">
        <f>+VLOOKUP($J1869,DATOS_PERSONAL!B:F,5,0)</f>
        <v>OROBERLÍN S.A.S.</v>
      </c>
      <c r="O1869" s="4">
        <f>+VLOOKUP($A1869,DATOS_CAPACITACIONES!A:N,11)</f>
        <v>55</v>
      </c>
      <c r="P1869" s="4">
        <f>+VLOOKUP($A1869,DATOS_CAPACITACIONES!A:L,12)</f>
        <v>55</v>
      </c>
      <c r="Q1869" s="3">
        <f t="shared" si="29"/>
        <v>1</v>
      </c>
    </row>
    <row r="1870" spans="1:17" ht="34.5" customHeight="1" x14ac:dyDescent="0.25">
      <c r="A1870" s="2">
        <v>78</v>
      </c>
      <c r="B1870" s="4" t="str">
        <f>+VLOOKUP($A1870,DATOS_CAPACITACIONES!A:B,2,0)</f>
        <v>SST</v>
      </c>
      <c r="C1870" s="4" t="str">
        <f>+VLOOKUP($A1870,DATOS_CAPACITACIONES!A:C,3,0)</f>
        <v xml:space="preserve">Jornada de tamizaje </v>
      </c>
      <c r="D1870" s="4">
        <f>+VLOOKUP($A1870,DATOS_CAPACITACIONES!A:D,4,0)</f>
        <v>0</v>
      </c>
      <c r="E1870" s="4" t="str">
        <f>+VLOOKUP($A1870,DATOS_CAPACITACIONES!A:E,5,0)</f>
        <v>Salud Total</v>
      </c>
      <c r="F1870" s="4" t="str">
        <f>+VLOOKUP($A1870,DATOS_CAPACITACIONES!A:F,6,0)</f>
        <v>Felipe Arias</v>
      </c>
      <c r="G1870" s="4" t="str">
        <f>+VLOOKUP($A1870,DATOS_CAPACITACIONES!A:G,7,0)</f>
        <v xml:space="preserve">Finca El Pilar </v>
      </c>
      <c r="H1870" s="5">
        <f>+VLOOKUP($A1870,DATOS_CAPACITACIONES!A:H,8,0)</f>
        <v>44481</v>
      </c>
      <c r="I1870" s="4">
        <f>+VLOOKUP($A1870,DATOS_CAPACITACIONES!A:I,9,0)</f>
        <v>120</v>
      </c>
      <c r="J1870" s="2">
        <v>1143826359</v>
      </c>
      <c r="K1870" s="4" t="str">
        <f>+VLOOKUP($J1870,DATOS_PERSONAL!B:C,2,0)</f>
        <v>N/A</v>
      </c>
      <c r="L1870" s="4" t="str">
        <f>+VLOOKUP($J1870,DATOS_PERSONAL!B:D,3,0)</f>
        <v>ANDERSON</v>
      </c>
      <c r="M1870" s="4" t="str">
        <f>+VLOOKUP($J1870,DATOS_PERSONAL!B:E,4,0)</f>
        <v xml:space="preserve">LARRAHONDO MARTINEZ </v>
      </c>
      <c r="N1870" s="4" t="str">
        <f>+VLOOKUP($J1870,DATOS_PERSONAL!B:F,5,0)</f>
        <v>PALMERAS CARARABO S.A.</v>
      </c>
      <c r="O1870" s="4">
        <f>+VLOOKUP($A1870,DATOS_CAPACITACIONES!A:N,11)</f>
        <v>55</v>
      </c>
      <c r="P1870" s="4">
        <f>+VLOOKUP($A1870,DATOS_CAPACITACIONES!A:L,12)</f>
        <v>55</v>
      </c>
      <c r="Q1870" s="3">
        <f t="shared" si="29"/>
        <v>1</v>
      </c>
    </row>
    <row r="1871" spans="1:17" ht="34.5" customHeight="1" x14ac:dyDescent="0.25">
      <c r="A1871" s="2">
        <v>78</v>
      </c>
      <c r="B1871" s="4" t="str">
        <f>+VLOOKUP($A1871,DATOS_CAPACITACIONES!A:B,2,0)</f>
        <v>SST</v>
      </c>
      <c r="C1871" s="4" t="str">
        <f>+VLOOKUP($A1871,DATOS_CAPACITACIONES!A:C,3,0)</f>
        <v xml:space="preserve">Jornada de tamizaje </v>
      </c>
      <c r="D1871" s="4">
        <f>+VLOOKUP($A1871,DATOS_CAPACITACIONES!A:D,4,0)</f>
        <v>0</v>
      </c>
      <c r="E1871" s="4" t="str">
        <f>+VLOOKUP($A1871,DATOS_CAPACITACIONES!A:E,5,0)</f>
        <v>Salud Total</v>
      </c>
      <c r="F1871" s="4" t="str">
        <f>+VLOOKUP($A1871,DATOS_CAPACITACIONES!A:F,6,0)</f>
        <v>Felipe Arias</v>
      </c>
      <c r="G1871" s="4" t="str">
        <f>+VLOOKUP($A1871,DATOS_CAPACITACIONES!A:G,7,0)</f>
        <v xml:space="preserve">Finca El Pilar </v>
      </c>
      <c r="H1871" s="5">
        <f>+VLOOKUP($A1871,DATOS_CAPACITACIONES!A:H,8,0)</f>
        <v>44481</v>
      </c>
      <c r="I1871" s="4">
        <f>+VLOOKUP($A1871,DATOS_CAPACITACIONES!A:I,9,0)</f>
        <v>120</v>
      </c>
      <c r="J1871" s="2">
        <v>1121819496</v>
      </c>
      <c r="K1871" s="4">
        <f>+VLOOKUP($J1871,DATOS_PERSONAL!B:C,2,0)</f>
        <v>1008</v>
      </c>
      <c r="L1871" s="4" t="str">
        <f>+VLOOKUP($J1871,DATOS_PERSONAL!B:D,3,0)</f>
        <v xml:space="preserve"> OMAR JOSE</v>
      </c>
      <c r="M1871" s="4" t="str">
        <f>+VLOOKUP($J1871,DATOS_PERSONAL!B:E,4,0)</f>
        <v>HERNANDEZ RUIZ</v>
      </c>
      <c r="N1871" s="4" t="str">
        <f>+VLOOKUP($J1871,DATOS_PERSONAL!B:F,5,0)</f>
        <v>OROBERLÍN S.A.S.</v>
      </c>
      <c r="O1871" s="4">
        <f>+VLOOKUP($A1871,DATOS_CAPACITACIONES!A:N,11)</f>
        <v>55</v>
      </c>
      <c r="P1871" s="4">
        <f>+VLOOKUP($A1871,DATOS_CAPACITACIONES!A:L,12)</f>
        <v>55</v>
      </c>
      <c r="Q1871" s="3">
        <f t="shared" si="29"/>
        <v>1</v>
      </c>
    </row>
    <row r="1872" spans="1:17" ht="34.5" customHeight="1" x14ac:dyDescent="0.25">
      <c r="A1872" s="2">
        <v>78</v>
      </c>
      <c r="B1872" s="4" t="str">
        <f>+VLOOKUP($A1872,DATOS_CAPACITACIONES!A:B,2,0)</f>
        <v>SST</v>
      </c>
      <c r="C1872" s="4" t="str">
        <f>+VLOOKUP($A1872,DATOS_CAPACITACIONES!A:C,3,0)</f>
        <v xml:space="preserve">Jornada de tamizaje </v>
      </c>
      <c r="D1872" s="4">
        <f>+VLOOKUP($A1872,DATOS_CAPACITACIONES!A:D,4,0)</f>
        <v>0</v>
      </c>
      <c r="E1872" s="4" t="str">
        <f>+VLOOKUP($A1872,DATOS_CAPACITACIONES!A:E,5,0)</f>
        <v>Salud Total</v>
      </c>
      <c r="F1872" s="4" t="str">
        <f>+VLOOKUP($A1872,DATOS_CAPACITACIONES!A:F,6,0)</f>
        <v>Felipe Arias</v>
      </c>
      <c r="G1872" s="4" t="str">
        <f>+VLOOKUP($A1872,DATOS_CAPACITACIONES!A:G,7,0)</f>
        <v xml:space="preserve">Finca El Pilar </v>
      </c>
      <c r="H1872" s="5">
        <f>+VLOOKUP($A1872,DATOS_CAPACITACIONES!A:H,8,0)</f>
        <v>44481</v>
      </c>
      <c r="I1872" s="4">
        <f>+VLOOKUP($A1872,DATOS_CAPACITACIONES!A:I,9,0)</f>
        <v>120</v>
      </c>
      <c r="J1872" s="2">
        <v>1121934150</v>
      </c>
      <c r="K1872" s="4">
        <f>+VLOOKUP($J1872,DATOS_PERSONAL!B:C,2,0)</f>
        <v>1058</v>
      </c>
      <c r="L1872" s="4" t="str">
        <f>+VLOOKUP($J1872,DATOS_PERSONAL!B:D,3,0)</f>
        <v xml:space="preserve"> YULIAN ANDRES</v>
      </c>
      <c r="M1872" s="4" t="str">
        <f>+VLOOKUP($J1872,DATOS_PERSONAL!B:E,4,0)</f>
        <v>HERNANDEZ MORENO</v>
      </c>
      <c r="N1872" s="4" t="str">
        <f>+VLOOKUP($J1872,DATOS_PERSONAL!B:F,5,0)</f>
        <v>OROBERLÍN S.A.S.</v>
      </c>
      <c r="O1872" s="4">
        <f>+VLOOKUP($A1872,DATOS_CAPACITACIONES!A:N,11)</f>
        <v>55</v>
      </c>
      <c r="P1872" s="4">
        <f>+VLOOKUP($A1872,DATOS_CAPACITACIONES!A:L,12)</f>
        <v>55</v>
      </c>
      <c r="Q1872" s="3">
        <f t="shared" si="29"/>
        <v>1</v>
      </c>
    </row>
    <row r="1873" spans="1:17" ht="34.5" customHeight="1" x14ac:dyDescent="0.25">
      <c r="A1873" s="2">
        <v>78</v>
      </c>
      <c r="B1873" s="4" t="str">
        <f>+VLOOKUP($A1873,DATOS_CAPACITACIONES!A:B,2,0)</f>
        <v>SST</v>
      </c>
      <c r="C1873" s="4" t="str">
        <f>+VLOOKUP($A1873,DATOS_CAPACITACIONES!A:C,3,0)</f>
        <v xml:space="preserve">Jornada de tamizaje </v>
      </c>
      <c r="D1873" s="4">
        <f>+VLOOKUP($A1873,DATOS_CAPACITACIONES!A:D,4,0)</f>
        <v>0</v>
      </c>
      <c r="E1873" s="4" t="str">
        <f>+VLOOKUP($A1873,DATOS_CAPACITACIONES!A:E,5,0)</f>
        <v>Salud Total</v>
      </c>
      <c r="F1873" s="4" t="str">
        <f>+VLOOKUP($A1873,DATOS_CAPACITACIONES!A:F,6,0)</f>
        <v>Felipe Arias</v>
      </c>
      <c r="G1873" s="4" t="str">
        <f>+VLOOKUP($A1873,DATOS_CAPACITACIONES!A:G,7,0)</f>
        <v xml:space="preserve">Finca El Pilar </v>
      </c>
      <c r="H1873" s="5">
        <f>+VLOOKUP($A1873,DATOS_CAPACITACIONES!A:H,8,0)</f>
        <v>44481</v>
      </c>
      <c r="I1873" s="4">
        <f>+VLOOKUP($A1873,DATOS_CAPACITACIONES!A:I,9,0)</f>
        <v>120</v>
      </c>
      <c r="J1873" s="2">
        <v>1007329990</v>
      </c>
      <c r="K1873" s="4">
        <f>+VLOOKUP($J1873,DATOS_PERSONAL!B:C,2,0)</f>
        <v>1101</v>
      </c>
      <c r="L1873" s="4" t="str">
        <f>+VLOOKUP($J1873,DATOS_PERSONAL!B:D,3,0)</f>
        <v>ADRIANA</v>
      </c>
      <c r="M1873" s="4" t="str">
        <f>+VLOOKUP($J1873,DATOS_PERSONAL!B:E,4,0)</f>
        <v xml:space="preserve">HERNANDEZ LONDOÑO </v>
      </c>
      <c r="N1873" s="4" t="str">
        <f>+VLOOKUP($J1873,DATOS_PERSONAL!B:F,5,0)</f>
        <v>OROBERLÍN S.A.S.</v>
      </c>
      <c r="O1873" s="4">
        <f>+VLOOKUP($A1873,DATOS_CAPACITACIONES!A:N,11)</f>
        <v>55</v>
      </c>
      <c r="P1873" s="4">
        <f>+VLOOKUP($A1873,DATOS_CAPACITACIONES!A:L,12)</f>
        <v>55</v>
      </c>
      <c r="Q1873" s="3">
        <f t="shared" si="29"/>
        <v>1</v>
      </c>
    </row>
    <row r="1874" spans="1:17" ht="34.5" customHeight="1" x14ac:dyDescent="0.25">
      <c r="A1874" s="2">
        <v>78</v>
      </c>
      <c r="B1874" s="4" t="str">
        <f>+VLOOKUP($A1874,DATOS_CAPACITACIONES!A:B,2,0)</f>
        <v>SST</v>
      </c>
      <c r="C1874" s="4" t="str">
        <f>+VLOOKUP($A1874,DATOS_CAPACITACIONES!A:C,3,0)</f>
        <v xml:space="preserve">Jornada de tamizaje </v>
      </c>
      <c r="D1874" s="4">
        <f>+VLOOKUP($A1874,DATOS_CAPACITACIONES!A:D,4,0)</f>
        <v>0</v>
      </c>
      <c r="E1874" s="4" t="str">
        <f>+VLOOKUP($A1874,DATOS_CAPACITACIONES!A:E,5,0)</f>
        <v>Salud Total</v>
      </c>
      <c r="F1874" s="4" t="str">
        <f>+VLOOKUP($A1874,DATOS_CAPACITACIONES!A:F,6,0)</f>
        <v>Felipe Arias</v>
      </c>
      <c r="G1874" s="4" t="str">
        <f>+VLOOKUP($A1874,DATOS_CAPACITACIONES!A:G,7,0)</f>
        <v xml:space="preserve">Finca El Pilar </v>
      </c>
      <c r="H1874" s="5">
        <f>+VLOOKUP($A1874,DATOS_CAPACITACIONES!A:H,8,0)</f>
        <v>44481</v>
      </c>
      <c r="I1874" s="4">
        <f>+VLOOKUP($A1874,DATOS_CAPACITACIONES!A:I,9,0)</f>
        <v>120</v>
      </c>
      <c r="J1874" s="2">
        <v>1123115110</v>
      </c>
      <c r="K1874" s="4">
        <f>+VLOOKUP($J1874,DATOS_PERSONAL!B:C,2,0)</f>
        <v>1371</v>
      </c>
      <c r="L1874" s="4" t="str">
        <f>+VLOOKUP($J1874,DATOS_PERSONAL!B:D,3,0)</f>
        <v>MARINELLY</v>
      </c>
      <c r="M1874" s="4" t="str">
        <f>+VLOOKUP($J1874,DATOS_PERSONAL!B:E,4,0)</f>
        <v xml:space="preserve">HERNANDEZ JILGUERO </v>
      </c>
      <c r="N1874" s="4" t="str">
        <f>+VLOOKUP($J1874,DATOS_PERSONAL!B:F,5,0)</f>
        <v>OROBERLÍN S.A.S.</v>
      </c>
      <c r="O1874" s="4">
        <f>+VLOOKUP($A1874,DATOS_CAPACITACIONES!A:N,11)</f>
        <v>55</v>
      </c>
      <c r="P1874" s="4">
        <f>+VLOOKUP($A1874,DATOS_CAPACITACIONES!A:L,12)</f>
        <v>55</v>
      </c>
      <c r="Q1874" s="3">
        <f t="shared" si="29"/>
        <v>1</v>
      </c>
    </row>
    <row r="1875" spans="1:17" ht="34.5" customHeight="1" x14ac:dyDescent="0.25">
      <c r="A1875" s="2">
        <v>78</v>
      </c>
      <c r="B1875" s="4" t="str">
        <f>+VLOOKUP($A1875,DATOS_CAPACITACIONES!A:B,2,0)</f>
        <v>SST</v>
      </c>
      <c r="C1875" s="4" t="str">
        <f>+VLOOKUP($A1875,DATOS_CAPACITACIONES!A:C,3,0)</f>
        <v xml:space="preserve">Jornada de tamizaje </v>
      </c>
      <c r="D1875" s="4">
        <f>+VLOOKUP($A1875,DATOS_CAPACITACIONES!A:D,4,0)</f>
        <v>0</v>
      </c>
      <c r="E1875" s="4" t="str">
        <f>+VLOOKUP($A1875,DATOS_CAPACITACIONES!A:E,5,0)</f>
        <v>Salud Total</v>
      </c>
      <c r="F1875" s="4" t="str">
        <f>+VLOOKUP($A1875,DATOS_CAPACITACIONES!A:F,6,0)</f>
        <v>Felipe Arias</v>
      </c>
      <c r="G1875" s="4" t="str">
        <f>+VLOOKUP($A1875,DATOS_CAPACITACIONES!A:G,7,0)</f>
        <v xml:space="preserve">Finca El Pilar </v>
      </c>
      <c r="H1875" s="5">
        <f>+VLOOKUP($A1875,DATOS_CAPACITACIONES!A:H,8,0)</f>
        <v>44481</v>
      </c>
      <c r="I1875" s="4">
        <f>+VLOOKUP($A1875,DATOS_CAPACITACIONES!A:I,9,0)</f>
        <v>120</v>
      </c>
      <c r="J1875" s="2">
        <v>17490003</v>
      </c>
      <c r="K1875" s="4">
        <f>+VLOOKUP($J1875,DATOS_PERSONAL!B:C,2,0)</f>
        <v>1007</v>
      </c>
      <c r="L1875" s="4" t="str">
        <f>+VLOOKUP($J1875,DATOS_PERSONAL!B:D,3,0)</f>
        <v xml:space="preserve">NICANOR </v>
      </c>
      <c r="M1875" s="4" t="str">
        <f>+VLOOKUP($J1875,DATOS_PERSONAL!B:E,4,0)</f>
        <v xml:space="preserve">HERNANDEZ HERNANDEZ </v>
      </c>
      <c r="N1875" s="4" t="str">
        <f>+VLOOKUP($J1875,DATOS_PERSONAL!B:F,5,0)</f>
        <v>OROBERLÍN S.A.S.</v>
      </c>
      <c r="O1875" s="4">
        <f>+VLOOKUP($A1875,DATOS_CAPACITACIONES!A:N,11)</f>
        <v>55</v>
      </c>
      <c r="P1875" s="4">
        <f>+VLOOKUP($A1875,DATOS_CAPACITACIONES!A:L,12)</f>
        <v>55</v>
      </c>
      <c r="Q1875" s="3">
        <f t="shared" si="29"/>
        <v>1</v>
      </c>
    </row>
    <row r="1876" spans="1:17" ht="34.5" customHeight="1" x14ac:dyDescent="0.25">
      <c r="A1876" s="2">
        <v>78</v>
      </c>
      <c r="B1876" s="4" t="str">
        <f>+VLOOKUP($A1876,DATOS_CAPACITACIONES!A:B,2,0)</f>
        <v>SST</v>
      </c>
      <c r="C1876" s="4" t="str">
        <f>+VLOOKUP($A1876,DATOS_CAPACITACIONES!A:C,3,0)</f>
        <v xml:space="preserve">Jornada de tamizaje </v>
      </c>
      <c r="D1876" s="4">
        <f>+VLOOKUP($A1876,DATOS_CAPACITACIONES!A:D,4,0)</f>
        <v>0</v>
      </c>
      <c r="E1876" s="4" t="str">
        <f>+VLOOKUP($A1876,DATOS_CAPACITACIONES!A:E,5,0)</f>
        <v>Salud Total</v>
      </c>
      <c r="F1876" s="4" t="str">
        <f>+VLOOKUP($A1876,DATOS_CAPACITACIONES!A:F,6,0)</f>
        <v>Felipe Arias</v>
      </c>
      <c r="G1876" s="4" t="str">
        <f>+VLOOKUP($A1876,DATOS_CAPACITACIONES!A:G,7,0)</f>
        <v xml:space="preserve">Finca El Pilar </v>
      </c>
      <c r="H1876" s="5">
        <f>+VLOOKUP($A1876,DATOS_CAPACITACIONES!A:H,8,0)</f>
        <v>44481</v>
      </c>
      <c r="I1876" s="4">
        <f>+VLOOKUP($A1876,DATOS_CAPACITACIONES!A:I,9,0)</f>
        <v>120</v>
      </c>
      <c r="J1876" s="2">
        <v>1123116171</v>
      </c>
      <c r="K1876" s="4">
        <f>+VLOOKUP($J1876,DATOS_PERSONAL!B:C,2,0)</f>
        <v>1539</v>
      </c>
      <c r="L1876" s="4" t="str">
        <f>+VLOOKUP($J1876,DATOS_PERSONAL!B:D,3,0)</f>
        <v>YULIZA ANDREA</v>
      </c>
      <c r="M1876" s="4" t="str">
        <f>+VLOOKUP($J1876,DATOS_PERSONAL!B:E,4,0)</f>
        <v xml:space="preserve">HERNANDEZ HERNANDEZ </v>
      </c>
      <c r="N1876" s="4" t="str">
        <f>+VLOOKUP($J1876,DATOS_PERSONAL!B:F,5,0)</f>
        <v>OROBERLÍN S.A.S.</v>
      </c>
      <c r="O1876" s="4">
        <f>+VLOOKUP($A1876,DATOS_CAPACITACIONES!A:N,11)</f>
        <v>55</v>
      </c>
      <c r="P1876" s="4">
        <f>+VLOOKUP($A1876,DATOS_CAPACITACIONES!A:L,12)</f>
        <v>55</v>
      </c>
      <c r="Q1876" s="3">
        <f t="shared" si="29"/>
        <v>1</v>
      </c>
    </row>
    <row r="1877" spans="1:17" ht="34.5" customHeight="1" x14ac:dyDescent="0.25">
      <c r="A1877" s="2">
        <v>78</v>
      </c>
      <c r="B1877" s="4" t="str">
        <f>+VLOOKUP($A1877,DATOS_CAPACITACIONES!A:B,2,0)</f>
        <v>SST</v>
      </c>
      <c r="C1877" s="4" t="str">
        <f>+VLOOKUP($A1877,DATOS_CAPACITACIONES!A:C,3,0)</f>
        <v xml:space="preserve">Jornada de tamizaje </v>
      </c>
      <c r="D1877" s="4">
        <f>+VLOOKUP($A1877,DATOS_CAPACITACIONES!A:D,4,0)</f>
        <v>0</v>
      </c>
      <c r="E1877" s="4" t="str">
        <f>+VLOOKUP($A1877,DATOS_CAPACITACIONES!A:E,5,0)</f>
        <v>Salud Total</v>
      </c>
      <c r="F1877" s="4" t="str">
        <f>+VLOOKUP($A1877,DATOS_CAPACITACIONES!A:F,6,0)</f>
        <v>Felipe Arias</v>
      </c>
      <c r="G1877" s="4" t="str">
        <f>+VLOOKUP($A1877,DATOS_CAPACITACIONES!A:G,7,0)</f>
        <v xml:space="preserve">Finca El Pilar </v>
      </c>
      <c r="H1877" s="5">
        <f>+VLOOKUP($A1877,DATOS_CAPACITACIONES!A:H,8,0)</f>
        <v>44481</v>
      </c>
      <c r="I1877" s="4">
        <f>+VLOOKUP($A1877,DATOS_CAPACITACIONES!A:I,9,0)</f>
        <v>120</v>
      </c>
      <c r="J1877" s="2">
        <v>1010143088</v>
      </c>
      <c r="K1877" s="4">
        <f>+VLOOKUP($J1877,DATOS_PERSONAL!B:C,2,0)</f>
        <v>1536</v>
      </c>
      <c r="L1877" s="4" t="str">
        <f>+VLOOKUP($J1877,DATOS_PERSONAL!B:D,3,0)</f>
        <v>MONICA ALEJANDRA</v>
      </c>
      <c r="M1877" s="4" t="str">
        <f>+VLOOKUP($J1877,DATOS_PERSONAL!B:E,4,0)</f>
        <v xml:space="preserve">HERNANDEZ HERNANDEZ </v>
      </c>
      <c r="N1877" s="4" t="str">
        <f>+VLOOKUP($J1877,DATOS_PERSONAL!B:F,5,0)</f>
        <v>OROBERLÍN S.A.S.</v>
      </c>
      <c r="O1877" s="4">
        <f>+VLOOKUP($A1877,DATOS_CAPACITACIONES!A:N,11)</f>
        <v>55</v>
      </c>
      <c r="P1877" s="4">
        <f>+VLOOKUP($A1877,DATOS_CAPACITACIONES!A:L,12)</f>
        <v>55</v>
      </c>
      <c r="Q1877" s="3">
        <f t="shared" si="29"/>
        <v>1</v>
      </c>
    </row>
    <row r="1878" spans="1:17" ht="34.5" customHeight="1" x14ac:dyDescent="0.25">
      <c r="A1878" s="2">
        <v>78</v>
      </c>
      <c r="B1878" s="4" t="str">
        <f>+VLOOKUP($A1878,DATOS_CAPACITACIONES!A:B,2,0)</f>
        <v>SST</v>
      </c>
      <c r="C1878" s="4" t="str">
        <f>+VLOOKUP($A1878,DATOS_CAPACITACIONES!A:C,3,0)</f>
        <v xml:space="preserve">Jornada de tamizaje </v>
      </c>
      <c r="D1878" s="4">
        <f>+VLOOKUP($A1878,DATOS_CAPACITACIONES!A:D,4,0)</f>
        <v>0</v>
      </c>
      <c r="E1878" s="4" t="str">
        <f>+VLOOKUP($A1878,DATOS_CAPACITACIONES!A:E,5,0)</f>
        <v>Salud Total</v>
      </c>
      <c r="F1878" s="4" t="str">
        <f>+VLOOKUP($A1878,DATOS_CAPACITACIONES!A:F,6,0)</f>
        <v>Felipe Arias</v>
      </c>
      <c r="G1878" s="4" t="str">
        <f>+VLOOKUP($A1878,DATOS_CAPACITACIONES!A:G,7,0)</f>
        <v xml:space="preserve">Finca El Pilar </v>
      </c>
      <c r="H1878" s="5">
        <f>+VLOOKUP($A1878,DATOS_CAPACITACIONES!A:H,8,0)</f>
        <v>44481</v>
      </c>
      <c r="I1878" s="4">
        <f>+VLOOKUP($A1878,DATOS_CAPACITACIONES!A:I,9,0)</f>
        <v>120</v>
      </c>
      <c r="J1878" s="2">
        <v>12448164</v>
      </c>
      <c r="K1878" s="4">
        <f>+VLOOKUP($J1878,DATOS_PERSONAL!B:C,2,0)</f>
        <v>1554</v>
      </c>
      <c r="L1878" s="4" t="str">
        <f>+VLOOKUP($J1878,DATOS_PERSONAL!B:D,3,0)</f>
        <v>JOSE DAVID</v>
      </c>
      <c r="M1878" s="4" t="str">
        <f>+VLOOKUP($J1878,DATOS_PERSONAL!B:E,4,0)</f>
        <v>GUZMAN MATENZO</v>
      </c>
      <c r="N1878" s="4" t="str">
        <f>+VLOOKUP($J1878,DATOS_PERSONAL!B:F,5,0)</f>
        <v>OROBERLÍN S.A.S.</v>
      </c>
      <c r="O1878" s="4">
        <f>+VLOOKUP($A1878,DATOS_CAPACITACIONES!A:N,11)</f>
        <v>55</v>
      </c>
      <c r="P1878" s="4">
        <f>+VLOOKUP($A1878,DATOS_CAPACITACIONES!A:L,12)</f>
        <v>55</v>
      </c>
      <c r="Q1878" s="3">
        <f t="shared" si="29"/>
        <v>1</v>
      </c>
    </row>
    <row r="1879" spans="1:17" ht="34.5" customHeight="1" x14ac:dyDescent="0.25">
      <c r="A1879" s="2">
        <v>78</v>
      </c>
      <c r="B1879" s="4" t="str">
        <f>+VLOOKUP($A1879,DATOS_CAPACITACIONES!A:B,2,0)</f>
        <v>SST</v>
      </c>
      <c r="C1879" s="4" t="str">
        <f>+VLOOKUP($A1879,DATOS_CAPACITACIONES!A:C,3,0)</f>
        <v xml:space="preserve">Jornada de tamizaje </v>
      </c>
      <c r="D1879" s="4">
        <f>+VLOOKUP($A1879,DATOS_CAPACITACIONES!A:D,4,0)</f>
        <v>0</v>
      </c>
      <c r="E1879" s="4" t="str">
        <f>+VLOOKUP($A1879,DATOS_CAPACITACIONES!A:E,5,0)</f>
        <v>Salud Total</v>
      </c>
      <c r="F1879" s="4" t="str">
        <f>+VLOOKUP($A1879,DATOS_CAPACITACIONES!A:F,6,0)</f>
        <v>Felipe Arias</v>
      </c>
      <c r="G1879" s="4" t="str">
        <f>+VLOOKUP($A1879,DATOS_CAPACITACIONES!A:G,7,0)</f>
        <v xml:space="preserve">Finca El Pilar </v>
      </c>
      <c r="H1879" s="5">
        <f>+VLOOKUP($A1879,DATOS_CAPACITACIONES!A:H,8,0)</f>
        <v>44481</v>
      </c>
      <c r="I1879" s="4">
        <f>+VLOOKUP($A1879,DATOS_CAPACITACIONES!A:I,9,0)</f>
        <v>120</v>
      </c>
      <c r="J1879" s="2">
        <v>31536041</v>
      </c>
      <c r="K1879" s="4">
        <f>+VLOOKUP($J1879,DATOS_PERSONAL!B:C,2,0)</f>
        <v>1101</v>
      </c>
      <c r="L1879" s="4" t="str">
        <f>+VLOOKUP($J1879,DATOS_PERSONAL!B:D,3,0)</f>
        <v>ZAMIRNA</v>
      </c>
      <c r="M1879" s="4" t="str">
        <f>+VLOOKUP($J1879,DATOS_PERSONAL!B:E,4,0)</f>
        <v xml:space="preserve">GUERRERO AGUILAR </v>
      </c>
      <c r="N1879" s="4" t="str">
        <f>+VLOOKUP($J1879,DATOS_PERSONAL!B:F,5,0)</f>
        <v>OROBERLÍN S.A.S.</v>
      </c>
      <c r="O1879" s="4">
        <f>+VLOOKUP($A1879,DATOS_CAPACITACIONES!A:N,11)</f>
        <v>55</v>
      </c>
      <c r="P1879" s="4">
        <f>+VLOOKUP($A1879,DATOS_CAPACITACIONES!A:L,12)</f>
        <v>55</v>
      </c>
      <c r="Q1879" s="3">
        <f t="shared" si="29"/>
        <v>1</v>
      </c>
    </row>
    <row r="1880" spans="1:17" ht="34.5" customHeight="1" x14ac:dyDescent="0.25">
      <c r="A1880" s="2">
        <v>78</v>
      </c>
      <c r="B1880" s="4" t="str">
        <f>+VLOOKUP($A1880,DATOS_CAPACITACIONES!A:B,2,0)</f>
        <v>SST</v>
      </c>
      <c r="C1880" s="4" t="str">
        <f>+VLOOKUP($A1880,DATOS_CAPACITACIONES!A:C,3,0)</f>
        <v xml:space="preserve">Jornada de tamizaje </v>
      </c>
      <c r="D1880" s="4">
        <f>+VLOOKUP($A1880,DATOS_CAPACITACIONES!A:D,4,0)</f>
        <v>0</v>
      </c>
      <c r="E1880" s="4" t="str">
        <f>+VLOOKUP($A1880,DATOS_CAPACITACIONES!A:E,5,0)</f>
        <v>Salud Total</v>
      </c>
      <c r="F1880" s="4" t="str">
        <f>+VLOOKUP($A1880,DATOS_CAPACITACIONES!A:F,6,0)</f>
        <v>Felipe Arias</v>
      </c>
      <c r="G1880" s="4" t="str">
        <f>+VLOOKUP($A1880,DATOS_CAPACITACIONES!A:G,7,0)</f>
        <v xml:space="preserve">Finca El Pilar </v>
      </c>
      <c r="H1880" s="5">
        <f>+VLOOKUP($A1880,DATOS_CAPACITACIONES!A:H,8,0)</f>
        <v>44481</v>
      </c>
      <c r="I1880" s="4">
        <f>+VLOOKUP($A1880,DATOS_CAPACITACIONES!A:I,9,0)</f>
        <v>120</v>
      </c>
      <c r="J1880" s="2">
        <v>1121952333</v>
      </c>
      <c r="K1880" s="4">
        <f>+VLOOKUP($J1880,DATOS_PERSONAL!B:C,2,0)</f>
        <v>1480</v>
      </c>
      <c r="L1880" s="4" t="str">
        <f>+VLOOKUP($J1880,DATOS_PERSONAL!B:D,3,0)</f>
        <v>DANNY ALEJANDRA</v>
      </c>
      <c r="M1880" s="4" t="str">
        <f>+VLOOKUP($J1880,DATOS_PERSONAL!B:E,4,0)</f>
        <v xml:space="preserve">GONZALEZ </v>
      </c>
      <c r="N1880" s="4" t="str">
        <f>+VLOOKUP($J1880,DATOS_PERSONAL!B:F,5,0)</f>
        <v>OROBERLÍN S.A.S.</v>
      </c>
      <c r="O1880" s="4">
        <f>+VLOOKUP($A1880,DATOS_CAPACITACIONES!A:N,11)</f>
        <v>55</v>
      </c>
      <c r="P1880" s="4">
        <f>+VLOOKUP($A1880,DATOS_CAPACITACIONES!A:L,12)</f>
        <v>55</v>
      </c>
      <c r="Q1880" s="3">
        <f t="shared" si="29"/>
        <v>1</v>
      </c>
    </row>
    <row r="1881" spans="1:17" ht="34.5" customHeight="1" x14ac:dyDescent="0.25">
      <c r="A1881" s="2">
        <v>78</v>
      </c>
      <c r="B1881" s="4" t="str">
        <f>+VLOOKUP($A1881,DATOS_CAPACITACIONES!A:B,2,0)</f>
        <v>SST</v>
      </c>
      <c r="C1881" s="4" t="str">
        <f>+VLOOKUP($A1881,DATOS_CAPACITACIONES!A:C,3,0)</f>
        <v xml:space="preserve">Jornada de tamizaje </v>
      </c>
      <c r="D1881" s="4">
        <f>+VLOOKUP($A1881,DATOS_CAPACITACIONES!A:D,4,0)</f>
        <v>0</v>
      </c>
      <c r="E1881" s="4" t="str">
        <f>+VLOOKUP($A1881,DATOS_CAPACITACIONES!A:E,5,0)</f>
        <v>Salud Total</v>
      </c>
      <c r="F1881" s="4" t="str">
        <f>+VLOOKUP($A1881,DATOS_CAPACITACIONES!A:F,6,0)</f>
        <v>Felipe Arias</v>
      </c>
      <c r="G1881" s="4" t="str">
        <f>+VLOOKUP($A1881,DATOS_CAPACITACIONES!A:G,7,0)</f>
        <v xml:space="preserve">Finca El Pilar </v>
      </c>
      <c r="H1881" s="5">
        <f>+VLOOKUP($A1881,DATOS_CAPACITACIONES!A:H,8,0)</f>
        <v>44481</v>
      </c>
      <c r="I1881" s="4">
        <f>+VLOOKUP($A1881,DATOS_CAPACITACIONES!A:I,9,0)</f>
        <v>120</v>
      </c>
      <c r="J1881" s="2">
        <v>1006838553</v>
      </c>
      <c r="K1881" s="4">
        <f>+VLOOKUP($J1881,DATOS_PERSONAL!B:C,2,0)</f>
        <v>1547</v>
      </c>
      <c r="L1881" s="4" t="str">
        <f>+VLOOKUP($J1881,DATOS_PERSONAL!B:D,3,0)</f>
        <v>MIGUEL ANGEL</v>
      </c>
      <c r="M1881" s="4" t="str">
        <f>+VLOOKUP($J1881,DATOS_PERSONAL!B:E,4,0)</f>
        <v xml:space="preserve">GARCIA MORENO </v>
      </c>
      <c r="N1881" s="4" t="str">
        <f>+VLOOKUP($J1881,DATOS_PERSONAL!B:F,5,0)</f>
        <v>OROBERLÍN S.A.S.</v>
      </c>
      <c r="O1881" s="4">
        <f>+VLOOKUP($A1881,DATOS_CAPACITACIONES!A:N,11)</f>
        <v>55</v>
      </c>
      <c r="P1881" s="4">
        <f>+VLOOKUP($A1881,DATOS_CAPACITACIONES!A:L,12)</f>
        <v>55</v>
      </c>
      <c r="Q1881" s="3">
        <f t="shared" si="29"/>
        <v>1</v>
      </c>
    </row>
    <row r="1882" spans="1:17" ht="34.5" customHeight="1" x14ac:dyDescent="0.25">
      <c r="A1882" s="2">
        <v>78</v>
      </c>
      <c r="B1882" s="4" t="str">
        <f>+VLOOKUP($A1882,DATOS_CAPACITACIONES!A:B,2,0)</f>
        <v>SST</v>
      </c>
      <c r="C1882" s="4" t="str">
        <f>+VLOOKUP($A1882,DATOS_CAPACITACIONES!A:C,3,0)</f>
        <v xml:space="preserve">Jornada de tamizaje </v>
      </c>
      <c r="D1882" s="4">
        <f>+VLOOKUP($A1882,DATOS_CAPACITACIONES!A:D,4,0)</f>
        <v>0</v>
      </c>
      <c r="E1882" s="4" t="str">
        <f>+VLOOKUP($A1882,DATOS_CAPACITACIONES!A:E,5,0)</f>
        <v>Salud Total</v>
      </c>
      <c r="F1882" s="4" t="str">
        <f>+VLOOKUP($A1882,DATOS_CAPACITACIONES!A:F,6,0)</f>
        <v>Felipe Arias</v>
      </c>
      <c r="G1882" s="4" t="str">
        <f>+VLOOKUP($A1882,DATOS_CAPACITACIONES!A:G,7,0)</f>
        <v xml:space="preserve">Finca El Pilar </v>
      </c>
      <c r="H1882" s="5">
        <f>+VLOOKUP($A1882,DATOS_CAPACITACIONES!A:H,8,0)</f>
        <v>44481</v>
      </c>
      <c r="I1882" s="4">
        <f>+VLOOKUP($A1882,DATOS_CAPACITACIONES!A:I,9,0)</f>
        <v>120</v>
      </c>
      <c r="J1882" s="2">
        <v>1121819501</v>
      </c>
      <c r="K1882" s="4">
        <f>+VLOOKUP($J1882,DATOS_PERSONAL!B:C,2,0)</f>
        <v>1494</v>
      </c>
      <c r="L1882" s="4" t="str">
        <f>+VLOOKUP($J1882,DATOS_PERSONAL!B:D,3,0)</f>
        <v>JOHN FREDY</v>
      </c>
      <c r="M1882" s="4" t="str">
        <f>+VLOOKUP($J1882,DATOS_PERSONAL!B:E,4,0)</f>
        <v xml:space="preserve">GARCIA GONZALEZ </v>
      </c>
      <c r="N1882" s="4" t="str">
        <f>+VLOOKUP($J1882,DATOS_PERSONAL!B:F,5,0)</f>
        <v>OROBERLÍN S.A.S.</v>
      </c>
      <c r="O1882" s="4">
        <f>+VLOOKUP($A1882,DATOS_CAPACITACIONES!A:N,11)</f>
        <v>55</v>
      </c>
      <c r="P1882" s="4">
        <f>+VLOOKUP($A1882,DATOS_CAPACITACIONES!A:L,12)</f>
        <v>55</v>
      </c>
      <c r="Q1882" s="3">
        <f t="shared" si="29"/>
        <v>1</v>
      </c>
    </row>
    <row r="1883" spans="1:17" ht="34.5" customHeight="1" x14ac:dyDescent="0.25">
      <c r="A1883" s="2">
        <v>78</v>
      </c>
      <c r="B1883" s="4" t="str">
        <f>+VLOOKUP($A1883,DATOS_CAPACITACIONES!A:B,2,0)</f>
        <v>SST</v>
      </c>
      <c r="C1883" s="4" t="str">
        <f>+VLOOKUP($A1883,DATOS_CAPACITACIONES!A:C,3,0)</f>
        <v xml:space="preserve">Jornada de tamizaje </v>
      </c>
      <c r="D1883" s="4">
        <f>+VLOOKUP($A1883,DATOS_CAPACITACIONES!A:D,4,0)</f>
        <v>0</v>
      </c>
      <c r="E1883" s="4" t="str">
        <f>+VLOOKUP($A1883,DATOS_CAPACITACIONES!A:E,5,0)</f>
        <v>Salud Total</v>
      </c>
      <c r="F1883" s="4" t="str">
        <f>+VLOOKUP($A1883,DATOS_CAPACITACIONES!A:F,6,0)</f>
        <v>Felipe Arias</v>
      </c>
      <c r="G1883" s="4" t="str">
        <f>+VLOOKUP($A1883,DATOS_CAPACITACIONES!A:G,7,0)</f>
        <v xml:space="preserve">Finca El Pilar </v>
      </c>
      <c r="H1883" s="5">
        <f>+VLOOKUP($A1883,DATOS_CAPACITACIONES!A:H,8,0)</f>
        <v>44481</v>
      </c>
      <c r="I1883" s="4">
        <f>+VLOOKUP($A1883,DATOS_CAPACITACIONES!A:I,9,0)</f>
        <v>120</v>
      </c>
      <c r="J1883" s="2">
        <v>1006799340</v>
      </c>
      <c r="K1883" s="4" t="str">
        <f>+VLOOKUP($J1883,DATOS_PERSONAL!B:C,2,0)</f>
        <v>N/A</v>
      </c>
      <c r="L1883" s="4" t="str">
        <f>+VLOOKUP($J1883,DATOS_PERSONAL!B:D,3,0)</f>
        <v>KATERIN</v>
      </c>
      <c r="M1883" s="4" t="str">
        <f>+VLOOKUP($J1883,DATOS_PERSONAL!B:E,4,0)</f>
        <v>GALINDO</v>
      </c>
      <c r="N1883" s="4" t="str">
        <f>+VLOOKUP($J1883,DATOS_PERSONAL!B:F,5,0)</f>
        <v>OROBERLÍN S.A.S.</v>
      </c>
      <c r="O1883" s="4">
        <f>+VLOOKUP($A1883,DATOS_CAPACITACIONES!A:N,11)</f>
        <v>55</v>
      </c>
      <c r="P1883" s="4">
        <f>+VLOOKUP($A1883,DATOS_CAPACITACIONES!A:L,12)</f>
        <v>55</v>
      </c>
      <c r="Q1883" s="3">
        <f t="shared" si="29"/>
        <v>1</v>
      </c>
    </row>
    <row r="1884" spans="1:17" ht="34.5" customHeight="1" x14ac:dyDescent="0.25">
      <c r="A1884" s="2">
        <v>78</v>
      </c>
      <c r="B1884" s="4" t="str">
        <f>+VLOOKUP($A1884,DATOS_CAPACITACIONES!A:B,2,0)</f>
        <v>SST</v>
      </c>
      <c r="C1884" s="4" t="str">
        <f>+VLOOKUP($A1884,DATOS_CAPACITACIONES!A:C,3,0)</f>
        <v xml:space="preserve">Jornada de tamizaje </v>
      </c>
      <c r="D1884" s="4">
        <f>+VLOOKUP($A1884,DATOS_CAPACITACIONES!A:D,4,0)</f>
        <v>0</v>
      </c>
      <c r="E1884" s="4" t="str">
        <f>+VLOOKUP($A1884,DATOS_CAPACITACIONES!A:E,5,0)</f>
        <v>Salud Total</v>
      </c>
      <c r="F1884" s="4" t="str">
        <f>+VLOOKUP($A1884,DATOS_CAPACITACIONES!A:F,6,0)</f>
        <v>Felipe Arias</v>
      </c>
      <c r="G1884" s="4" t="str">
        <f>+VLOOKUP($A1884,DATOS_CAPACITACIONES!A:G,7,0)</f>
        <v xml:space="preserve">Finca El Pilar </v>
      </c>
      <c r="H1884" s="5">
        <f>+VLOOKUP($A1884,DATOS_CAPACITACIONES!A:H,8,0)</f>
        <v>44481</v>
      </c>
      <c r="I1884" s="4">
        <f>+VLOOKUP($A1884,DATOS_CAPACITACIONES!A:I,9,0)</f>
        <v>120</v>
      </c>
      <c r="J1884" s="2">
        <v>1121951678</v>
      </c>
      <c r="K1884" s="4" t="str">
        <f>+VLOOKUP($J1884,DATOS_PERSONAL!B:C,2,0)</f>
        <v>N/A</v>
      </c>
      <c r="L1884" s="4" t="str">
        <f>+VLOOKUP($J1884,DATOS_PERSONAL!B:D,3,0)</f>
        <v>WILLIAM ALEJANDRO</v>
      </c>
      <c r="M1884" s="4" t="str">
        <f>+VLOOKUP($J1884,DATOS_PERSONAL!B:E,4,0)</f>
        <v>FIERRO RIVEROS</v>
      </c>
      <c r="N1884" s="4" t="str">
        <f>+VLOOKUP($J1884,DATOS_PERSONAL!B:F,5,0)</f>
        <v>PALMERAS CARARABO S.A.</v>
      </c>
      <c r="O1884" s="4">
        <f>+VLOOKUP($A1884,DATOS_CAPACITACIONES!A:N,11)</f>
        <v>55</v>
      </c>
      <c r="P1884" s="4">
        <f>+VLOOKUP($A1884,DATOS_CAPACITACIONES!A:L,12)</f>
        <v>55</v>
      </c>
      <c r="Q1884" s="3">
        <f t="shared" si="29"/>
        <v>1</v>
      </c>
    </row>
    <row r="1885" spans="1:17" ht="34.5" customHeight="1" x14ac:dyDescent="0.25">
      <c r="A1885" s="2">
        <v>78</v>
      </c>
      <c r="B1885" s="4" t="str">
        <f>+VLOOKUP($A1885,DATOS_CAPACITACIONES!A:B,2,0)</f>
        <v>SST</v>
      </c>
      <c r="C1885" s="4" t="str">
        <f>+VLOOKUP($A1885,DATOS_CAPACITACIONES!A:C,3,0)</f>
        <v xml:space="preserve">Jornada de tamizaje </v>
      </c>
      <c r="D1885" s="4">
        <f>+VLOOKUP($A1885,DATOS_CAPACITACIONES!A:D,4,0)</f>
        <v>0</v>
      </c>
      <c r="E1885" s="4" t="str">
        <f>+VLOOKUP($A1885,DATOS_CAPACITACIONES!A:E,5,0)</f>
        <v>Salud Total</v>
      </c>
      <c r="F1885" s="4" t="str">
        <f>+VLOOKUP($A1885,DATOS_CAPACITACIONES!A:F,6,0)</f>
        <v>Felipe Arias</v>
      </c>
      <c r="G1885" s="4" t="str">
        <f>+VLOOKUP($A1885,DATOS_CAPACITACIONES!A:G,7,0)</f>
        <v xml:space="preserve">Finca El Pilar </v>
      </c>
      <c r="H1885" s="5">
        <f>+VLOOKUP($A1885,DATOS_CAPACITACIONES!A:H,8,0)</f>
        <v>44481</v>
      </c>
      <c r="I1885" s="4">
        <f>+VLOOKUP($A1885,DATOS_CAPACITACIONES!A:I,9,0)</f>
        <v>120</v>
      </c>
      <c r="J1885" s="2">
        <v>1007057960</v>
      </c>
      <c r="K1885" s="4" t="str">
        <f>+VLOOKUP($J1885,DATOS_PERSONAL!B:C,2,0)</f>
        <v>N/A</v>
      </c>
      <c r="L1885" s="4" t="str">
        <f>+VLOOKUP($J1885,DATOS_PERSONAL!B:D,3,0)</f>
        <v>WILSON ANDRES</v>
      </c>
      <c r="M1885" s="4" t="str">
        <f>+VLOOKUP($J1885,DATOS_PERSONAL!B:E,4,0)</f>
        <v>DIAZ BERNAL</v>
      </c>
      <c r="N1885" s="4" t="str">
        <f>+VLOOKUP($J1885,DATOS_PERSONAL!B:F,5,0)</f>
        <v>PALMERAS CARARABO S.A.</v>
      </c>
      <c r="O1885" s="4">
        <f>+VLOOKUP($A1885,DATOS_CAPACITACIONES!A:N,11)</f>
        <v>55</v>
      </c>
      <c r="P1885" s="4">
        <f>+VLOOKUP($A1885,DATOS_CAPACITACIONES!A:L,12)</f>
        <v>55</v>
      </c>
      <c r="Q1885" s="3">
        <f t="shared" si="29"/>
        <v>1</v>
      </c>
    </row>
    <row r="1886" spans="1:17" ht="34.5" customHeight="1" x14ac:dyDescent="0.25">
      <c r="A1886" s="2">
        <v>78</v>
      </c>
      <c r="B1886" s="4" t="str">
        <f>+VLOOKUP($A1886,DATOS_CAPACITACIONES!A:B,2,0)</f>
        <v>SST</v>
      </c>
      <c r="C1886" s="4" t="str">
        <f>+VLOOKUP($A1886,DATOS_CAPACITACIONES!A:C,3,0)</f>
        <v xml:space="preserve">Jornada de tamizaje </v>
      </c>
      <c r="D1886" s="4">
        <f>+VLOOKUP($A1886,DATOS_CAPACITACIONES!A:D,4,0)</f>
        <v>0</v>
      </c>
      <c r="E1886" s="4" t="str">
        <f>+VLOOKUP($A1886,DATOS_CAPACITACIONES!A:E,5,0)</f>
        <v>Salud Total</v>
      </c>
      <c r="F1886" s="4" t="str">
        <f>+VLOOKUP($A1886,DATOS_CAPACITACIONES!A:F,6,0)</f>
        <v>Felipe Arias</v>
      </c>
      <c r="G1886" s="4" t="str">
        <f>+VLOOKUP($A1886,DATOS_CAPACITACIONES!A:G,7,0)</f>
        <v xml:space="preserve">Finca El Pilar </v>
      </c>
      <c r="H1886" s="5">
        <f>+VLOOKUP($A1886,DATOS_CAPACITACIONES!A:H,8,0)</f>
        <v>44481</v>
      </c>
      <c r="I1886" s="4">
        <f>+VLOOKUP($A1886,DATOS_CAPACITACIONES!A:I,9,0)</f>
        <v>120</v>
      </c>
      <c r="J1886" s="2">
        <v>38360656</v>
      </c>
      <c r="K1886" s="4">
        <f>+VLOOKUP($J1886,DATOS_PERSONAL!B:C,2,0)</f>
        <v>1039</v>
      </c>
      <c r="L1886" s="4" t="str">
        <f>+VLOOKUP($J1886,DATOS_PERSONAL!B:D,3,0)</f>
        <v>EMILCE</v>
      </c>
      <c r="M1886" s="4" t="str">
        <f>+VLOOKUP($J1886,DATOS_PERSONAL!B:E,4,0)</f>
        <v xml:space="preserve">CESPEDES CANAS </v>
      </c>
      <c r="N1886" s="4" t="str">
        <f>+VLOOKUP($J1886,DATOS_PERSONAL!B:F,5,0)</f>
        <v>OROBERLÍN S.A.S.</v>
      </c>
      <c r="O1886" s="4">
        <f>+VLOOKUP($A1886,DATOS_CAPACITACIONES!A:N,11)</f>
        <v>55</v>
      </c>
      <c r="P1886" s="4">
        <f>+VLOOKUP($A1886,DATOS_CAPACITACIONES!A:L,12)</f>
        <v>55</v>
      </c>
      <c r="Q1886" s="3">
        <f t="shared" si="29"/>
        <v>1</v>
      </c>
    </row>
    <row r="1887" spans="1:17" ht="34.5" customHeight="1" x14ac:dyDescent="0.25">
      <c r="A1887" s="2">
        <v>78</v>
      </c>
      <c r="B1887" s="4" t="str">
        <f>+VLOOKUP($A1887,DATOS_CAPACITACIONES!A:B,2,0)</f>
        <v>SST</v>
      </c>
      <c r="C1887" s="4" t="str">
        <f>+VLOOKUP($A1887,DATOS_CAPACITACIONES!A:C,3,0)</f>
        <v xml:space="preserve">Jornada de tamizaje </v>
      </c>
      <c r="D1887" s="4">
        <f>+VLOOKUP($A1887,DATOS_CAPACITACIONES!A:D,4,0)</f>
        <v>0</v>
      </c>
      <c r="E1887" s="4" t="str">
        <f>+VLOOKUP($A1887,DATOS_CAPACITACIONES!A:E,5,0)</f>
        <v>Salud Total</v>
      </c>
      <c r="F1887" s="4" t="str">
        <f>+VLOOKUP($A1887,DATOS_CAPACITACIONES!A:F,6,0)</f>
        <v>Felipe Arias</v>
      </c>
      <c r="G1887" s="4" t="str">
        <f>+VLOOKUP($A1887,DATOS_CAPACITACIONES!A:G,7,0)</f>
        <v xml:space="preserve">Finca El Pilar </v>
      </c>
      <c r="H1887" s="5">
        <f>+VLOOKUP($A1887,DATOS_CAPACITACIONES!A:H,8,0)</f>
        <v>44481</v>
      </c>
      <c r="I1887" s="4">
        <f>+VLOOKUP($A1887,DATOS_CAPACITACIONES!A:I,9,0)</f>
        <v>120</v>
      </c>
      <c r="J1887" s="2">
        <v>1109411143</v>
      </c>
      <c r="K1887" s="4">
        <f>+VLOOKUP($J1887,DATOS_PERSONAL!B:C,2,0)</f>
        <v>1477</v>
      </c>
      <c r="L1887" s="4" t="str">
        <f>+VLOOKUP($J1887,DATOS_PERSONAL!B:D,3,0)</f>
        <v>YISSY FERNANDA</v>
      </c>
      <c r="M1887" s="4" t="str">
        <f>+VLOOKUP($J1887,DATOS_PERSONAL!B:E,4,0)</f>
        <v xml:space="preserve">CASTRO CESPEDES </v>
      </c>
      <c r="N1887" s="4" t="str">
        <f>+VLOOKUP($J1887,DATOS_PERSONAL!B:F,5,0)</f>
        <v>OROBERLÍN S.A.S.</v>
      </c>
      <c r="O1887" s="4">
        <f>+VLOOKUP($A1887,DATOS_CAPACITACIONES!A:N,11)</f>
        <v>55</v>
      </c>
      <c r="P1887" s="4">
        <f>+VLOOKUP($A1887,DATOS_CAPACITACIONES!A:L,12)</f>
        <v>55</v>
      </c>
      <c r="Q1887" s="3">
        <f t="shared" si="29"/>
        <v>1</v>
      </c>
    </row>
    <row r="1888" spans="1:17" ht="34.5" customHeight="1" x14ac:dyDescent="0.25">
      <c r="A1888" s="2">
        <v>78</v>
      </c>
      <c r="B1888" s="4" t="str">
        <f>+VLOOKUP($A1888,DATOS_CAPACITACIONES!A:B,2,0)</f>
        <v>SST</v>
      </c>
      <c r="C1888" s="4" t="str">
        <f>+VLOOKUP($A1888,DATOS_CAPACITACIONES!A:C,3,0)</f>
        <v xml:space="preserve">Jornada de tamizaje </v>
      </c>
      <c r="D1888" s="4">
        <f>+VLOOKUP($A1888,DATOS_CAPACITACIONES!A:D,4,0)</f>
        <v>0</v>
      </c>
      <c r="E1888" s="4" t="str">
        <f>+VLOOKUP($A1888,DATOS_CAPACITACIONES!A:E,5,0)</f>
        <v>Salud Total</v>
      </c>
      <c r="F1888" s="4" t="str">
        <f>+VLOOKUP($A1888,DATOS_CAPACITACIONES!A:F,6,0)</f>
        <v>Felipe Arias</v>
      </c>
      <c r="G1888" s="4" t="str">
        <f>+VLOOKUP($A1888,DATOS_CAPACITACIONES!A:G,7,0)</f>
        <v xml:space="preserve">Finca El Pilar </v>
      </c>
      <c r="H1888" s="5">
        <f>+VLOOKUP($A1888,DATOS_CAPACITACIONES!A:H,8,0)</f>
        <v>44481</v>
      </c>
      <c r="I1888" s="4">
        <f>+VLOOKUP($A1888,DATOS_CAPACITACIONES!A:I,9,0)</f>
        <v>120</v>
      </c>
      <c r="J1888" s="2">
        <v>1122123512</v>
      </c>
      <c r="K1888" s="4" t="str">
        <f>+VLOOKUP($J1888,DATOS_PERSONAL!B:C,2,0)</f>
        <v>N/A</v>
      </c>
      <c r="L1888" s="4" t="str">
        <f>+VLOOKUP($J1888,DATOS_PERSONAL!B:D,3,0)</f>
        <v xml:space="preserve"> SANDRA MARCELA </v>
      </c>
      <c r="M1888" s="4" t="str">
        <f>+VLOOKUP($J1888,DATOS_PERSONAL!B:E,4,0)</f>
        <v>CARO MORA</v>
      </c>
      <c r="N1888" s="4" t="str">
        <f>+VLOOKUP($J1888,DATOS_PERSONAL!B:F,5,0)</f>
        <v>PALMERAS CARARABO S.A.</v>
      </c>
      <c r="O1888" s="4">
        <f>+VLOOKUP($A1888,DATOS_CAPACITACIONES!A:N,11)</f>
        <v>55</v>
      </c>
      <c r="P1888" s="4">
        <f>+VLOOKUP($A1888,DATOS_CAPACITACIONES!A:L,12)</f>
        <v>55</v>
      </c>
      <c r="Q1888" s="3">
        <f t="shared" si="29"/>
        <v>1</v>
      </c>
    </row>
    <row r="1889" spans="1:17" ht="34.5" customHeight="1" x14ac:dyDescent="0.25">
      <c r="A1889" s="2">
        <v>78</v>
      </c>
      <c r="B1889" s="4" t="str">
        <f>+VLOOKUP($A1889,DATOS_CAPACITACIONES!A:B,2,0)</f>
        <v>SST</v>
      </c>
      <c r="C1889" s="4" t="str">
        <f>+VLOOKUP($A1889,DATOS_CAPACITACIONES!A:C,3,0)</f>
        <v xml:space="preserve">Jornada de tamizaje </v>
      </c>
      <c r="D1889" s="4">
        <f>+VLOOKUP($A1889,DATOS_CAPACITACIONES!A:D,4,0)</f>
        <v>0</v>
      </c>
      <c r="E1889" s="4" t="str">
        <f>+VLOOKUP($A1889,DATOS_CAPACITACIONES!A:E,5,0)</f>
        <v>Salud Total</v>
      </c>
      <c r="F1889" s="4" t="str">
        <f>+VLOOKUP($A1889,DATOS_CAPACITACIONES!A:F,6,0)</f>
        <v>Felipe Arias</v>
      </c>
      <c r="G1889" s="4" t="str">
        <f>+VLOOKUP($A1889,DATOS_CAPACITACIONES!A:G,7,0)</f>
        <v xml:space="preserve">Finca El Pilar </v>
      </c>
      <c r="H1889" s="5">
        <f>+VLOOKUP($A1889,DATOS_CAPACITACIONES!A:H,8,0)</f>
        <v>44481</v>
      </c>
      <c r="I1889" s="4">
        <f>+VLOOKUP($A1889,DATOS_CAPACITACIONES!A:I,9,0)</f>
        <v>120</v>
      </c>
      <c r="J1889" s="2">
        <v>1103219172</v>
      </c>
      <c r="K1889" s="4">
        <f>+VLOOKUP($J1889,DATOS_PERSONAL!B:C,2,0)</f>
        <v>1230</v>
      </c>
      <c r="L1889" s="4" t="str">
        <f>+VLOOKUP($J1889,DATOS_PERSONAL!B:D,3,0)</f>
        <v>PABLO SEGUNDO</v>
      </c>
      <c r="M1889" s="4" t="str">
        <f>+VLOOKUP($J1889,DATOS_PERSONAL!B:E,4,0)</f>
        <v xml:space="preserve">CARDENAS MUÑOZ </v>
      </c>
      <c r="N1889" s="4" t="str">
        <f>+VLOOKUP($J1889,DATOS_PERSONAL!B:F,5,0)</f>
        <v>OROBERLÍN S.A.S.</v>
      </c>
      <c r="O1889" s="4">
        <f>+VLOOKUP($A1889,DATOS_CAPACITACIONES!A:N,11)</f>
        <v>55</v>
      </c>
      <c r="P1889" s="4">
        <f>+VLOOKUP($A1889,DATOS_CAPACITACIONES!A:L,12)</f>
        <v>55</v>
      </c>
      <c r="Q1889" s="3">
        <f t="shared" si="29"/>
        <v>1</v>
      </c>
    </row>
    <row r="1890" spans="1:17" ht="34.5" customHeight="1" x14ac:dyDescent="0.25">
      <c r="A1890" s="2">
        <v>78</v>
      </c>
      <c r="B1890" s="4" t="str">
        <f>+VLOOKUP($A1890,DATOS_CAPACITACIONES!A:B,2,0)</f>
        <v>SST</v>
      </c>
      <c r="C1890" s="4" t="str">
        <f>+VLOOKUP($A1890,DATOS_CAPACITACIONES!A:C,3,0)</f>
        <v xml:space="preserve">Jornada de tamizaje </v>
      </c>
      <c r="D1890" s="4">
        <f>+VLOOKUP($A1890,DATOS_CAPACITACIONES!A:D,4,0)</f>
        <v>0</v>
      </c>
      <c r="E1890" s="4" t="str">
        <f>+VLOOKUP($A1890,DATOS_CAPACITACIONES!A:E,5,0)</f>
        <v>Salud Total</v>
      </c>
      <c r="F1890" s="4" t="str">
        <f>+VLOOKUP($A1890,DATOS_CAPACITACIONES!A:F,6,0)</f>
        <v>Felipe Arias</v>
      </c>
      <c r="G1890" s="4" t="str">
        <f>+VLOOKUP($A1890,DATOS_CAPACITACIONES!A:G,7,0)</f>
        <v xml:space="preserve">Finca El Pilar </v>
      </c>
      <c r="H1890" s="5">
        <f>+VLOOKUP($A1890,DATOS_CAPACITACIONES!A:H,8,0)</f>
        <v>44481</v>
      </c>
      <c r="I1890" s="4">
        <f>+VLOOKUP($A1890,DATOS_CAPACITACIONES!A:I,9,0)</f>
        <v>120</v>
      </c>
      <c r="J1890" s="2">
        <v>7278364</v>
      </c>
      <c r="K1890" s="4">
        <f>+VLOOKUP($J1890,DATOS_PERSONAL!B:C,2,0)</f>
        <v>1001</v>
      </c>
      <c r="L1890" s="4" t="str">
        <f>+VLOOKUP($J1890,DATOS_PERSONAL!B:D,3,0)</f>
        <v xml:space="preserve"> OROSMAN</v>
      </c>
      <c r="M1890" s="4" t="str">
        <f>+VLOOKUP($J1890,DATOS_PERSONAL!B:E,4,0)</f>
        <v>BUITRAGO</v>
      </c>
      <c r="N1890" s="4" t="str">
        <f>+VLOOKUP($J1890,DATOS_PERSONAL!B:F,5,0)</f>
        <v>OROBERLÍN S.A.S.</v>
      </c>
      <c r="O1890" s="4">
        <f>+VLOOKUP($A1890,DATOS_CAPACITACIONES!A:N,11)</f>
        <v>55</v>
      </c>
      <c r="P1890" s="4">
        <f>+VLOOKUP($A1890,DATOS_CAPACITACIONES!A:L,12)</f>
        <v>55</v>
      </c>
      <c r="Q1890" s="3">
        <f t="shared" si="29"/>
        <v>1</v>
      </c>
    </row>
    <row r="1891" spans="1:17" ht="34.5" customHeight="1" x14ac:dyDescent="0.25">
      <c r="A1891" s="2">
        <v>78</v>
      </c>
      <c r="B1891" s="4" t="str">
        <f>+VLOOKUP($A1891,DATOS_CAPACITACIONES!A:B,2,0)</f>
        <v>SST</v>
      </c>
      <c r="C1891" s="4" t="str">
        <f>+VLOOKUP($A1891,DATOS_CAPACITACIONES!A:C,3,0)</f>
        <v xml:space="preserve">Jornada de tamizaje </v>
      </c>
      <c r="D1891" s="4">
        <f>+VLOOKUP($A1891,DATOS_CAPACITACIONES!A:D,4,0)</f>
        <v>0</v>
      </c>
      <c r="E1891" s="4" t="str">
        <f>+VLOOKUP($A1891,DATOS_CAPACITACIONES!A:E,5,0)</f>
        <v>Salud Total</v>
      </c>
      <c r="F1891" s="4" t="str">
        <f>+VLOOKUP($A1891,DATOS_CAPACITACIONES!A:F,6,0)</f>
        <v>Felipe Arias</v>
      </c>
      <c r="G1891" s="4" t="str">
        <f>+VLOOKUP($A1891,DATOS_CAPACITACIONES!A:G,7,0)</f>
        <v xml:space="preserve">Finca El Pilar </v>
      </c>
      <c r="H1891" s="5">
        <f>+VLOOKUP($A1891,DATOS_CAPACITACIONES!A:H,8,0)</f>
        <v>44481</v>
      </c>
      <c r="I1891" s="4">
        <f>+VLOOKUP($A1891,DATOS_CAPACITACIONES!A:I,9,0)</f>
        <v>120</v>
      </c>
      <c r="J1891" s="2">
        <v>1193531410</v>
      </c>
      <c r="K1891" s="4">
        <f>+VLOOKUP($J1891,DATOS_PERSONAL!B:C,2,0)</f>
        <v>1544</v>
      </c>
      <c r="L1891" s="4" t="str">
        <f>+VLOOKUP($J1891,DATOS_PERSONAL!B:D,3,0)</f>
        <v>SARA DANIELA</v>
      </c>
      <c r="M1891" s="4" t="str">
        <f>+VLOOKUP($J1891,DATOS_PERSONAL!B:E,4,0)</f>
        <v xml:space="preserve">BELTRAN MORENO </v>
      </c>
      <c r="N1891" s="4" t="str">
        <f>+VLOOKUP($J1891,DATOS_PERSONAL!B:F,5,0)</f>
        <v>OROBERLÍN S.A.S.</v>
      </c>
      <c r="O1891" s="4">
        <f>+VLOOKUP($A1891,DATOS_CAPACITACIONES!A:N,11)</f>
        <v>55</v>
      </c>
      <c r="P1891" s="4">
        <f>+VLOOKUP($A1891,DATOS_CAPACITACIONES!A:L,12)</f>
        <v>55</v>
      </c>
      <c r="Q1891" s="3">
        <f t="shared" si="29"/>
        <v>1</v>
      </c>
    </row>
    <row r="1892" spans="1:17" ht="34.5" customHeight="1" x14ac:dyDescent="0.25">
      <c r="A1892" s="2">
        <v>78</v>
      </c>
      <c r="B1892" s="4" t="str">
        <f>+VLOOKUP($A1892,DATOS_CAPACITACIONES!A:B,2,0)</f>
        <v>SST</v>
      </c>
      <c r="C1892" s="4" t="str">
        <f>+VLOOKUP($A1892,DATOS_CAPACITACIONES!A:C,3,0)</f>
        <v xml:space="preserve">Jornada de tamizaje </v>
      </c>
      <c r="D1892" s="4">
        <f>+VLOOKUP($A1892,DATOS_CAPACITACIONES!A:D,4,0)</f>
        <v>0</v>
      </c>
      <c r="E1892" s="4" t="str">
        <f>+VLOOKUP($A1892,DATOS_CAPACITACIONES!A:E,5,0)</f>
        <v>Salud Total</v>
      </c>
      <c r="F1892" s="4" t="str">
        <f>+VLOOKUP($A1892,DATOS_CAPACITACIONES!A:F,6,0)</f>
        <v>Felipe Arias</v>
      </c>
      <c r="G1892" s="4" t="str">
        <f>+VLOOKUP($A1892,DATOS_CAPACITACIONES!A:G,7,0)</f>
        <v xml:space="preserve">Finca El Pilar </v>
      </c>
      <c r="H1892" s="5">
        <f>+VLOOKUP($A1892,DATOS_CAPACITACIONES!A:H,8,0)</f>
        <v>44481</v>
      </c>
      <c r="I1892" s="4">
        <f>+VLOOKUP($A1892,DATOS_CAPACITACIONES!A:I,9,0)</f>
        <v>120</v>
      </c>
      <c r="J1892" s="2">
        <v>1121917518</v>
      </c>
      <c r="K1892" s="4" t="str">
        <f>+VLOOKUP($J1892,DATOS_PERSONAL!B:C,2,0)</f>
        <v>N/A</v>
      </c>
      <c r="L1892" s="4" t="str">
        <f>+VLOOKUP($J1892,DATOS_PERSONAL!B:D,3,0)</f>
        <v xml:space="preserve"> CARLOS ALBEIRO</v>
      </c>
      <c r="M1892" s="4" t="str">
        <f>+VLOOKUP($J1892,DATOS_PERSONAL!B:E,4,0)</f>
        <v>BECERRA ZAMORA</v>
      </c>
      <c r="N1892" s="4" t="str">
        <f>+VLOOKUP($J1892,DATOS_PERSONAL!B:F,5,0)</f>
        <v>PALMERAS CARARABO S.A.</v>
      </c>
      <c r="O1892" s="4">
        <f>+VLOOKUP($A1892,DATOS_CAPACITACIONES!A:N,11)</f>
        <v>55</v>
      </c>
      <c r="P1892" s="4">
        <f>+VLOOKUP($A1892,DATOS_CAPACITACIONES!A:L,12)</f>
        <v>55</v>
      </c>
      <c r="Q1892" s="3">
        <f t="shared" si="29"/>
        <v>1</v>
      </c>
    </row>
    <row r="1893" spans="1:17" ht="34.5" customHeight="1" x14ac:dyDescent="0.25">
      <c r="A1893" s="2">
        <v>78</v>
      </c>
      <c r="B1893" s="4" t="str">
        <f>+VLOOKUP($A1893,DATOS_CAPACITACIONES!A:B,2,0)</f>
        <v>SST</v>
      </c>
      <c r="C1893" s="4" t="str">
        <f>+VLOOKUP($A1893,DATOS_CAPACITACIONES!A:C,3,0)</f>
        <v xml:space="preserve">Jornada de tamizaje </v>
      </c>
      <c r="D1893" s="4">
        <f>+VLOOKUP($A1893,DATOS_CAPACITACIONES!A:D,4,0)</f>
        <v>0</v>
      </c>
      <c r="E1893" s="4" t="str">
        <f>+VLOOKUP($A1893,DATOS_CAPACITACIONES!A:E,5,0)</f>
        <v>Salud Total</v>
      </c>
      <c r="F1893" s="4" t="str">
        <f>+VLOOKUP($A1893,DATOS_CAPACITACIONES!A:F,6,0)</f>
        <v>Felipe Arias</v>
      </c>
      <c r="G1893" s="4" t="str">
        <f>+VLOOKUP($A1893,DATOS_CAPACITACIONES!A:G,7,0)</f>
        <v xml:space="preserve">Finca El Pilar </v>
      </c>
      <c r="H1893" s="5">
        <f>+VLOOKUP($A1893,DATOS_CAPACITACIONES!A:H,8,0)</f>
        <v>44481</v>
      </c>
      <c r="I1893" s="4">
        <f>+VLOOKUP($A1893,DATOS_CAPACITACIONES!A:I,9,0)</f>
        <v>120</v>
      </c>
      <c r="J1893" s="2">
        <v>1121941203</v>
      </c>
      <c r="K1893" s="4" t="str">
        <f>+VLOOKUP($J1893,DATOS_PERSONAL!B:C,2,0)</f>
        <v>N/A</v>
      </c>
      <c r="L1893" s="4" t="str">
        <f>+VLOOKUP($J1893,DATOS_PERSONAL!B:D,3,0)</f>
        <v xml:space="preserve"> YADY JASBLEIDY</v>
      </c>
      <c r="M1893" s="4" t="str">
        <f>+VLOOKUP($J1893,DATOS_PERSONAL!B:E,4,0)</f>
        <v>BAYONA GONZALEZ</v>
      </c>
      <c r="N1893" s="4" t="str">
        <f>+VLOOKUP($J1893,DATOS_PERSONAL!B:F,5,0)</f>
        <v>PALMERAS CARARABO S.A.</v>
      </c>
      <c r="O1893" s="4">
        <f>+VLOOKUP($A1893,DATOS_CAPACITACIONES!A:N,11)</f>
        <v>55</v>
      </c>
      <c r="P1893" s="4">
        <f>+VLOOKUP($A1893,DATOS_CAPACITACIONES!A:L,12)</f>
        <v>55</v>
      </c>
      <c r="Q1893" s="3">
        <f t="shared" si="29"/>
        <v>1</v>
      </c>
    </row>
    <row r="1894" spans="1:17" ht="34.5" customHeight="1" x14ac:dyDescent="0.25">
      <c r="A1894" s="2">
        <v>78</v>
      </c>
      <c r="B1894" s="4" t="str">
        <f>+VLOOKUP($A1894,DATOS_CAPACITACIONES!A:B,2,0)</f>
        <v>SST</v>
      </c>
      <c r="C1894" s="4" t="str">
        <f>+VLOOKUP($A1894,DATOS_CAPACITACIONES!A:C,3,0)</f>
        <v xml:space="preserve">Jornada de tamizaje </v>
      </c>
      <c r="D1894" s="4">
        <f>+VLOOKUP($A1894,DATOS_CAPACITACIONES!A:D,4,0)</f>
        <v>0</v>
      </c>
      <c r="E1894" s="4" t="str">
        <f>+VLOOKUP($A1894,DATOS_CAPACITACIONES!A:E,5,0)</f>
        <v>Salud Total</v>
      </c>
      <c r="F1894" s="4" t="str">
        <f>+VLOOKUP($A1894,DATOS_CAPACITACIONES!A:F,6,0)</f>
        <v>Felipe Arias</v>
      </c>
      <c r="G1894" s="4" t="str">
        <f>+VLOOKUP($A1894,DATOS_CAPACITACIONES!A:G,7,0)</f>
        <v xml:space="preserve">Finca El Pilar </v>
      </c>
      <c r="H1894" s="5">
        <f>+VLOOKUP($A1894,DATOS_CAPACITACIONES!A:H,8,0)</f>
        <v>44481</v>
      </c>
      <c r="I1894" s="4">
        <f>+VLOOKUP($A1894,DATOS_CAPACITACIONES!A:I,9,0)</f>
        <v>120</v>
      </c>
      <c r="J1894" s="2">
        <v>1120499197</v>
      </c>
      <c r="K1894" s="4">
        <f>+VLOOKUP($J1894,DATOS_PERSONAL!B:C,2,0)</f>
        <v>1065</v>
      </c>
      <c r="L1894" s="4" t="str">
        <f>+VLOOKUP($J1894,DATOS_PERSONAL!B:D,3,0)</f>
        <v>LADY JOHANA</v>
      </c>
      <c r="M1894" s="4" t="str">
        <f>+VLOOKUP($J1894,DATOS_PERSONAL!B:E,4,0)</f>
        <v xml:space="preserve">ANDRADE SANCHEZ </v>
      </c>
      <c r="N1894" s="4" t="str">
        <f>+VLOOKUP($J1894,DATOS_PERSONAL!B:F,5,0)</f>
        <v>OROBERLÍN S.A.S.</v>
      </c>
      <c r="O1894" s="4">
        <f>+VLOOKUP($A1894,DATOS_CAPACITACIONES!A:N,11)</f>
        <v>55</v>
      </c>
      <c r="P1894" s="4">
        <f>+VLOOKUP($A1894,DATOS_CAPACITACIONES!A:L,12)</f>
        <v>55</v>
      </c>
      <c r="Q1894" s="3">
        <f t="shared" si="29"/>
        <v>1</v>
      </c>
    </row>
    <row r="1895" spans="1:17" ht="34.5" customHeight="1" x14ac:dyDescent="0.25">
      <c r="A1895" s="2">
        <v>78</v>
      </c>
      <c r="B1895" s="4" t="str">
        <f>+VLOOKUP($A1895,DATOS_CAPACITACIONES!A:B,2,0)</f>
        <v>SST</v>
      </c>
      <c r="C1895" s="4" t="str">
        <f>+VLOOKUP($A1895,DATOS_CAPACITACIONES!A:C,3,0)</f>
        <v xml:space="preserve">Jornada de tamizaje </v>
      </c>
      <c r="D1895" s="4">
        <f>+VLOOKUP($A1895,DATOS_CAPACITACIONES!A:D,4,0)</f>
        <v>0</v>
      </c>
      <c r="E1895" s="4" t="str">
        <f>+VLOOKUP($A1895,DATOS_CAPACITACIONES!A:E,5,0)</f>
        <v>Salud Total</v>
      </c>
      <c r="F1895" s="4" t="str">
        <f>+VLOOKUP($A1895,DATOS_CAPACITACIONES!A:F,6,0)</f>
        <v>Felipe Arias</v>
      </c>
      <c r="G1895" s="4" t="str">
        <f>+VLOOKUP($A1895,DATOS_CAPACITACIONES!A:G,7,0)</f>
        <v xml:space="preserve">Finca El Pilar </v>
      </c>
      <c r="H1895" s="5">
        <f>+VLOOKUP($A1895,DATOS_CAPACITACIONES!A:H,8,0)</f>
        <v>44481</v>
      </c>
      <c r="I1895" s="4">
        <f>+VLOOKUP($A1895,DATOS_CAPACITACIONES!A:I,9,0)</f>
        <v>120</v>
      </c>
      <c r="J1895" s="2">
        <v>1122126571</v>
      </c>
      <c r="K1895" s="4">
        <f>+VLOOKUP($J1895,DATOS_PERSONAL!B:C,2,0)</f>
        <v>1485</v>
      </c>
      <c r="L1895" s="4" t="str">
        <f>+VLOOKUP($J1895,DATOS_PERSONAL!B:D,3,0)</f>
        <v xml:space="preserve"> FREDY ALEXANDER</v>
      </c>
      <c r="M1895" s="4" t="str">
        <f>+VLOOKUP($J1895,DATOS_PERSONAL!B:E,4,0)</f>
        <v>ALVAREZ GALINDO</v>
      </c>
      <c r="N1895" s="4" t="str">
        <f>+VLOOKUP($J1895,DATOS_PERSONAL!B:F,5,0)</f>
        <v>OROBERLÍN S.A.S.</v>
      </c>
      <c r="O1895" s="4">
        <f>+VLOOKUP($A1895,DATOS_CAPACITACIONES!A:N,11)</f>
        <v>55</v>
      </c>
      <c r="P1895" s="4">
        <f>+VLOOKUP($A1895,DATOS_CAPACITACIONES!A:L,12)</f>
        <v>55</v>
      </c>
      <c r="Q1895" s="3">
        <f t="shared" si="29"/>
        <v>1</v>
      </c>
    </row>
    <row r="1896" spans="1:17" ht="34.5" customHeight="1" x14ac:dyDescent="0.25">
      <c r="A1896" s="2">
        <v>79</v>
      </c>
      <c r="B1896" s="4" t="str">
        <f>+VLOOKUP($A1896,DATOS_CAPACITACIONES!A:B,2,0)</f>
        <v>Cosecha</v>
      </c>
      <c r="C1896" s="4" t="str">
        <f>+VLOOKUP($A1896,DATOS_CAPACITACIONES!A:C,3,0)</f>
        <v>Socialización de procedimiento de labores de cosecha</v>
      </c>
      <c r="D1896" s="4">
        <f>+VLOOKUP($A1896,DATOS_CAPACITACIONES!A:D,4,0)</f>
        <v>0</v>
      </c>
      <c r="E1896" s="4" t="str">
        <f>+VLOOKUP($A1896,DATOS_CAPACITACIONES!A:E,5,0)</f>
        <v>Gedman Hernandez</v>
      </c>
      <c r="F1896" s="4" t="str">
        <f>+VLOOKUP($A1896,DATOS_CAPACITACIONES!A:F,6,0)</f>
        <v>Gedman Hernandez</v>
      </c>
      <c r="G1896" s="4" t="str">
        <f>+VLOOKUP($A1896,DATOS_CAPACITACIONES!A:G,7,0)</f>
        <v xml:space="preserve">Finca El Pilar </v>
      </c>
      <c r="H1896" s="5">
        <f>+VLOOKUP($A1896,DATOS_CAPACITACIONES!A:H,8,0)</f>
        <v>44483</v>
      </c>
      <c r="I1896" s="4">
        <f>+VLOOKUP($A1896,DATOS_CAPACITACIONES!A:I,9,0)</f>
        <v>30</v>
      </c>
      <c r="J1896" s="2">
        <v>1006690391</v>
      </c>
      <c r="K1896" s="4" t="str">
        <f>+VLOOKUP($J1896,DATOS_PERSONAL!B:C,2,0)</f>
        <v>N/A</v>
      </c>
      <c r="L1896" s="4" t="str">
        <f>+VLOOKUP($J1896,DATOS_PERSONAL!B:D,3,0)</f>
        <v>JUAN ESTEBAN</v>
      </c>
      <c r="M1896" s="4" t="str">
        <f>+VLOOKUP($J1896,DATOS_PERSONAL!B:E,4,0)</f>
        <v>RODRIGUEZ ARCILA</v>
      </c>
      <c r="N1896" s="4" t="str">
        <f>+VLOOKUP($J1896,DATOS_PERSONAL!B:F,5,0)</f>
        <v>OROBERLÍN S.A.S.</v>
      </c>
      <c r="O1896" s="4">
        <f>+VLOOKUP($A1896,DATOS_CAPACITACIONES!A:N,11)</f>
        <v>1</v>
      </c>
      <c r="P1896" s="4">
        <f>+VLOOKUP($A1896,DATOS_CAPACITACIONES!A:L,12)</f>
        <v>1</v>
      </c>
      <c r="Q1896" s="3">
        <f t="shared" si="29"/>
        <v>1</v>
      </c>
    </row>
    <row r="1897" spans="1:17" ht="34.5" customHeight="1" x14ac:dyDescent="0.25">
      <c r="A1897" s="2">
        <v>80</v>
      </c>
      <c r="B1897" s="4" t="str">
        <f>+VLOOKUP($A1897,DATOS_CAPACITACIONES!A:B,2,0)</f>
        <v>Cosecha</v>
      </c>
      <c r="C1897" s="4" t="str">
        <f>+VLOOKUP($A1897,DATOS_CAPACITACIONES!A:C,3,0)</f>
        <v>Reinducción y socialización de procedimiento de cosecha</v>
      </c>
      <c r="D1897" s="4">
        <f>+VLOOKUP($A1897,DATOS_CAPACITACIONES!A:D,4,0)</f>
        <v>0</v>
      </c>
      <c r="E1897" s="4" t="str">
        <f>+VLOOKUP($A1897,DATOS_CAPACITACIONES!A:E,5,0)</f>
        <v>Gedman Hernandez</v>
      </c>
      <c r="F1897" s="4" t="str">
        <f>+VLOOKUP($A1897,DATOS_CAPACITACIONES!A:F,6,0)</f>
        <v>Gedman Hernandez</v>
      </c>
      <c r="G1897" s="4" t="str">
        <f>+VLOOKUP($A1897,DATOS_CAPACITACIONES!A:G,7,0)</f>
        <v xml:space="preserve">Finca El Pilar </v>
      </c>
      <c r="H1897" s="5">
        <f>+VLOOKUP($A1897,DATOS_CAPACITACIONES!A:H,8,0)</f>
        <v>44494</v>
      </c>
      <c r="I1897" s="4">
        <f>+VLOOKUP($A1897,DATOS_CAPACITACIONES!A:I,9,0)</f>
        <v>60</v>
      </c>
      <c r="J1897" s="2">
        <v>1123116500</v>
      </c>
      <c r="K1897" s="4">
        <f>+VLOOKUP($J1897,DATOS_PERSONAL!B:C,2,0)</f>
        <v>1461</v>
      </c>
      <c r="L1897" s="4" t="str">
        <f>+VLOOKUP($J1897,DATOS_PERSONAL!B:D,3,0)</f>
        <v>ALEXIS JAIR</v>
      </c>
      <c r="M1897" s="4" t="str">
        <f>+VLOOKUP($J1897,DATOS_PERSONAL!B:E,4,0)</f>
        <v xml:space="preserve">VANEGAS VILLALOBOS </v>
      </c>
      <c r="N1897" s="4" t="str">
        <f>+VLOOKUP($J1897,DATOS_PERSONAL!B:F,5,0)</f>
        <v>OROBERLÍN S.A.S.</v>
      </c>
      <c r="O1897" s="4">
        <f>+VLOOKUP($A1897,DATOS_CAPACITACIONES!A:N,11)</f>
        <v>6</v>
      </c>
      <c r="P1897" s="4">
        <f>+VLOOKUP($A1897,DATOS_CAPACITACIONES!A:L,12)</f>
        <v>6</v>
      </c>
      <c r="Q1897" s="3">
        <f t="shared" si="29"/>
        <v>1</v>
      </c>
    </row>
    <row r="1898" spans="1:17" ht="34.5" customHeight="1" x14ac:dyDescent="0.25">
      <c r="A1898" s="2">
        <v>80</v>
      </c>
      <c r="B1898" s="4" t="str">
        <f>+VLOOKUP($A1898,DATOS_CAPACITACIONES!A:B,2,0)</f>
        <v>Cosecha</v>
      </c>
      <c r="C1898" s="4" t="str">
        <f>+VLOOKUP($A1898,DATOS_CAPACITACIONES!A:C,3,0)</f>
        <v>Reinducción y socialización de procedimiento de cosecha</v>
      </c>
      <c r="D1898" s="4">
        <f>+VLOOKUP($A1898,DATOS_CAPACITACIONES!A:D,4,0)</f>
        <v>0</v>
      </c>
      <c r="E1898" s="4" t="str">
        <f>+VLOOKUP($A1898,DATOS_CAPACITACIONES!A:E,5,0)</f>
        <v>Gedman Hernandez</v>
      </c>
      <c r="F1898" s="4" t="str">
        <f>+VLOOKUP($A1898,DATOS_CAPACITACIONES!A:F,6,0)</f>
        <v>Gedman Hernandez</v>
      </c>
      <c r="G1898" s="4" t="str">
        <f>+VLOOKUP($A1898,DATOS_CAPACITACIONES!A:G,7,0)</f>
        <v xml:space="preserve">Finca El Pilar </v>
      </c>
      <c r="H1898" s="5">
        <f>+VLOOKUP($A1898,DATOS_CAPACITACIONES!A:H,8,0)</f>
        <v>44494</v>
      </c>
      <c r="I1898" s="4">
        <f>+VLOOKUP($A1898,DATOS_CAPACITACIONES!A:I,9,0)</f>
        <v>60</v>
      </c>
      <c r="J1898" s="96">
        <v>1123114283</v>
      </c>
      <c r="K1898" s="4">
        <f>+VLOOKUP($J1898,DATOS_PERSONAL!B:C,2,0)</f>
        <v>1017</v>
      </c>
      <c r="L1898" s="4" t="str">
        <f>+VLOOKUP($J1898,DATOS_PERSONAL!B:D,3,0)</f>
        <v xml:space="preserve"> RODRIGO JOSE</v>
      </c>
      <c r="M1898" s="4" t="str">
        <f>+VLOOKUP($J1898,DATOS_PERSONAL!B:E,4,0)</f>
        <v>ROA CASTILLO</v>
      </c>
      <c r="N1898" s="4" t="str">
        <f>+VLOOKUP($J1898,DATOS_PERSONAL!B:F,5,0)</f>
        <v>OROBERLÍN S.A.S.</v>
      </c>
      <c r="O1898" s="4">
        <f>+VLOOKUP($A1898,DATOS_CAPACITACIONES!A:N,11)</f>
        <v>6</v>
      </c>
      <c r="P1898" s="4">
        <f>+VLOOKUP($A1898,DATOS_CAPACITACIONES!A:L,12)</f>
        <v>6</v>
      </c>
      <c r="Q1898" s="3">
        <f t="shared" si="29"/>
        <v>1</v>
      </c>
    </row>
    <row r="1899" spans="1:17" ht="34.5" customHeight="1" x14ac:dyDescent="0.25">
      <c r="A1899" s="2">
        <v>80</v>
      </c>
      <c r="B1899" s="4" t="str">
        <f>+VLOOKUP($A1899,DATOS_CAPACITACIONES!A:B,2,0)</f>
        <v>Cosecha</v>
      </c>
      <c r="C1899" s="4" t="str">
        <f>+VLOOKUP($A1899,DATOS_CAPACITACIONES!A:C,3,0)</f>
        <v>Reinducción y socialización de procedimiento de cosecha</v>
      </c>
      <c r="D1899" s="4">
        <f>+VLOOKUP($A1899,DATOS_CAPACITACIONES!A:D,4,0)</f>
        <v>0</v>
      </c>
      <c r="E1899" s="4" t="str">
        <f>+VLOOKUP($A1899,DATOS_CAPACITACIONES!A:E,5,0)</f>
        <v>Gedman Hernandez</v>
      </c>
      <c r="F1899" s="4" t="str">
        <f>+VLOOKUP($A1899,DATOS_CAPACITACIONES!A:F,6,0)</f>
        <v>Gedman Hernandez</v>
      </c>
      <c r="G1899" s="4" t="str">
        <f>+VLOOKUP($A1899,DATOS_CAPACITACIONES!A:G,7,0)</f>
        <v xml:space="preserve">Finca El Pilar </v>
      </c>
      <c r="H1899" s="5">
        <f>+VLOOKUP($A1899,DATOS_CAPACITACIONES!A:H,8,0)</f>
        <v>44494</v>
      </c>
      <c r="I1899" s="4">
        <f>+VLOOKUP($A1899,DATOS_CAPACITACIONES!A:I,9,0)</f>
        <v>60</v>
      </c>
      <c r="J1899" s="96">
        <v>1120571325</v>
      </c>
      <c r="K1899" s="4">
        <f>+VLOOKUP($J1899,DATOS_PERSONAL!B:C,2,0)</f>
        <v>1145</v>
      </c>
      <c r="L1899" s="4" t="str">
        <f>+VLOOKUP($J1899,DATOS_PERSONAL!B:D,3,0)</f>
        <v>WILINTON DAVID</v>
      </c>
      <c r="M1899" s="4" t="str">
        <f>+VLOOKUP($J1899,DATOS_PERSONAL!B:E,4,0)</f>
        <v xml:space="preserve">PADILLA MORALES </v>
      </c>
      <c r="N1899" s="4" t="str">
        <f>+VLOOKUP($J1899,DATOS_PERSONAL!B:F,5,0)</f>
        <v>OROBERLÍN S.A.S.</v>
      </c>
      <c r="O1899" s="4">
        <f>+VLOOKUP($A1899,DATOS_CAPACITACIONES!A:N,11)</f>
        <v>6</v>
      </c>
      <c r="P1899" s="4">
        <f>+VLOOKUP($A1899,DATOS_CAPACITACIONES!A:L,12)</f>
        <v>6</v>
      </c>
      <c r="Q1899" s="3">
        <f t="shared" si="29"/>
        <v>1</v>
      </c>
    </row>
    <row r="1900" spans="1:17" ht="34.5" customHeight="1" x14ac:dyDescent="0.25">
      <c r="A1900" s="2">
        <v>80</v>
      </c>
      <c r="B1900" s="4" t="str">
        <f>+VLOOKUP($A1900,DATOS_CAPACITACIONES!A:B,2,0)</f>
        <v>Cosecha</v>
      </c>
      <c r="C1900" s="4" t="str">
        <f>+VLOOKUP($A1900,DATOS_CAPACITACIONES!A:C,3,0)</f>
        <v>Reinducción y socialización de procedimiento de cosecha</v>
      </c>
      <c r="D1900" s="4">
        <f>+VLOOKUP($A1900,DATOS_CAPACITACIONES!A:D,4,0)</f>
        <v>0</v>
      </c>
      <c r="E1900" s="4" t="str">
        <f>+VLOOKUP($A1900,DATOS_CAPACITACIONES!A:E,5,0)</f>
        <v>Gedman Hernandez</v>
      </c>
      <c r="F1900" s="4" t="str">
        <f>+VLOOKUP($A1900,DATOS_CAPACITACIONES!A:F,6,0)</f>
        <v>Gedman Hernandez</v>
      </c>
      <c r="G1900" s="4" t="str">
        <f>+VLOOKUP($A1900,DATOS_CAPACITACIONES!A:G,7,0)</f>
        <v xml:space="preserve">Finca El Pilar </v>
      </c>
      <c r="H1900" s="5">
        <f>+VLOOKUP($A1900,DATOS_CAPACITACIONES!A:H,8,0)</f>
        <v>44494</v>
      </c>
      <c r="I1900" s="4">
        <f>+VLOOKUP($A1900,DATOS_CAPACITACIONES!A:I,9,0)</f>
        <v>60</v>
      </c>
      <c r="J1900" s="2">
        <v>1121873605</v>
      </c>
      <c r="K1900" s="4">
        <f>+VLOOKUP($J1900,DATOS_PERSONAL!B:C,2,0)</f>
        <v>1376</v>
      </c>
      <c r="L1900" s="4" t="str">
        <f>+VLOOKUP($J1900,DATOS_PERSONAL!B:D,3,0)</f>
        <v>ANDRES</v>
      </c>
      <c r="M1900" s="4" t="str">
        <f>+VLOOKUP($J1900,DATOS_PERSONAL!B:E,4,0)</f>
        <v xml:space="preserve">MONTEJO PLAZAS </v>
      </c>
      <c r="N1900" s="4" t="str">
        <f>+VLOOKUP($J1900,DATOS_PERSONAL!B:F,5,0)</f>
        <v>OROBERLÍN S.A.S.</v>
      </c>
      <c r="O1900" s="4">
        <f>+VLOOKUP($A1900,DATOS_CAPACITACIONES!A:N,11)</f>
        <v>6</v>
      </c>
      <c r="P1900" s="4">
        <f>+VLOOKUP($A1900,DATOS_CAPACITACIONES!A:L,12)</f>
        <v>6</v>
      </c>
      <c r="Q1900" s="3">
        <f t="shared" si="29"/>
        <v>1</v>
      </c>
    </row>
    <row r="1901" spans="1:17" ht="34.5" customHeight="1" x14ac:dyDescent="0.25">
      <c r="A1901" s="2">
        <v>80</v>
      </c>
      <c r="B1901" s="4" t="str">
        <f>+VLOOKUP($A1901,DATOS_CAPACITACIONES!A:B,2,0)</f>
        <v>Cosecha</v>
      </c>
      <c r="C1901" s="4" t="str">
        <f>+VLOOKUP($A1901,DATOS_CAPACITACIONES!A:C,3,0)</f>
        <v>Reinducción y socialización de procedimiento de cosecha</v>
      </c>
      <c r="D1901" s="4">
        <f>+VLOOKUP($A1901,DATOS_CAPACITACIONES!A:D,4,0)</f>
        <v>0</v>
      </c>
      <c r="E1901" s="4" t="str">
        <f>+VLOOKUP($A1901,DATOS_CAPACITACIONES!A:E,5,0)</f>
        <v>Gedman Hernandez</v>
      </c>
      <c r="F1901" s="4" t="str">
        <f>+VLOOKUP($A1901,DATOS_CAPACITACIONES!A:F,6,0)</f>
        <v>Gedman Hernandez</v>
      </c>
      <c r="G1901" s="4" t="str">
        <f>+VLOOKUP($A1901,DATOS_CAPACITACIONES!A:G,7,0)</f>
        <v xml:space="preserve">Finca El Pilar </v>
      </c>
      <c r="H1901" s="5">
        <f>+VLOOKUP($A1901,DATOS_CAPACITACIONES!A:H,8,0)</f>
        <v>44494</v>
      </c>
      <c r="I1901" s="4">
        <f>+VLOOKUP($A1901,DATOS_CAPACITACIONES!A:I,9,0)</f>
        <v>60</v>
      </c>
      <c r="J1901" s="2">
        <v>1063724340</v>
      </c>
      <c r="K1901" s="4">
        <f>+VLOOKUP($J1901,DATOS_PERSONAL!B:C,2,0)</f>
        <v>1345</v>
      </c>
      <c r="L1901" s="4" t="str">
        <f>+VLOOKUP($J1901,DATOS_PERSONAL!B:D,3,0)</f>
        <v xml:space="preserve"> LUIS ALBERTO</v>
      </c>
      <c r="M1901" s="4" t="str">
        <f>+VLOOKUP($J1901,DATOS_PERSONAL!B:E,4,0)</f>
        <v>JULIO ANAYA</v>
      </c>
      <c r="N1901" s="4" t="str">
        <f>+VLOOKUP($J1901,DATOS_PERSONAL!B:F,5,0)</f>
        <v>OROBERLÍN S.A.S.</v>
      </c>
      <c r="O1901" s="4">
        <f>+VLOOKUP($A1901,DATOS_CAPACITACIONES!A:N,11)</f>
        <v>6</v>
      </c>
      <c r="P1901" s="4">
        <f>+VLOOKUP($A1901,DATOS_CAPACITACIONES!A:L,12)</f>
        <v>6</v>
      </c>
      <c r="Q1901" s="3">
        <f t="shared" si="29"/>
        <v>1</v>
      </c>
    </row>
    <row r="1902" spans="1:17" ht="34.5" customHeight="1" x14ac:dyDescent="0.25">
      <c r="A1902" s="2">
        <v>80</v>
      </c>
      <c r="B1902" s="4" t="str">
        <f>+VLOOKUP($A1902,DATOS_CAPACITACIONES!A:B,2,0)</f>
        <v>Cosecha</v>
      </c>
      <c r="C1902" s="4" t="str">
        <f>+VLOOKUP($A1902,DATOS_CAPACITACIONES!A:C,3,0)</f>
        <v>Reinducción y socialización de procedimiento de cosecha</v>
      </c>
      <c r="D1902" s="4">
        <f>+VLOOKUP($A1902,DATOS_CAPACITACIONES!A:D,4,0)</f>
        <v>0</v>
      </c>
      <c r="E1902" s="4" t="str">
        <f>+VLOOKUP($A1902,DATOS_CAPACITACIONES!A:E,5,0)</f>
        <v>Gedman Hernandez</v>
      </c>
      <c r="F1902" s="4" t="str">
        <f>+VLOOKUP($A1902,DATOS_CAPACITACIONES!A:F,6,0)</f>
        <v>Gedman Hernandez</v>
      </c>
      <c r="G1902" s="4" t="str">
        <f>+VLOOKUP($A1902,DATOS_CAPACITACIONES!A:G,7,0)</f>
        <v xml:space="preserve">Finca El Pilar </v>
      </c>
      <c r="H1902" s="5">
        <f>+VLOOKUP($A1902,DATOS_CAPACITACIONES!A:H,8,0)</f>
        <v>44494</v>
      </c>
      <c r="I1902" s="4">
        <f>+VLOOKUP($A1902,DATOS_CAPACITACIONES!A:I,9,0)</f>
        <v>60</v>
      </c>
      <c r="J1902" s="2">
        <v>8665614</v>
      </c>
      <c r="K1902" s="4">
        <f>+VLOOKUP($J1902,DATOS_PERSONAL!B:C,2,0)</f>
        <v>0</v>
      </c>
      <c r="L1902" s="4" t="str">
        <f>+VLOOKUP($J1902,DATOS_PERSONAL!B:D,3,0)</f>
        <v>JOSE EDIER</v>
      </c>
      <c r="M1902" s="4" t="str">
        <f>+VLOOKUP($J1902,DATOS_PERSONAL!B:E,4,0)</f>
        <v>JIMENEZ</v>
      </c>
      <c r="N1902" s="4" t="str">
        <f>+VLOOKUP($J1902,DATOS_PERSONAL!B:F,5,0)</f>
        <v>OROBERLÍN S.A.S.</v>
      </c>
      <c r="O1902" s="4">
        <f>+VLOOKUP($A1902,DATOS_CAPACITACIONES!A:N,11)</f>
        <v>6</v>
      </c>
      <c r="P1902" s="4">
        <f>+VLOOKUP($A1902,DATOS_CAPACITACIONES!A:L,12)</f>
        <v>6</v>
      </c>
      <c r="Q1902" s="3">
        <f t="shared" si="29"/>
        <v>1</v>
      </c>
    </row>
    <row r="1903" spans="1:17" ht="34.5" customHeight="1" x14ac:dyDescent="0.25">
      <c r="A1903" s="2">
        <v>81</v>
      </c>
      <c r="B1903" s="4" t="str">
        <f>+VLOOKUP($A1903,DATOS_CAPACITACIONES!A:B,2,0)</f>
        <v>Cosecha</v>
      </c>
      <c r="C1903" s="4" t="str">
        <f>+VLOOKUP($A1903,DATOS_CAPACITACIONES!A:C,3,0)</f>
        <v>Socialización de procedimiento de labores de cosecha</v>
      </c>
      <c r="D1903" s="4">
        <f>+VLOOKUP($A1903,DATOS_CAPACITACIONES!A:D,4,0)</f>
        <v>0</v>
      </c>
      <c r="E1903" s="4" t="str">
        <f>+VLOOKUP($A1903,DATOS_CAPACITACIONES!A:E,5,0)</f>
        <v>Nubia Beltran</v>
      </c>
      <c r="F1903" s="4" t="str">
        <f>+VLOOKUP($A1903,DATOS_CAPACITACIONES!A:F,6,0)</f>
        <v>Nubia Beltran</v>
      </c>
      <c r="G1903" s="4" t="str">
        <f>+VLOOKUP($A1903,DATOS_CAPACITACIONES!A:G,7,0)</f>
        <v>Finca Cararabo</v>
      </c>
      <c r="H1903" s="5">
        <f>+VLOOKUP($A1903,DATOS_CAPACITACIONES!A:H,8,0)</f>
        <v>44496</v>
      </c>
      <c r="I1903" s="4">
        <f>+VLOOKUP($A1903,DATOS_CAPACITACIONES!A:I,9,0)</f>
        <v>30</v>
      </c>
      <c r="J1903" s="2">
        <v>1006032753</v>
      </c>
      <c r="K1903" s="4">
        <f>+VLOOKUP($J1903,DATOS_PERSONAL!B:C,2,0)</f>
        <v>0</v>
      </c>
      <c r="L1903" s="4" t="str">
        <f>+VLOOKUP($J1903,DATOS_PERSONAL!B:D,3,0)</f>
        <v>LIUS</v>
      </c>
      <c r="M1903" s="4" t="str">
        <f>+VLOOKUP($J1903,DATOS_PERSONAL!B:E,4,0)</f>
        <v xml:space="preserve">RONDON </v>
      </c>
      <c r="N1903" s="4" t="str">
        <f>+VLOOKUP($J1903,DATOS_PERSONAL!B:F,5,0)</f>
        <v>OROBERLÍN S.A.S.</v>
      </c>
      <c r="O1903" s="4">
        <f>+VLOOKUP($A1903,DATOS_CAPACITACIONES!A:N,11)</f>
        <v>1</v>
      </c>
      <c r="P1903" s="4">
        <f>+VLOOKUP($A1903,DATOS_CAPACITACIONES!A:L,12)</f>
        <v>1</v>
      </c>
      <c r="Q1903" s="3">
        <f t="shared" si="29"/>
        <v>1</v>
      </c>
    </row>
    <row r="1904" spans="1:17" ht="34.5" customHeight="1" x14ac:dyDescent="0.25">
      <c r="A1904" s="2">
        <v>82</v>
      </c>
      <c r="B1904" s="4" t="str">
        <f>+VLOOKUP($A1904,DATOS_CAPACITACIONES!A:B,2,0)</f>
        <v>Ambiental</v>
      </c>
      <c r="C1904" s="4" t="str">
        <f>+VLOOKUP($A1904,DATOS_CAPACITACIONES!A:C,3,0)</f>
        <v>Entrega de jabones y candados al personal que maneja agroquimicos</v>
      </c>
      <c r="D1904" s="4" t="str">
        <f>+VLOOKUP($A1904,DATOS_CAPACITACIONES!A:D,4,0)</f>
        <v>Se realizó entrega de jabones de baño y candados al personal que manipula agroquímicos</v>
      </c>
      <c r="E1904" s="4" t="str">
        <f>+VLOOKUP($A1904,DATOS_CAPACITACIONES!A:E,5,0)</f>
        <v>William Fierro</v>
      </c>
      <c r="F1904" s="4" t="str">
        <f>+VLOOKUP($A1904,DATOS_CAPACITACIONES!A:F,6,0)</f>
        <v>William Fierro</v>
      </c>
      <c r="G1904" s="4" t="str">
        <f>+VLOOKUP($A1904,DATOS_CAPACITACIONES!A:G,7,0)</f>
        <v xml:space="preserve">Finca el Pilar </v>
      </c>
      <c r="H1904" s="5">
        <f>+VLOOKUP($A1904,DATOS_CAPACITACIONES!A:H,8,0)</f>
        <v>44503</v>
      </c>
      <c r="I1904" s="4">
        <f>+VLOOKUP($A1904,DATOS_CAPACITACIONES!A:I,9,0)</f>
        <v>15</v>
      </c>
      <c r="J1904" s="2">
        <v>25331999</v>
      </c>
      <c r="K1904" s="4">
        <f>+VLOOKUP($J1904,DATOS_PERSONAL!B:C,2,0)</f>
        <v>1121</v>
      </c>
      <c r="L1904" s="4" t="str">
        <f>+VLOOKUP($J1904,DATOS_PERSONAL!B:D,3,0)</f>
        <v xml:space="preserve">VICKY JIMENA </v>
      </c>
      <c r="M1904" s="4" t="str">
        <f>+VLOOKUP($J1904,DATOS_PERSONAL!B:E,4,0)</f>
        <v xml:space="preserve">SANDOVAL GOLU </v>
      </c>
      <c r="N1904" s="4" t="str">
        <f>+VLOOKUP($J1904,DATOS_PERSONAL!B:F,5,0)</f>
        <v>OROBERLÍN S.A.S.</v>
      </c>
      <c r="O1904" s="4">
        <f>+VLOOKUP($A1904,DATOS_CAPACITACIONES!A:N,11)</f>
        <v>13</v>
      </c>
      <c r="P1904" s="4">
        <f>+VLOOKUP($A1904,DATOS_CAPACITACIONES!A:L,12)</f>
        <v>13</v>
      </c>
      <c r="Q1904" s="3">
        <f t="shared" si="29"/>
        <v>1</v>
      </c>
    </row>
    <row r="1905" spans="1:17" ht="34.5" customHeight="1" x14ac:dyDescent="0.25">
      <c r="A1905" s="2">
        <v>82</v>
      </c>
      <c r="B1905" s="4" t="str">
        <f>+VLOOKUP($A1905,DATOS_CAPACITACIONES!A:B,2,0)</f>
        <v>Ambiental</v>
      </c>
      <c r="C1905" s="4" t="str">
        <f>+VLOOKUP($A1905,DATOS_CAPACITACIONES!A:C,3,0)</f>
        <v>Entrega de jabones y candados al personal que maneja agroquimicos</v>
      </c>
      <c r="D1905" s="4" t="str">
        <f>+VLOOKUP($A1905,DATOS_CAPACITACIONES!A:D,4,0)</f>
        <v>Se realizó entrega de jabones de baño y candados al personal que manipula agroquímicos</v>
      </c>
      <c r="E1905" s="4" t="str">
        <f>+VLOOKUP($A1905,DATOS_CAPACITACIONES!A:E,5,0)</f>
        <v>William Fierro</v>
      </c>
      <c r="F1905" s="4" t="str">
        <f>+VLOOKUP($A1905,DATOS_CAPACITACIONES!A:F,6,0)</f>
        <v>William Fierro</v>
      </c>
      <c r="G1905" s="4" t="str">
        <f>+VLOOKUP($A1905,DATOS_CAPACITACIONES!A:G,7,0)</f>
        <v xml:space="preserve">Finca el Pilar </v>
      </c>
      <c r="H1905" s="5">
        <f>+VLOOKUP($A1905,DATOS_CAPACITACIONES!A:H,8,0)</f>
        <v>44503</v>
      </c>
      <c r="I1905" s="4">
        <f>+VLOOKUP($A1905,DATOS_CAPACITACIONES!A:I,9,0)</f>
        <v>15</v>
      </c>
      <c r="J1905" s="2">
        <v>40401255</v>
      </c>
      <c r="K1905" s="4">
        <f>+VLOOKUP($J1905,DATOS_PERSONAL!B:C,2,0)</f>
        <v>1034</v>
      </c>
      <c r="L1905" s="4" t="str">
        <f>+VLOOKUP($J1905,DATOS_PERSONAL!B:D,3,0)</f>
        <v>YUDY FERLAY</v>
      </c>
      <c r="M1905" s="4" t="str">
        <f>+VLOOKUP($J1905,DATOS_PERSONAL!B:E,4,0)</f>
        <v xml:space="preserve">ROMERO BERNAL </v>
      </c>
      <c r="N1905" s="4" t="str">
        <f>+VLOOKUP($J1905,DATOS_PERSONAL!B:F,5,0)</f>
        <v>OROBERLÍN S.A.S.</v>
      </c>
      <c r="O1905" s="4">
        <f>+VLOOKUP($A1905,DATOS_CAPACITACIONES!A:N,11)</f>
        <v>13</v>
      </c>
      <c r="P1905" s="4">
        <f>+VLOOKUP($A1905,DATOS_CAPACITACIONES!A:L,12)</f>
        <v>13</v>
      </c>
      <c r="Q1905" s="3">
        <f t="shared" si="29"/>
        <v>1</v>
      </c>
    </row>
    <row r="1906" spans="1:17" ht="34.5" customHeight="1" x14ac:dyDescent="0.25">
      <c r="A1906" s="2">
        <v>82</v>
      </c>
      <c r="B1906" s="4" t="str">
        <f>+VLOOKUP($A1906,DATOS_CAPACITACIONES!A:B,2,0)</f>
        <v>Ambiental</v>
      </c>
      <c r="C1906" s="4" t="str">
        <f>+VLOOKUP($A1906,DATOS_CAPACITACIONES!A:C,3,0)</f>
        <v>Entrega de jabones y candados al personal que maneja agroquimicos</v>
      </c>
      <c r="D1906" s="4" t="str">
        <f>+VLOOKUP($A1906,DATOS_CAPACITACIONES!A:D,4,0)</f>
        <v>Se realizó entrega de jabones de baño y candados al personal que manipula agroquímicos</v>
      </c>
      <c r="E1906" s="4" t="str">
        <f>+VLOOKUP($A1906,DATOS_CAPACITACIONES!A:E,5,0)</f>
        <v>William Fierro</v>
      </c>
      <c r="F1906" s="4" t="str">
        <f>+VLOOKUP($A1906,DATOS_CAPACITACIONES!A:F,6,0)</f>
        <v>William Fierro</v>
      </c>
      <c r="G1906" s="4" t="str">
        <f>+VLOOKUP($A1906,DATOS_CAPACITACIONES!A:G,7,0)</f>
        <v xml:space="preserve">Finca el Pilar </v>
      </c>
      <c r="H1906" s="5">
        <f>+VLOOKUP($A1906,DATOS_CAPACITACIONES!A:H,8,0)</f>
        <v>44503</v>
      </c>
      <c r="I1906" s="4">
        <f>+VLOOKUP($A1906,DATOS_CAPACITACIONES!A:I,9,0)</f>
        <v>15</v>
      </c>
      <c r="J1906" s="2">
        <v>40411297</v>
      </c>
      <c r="K1906" s="4">
        <f>+VLOOKUP($J1906,DATOS_PERSONAL!B:C,2,0)</f>
        <v>1015</v>
      </c>
      <c r="L1906" s="4" t="str">
        <f>+VLOOKUP($J1906,DATOS_PERSONAL!B:D,3,0)</f>
        <v xml:space="preserve"> ANGELICA YOHANA</v>
      </c>
      <c r="M1906" s="4" t="str">
        <f>+VLOOKUP($J1906,DATOS_PERSONAL!B:E,4,0)</f>
        <v>RINCON</v>
      </c>
      <c r="N1906" s="4" t="str">
        <f>+VLOOKUP($J1906,DATOS_PERSONAL!B:F,5,0)</f>
        <v>OROBERLÍN S.A.S.</v>
      </c>
      <c r="O1906" s="4">
        <f>+VLOOKUP($A1906,DATOS_CAPACITACIONES!A:N,11)</f>
        <v>13</v>
      </c>
      <c r="P1906" s="4">
        <f>+VLOOKUP($A1906,DATOS_CAPACITACIONES!A:L,12)</f>
        <v>13</v>
      </c>
      <c r="Q1906" s="3">
        <f t="shared" si="29"/>
        <v>1</v>
      </c>
    </row>
    <row r="1907" spans="1:17" ht="34.5" customHeight="1" x14ac:dyDescent="0.25">
      <c r="A1907" s="2">
        <v>82</v>
      </c>
      <c r="B1907" s="4" t="str">
        <f>+VLOOKUP($A1907,DATOS_CAPACITACIONES!A:B,2,0)</f>
        <v>Ambiental</v>
      </c>
      <c r="C1907" s="4" t="str">
        <f>+VLOOKUP($A1907,DATOS_CAPACITACIONES!A:C,3,0)</f>
        <v>Entrega de jabones y candados al personal que maneja agroquimicos</v>
      </c>
      <c r="D1907" s="4" t="str">
        <f>+VLOOKUP($A1907,DATOS_CAPACITACIONES!A:D,4,0)</f>
        <v>Se realizó entrega de jabones de baño y candados al personal que manipula agroquímicos</v>
      </c>
      <c r="E1907" s="4" t="str">
        <f>+VLOOKUP($A1907,DATOS_CAPACITACIONES!A:E,5,0)</f>
        <v>William Fierro</v>
      </c>
      <c r="F1907" s="4" t="str">
        <f>+VLOOKUP($A1907,DATOS_CAPACITACIONES!A:F,6,0)</f>
        <v>William Fierro</v>
      </c>
      <c r="G1907" s="4" t="str">
        <f>+VLOOKUP($A1907,DATOS_CAPACITACIONES!A:G,7,0)</f>
        <v xml:space="preserve">Finca el Pilar </v>
      </c>
      <c r="H1907" s="5">
        <f>+VLOOKUP($A1907,DATOS_CAPACITACIONES!A:H,8,0)</f>
        <v>44503</v>
      </c>
      <c r="I1907" s="4">
        <f>+VLOOKUP($A1907,DATOS_CAPACITACIONES!A:I,9,0)</f>
        <v>15</v>
      </c>
      <c r="J1907" s="2">
        <v>16882469</v>
      </c>
      <c r="K1907" s="4" t="str">
        <f>+VLOOKUP($J1907,DATOS_PERSONAL!B:C,2,0)</f>
        <v>N/A</v>
      </c>
      <c r="L1907" s="4" t="str">
        <f>+VLOOKUP($J1907,DATOS_PERSONAL!B:D,3,0)</f>
        <v xml:space="preserve"> WEIMAR</v>
      </c>
      <c r="M1907" s="4" t="str">
        <f>+VLOOKUP($J1907,DATOS_PERSONAL!B:E,4,0)</f>
        <v>PEÑA MOSQUERA</v>
      </c>
      <c r="N1907" s="4" t="str">
        <f>+VLOOKUP($J1907,DATOS_PERSONAL!B:F,5,0)</f>
        <v>PALMERAS CARARABO S.A.</v>
      </c>
      <c r="O1907" s="4">
        <f>+VLOOKUP($A1907,DATOS_CAPACITACIONES!A:N,11)</f>
        <v>13</v>
      </c>
      <c r="P1907" s="4">
        <f>+VLOOKUP($A1907,DATOS_CAPACITACIONES!A:L,12)</f>
        <v>13</v>
      </c>
      <c r="Q1907" s="3">
        <f t="shared" si="29"/>
        <v>1</v>
      </c>
    </row>
    <row r="1908" spans="1:17" ht="34.5" customHeight="1" x14ac:dyDescent="0.25">
      <c r="A1908" s="2">
        <v>82</v>
      </c>
      <c r="B1908" s="4" t="str">
        <f>+VLOOKUP($A1908,DATOS_CAPACITACIONES!A:B,2,0)</f>
        <v>Ambiental</v>
      </c>
      <c r="C1908" s="4" t="str">
        <f>+VLOOKUP($A1908,DATOS_CAPACITACIONES!A:C,3,0)</f>
        <v>Entrega de jabones y candados al personal que maneja agroquimicos</v>
      </c>
      <c r="D1908" s="4" t="str">
        <f>+VLOOKUP($A1908,DATOS_CAPACITACIONES!A:D,4,0)</f>
        <v>Se realizó entrega de jabones de baño y candados al personal que manipula agroquímicos</v>
      </c>
      <c r="E1908" s="4" t="str">
        <f>+VLOOKUP($A1908,DATOS_CAPACITACIONES!A:E,5,0)</f>
        <v>William Fierro</v>
      </c>
      <c r="F1908" s="4" t="str">
        <f>+VLOOKUP($A1908,DATOS_CAPACITACIONES!A:F,6,0)</f>
        <v>William Fierro</v>
      </c>
      <c r="G1908" s="4" t="str">
        <f>+VLOOKUP($A1908,DATOS_CAPACITACIONES!A:G,7,0)</f>
        <v xml:space="preserve">Finca el Pilar </v>
      </c>
      <c r="H1908" s="5">
        <f>+VLOOKUP($A1908,DATOS_CAPACITACIONES!A:H,8,0)</f>
        <v>44503</v>
      </c>
      <c r="I1908" s="4">
        <f>+VLOOKUP($A1908,DATOS_CAPACITACIONES!A:I,9,0)</f>
        <v>15</v>
      </c>
      <c r="J1908" s="2">
        <v>40328103</v>
      </c>
      <c r="K1908" s="4">
        <f>+VLOOKUP($J1908,DATOS_PERSONAL!B:C,2,0)</f>
        <v>1030</v>
      </c>
      <c r="L1908" s="4" t="str">
        <f>+VLOOKUP($J1908,DATOS_PERSONAL!B:D,3,0)</f>
        <v>DORYS ADRIANA</v>
      </c>
      <c r="M1908" s="4" t="str">
        <f>+VLOOKUP($J1908,DATOS_PERSONAL!B:E,4,0)</f>
        <v xml:space="preserve">MORENO SANCHEZ </v>
      </c>
      <c r="N1908" s="4" t="str">
        <f>+VLOOKUP($J1908,DATOS_PERSONAL!B:F,5,0)</f>
        <v>OROBERLÍN S.A.S.</v>
      </c>
      <c r="O1908" s="4">
        <f>+VLOOKUP($A1908,DATOS_CAPACITACIONES!A:N,11)</f>
        <v>13</v>
      </c>
      <c r="P1908" s="4">
        <f>+VLOOKUP($A1908,DATOS_CAPACITACIONES!A:L,12)</f>
        <v>13</v>
      </c>
      <c r="Q1908" s="3">
        <f t="shared" si="29"/>
        <v>1</v>
      </c>
    </row>
    <row r="1909" spans="1:17" ht="34.5" customHeight="1" x14ac:dyDescent="0.25">
      <c r="A1909" s="2">
        <v>82</v>
      </c>
      <c r="B1909" s="4" t="str">
        <f>+VLOOKUP($A1909,DATOS_CAPACITACIONES!A:B,2,0)</f>
        <v>Ambiental</v>
      </c>
      <c r="C1909" s="4" t="str">
        <f>+VLOOKUP($A1909,DATOS_CAPACITACIONES!A:C,3,0)</f>
        <v>Entrega de jabones y candados al personal que maneja agroquimicos</v>
      </c>
      <c r="D1909" s="4" t="str">
        <f>+VLOOKUP($A1909,DATOS_CAPACITACIONES!A:D,4,0)</f>
        <v>Se realizó entrega de jabones de baño y candados al personal que manipula agroquímicos</v>
      </c>
      <c r="E1909" s="4" t="str">
        <f>+VLOOKUP($A1909,DATOS_CAPACITACIONES!A:E,5,0)</f>
        <v>William Fierro</v>
      </c>
      <c r="F1909" s="4" t="str">
        <f>+VLOOKUP($A1909,DATOS_CAPACITACIONES!A:F,6,0)</f>
        <v>William Fierro</v>
      </c>
      <c r="G1909" s="4" t="str">
        <f>+VLOOKUP($A1909,DATOS_CAPACITACIONES!A:G,7,0)</f>
        <v xml:space="preserve">Finca el Pilar </v>
      </c>
      <c r="H1909" s="5">
        <f>+VLOOKUP($A1909,DATOS_CAPACITACIONES!A:H,8,0)</f>
        <v>44503</v>
      </c>
      <c r="I1909" s="4">
        <f>+VLOOKUP($A1909,DATOS_CAPACITACIONES!A:I,9,0)</f>
        <v>15</v>
      </c>
      <c r="J1909" s="2">
        <v>40404467</v>
      </c>
      <c r="K1909" s="4">
        <f>+VLOOKUP($J1909,DATOS_PERSONAL!B:C,2,0)</f>
        <v>1029</v>
      </c>
      <c r="L1909" s="4" t="str">
        <f>+VLOOKUP($J1909,DATOS_PERSONAL!B:D,3,0)</f>
        <v>BLANCA MARINELLA</v>
      </c>
      <c r="M1909" s="4" t="str">
        <f>+VLOOKUP($J1909,DATOS_PERSONAL!B:E,4,0)</f>
        <v xml:space="preserve">MORENO SANCHEZ </v>
      </c>
      <c r="N1909" s="4" t="str">
        <f>+VLOOKUP($J1909,DATOS_PERSONAL!B:F,5,0)</f>
        <v>OROBERLÍN S.A.S.</v>
      </c>
      <c r="O1909" s="4">
        <f>+VLOOKUP($A1909,DATOS_CAPACITACIONES!A:N,11)</f>
        <v>13</v>
      </c>
      <c r="P1909" s="4">
        <f>+VLOOKUP($A1909,DATOS_CAPACITACIONES!A:L,12)</f>
        <v>13</v>
      </c>
      <c r="Q1909" s="3">
        <f t="shared" si="29"/>
        <v>1</v>
      </c>
    </row>
    <row r="1910" spans="1:17" ht="34.5" customHeight="1" x14ac:dyDescent="0.25">
      <c r="A1910" s="2">
        <v>82</v>
      </c>
      <c r="B1910" s="4" t="str">
        <f>+VLOOKUP($A1910,DATOS_CAPACITACIONES!A:B,2,0)</f>
        <v>Ambiental</v>
      </c>
      <c r="C1910" s="4" t="str">
        <f>+VLOOKUP($A1910,DATOS_CAPACITACIONES!A:C,3,0)</f>
        <v>Entrega de jabones y candados al personal que maneja agroquimicos</v>
      </c>
      <c r="D1910" s="4" t="str">
        <f>+VLOOKUP($A1910,DATOS_CAPACITACIONES!A:D,4,0)</f>
        <v>Se realizó entrega de jabones de baño y candados al personal que manipula agroquímicos</v>
      </c>
      <c r="E1910" s="4" t="str">
        <f>+VLOOKUP($A1910,DATOS_CAPACITACIONES!A:E,5,0)</f>
        <v>William Fierro</v>
      </c>
      <c r="F1910" s="4" t="str">
        <f>+VLOOKUP($A1910,DATOS_CAPACITACIONES!A:F,6,0)</f>
        <v>William Fierro</v>
      </c>
      <c r="G1910" s="4" t="str">
        <f>+VLOOKUP($A1910,DATOS_CAPACITACIONES!A:G,7,0)</f>
        <v xml:space="preserve">Finca el Pilar </v>
      </c>
      <c r="H1910" s="5">
        <f>+VLOOKUP($A1910,DATOS_CAPACITACIONES!A:H,8,0)</f>
        <v>44503</v>
      </c>
      <c r="I1910" s="4">
        <f>+VLOOKUP($A1910,DATOS_CAPACITACIONES!A:I,9,0)</f>
        <v>15</v>
      </c>
      <c r="J1910" s="2">
        <v>1121911429</v>
      </c>
      <c r="K1910" s="4">
        <f>+VLOOKUP($J1910,DATOS_PERSONAL!B:C,2,0)</f>
        <v>1037</v>
      </c>
      <c r="L1910" s="4" t="str">
        <f>+VLOOKUP($J1910,DATOS_PERSONAL!B:D,3,0)</f>
        <v>JYMMY ALEXANDER</v>
      </c>
      <c r="M1910" s="4" t="str">
        <f>+VLOOKUP($J1910,DATOS_PERSONAL!B:E,4,0)</f>
        <v xml:space="preserve">HERNANDEZ MORENO  </v>
      </c>
      <c r="N1910" s="4" t="str">
        <f>+VLOOKUP($J1910,DATOS_PERSONAL!B:F,5,0)</f>
        <v>OROBERLÍN S.A.S.</v>
      </c>
      <c r="O1910" s="4">
        <f>+VLOOKUP($A1910,DATOS_CAPACITACIONES!A:N,11)</f>
        <v>13</v>
      </c>
      <c r="P1910" s="4">
        <f>+VLOOKUP($A1910,DATOS_CAPACITACIONES!A:L,12)</f>
        <v>13</v>
      </c>
      <c r="Q1910" s="3">
        <f t="shared" si="29"/>
        <v>1</v>
      </c>
    </row>
    <row r="1911" spans="1:17" ht="34.5" customHeight="1" x14ac:dyDescent="0.25">
      <c r="A1911" s="2">
        <v>82</v>
      </c>
      <c r="B1911" s="4" t="str">
        <f>+VLOOKUP($A1911,DATOS_CAPACITACIONES!A:B,2,0)</f>
        <v>Ambiental</v>
      </c>
      <c r="C1911" s="4" t="str">
        <f>+VLOOKUP($A1911,DATOS_CAPACITACIONES!A:C,3,0)</f>
        <v>Entrega de jabones y candados al personal que maneja agroquimicos</v>
      </c>
      <c r="D1911" s="4" t="str">
        <f>+VLOOKUP($A1911,DATOS_CAPACITACIONES!A:D,4,0)</f>
        <v>Se realizó entrega de jabones de baño y candados al personal que manipula agroquímicos</v>
      </c>
      <c r="E1911" s="4" t="str">
        <f>+VLOOKUP($A1911,DATOS_CAPACITACIONES!A:E,5,0)</f>
        <v>William Fierro</v>
      </c>
      <c r="F1911" s="4" t="str">
        <f>+VLOOKUP($A1911,DATOS_CAPACITACIONES!A:F,6,0)</f>
        <v>William Fierro</v>
      </c>
      <c r="G1911" s="4" t="str">
        <f>+VLOOKUP($A1911,DATOS_CAPACITACIONES!A:G,7,0)</f>
        <v xml:space="preserve">Finca el Pilar </v>
      </c>
      <c r="H1911" s="5">
        <f>+VLOOKUP($A1911,DATOS_CAPACITACIONES!A:H,8,0)</f>
        <v>44503</v>
      </c>
      <c r="I1911" s="4">
        <f>+VLOOKUP($A1911,DATOS_CAPACITACIONES!A:I,9,0)</f>
        <v>15</v>
      </c>
      <c r="J1911" s="2">
        <v>1007329990</v>
      </c>
      <c r="K1911" s="4">
        <f>+VLOOKUP($J1911,DATOS_PERSONAL!B:C,2,0)</f>
        <v>1101</v>
      </c>
      <c r="L1911" s="4" t="str">
        <f>+VLOOKUP($J1911,DATOS_PERSONAL!B:D,3,0)</f>
        <v>ADRIANA</v>
      </c>
      <c r="M1911" s="4" t="str">
        <f>+VLOOKUP($J1911,DATOS_PERSONAL!B:E,4,0)</f>
        <v xml:space="preserve">HERNANDEZ LONDOÑO </v>
      </c>
      <c r="N1911" s="4" t="str">
        <f>+VLOOKUP($J1911,DATOS_PERSONAL!B:F,5,0)</f>
        <v>OROBERLÍN S.A.S.</v>
      </c>
      <c r="O1911" s="4">
        <f>+VLOOKUP($A1911,DATOS_CAPACITACIONES!A:N,11)</f>
        <v>13</v>
      </c>
      <c r="P1911" s="4">
        <f>+VLOOKUP($A1911,DATOS_CAPACITACIONES!A:L,12)</f>
        <v>13</v>
      </c>
      <c r="Q1911" s="3">
        <f t="shared" si="29"/>
        <v>1</v>
      </c>
    </row>
    <row r="1912" spans="1:17" ht="34.5" customHeight="1" x14ac:dyDescent="0.25">
      <c r="A1912" s="2">
        <v>82</v>
      </c>
      <c r="B1912" s="4" t="str">
        <f>+VLOOKUP($A1912,DATOS_CAPACITACIONES!A:B,2,0)</f>
        <v>Ambiental</v>
      </c>
      <c r="C1912" s="4" t="str">
        <f>+VLOOKUP($A1912,DATOS_CAPACITACIONES!A:C,3,0)</f>
        <v>Entrega de jabones y candados al personal que maneja agroquimicos</v>
      </c>
      <c r="D1912" s="4" t="str">
        <f>+VLOOKUP($A1912,DATOS_CAPACITACIONES!A:D,4,0)</f>
        <v>Se realizó entrega de jabones de baño y candados al personal que manipula agroquímicos</v>
      </c>
      <c r="E1912" s="4" t="str">
        <f>+VLOOKUP($A1912,DATOS_CAPACITACIONES!A:E,5,0)</f>
        <v>William Fierro</v>
      </c>
      <c r="F1912" s="4" t="str">
        <f>+VLOOKUP($A1912,DATOS_CAPACITACIONES!A:F,6,0)</f>
        <v>William Fierro</v>
      </c>
      <c r="G1912" s="4" t="str">
        <f>+VLOOKUP($A1912,DATOS_CAPACITACIONES!A:G,7,0)</f>
        <v xml:space="preserve">Finca el Pilar </v>
      </c>
      <c r="H1912" s="5">
        <f>+VLOOKUP($A1912,DATOS_CAPACITACIONES!A:H,8,0)</f>
        <v>44503</v>
      </c>
      <c r="I1912" s="4">
        <f>+VLOOKUP($A1912,DATOS_CAPACITACIONES!A:I,9,0)</f>
        <v>15</v>
      </c>
      <c r="J1912" s="2">
        <v>31536041</v>
      </c>
      <c r="K1912" s="4">
        <f>+VLOOKUP($J1912,DATOS_PERSONAL!B:C,2,0)</f>
        <v>1101</v>
      </c>
      <c r="L1912" s="4" t="str">
        <f>+VLOOKUP($J1912,DATOS_PERSONAL!B:D,3,0)</f>
        <v>ZAMIRNA</v>
      </c>
      <c r="M1912" s="4" t="str">
        <f>+VLOOKUP($J1912,DATOS_PERSONAL!B:E,4,0)</f>
        <v xml:space="preserve">GUERRERO AGUILAR </v>
      </c>
      <c r="N1912" s="4" t="str">
        <f>+VLOOKUP($J1912,DATOS_PERSONAL!B:F,5,0)</f>
        <v>OROBERLÍN S.A.S.</v>
      </c>
      <c r="O1912" s="4">
        <f>+VLOOKUP($A1912,DATOS_CAPACITACIONES!A:N,11)</f>
        <v>13</v>
      </c>
      <c r="P1912" s="4">
        <f>+VLOOKUP($A1912,DATOS_CAPACITACIONES!A:L,12)</f>
        <v>13</v>
      </c>
      <c r="Q1912" s="3">
        <f t="shared" si="29"/>
        <v>1</v>
      </c>
    </row>
    <row r="1913" spans="1:17" ht="34.5" customHeight="1" x14ac:dyDescent="0.25">
      <c r="A1913" s="2">
        <v>82</v>
      </c>
      <c r="B1913" s="4" t="str">
        <f>+VLOOKUP($A1913,DATOS_CAPACITACIONES!A:B,2,0)</f>
        <v>Ambiental</v>
      </c>
      <c r="C1913" s="4" t="str">
        <f>+VLOOKUP($A1913,DATOS_CAPACITACIONES!A:C,3,0)</f>
        <v>Entrega de jabones y candados al personal que maneja agroquimicos</v>
      </c>
      <c r="D1913" s="4" t="str">
        <f>+VLOOKUP($A1913,DATOS_CAPACITACIONES!A:D,4,0)</f>
        <v>Se realizó entrega de jabones de baño y candados al personal que manipula agroquímicos</v>
      </c>
      <c r="E1913" s="4" t="str">
        <f>+VLOOKUP($A1913,DATOS_CAPACITACIONES!A:E,5,0)</f>
        <v>William Fierro</v>
      </c>
      <c r="F1913" s="4" t="str">
        <f>+VLOOKUP($A1913,DATOS_CAPACITACIONES!A:F,6,0)</f>
        <v>William Fierro</v>
      </c>
      <c r="G1913" s="4" t="str">
        <f>+VLOOKUP($A1913,DATOS_CAPACITACIONES!A:G,7,0)</f>
        <v xml:space="preserve">Finca el Pilar </v>
      </c>
      <c r="H1913" s="5">
        <f>+VLOOKUP($A1913,DATOS_CAPACITACIONES!A:H,8,0)</f>
        <v>44503</v>
      </c>
      <c r="I1913" s="4">
        <f>+VLOOKUP($A1913,DATOS_CAPACITACIONES!A:I,9,0)</f>
        <v>15</v>
      </c>
      <c r="J1913" s="2">
        <v>1121952333</v>
      </c>
      <c r="K1913" s="4">
        <f>+VLOOKUP($J1913,DATOS_PERSONAL!B:C,2,0)</f>
        <v>1480</v>
      </c>
      <c r="L1913" s="4" t="str">
        <f>+VLOOKUP($J1913,DATOS_PERSONAL!B:D,3,0)</f>
        <v>DANNY ALEJANDRA</v>
      </c>
      <c r="M1913" s="4" t="str">
        <f>+VLOOKUP($J1913,DATOS_PERSONAL!B:E,4,0)</f>
        <v xml:space="preserve">GONZALEZ </v>
      </c>
      <c r="N1913" s="4" t="str">
        <f>+VLOOKUP($J1913,DATOS_PERSONAL!B:F,5,0)</f>
        <v>OROBERLÍN S.A.S.</v>
      </c>
      <c r="O1913" s="4">
        <f>+VLOOKUP($A1913,DATOS_CAPACITACIONES!A:N,11)</f>
        <v>13</v>
      </c>
      <c r="P1913" s="4">
        <f>+VLOOKUP($A1913,DATOS_CAPACITACIONES!A:L,12)</f>
        <v>13</v>
      </c>
      <c r="Q1913" s="3">
        <f t="shared" si="29"/>
        <v>1</v>
      </c>
    </row>
    <row r="1914" spans="1:17" ht="34.5" customHeight="1" x14ac:dyDescent="0.25">
      <c r="A1914" s="2">
        <v>82</v>
      </c>
      <c r="B1914" s="4" t="str">
        <f>+VLOOKUP($A1914,DATOS_CAPACITACIONES!A:B,2,0)</f>
        <v>Ambiental</v>
      </c>
      <c r="C1914" s="4" t="str">
        <f>+VLOOKUP($A1914,DATOS_CAPACITACIONES!A:C,3,0)</f>
        <v>Entrega de jabones y candados al personal que maneja agroquimicos</v>
      </c>
      <c r="D1914" s="4" t="str">
        <f>+VLOOKUP($A1914,DATOS_CAPACITACIONES!A:D,4,0)</f>
        <v>Se realizó entrega de jabones de baño y candados al personal que manipula agroquímicos</v>
      </c>
      <c r="E1914" s="4" t="str">
        <f>+VLOOKUP($A1914,DATOS_CAPACITACIONES!A:E,5,0)</f>
        <v>William Fierro</v>
      </c>
      <c r="F1914" s="4" t="str">
        <f>+VLOOKUP($A1914,DATOS_CAPACITACIONES!A:F,6,0)</f>
        <v>William Fierro</v>
      </c>
      <c r="G1914" s="4" t="str">
        <f>+VLOOKUP($A1914,DATOS_CAPACITACIONES!A:G,7,0)</f>
        <v xml:space="preserve">Finca el Pilar </v>
      </c>
      <c r="H1914" s="5">
        <f>+VLOOKUP($A1914,DATOS_CAPACITACIONES!A:H,8,0)</f>
        <v>44503</v>
      </c>
      <c r="I1914" s="4">
        <f>+VLOOKUP($A1914,DATOS_CAPACITACIONES!A:I,9,0)</f>
        <v>15</v>
      </c>
      <c r="J1914" s="2">
        <v>1007057960</v>
      </c>
      <c r="K1914" s="4" t="str">
        <f>+VLOOKUP($J1914,DATOS_PERSONAL!B:C,2,0)</f>
        <v>N/A</v>
      </c>
      <c r="L1914" s="4" t="str">
        <f>+VLOOKUP($J1914,DATOS_PERSONAL!B:D,3,0)</f>
        <v>WILSON ANDRES</v>
      </c>
      <c r="M1914" s="4" t="str">
        <f>+VLOOKUP($J1914,DATOS_PERSONAL!B:E,4,0)</f>
        <v>DIAZ BERNAL</v>
      </c>
      <c r="N1914" s="4" t="str">
        <f>+VLOOKUP($J1914,DATOS_PERSONAL!B:F,5,0)</f>
        <v>PALMERAS CARARABO S.A.</v>
      </c>
      <c r="O1914" s="4">
        <f>+VLOOKUP($A1914,DATOS_CAPACITACIONES!A:N,11)</f>
        <v>13</v>
      </c>
      <c r="P1914" s="4">
        <f>+VLOOKUP($A1914,DATOS_CAPACITACIONES!A:L,12)</f>
        <v>13</v>
      </c>
      <c r="Q1914" s="3">
        <f t="shared" si="29"/>
        <v>1</v>
      </c>
    </row>
    <row r="1915" spans="1:17" ht="34.5" customHeight="1" x14ac:dyDescent="0.25">
      <c r="A1915" s="2">
        <v>82</v>
      </c>
      <c r="B1915" s="4" t="str">
        <f>+VLOOKUP($A1915,DATOS_CAPACITACIONES!A:B,2,0)</f>
        <v>Ambiental</v>
      </c>
      <c r="C1915" s="4" t="str">
        <f>+VLOOKUP($A1915,DATOS_CAPACITACIONES!A:C,3,0)</f>
        <v>Entrega de jabones y candados al personal que maneja agroquimicos</v>
      </c>
      <c r="D1915" s="4" t="str">
        <f>+VLOOKUP($A1915,DATOS_CAPACITACIONES!A:D,4,0)</f>
        <v>Se realizó entrega de jabones de baño y candados al personal que manipula agroquímicos</v>
      </c>
      <c r="E1915" s="4" t="str">
        <f>+VLOOKUP($A1915,DATOS_CAPACITACIONES!A:E,5,0)</f>
        <v>William Fierro</v>
      </c>
      <c r="F1915" s="4" t="str">
        <f>+VLOOKUP($A1915,DATOS_CAPACITACIONES!A:F,6,0)</f>
        <v>William Fierro</v>
      </c>
      <c r="G1915" s="4" t="str">
        <f>+VLOOKUP($A1915,DATOS_CAPACITACIONES!A:G,7,0)</f>
        <v xml:space="preserve">Finca el Pilar </v>
      </c>
      <c r="H1915" s="5">
        <f>+VLOOKUP($A1915,DATOS_CAPACITACIONES!A:H,8,0)</f>
        <v>44503</v>
      </c>
      <c r="I1915" s="4">
        <f>+VLOOKUP($A1915,DATOS_CAPACITACIONES!A:I,9,0)</f>
        <v>15</v>
      </c>
      <c r="J1915" s="2">
        <v>1109411143</v>
      </c>
      <c r="K1915" s="4">
        <f>+VLOOKUP($J1915,DATOS_PERSONAL!B:C,2,0)</f>
        <v>1477</v>
      </c>
      <c r="L1915" s="4" t="str">
        <f>+VLOOKUP($J1915,DATOS_PERSONAL!B:D,3,0)</f>
        <v>YISSY FERNANDA</v>
      </c>
      <c r="M1915" s="4" t="str">
        <f>+VLOOKUP($J1915,DATOS_PERSONAL!B:E,4,0)</f>
        <v xml:space="preserve">CASTRO CESPEDES </v>
      </c>
      <c r="N1915" s="4" t="str">
        <f>+VLOOKUP($J1915,DATOS_PERSONAL!B:F,5,0)</f>
        <v>OROBERLÍN S.A.S.</v>
      </c>
      <c r="O1915" s="4">
        <f>+VLOOKUP($A1915,DATOS_CAPACITACIONES!A:N,11)</f>
        <v>13</v>
      </c>
      <c r="P1915" s="4">
        <f>+VLOOKUP($A1915,DATOS_CAPACITACIONES!A:L,12)</f>
        <v>13</v>
      </c>
      <c r="Q1915" s="3">
        <f t="shared" si="29"/>
        <v>1</v>
      </c>
    </row>
    <row r="1916" spans="1:17" ht="34.5" customHeight="1" x14ac:dyDescent="0.25">
      <c r="A1916" s="2">
        <v>82</v>
      </c>
      <c r="B1916" s="4" t="str">
        <f>+VLOOKUP($A1916,DATOS_CAPACITACIONES!A:B,2,0)</f>
        <v>Ambiental</v>
      </c>
      <c r="C1916" s="4" t="str">
        <f>+VLOOKUP($A1916,DATOS_CAPACITACIONES!A:C,3,0)</f>
        <v>Entrega de jabones y candados al personal que maneja agroquimicos</v>
      </c>
      <c r="D1916" s="4" t="str">
        <f>+VLOOKUP($A1916,DATOS_CAPACITACIONES!A:D,4,0)</f>
        <v>Se realizó entrega de jabones de baño y candados al personal que manipula agroquímicos</v>
      </c>
      <c r="E1916" s="4" t="str">
        <f>+VLOOKUP($A1916,DATOS_CAPACITACIONES!A:E,5,0)</f>
        <v>William Fierro</v>
      </c>
      <c r="F1916" s="4" t="str">
        <f>+VLOOKUP($A1916,DATOS_CAPACITACIONES!A:F,6,0)</f>
        <v>William Fierro</v>
      </c>
      <c r="G1916" s="4" t="str">
        <f>+VLOOKUP($A1916,DATOS_CAPACITACIONES!A:G,7,0)</f>
        <v xml:space="preserve">Finca el Pilar </v>
      </c>
      <c r="H1916" s="5">
        <f>+VLOOKUP($A1916,DATOS_CAPACITACIONES!A:H,8,0)</f>
        <v>44503</v>
      </c>
      <c r="I1916" s="4">
        <f>+VLOOKUP($A1916,DATOS_CAPACITACIONES!A:I,9,0)</f>
        <v>15</v>
      </c>
      <c r="J1916" s="2">
        <v>1121917518</v>
      </c>
      <c r="K1916" s="4" t="str">
        <f>+VLOOKUP($J1916,DATOS_PERSONAL!B:C,2,0)</f>
        <v>N/A</v>
      </c>
      <c r="L1916" s="4" t="str">
        <f>+VLOOKUP($J1916,DATOS_PERSONAL!B:D,3,0)</f>
        <v xml:space="preserve"> CARLOS ALBEIRO</v>
      </c>
      <c r="M1916" s="4" t="str">
        <f>+VLOOKUP($J1916,DATOS_PERSONAL!B:E,4,0)</f>
        <v>BECERRA ZAMORA</v>
      </c>
      <c r="N1916" s="4" t="str">
        <f>+VLOOKUP($J1916,DATOS_PERSONAL!B:F,5,0)</f>
        <v>PALMERAS CARARABO S.A.</v>
      </c>
      <c r="O1916" s="4">
        <f>+VLOOKUP($A1916,DATOS_CAPACITACIONES!A:N,11)</f>
        <v>13</v>
      </c>
      <c r="P1916" s="4">
        <f>+VLOOKUP($A1916,DATOS_CAPACITACIONES!A:L,12)</f>
        <v>13</v>
      </c>
      <c r="Q1916" s="3">
        <f t="shared" si="29"/>
        <v>1</v>
      </c>
    </row>
    <row r="1917" spans="1:17" ht="34.5" customHeight="1" x14ac:dyDescent="0.25">
      <c r="A1917" s="2">
        <v>83</v>
      </c>
      <c r="B1917" s="4" t="str">
        <f>+VLOOKUP($A1917,DATOS_CAPACITACIONES!A:B,2,0)</f>
        <v>Ambiental</v>
      </c>
      <c r="C1917" s="4" t="str">
        <f>+VLOOKUP($A1917,DATOS_CAPACITACIONES!A:C,3,0)</f>
        <v>Residuos sólidos, orden y aseo</v>
      </c>
      <c r="D1917" s="4" t="str">
        <f>+VLOOKUP($A1917,DATOS_CAPACITACIONES!A:D,4,0)</f>
        <v>Socialización dinámica acerca del adecuado manejo de los residuso sólidos peligrosos y no peligrosos, la importancia de la separación en la fuente y el orden y aseo de las áreas de trabajo.</v>
      </c>
      <c r="E1917" s="4" t="str">
        <f>+VLOOKUP($A1917,DATOS_CAPACITACIONES!A:E,5,0)</f>
        <v>Juan Manuel Diaz, Sebastian Jaramillo</v>
      </c>
      <c r="F1917" s="4" t="str">
        <f>+VLOOKUP($A1917,DATOS_CAPACITACIONES!A:F,6,0)</f>
        <v>William Fierro</v>
      </c>
      <c r="G1917" s="4" t="str">
        <f>+VLOOKUP($A1917,DATOS_CAPACITACIONES!A:G,7,0)</f>
        <v xml:space="preserve">Finca el Pilar </v>
      </c>
      <c r="H1917" s="5">
        <f>+VLOOKUP($A1917,DATOS_CAPACITACIONES!A:H,8,0)</f>
        <v>44527</v>
      </c>
      <c r="I1917" s="4">
        <f>+VLOOKUP($A1917,DATOS_CAPACITACIONES!A:I,9,0)</f>
        <v>120</v>
      </c>
      <c r="J1917" s="2">
        <v>86070853</v>
      </c>
      <c r="K1917" s="4">
        <f>+VLOOKUP($J1917,DATOS_PERSONAL!B:C,2,0)</f>
        <v>1075</v>
      </c>
      <c r="L1917" s="4" t="str">
        <f>+VLOOKUP($J1917,DATOS_PERSONAL!B:D,3,0)</f>
        <v>FREDY</v>
      </c>
      <c r="M1917" s="4" t="str">
        <f>+VLOOKUP($J1917,DATOS_PERSONAL!B:E,4,0)</f>
        <v xml:space="preserve">ZAMORA </v>
      </c>
      <c r="N1917" s="4" t="str">
        <f>+VLOOKUP($J1917,DATOS_PERSONAL!B:F,5,0)</f>
        <v>OROBERLÍN S.A.S.</v>
      </c>
      <c r="O1917" s="4">
        <f>+VLOOKUP($A1917,DATOS_CAPACITACIONES!A:N,11)</f>
        <v>94</v>
      </c>
      <c r="P1917" s="4">
        <f>+VLOOKUP($A1917,DATOS_CAPACITACIONES!A:L,12)</f>
        <v>94</v>
      </c>
      <c r="Q1917" s="3">
        <f t="shared" si="29"/>
        <v>1</v>
      </c>
    </row>
    <row r="1918" spans="1:17" ht="34.5" customHeight="1" x14ac:dyDescent="0.25">
      <c r="A1918" s="2">
        <v>83</v>
      </c>
      <c r="B1918" s="4" t="str">
        <f>+VLOOKUP($A1918,DATOS_CAPACITACIONES!A:B,2,0)</f>
        <v>Ambiental</v>
      </c>
      <c r="C1918" s="4" t="str">
        <f>+VLOOKUP($A1918,DATOS_CAPACITACIONES!A:C,3,0)</f>
        <v>Residuos sólidos, orden y aseo</v>
      </c>
      <c r="D1918" s="4" t="str">
        <f>+VLOOKUP($A1918,DATOS_CAPACITACIONES!A:D,4,0)</f>
        <v>Socialización dinámica acerca del adecuado manejo de los residuso sólidos peligrosos y no peligrosos, la importancia de la separación en la fuente y el orden y aseo de las áreas de trabajo.</v>
      </c>
      <c r="E1918" s="4" t="str">
        <f>+VLOOKUP($A1918,DATOS_CAPACITACIONES!A:E,5,0)</f>
        <v>Juan Manuel Diaz, Sebastian Jaramillo</v>
      </c>
      <c r="F1918" s="4" t="str">
        <f>+VLOOKUP($A1918,DATOS_CAPACITACIONES!A:F,6,0)</f>
        <v>William Fierro</v>
      </c>
      <c r="G1918" s="4" t="str">
        <f>+VLOOKUP($A1918,DATOS_CAPACITACIONES!A:G,7,0)</f>
        <v xml:space="preserve">Finca el Pilar </v>
      </c>
      <c r="H1918" s="5">
        <f>+VLOOKUP($A1918,DATOS_CAPACITACIONES!A:H,8,0)</f>
        <v>44527</v>
      </c>
      <c r="I1918" s="4">
        <f>+VLOOKUP($A1918,DATOS_CAPACITACIONES!A:I,9,0)</f>
        <v>120</v>
      </c>
      <c r="J1918" s="2">
        <v>40411350</v>
      </c>
      <c r="K1918" s="4" t="str">
        <f>+VLOOKUP($J1918,DATOS_PERSONAL!B:C,2,0)</f>
        <v>N/A</v>
      </c>
      <c r="L1918" s="4" t="str">
        <f>+VLOOKUP($J1918,DATOS_PERSONAL!B:D,3,0)</f>
        <v xml:space="preserve"> BEATRIZ</v>
      </c>
      <c r="M1918" s="4" t="str">
        <f>+VLOOKUP($J1918,DATOS_PERSONAL!B:E,4,0)</f>
        <v>YAGAMA GAONA</v>
      </c>
      <c r="N1918" s="4" t="str">
        <f>+VLOOKUP($J1918,DATOS_PERSONAL!B:F,5,0)</f>
        <v>PALMERAS CARARABO S.A.</v>
      </c>
      <c r="O1918" s="4">
        <f>+VLOOKUP($A1918,DATOS_CAPACITACIONES!A:N,11)</f>
        <v>94</v>
      </c>
      <c r="P1918" s="4">
        <f>+VLOOKUP($A1918,DATOS_CAPACITACIONES!A:L,12)</f>
        <v>94</v>
      </c>
      <c r="Q1918" s="3">
        <f t="shared" si="29"/>
        <v>1</v>
      </c>
    </row>
    <row r="1919" spans="1:17" ht="34.5" customHeight="1" x14ac:dyDescent="0.25">
      <c r="A1919" s="2">
        <v>83</v>
      </c>
      <c r="B1919" s="4" t="str">
        <f>+VLOOKUP($A1919,DATOS_CAPACITACIONES!A:B,2,0)</f>
        <v>Ambiental</v>
      </c>
      <c r="C1919" s="4" t="str">
        <f>+VLOOKUP($A1919,DATOS_CAPACITACIONES!A:C,3,0)</f>
        <v>Residuos sólidos, orden y aseo</v>
      </c>
      <c r="D1919" s="4" t="str">
        <f>+VLOOKUP($A1919,DATOS_CAPACITACIONES!A:D,4,0)</f>
        <v>Socialización dinámica acerca del adecuado manejo de los residuso sólidos peligrosos y no peligrosos, la importancia de la separación en la fuente y el orden y aseo de las áreas de trabajo.</v>
      </c>
      <c r="E1919" s="4" t="str">
        <f>+VLOOKUP($A1919,DATOS_CAPACITACIONES!A:E,5,0)</f>
        <v>Juan Manuel Diaz, Sebastian Jaramillo</v>
      </c>
      <c r="F1919" s="4" t="str">
        <f>+VLOOKUP($A1919,DATOS_CAPACITACIONES!A:F,6,0)</f>
        <v>William Fierro</v>
      </c>
      <c r="G1919" s="4" t="str">
        <f>+VLOOKUP($A1919,DATOS_CAPACITACIONES!A:G,7,0)</f>
        <v xml:space="preserve">Finca el Pilar </v>
      </c>
      <c r="H1919" s="5">
        <f>+VLOOKUP($A1919,DATOS_CAPACITACIONES!A:H,8,0)</f>
        <v>44527</v>
      </c>
      <c r="I1919" s="4">
        <f>+VLOOKUP($A1919,DATOS_CAPACITACIONES!A:I,9,0)</f>
        <v>120</v>
      </c>
      <c r="J1919" s="2">
        <v>31031744</v>
      </c>
      <c r="K1919" s="4">
        <f>+VLOOKUP($J1919,DATOS_PERSONAL!B:C,2,0)</f>
        <v>1023</v>
      </c>
      <c r="L1919" s="4" t="str">
        <f>+VLOOKUP($J1919,DATOS_PERSONAL!B:D,3,0)</f>
        <v xml:space="preserve"> MARIA EUGENIA</v>
      </c>
      <c r="M1919" s="4" t="str">
        <f>+VLOOKUP($J1919,DATOS_PERSONAL!B:E,4,0)</f>
        <v>VARGAS OVALLE</v>
      </c>
      <c r="N1919" s="4" t="str">
        <f>+VLOOKUP($J1919,DATOS_PERSONAL!B:F,5,0)</f>
        <v>OROBERLÍN S.A.S.</v>
      </c>
      <c r="O1919" s="4">
        <f>+VLOOKUP($A1919,DATOS_CAPACITACIONES!A:N,11)</f>
        <v>94</v>
      </c>
      <c r="P1919" s="4">
        <f>+VLOOKUP($A1919,DATOS_CAPACITACIONES!A:L,12)</f>
        <v>94</v>
      </c>
      <c r="Q1919" s="3">
        <f t="shared" si="29"/>
        <v>1</v>
      </c>
    </row>
    <row r="1920" spans="1:17" ht="34.5" customHeight="1" x14ac:dyDescent="0.25">
      <c r="A1920" s="2">
        <v>83</v>
      </c>
      <c r="B1920" s="4" t="str">
        <f>+VLOOKUP($A1920,DATOS_CAPACITACIONES!A:B,2,0)</f>
        <v>Ambiental</v>
      </c>
      <c r="C1920" s="4" t="str">
        <f>+VLOOKUP($A1920,DATOS_CAPACITACIONES!A:C,3,0)</f>
        <v>Residuos sólidos, orden y aseo</v>
      </c>
      <c r="D1920" s="4" t="str">
        <f>+VLOOKUP($A1920,DATOS_CAPACITACIONES!A:D,4,0)</f>
        <v>Socialización dinámica acerca del adecuado manejo de los residuso sólidos peligrosos y no peligrosos, la importancia de la separación en la fuente y el orden y aseo de las áreas de trabajo.</v>
      </c>
      <c r="E1920" s="4" t="str">
        <f>+VLOOKUP($A1920,DATOS_CAPACITACIONES!A:E,5,0)</f>
        <v>Juan Manuel Diaz, Sebastian Jaramillo</v>
      </c>
      <c r="F1920" s="4" t="str">
        <f>+VLOOKUP($A1920,DATOS_CAPACITACIONES!A:F,6,0)</f>
        <v>William Fierro</v>
      </c>
      <c r="G1920" s="4" t="str">
        <f>+VLOOKUP($A1920,DATOS_CAPACITACIONES!A:G,7,0)</f>
        <v xml:space="preserve">Finca el Pilar </v>
      </c>
      <c r="H1920" s="5">
        <f>+VLOOKUP($A1920,DATOS_CAPACITACIONES!A:H,8,0)</f>
        <v>44527</v>
      </c>
      <c r="I1920" s="4">
        <f>+VLOOKUP($A1920,DATOS_CAPACITACIONES!A:I,9,0)</f>
        <v>120</v>
      </c>
      <c r="J1920" s="2">
        <v>40439756</v>
      </c>
      <c r="K1920" s="4">
        <f>+VLOOKUP($J1920,DATOS_PERSONAL!B:C,2,0)</f>
        <v>1032</v>
      </c>
      <c r="L1920" s="4" t="str">
        <f>+VLOOKUP($J1920,DATOS_PERSONAL!B:D,3,0)</f>
        <v xml:space="preserve"> MILVA</v>
      </c>
      <c r="M1920" s="4" t="str">
        <f>+VLOOKUP($J1920,DATOS_PERSONAL!B:E,4,0)</f>
        <v>VANEGAS ZUBIETA</v>
      </c>
      <c r="N1920" s="4" t="str">
        <f>+VLOOKUP($J1920,DATOS_PERSONAL!B:F,5,0)</f>
        <v>OROBERLÍN S.A.S.</v>
      </c>
      <c r="O1920" s="4">
        <f>+VLOOKUP($A1920,DATOS_CAPACITACIONES!A:N,11)</f>
        <v>94</v>
      </c>
      <c r="P1920" s="4">
        <f>+VLOOKUP($A1920,DATOS_CAPACITACIONES!A:L,12)</f>
        <v>94</v>
      </c>
      <c r="Q1920" s="3">
        <f t="shared" si="29"/>
        <v>1</v>
      </c>
    </row>
    <row r="1921" spans="1:17" ht="34.5" customHeight="1" x14ac:dyDescent="0.25">
      <c r="A1921" s="2">
        <v>83</v>
      </c>
      <c r="B1921" s="4" t="str">
        <f>+VLOOKUP($A1921,DATOS_CAPACITACIONES!A:B,2,0)</f>
        <v>Ambiental</v>
      </c>
      <c r="C1921" s="4" t="str">
        <f>+VLOOKUP($A1921,DATOS_CAPACITACIONES!A:C,3,0)</f>
        <v>Residuos sólidos, orden y aseo</v>
      </c>
      <c r="D1921" s="4" t="str">
        <f>+VLOOKUP($A1921,DATOS_CAPACITACIONES!A:D,4,0)</f>
        <v>Socialización dinámica acerca del adecuado manejo de los residuso sólidos peligrosos y no peligrosos, la importancia de la separación en la fuente y el orden y aseo de las áreas de trabajo.</v>
      </c>
      <c r="E1921" s="4" t="str">
        <f>+VLOOKUP($A1921,DATOS_CAPACITACIONES!A:E,5,0)</f>
        <v>Juan Manuel Diaz, Sebastian Jaramillo</v>
      </c>
      <c r="F1921" s="4" t="str">
        <f>+VLOOKUP($A1921,DATOS_CAPACITACIONES!A:F,6,0)</f>
        <v>William Fierro</v>
      </c>
      <c r="G1921" s="4" t="str">
        <f>+VLOOKUP($A1921,DATOS_CAPACITACIONES!A:G,7,0)</f>
        <v xml:space="preserve">Finca el Pilar </v>
      </c>
      <c r="H1921" s="5">
        <f>+VLOOKUP($A1921,DATOS_CAPACITACIONES!A:H,8,0)</f>
        <v>44527</v>
      </c>
      <c r="I1921" s="4">
        <f>+VLOOKUP($A1921,DATOS_CAPACITACIONES!A:I,9,0)</f>
        <v>120</v>
      </c>
      <c r="J1921" s="2">
        <v>1123116500</v>
      </c>
      <c r="K1921" s="4">
        <f>+VLOOKUP($J1921,DATOS_PERSONAL!B:C,2,0)</f>
        <v>1461</v>
      </c>
      <c r="L1921" s="4" t="str">
        <f>+VLOOKUP($J1921,DATOS_PERSONAL!B:D,3,0)</f>
        <v>ALEXIS JAIR</v>
      </c>
      <c r="M1921" s="4" t="str">
        <f>+VLOOKUP($J1921,DATOS_PERSONAL!B:E,4,0)</f>
        <v xml:space="preserve">VANEGAS VILLALOBOS </v>
      </c>
      <c r="N1921" s="4" t="str">
        <f>+VLOOKUP($J1921,DATOS_PERSONAL!B:F,5,0)</f>
        <v>OROBERLÍN S.A.S.</v>
      </c>
      <c r="O1921" s="4">
        <f>+VLOOKUP($A1921,DATOS_CAPACITACIONES!A:N,11)</f>
        <v>94</v>
      </c>
      <c r="P1921" s="4">
        <f>+VLOOKUP($A1921,DATOS_CAPACITACIONES!A:L,12)</f>
        <v>94</v>
      </c>
      <c r="Q1921" s="3">
        <f t="shared" si="29"/>
        <v>1</v>
      </c>
    </row>
    <row r="1922" spans="1:17" ht="34.5" customHeight="1" x14ac:dyDescent="0.25">
      <c r="A1922" s="2">
        <v>83</v>
      </c>
      <c r="B1922" s="4" t="str">
        <f>+VLOOKUP($A1922,DATOS_CAPACITACIONES!A:B,2,0)</f>
        <v>Ambiental</v>
      </c>
      <c r="C1922" s="4" t="str">
        <f>+VLOOKUP($A1922,DATOS_CAPACITACIONES!A:C,3,0)</f>
        <v>Residuos sólidos, orden y aseo</v>
      </c>
      <c r="D1922" s="4" t="str">
        <f>+VLOOKUP($A1922,DATOS_CAPACITACIONES!A:D,4,0)</f>
        <v>Socialización dinámica acerca del adecuado manejo de los residuso sólidos peligrosos y no peligrosos, la importancia de la separación en la fuente y el orden y aseo de las áreas de trabajo.</v>
      </c>
      <c r="E1922" s="4" t="str">
        <f>+VLOOKUP($A1922,DATOS_CAPACITACIONES!A:E,5,0)</f>
        <v>Juan Manuel Diaz, Sebastian Jaramillo</v>
      </c>
      <c r="F1922" s="4" t="str">
        <f>+VLOOKUP($A1922,DATOS_CAPACITACIONES!A:F,6,0)</f>
        <v>William Fierro</v>
      </c>
      <c r="G1922" s="4" t="str">
        <f>+VLOOKUP($A1922,DATOS_CAPACITACIONES!A:G,7,0)</f>
        <v xml:space="preserve">Finca el Pilar </v>
      </c>
      <c r="H1922" s="5">
        <f>+VLOOKUP($A1922,DATOS_CAPACITACIONES!A:H,8,0)</f>
        <v>44527</v>
      </c>
      <c r="I1922" s="4">
        <f>+VLOOKUP($A1922,DATOS_CAPACITACIONES!A:I,9,0)</f>
        <v>120</v>
      </c>
      <c r="J1922" s="2">
        <v>1121906783</v>
      </c>
      <c r="K1922" s="4">
        <f>+VLOOKUP($J1922,DATOS_PERSONAL!B:C,2,0)</f>
        <v>1022</v>
      </c>
      <c r="L1922" s="4" t="str">
        <f>+VLOOKUP($J1922,DATOS_PERSONAL!B:D,3,0)</f>
        <v>FRANCISCO</v>
      </c>
      <c r="M1922" s="4" t="str">
        <f>+VLOOKUP($J1922,DATOS_PERSONAL!B:E,4,0)</f>
        <v xml:space="preserve">VANEGAS SOLANO </v>
      </c>
      <c r="N1922" s="4" t="str">
        <f>+VLOOKUP($J1922,DATOS_PERSONAL!B:F,5,0)</f>
        <v>OROBERLÍN S.A.S.</v>
      </c>
      <c r="O1922" s="4">
        <f>+VLOOKUP($A1922,DATOS_CAPACITACIONES!A:N,11)</f>
        <v>94</v>
      </c>
      <c r="P1922" s="4">
        <f>+VLOOKUP($A1922,DATOS_CAPACITACIONES!A:L,12)</f>
        <v>94</v>
      </c>
      <c r="Q1922" s="3">
        <f t="shared" ref="Q1922:Q1985" si="30">(P1922/O1922)</f>
        <v>1</v>
      </c>
    </row>
    <row r="1923" spans="1:17" ht="34.5" customHeight="1" x14ac:dyDescent="0.25">
      <c r="A1923" s="2">
        <v>83</v>
      </c>
      <c r="B1923" s="4" t="str">
        <f>+VLOOKUP($A1923,DATOS_CAPACITACIONES!A:B,2,0)</f>
        <v>Ambiental</v>
      </c>
      <c r="C1923" s="4" t="str">
        <f>+VLOOKUP($A1923,DATOS_CAPACITACIONES!A:C,3,0)</f>
        <v>Residuos sólidos, orden y aseo</v>
      </c>
      <c r="D1923" s="4" t="str">
        <f>+VLOOKUP($A1923,DATOS_CAPACITACIONES!A:D,4,0)</f>
        <v>Socialización dinámica acerca del adecuado manejo de los residuso sólidos peligrosos y no peligrosos, la importancia de la separación en la fuente y el orden y aseo de las áreas de trabajo.</v>
      </c>
      <c r="E1923" s="4" t="str">
        <f>+VLOOKUP($A1923,DATOS_CAPACITACIONES!A:E,5,0)</f>
        <v>Juan Manuel Diaz, Sebastian Jaramillo</v>
      </c>
      <c r="F1923" s="4" t="str">
        <f>+VLOOKUP($A1923,DATOS_CAPACITACIONES!A:F,6,0)</f>
        <v>William Fierro</v>
      </c>
      <c r="G1923" s="4" t="str">
        <f>+VLOOKUP($A1923,DATOS_CAPACITACIONES!A:G,7,0)</f>
        <v xml:space="preserve">Finca el Pilar </v>
      </c>
      <c r="H1923" s="5">
        <f>+VLOOKUP($A1923,DATOS_CAPACITACIONES!A:H,8,0)</f>
        <v>44527</v>
      </c>
      <c r="I1923" s="4">
        <f>+VLOOKUP($A1923,DATOS_CAPACITACIONES!A:I,9,0)</f>
        <v>120</v>
      </c>
      <c r="J1923" s="2">
        <v>1116786787</v>
      </c>
      <c r="K1923" s="4" t="str">
        <f>+VLOOKUP($J1923,DATOS_PERSONAL!B:C,2,0)</f>
        <v>N/A</v>
      </c>
      <c r="L1923" s="4" t="str">
        <f>+VLOOKUP($J1923,DATOS_PERSONAL!B:D,3,0)</f>
        <v xml:space="preserve"> ANDRES DAVID </v>
      </c>
      <c r="M1923" s="4" t="str">
        <f>+VLOOKUP($J1923,DATOS_PERSONAL!B:E,4,0)</f>
        <v>VALLEJO CASTAÑEDA</v>
      </c>
      <c r="N1923" s="4" t="str">
        <f>+VLOOKUP($J1923,DATOS_PERSONAL!B:F,5,0)</f>
        <v>PALMERAS CARARABO S.A.</v>
      </c>
      <c r="O1923" s="4">
        <f>+VLOOKUP($A1923,DATOS_CAPACITACIONES!A:N,11)</f>
        <v>94</v>
      </c>
      <c r="P1923" s="4">
        <f>+VLOOKUP($A1923,DATOS_CAPACITACIONES!A:L,12)</f>
        <v>94</v>
      </c>
      <c r="Q1923" s="3">
        <f t="shared" si="30"/>
        <v>1</v>
      </c>
    </row>
    <row r="1924" spans="1:17" ht="34.5" customHeight="1" x14ac:dyDescent="0.25">
      <c r="A1924" s="2">
        <v>83</v>
      </c>
      <c r="B1924" s="4" t="str">
        <f>+VLOOKUP($A1924,DATOS_CAPACITACIONES!A:B,2,0)</f>
        <v>Ambiental</v>
      </c>
      <c r="C1924" s="4" t="str">
        <f>+VLOOKUP($A1924,DATOS_CAPACITACIONES!A:C,3,0)</f>
        <v>Residuos sólidos, orden y aseo</v>
      </c>
      <c r="D1924" s="4" t="str">
        <f>+VLOOKUP($A1924,DATOS_CAPACITACIONES!A:D,4,0)</f>
        <v>Socialización dinámica acerca del adecuado manejo de los residuso sólidos peligrosos y no peligrosos, la importancia de la separación en la fuente y el orden y aseo de las áreas de trabajo.</v>
      </c>
      <c r="E1924" s="4" t="str">
        <f>+VLOOKUP($A1924,DATOS_CAPACITACIONES!A:E,5,0)</f>
        <v>Juan Manuel Diaz, Sebastian Jaramillo</v>
      </c>
      <c r="F1924" s="4" t="str">
        <f>+VLOOKUP($A1924,DATOS_CAPACITACIONES!A:F,6,0)</f>
        <v>William Fierro</v>
      </c>
      <c r="G1924" s="4" t="str">
        <f>+VLOOKUP($A1924,DATOS_CAPACITACIONES!A:G,7,0)</f>
        <v xml:space="preserve">Finca el Pilar </v>
      </c>
      <c r="H1924" s="5">
        <f>+VLOOKUP($A1924,DATOS_CAPACITACIONES!A:H,8,0)</f>
        <v>44527</v>
      </c>
      <c r="I1924" s="4">
        <f>+VLOOKUP($A1924,DATOS_CAPACITACIONES!A:I,9,0)</f>
        <v>120</v>
      </c>
      <c r="J1924" s="2">
        <v>40341942</v>
      </c>
      <c r="K1924" s="4">
        <f>+VLOOKUP($J1924,DATOS_PERSONAL!B:C,2,0)</f>
        <v>1028</v>
      </c>
      <c r="L1924" s="4" t="str">
        <f>+VLOOKUP($J1924,DATOS_PERSONAL!B:D,3,0)</f>
        <v xml:space="preserve"> MARIA YORLEY</v>
      </c>
      <c r="M1924" s="4" t="str">
        <f>+VLOOKUP($J1924,DATOS_PERSONAL!B:E,4,0)</f>
        <v>TORRES GARCIA</v>
      </c>
      <c r="N1924" s="4" t="str">
        <f>+VLOOKUP($J1924,DATOS_PERSONAL!B:F,5,0)</f>
        <v>OROBERLÍN S.A.S.</v>
      </c>
      <c r="O1924" s="4">
        <f>+VLOOKUP($A1924,DATOS_CAPACITACIONES!A:N,11)</f>
        <v>94</v>
      </c>
      <c r="P1924" s="4">
        <f>+VLOOKUP($A1924,DATOS_CAPACITACIONES!A:L,12)</f>
        <v>94</v>
      </c>
      <c r="Q1924" s="3">
        <f t="shared" si="30"/>
        <v>1</v>
      </c>
    </row>
    <row r="1925" spans="1:17" ht="34.5" customHeight="1" x14ac:dyDescent="0.25">
      <c r="A1925" s="2">
        <v>83</v>
      </c>
      <c r="B1925" s="4" t="str">
        <f>+VLOOKUP($A1925,DATOS_CAPACITACIONES!A:B,2,0)</f>
        <v>Ambiental</v>
      </c>
      <c r="C1925" s="4" t="str">
        <f>+VLOOKUP($A1925,DATOS_CAPACITACIONES!A:C,3,0)</f>
        <v>Residuos sólidos, orden y aseo</v>
      </c>
      <c r="D1925" s="4" t="str">
        <f>+VLOOKUP($A1925,DATOS_CAPACITACIONES!A:D,4,0)</f>
        <v>Socialización dinámica acerca del adecuado manejo de los residuso sólidos peligrosos y no peligrosos, la importancia de la separación en la fuente y el orden y aseo de las áreas de trabajo.</v>
      </c>
      <c r="E1925" s="4" t="str">
        <f>+VLOOKUP($A1925,DATOS_CAPACITACIONES!A:E,5,0)</f>
        <v>Juan Manuel Diaz, Sebastian Jaramillo</v>
      </c>
      <c r="F1925" s="4" t="str">
        <f>+VLOOKUP($A1925,DATOS_CAPACITACIONES!A:F,6,0)</f>
        <v>William Fierro</v>
      </c>
      <c r="G1925" s="4" t="str">
        <f>+VLOOKUP($A1925,DATOS_CAPACITACIONES!A:G,7,0)</f>
        <v xml:space="preserve">Finca el Pilar </v>
      </c>
      <c r="H1925" s="5">
        <f>+VLOOKUP($A1925,DATOS_CAPACITACIONES!A:H,8,0)</f>
        <v>44527</v>
      </c>
      <c r="I1925" s="4">
        <f>+VLOOKUP($A1925,DATOS_CAPACITACIONES!A:I,9,0)</f>
        <v>120</v>
      </c>
      <c r="J1925" s="2">
        <v>1120580004</v>
      </c>
      <c r="K1925" s="4">
        <f>+VLOOKUP($J1925,DATOS_PERSONAL!B:C,2,0)</f>
        <v>1519</v>
      </c>
      <c r="L1925" s="4" t="str">
        <f>+VLOOKUP($J1925,DATOS_PERSONAL!B:D,3,0)</f>
        <v xml:space="preserve"> YEISON FAVIAN</v>
      </c>
      <c r="M1925" s="4" t="str">
        <f>+VLOOKUP($J1925,DATOS_PERSONAL!B:E,4,0)</f>
        <v>TOLOZA ESPINOSA</v>
      </c>
      <c r="N1925" s="4" t="str">
        <f>+VLOOKUP($J1925,DATOS_PERSONAL!B:F,5,0)</f>
        <v>OROBERLÍN S.A.S.</v>
      </c>
      <c r="O1925" s="4">
        <f>+VLOOKUP($A1925,DATOS_CAPACITACIONES!A:N,11)</f>
        <v>94</v>
      </c>
      <c r="P1925" s="4">
        <f>+VLOOKUP($A1925,DATOS_CAPACITACIONES!A:L,12)</f>
        <v>94</v>
      </c>
      <c r="Q1925" s="3">
        <f t="shared" si="30"/>
        <v>1</v>
      </c>
    </row>
    <row r="1926" spans="1:17" ht="34.5" customHeight="1" x14ac:dyDescent="0.25">
      <c r="A1926" s="2">
        <v>83</v>
      </c>
      <c r="B1926" s="4" t="str">
        <f>+VLOOKUP($A1926,DATOS_CAPACITACIONES!A:B,2,0)</f>
        <v>Ambiental</v>
      </c>
      <c r="C1926" s="4" t="str">
        <f>+VLOOKUP($A1926,DATOS_CAPACITACIONES!A:C,3,0)</f>
        <v>Residuos sólidos, orden y aseo</v>
      </c>
      <c r="D1926" s="4" t="str">
        <f>+VLOOKUP($A1926,DATOS_CAPACITACIONES!A:D,4,0)</f>
        <v>Socialización dinámica acerca del adecuado manejo de los residuso sólidos peligrosos y no peligrosos, la importancia de la separación en la fuente y el orden y aseo de las áreas de trabajo.</v>
      </c>
      <c r="E1926" s="4" t="str">
        <f>+VLOOKUP($A1926,DATOS_CAPACITACIONES!A:E,5,0)</f>
        <v>Juan Manuel Diaz, Sebastian Jaramillo</v>
      </c>
      <c r="F1926" s="4" t="str">
        <f>+VLOOKUP($A1926,DATOS_CAPACITACIONES!A:F,6,0)</f>
        <v>William Fierro</v>
      </c>
      <c r="G1926" s="4" t="str">
        <f>+VLOOKUP($A1926,DATOS_CAPACITACIONES!A:G,7,0)</f>
        <v xml:space="preserve">Finca el Pilar </v>
      </c>
      <c r="H1926" s="5">
        <f>+VLOOKUP($A1926,DATOS_CAPACITACIONES!A:H,8,0)</f>
        <v>44527</v>
      </c>
      <c r="I1926" s="4">
        <f>+VLOOKUP($A1926,DATOS_CAPACITACIONES!A:I,9,0)</f>
        <v>120</v>
      </c>
      <c r="J1926" s="2">
        <v>17267214</v>
      </c>
      <c r="K1926" s="4">
        <f>+VLOOKUP($J1926,DATOS_PERSONAL!B:C,2,0)</f>
        <v>1311</v>
      </c>
      <c r="L1926" s="4" t="str">
        <f>+VLOOKUP($J1926,DATOS_PERSONAL!B:D,3,0)</f>
        <v>JOSE ALVARO</v>
      </c>
      <c r="M1926" s="4" t="str">
        <f>+VLOOKUP($J1926,DATOS_PERSONAL!B:E,4,0)</f>
        <v xml:space="preserve">SUAREZ TRIVIÑO </v>
      </c>
      <c r="N1926" s="4" t="str">
        <f>+VLOOKUP($J1926,DATOS_PERSONAL!B:F,5,0)</f>
        <v>OROBERLÍN S.A.S.</v>
      </c>
      <c r="O1926" s="4">
        <f>+VLOOKUP($A1926,DATOS_CAPACITACIONES!A:N,11)</f>
        <v>94</v>
      </c>
      <c r="P1926" s="4">
        <f>+VLOOKUP($A1926,DATOS_CAPACITACIONES!A:L,12)</f>
        <v>94</v>
      </c>
      <c r="Q1926" s="3">
        <f t="shared" si="30"/>
        <v>1</v>
      </c>
    </row>
    <row r="1927" spans="1:17" ht="34.5" customHeight="1" x14ac:dyDescent="0.25">
      <c r="A1927" s="2">
        <v>83</v>
      </c>
      <c r="B1927" s="4" t="str">
        <f>+VLOOKUP($A1927,DATOS_CAPACITACIONES!A:B,2,0)</f>
        <v>Ambiental</v>
      </c>
      <c r="C1927" s="4" t="str">
        <f>+VLOOKUP($A1927,DATOS_CAPACITACIONES!A:C,3,0)</f>
        <v>Residuos sólidos, orden y aseo</v>
      </c>
      <c r="D1927" s="4" t="str">
        <f>+VLOOKUP($A1927,DATOS_CAPACITACIONES!A:D,4,0)</f>
        <v>Socialización dinámica acerca del adecuado manejo de los residuso sólidos peligrosos y no peligrosos, la importancia de la separación en la fuente y el orden y aseo de las áreas de trabajo.</v>
      </c>
      <c r="E1927" s="4" t="str">
        <f>+VLOOKUP($A1927,DATOS_CAPACITACIONES!A:E,5,0)</f>
        <v>Juan Manuel Diaz, Sebastian Jaramillo</v>
      </c>
      <c r="F1927" s="4" t="str">
        <f>+VLOOKUP($A1927,DATOS_CAPACITACIONES!A:F,6,0)</f>
        <v>William Fierro</v>
      </c>
      <c r="G1927" s="4" t="str">
        <f>+VLOOKUP($A1927,DATOS_CAPACITACIONES!A:G,7,0)</f>
        <v xml:space="preserve">Finca el Pilar </v>
      </c>
      <c r="H1927" s="5">
        <f>+VLOOKUP($A1927,DATOS_CAPACITACIONES!A:H,8,0)</f>
        <v>44527</v>
      </c>
      <c r="I1927" s="4">
        <f>+VLOOKUP($A1927,DATOS_CAPACITACIONES!A:I,9,0)</f>
        <v>120</v>
      </c>
      <c r="J1927" s="2">
        <v>1120874028</v>
      </c>
      <c r="K1927" s="4" t="str">
        <f>+VLOOKUP($J1927,DATOS_PERSONAL!B:C,2,0)</f>
        <v>N/A</v>
      </c>
      <c r="L1927" s="4" t="str">
        <f>+VLOOKUP($J1927,DATOS_PERSONAL!B:D,3,0)</f>
        <v xml:space="preserve">ARMANDO </v>
      </c>
      <c r="M1927" s="4" t="str">
        <f>+VLOOKUP($J1927,DATOS_PERSONAL!B:E,4,0)</f>
        <v xml:space="preserve">SISNERO </v>
      </c>
      <c r="N1927" s="4" t="str">
        <f>+VLOOKUP($J1927,DATOS_PERSONAL!B:F,5,0)</f>
        <v>OROBERLÍN S.A.S.</v>
      </c>
      <c r="O1927" s="4">
        <f>+VLOOKUP($A1927,DATOS_CAPACITACIONES!A:N,11)</f>
        <v>94</v>
      </c>
      <c r="P1927" s="4">
        <f>+VLOOKUP($A1927,DATOS_CAPACITACIONES!A:L,12)</f>
        <v>94</v>
      </c>
      <c r="Q1927" s="3">
        <f t="shared" si="30"/>
        <v>1</v>
      </c>
    </row>
    <row r="1928" spans="1:17" ht="34.5" customHeight="1" x14ac:dyDescent="0.25">
      <c r="A1928" s="2">
        <v>83</v>
      </c>
      <c r="B1928" s="4" t="str">
        <f>+VLOOKUP($A1928,DATOS_CAPACITACIONES!A:B,2,0)</f>
        <v>Ambiental</v>
      </c>
      <c r="C1928" s="4" t="str">
        <f>+VLOOKUP($A1928,DATOS_CAPACITACIONES!A:C,3,0)</f>
        <v>Residuos sólidos, orden y aseo</v>
      </c>
      <c r="D1928" s="4" t="str">
        <f>+VLOOKUP($A1928,DATOS_CAPACITACIONES!A:D,4,0)</f>
        <v>Socialización dinámica acerca del adecuado manejo de los residuso sólidos peligrosos y no peligrosos, la importancia de la separación en la fuente y el orden y aseo de las áreas de trabajo.</v>
      </c>
      <c r="E1928" s="4" t="str">
        <f>+VLOOKUP($A1928,DATOS_CAPACITACIONES!A:E,5,0)</f>
        <v>Juan Manuel Diaz, Sebastian Jaramillo</v>
      </c>
      <c r="F1928" s="4" t="str">
        <f>+VLOOKUP($A1928,DATOS_CAPACITACIONES!A:F,6,0)</f>
        <v>William Fierro</v>
      </c>
      <c r="G1928" s="4" t="str">
        <f>+VLOOKUP($A1928,DATOS_CAPACITACIONES!A:G,7,0)</f>
        <v xml:space="preserve">Finca el Pilar </v>
      </c>
      <c r="H1928" s="5">
        <f>+VLOOKUP($A1928,DATOS_CAPACITACIONES!A:H,8,0)</f>
        <v>44527</v>
      </c>
      <c r="I1928" s="4">
        <f>+VLOOKUP($A1928,DATOS_CAPACITACIONES!A:I,9,0)</f>
        <v>120</v>
      </c>
      <c r="J1928" s="2">
        <v>1006032753</v>
      </c>
      <c r="K1928" s="4">
        <f>+VLOOKUP($J1928,DATOS_PERSONAL!B:C,2,0)</f>
        <v>0</v>
      </c>
      <c r="L1928" s="4" t="str">
        <f>+VLOOKUP($J1928,DATOS_PERSONAL!B:D,3,0)</f>
        <v>LIUS</v>
      </c>
      <c r="M1928" s="4" t="str">
        <f>+VLOOKUP($J1928,DATOS_PERSONAL!B:E,4,0)</f>
        <v xml:space="preserve">RONDON </v>
      </c>
      <c r="N1928" s="4" t="str">
        <f>+VLOOKUP($J1928,DATOS_PERSONAL!B:F,5,0)</f>
        <v>OROBERLÍN S.A.S.</v>
      </c>
      <c r="O1928" s="4">
        <f>+VLOOKUP($A1928,DATOS_CAPACITACIONES!A:N,11)</f>
        <v>94</v>
      </c>
      <c r="P1928" s="4">
        <f>+VLOOKUP($A1928,DATOS_CAPACITACIONES!A:L,12)</f>
        <v>94</v>
      </c>
      <c r="Q1928" s="3">
        <f t="shared" si="30"/>
        <v>1</v>
      </c>
    </row>
    <row r="1929" spans="1:17" ht="34.5" customHeight="1" x14ac:dyDescent="0.25">
      <c r="A1929" s="2">
        <v>83</v>
      </c>
      <c r="B1929" s="4" t="str">
        <f>+VLOOKUP($A1929,DATOS_CAPACITACIONES!A:B,2,0)</f>
        <v>Ambiental</v>
      </c>
      <c r="C1929" s="4" t="str">
        <f>+VLOOKUP($A1929,DATOS_CAPACITACIONES!A:C,3,0)</f>
        <v>Residuos sólidos, orden y aseo</v>
      </c>
      <c r="D1929" s="4" t="str">
        <f>+VLOOKUP($A1929,DATOS_CAPACITACIONES!A:D,4,0)</f>
        <v>Socialización dinámica acerca del adecuado manejo de los residuso sólidos peligrosos y no peligrosos, la importancia de la separación en la fuente y el orden y aseo de las áreas de trabajo.</v>
      </c>
      <c r="E1929" s="4" t="str">
        <f>+VLOOKUP($A1929,DATOS_CAPACITACIONES!A:E,5,0)</f>
        <v>Juan Manuel Diaz, Sebastian Jaramillo</v>
      </c>
      <c r="F1929" s="4" t="str">
        <f>+VLOOKUP($A1929,DATOS_CAPACITACIONES!A:F,6,0)</f>
        <v>William Fierro</v>
      </c>
      <c r="G1929" s="4" t="str">
        <f>+VLOOKUP($A1929,DATOS_CAPACITACIONES!A:G,7,0)</f>
        <v xml:space="preserve">Finca el Pilar </v>
      </c>
      <c r="H1929" s="5">
        <f>+VLOOKUP($A1929,DATOS_CAPACITACIONES!A:H,8,0)</f>
        <v>44527</v>
      </c>
      <c r="I1929" s="4">
        <f>+VLOOKUP($A1929,DATOS_CAPACITACIONES!A:I,9,0)</f>
        <v>120</v>
      </c>
      <c r="J1929" s="2">
        <v>40401255</v>
      </c>
      <c r="K1929" s="4">
        <f>+VLOOKUP($J1929,DATOS_PERSONAL!B:C,2,0)</f>
        <v>1034</v>
      </c>
      <c r="L1929" s="4" t="str">
        <f>+VLOOKUP($J1929,DATOS_PERSONAL!B:D,3,0)</f>
        <v>YUDY FERLAY</v>
      </c>
      <c r="M1929" s="4" t="str">
        <f>+VLOOKUP($J1929,DATOS_PERSONAL!B:E,4,0)</f>
        <v xml:space="preserve">ROMERO BERNAL </v>
      </c>
      <c r="N1929" s="4" t="str">
        <f>+VLOOKUP($J1929,DATOS_PERSONAL!B:F,5,0)</f>
        <v>OROBERLÍN S.A.S.</v>
      </c>
      <c r="O1929" s="4">
        <f>+VLOOKUP($A1929,DATOS_CAPACITACIONES!A:N,11)</f>
        <v>94</v>
      </c>
      <c r="P1929" s="4">
        <f>+VLOOKUP($A1929,DATOS_CAPACITACIONES!A:L,12)</f>
        <v>94</v>
      </c>
      <c r="Q1929" s="3">
        <f t="shared" si="30"/>
        <v>1</v>
      </c>
    </row>
    <row r="1930" spans="1:17" ht="34.5" customHeight="1" x14ac:dyDescent="0.25">
      <c r="A1930" s="2">
        <v>83</v>
      </c>
      <c r="B1930" s="4" t="str">
        <f>+VLOOKUP($A1930,DATOS_CAPACITACIONES!A:B,2,0)</f>
        <v>Ambiental</v>
      </c>
      <c r="C1930" s="4" t="str">
        <f>+VLOOKUP($A1930,DATOS_CAPACITACIONES!A:C,3,0)</f>
        <v>Residuos sólidos, orden y aseo</v>
      </c>
      <c r="D1930" s="4" t="str">
        <f>+VLOOKUP($A1930,DATOS_CAPACITACIONES!A:D,4,0)</f>
        <v>Socialización dinámica acerca del adecuado manejo de los residuso sólidos peligrosos y no peligrosos, la importancia de la separación en la fuente y el orden y aseo de las áreas de trabajo.</v>
      </c>
      <c r="E1930" s="4" t="str">
        <f>+VLOOKUP($A1930,DATOS_CAPACITACIONES!A:E,5,0)</f>
        <v>Juan Manuel Diaz, Sebastian Jaramillo</v>
      </c>
      <c r="F1930" s="4" t="str">
        <f>+VLOOKUP($A1930,DATOS_CAPACITACIONES!A:F,6,0)</f>
        <v>William Fierro</v>
      </c>
      <c r="G1930" s="4" t="str">
        <f>+VLOOKUP($A1930,DATOS_CAPACITACIONES!A:G,7,0)</f>
        <v xml:space="preserve">Finca el Pilar </v>
      </c>
      <c r="H1930" s="5">
        <f>+VLOOKUP($A1930,DATOS_CAPACITACIONES!A:H,8,0)</f>
        <v>44527</v>
      </c>
      <c r="I1930" s="4">
        <f>+VLOOKUP($A1930,DATOS_CAPACITACIONES!A:I,9,0)</f>
        <v>120</v>
      </c>
      <c r="J1930" s="2">
        <v>9600532</v>
      </c>
      <c r="K1930" s="4">
        <f>+VLOOKUP($J1930,DATOS_PERSONAL!B:C,2,0)</f>
        <v>1070</v>
      </c>
      <c r="L1930" s="4" t="str">
        <f>+VLOOKUP($J1930,DATOS_PERSONAL!B:D,3,0)</f>
        <v>PABLO ANTONIO</v>
      </c>
      <c r="M1930" s="4" t="str">
        <f>+VLOOKUP($J1930,DATOS_PERSONAL!B:E,4,0)</f>
        <v xml:space="preserve">ROJAS RODRIGUEZ </v>
      </c>
      <c r="N1930" s="4" t="str">
        <f>+VLOOKUP($J1930,DATOS_PERSONAL!B:F,5,0)</f>
        <v>OROBERLÍN S.A.S.</v>
      </c>
      <c r="O1930" s="4">
        <f>+VLOOKUP($A1930,DATOS_CAPACITACIONES!A:N,11)</f>
        <v>94</v>
      </c>
      <c r="P1930" s="4">
        <f>+VLOOKUP($A1930,DATOS_CAPACITACIONES!A:L,12)</f>
        <v>94</v>
      </c>
      <c r="Q1930" s="3">
        <f t="shared" si="30"/>
        <v>1</v>
      </c>
    </row>
    <row r="1931" spans="1:17" ht="34.5" customHeight="1" x14ac:dyDescent="0.25">
      <c r="A1931" s="2">
        <v>83</v>
      </c>
      <c r="B1931" s="4" t="str">
        <f>+VLOOKUP($A1931,DATOS_CAPACITACIONES!A:B,2,0)</f>
        <v>Ambiental</v>
      </c>
      <c r="C1931" s="4" t="str">
        <f>+VLOOKUP($A1931,DATOS_CAPACITACIONES!A:C,3,0)</f>
        <v>Residuos sólidos, orden y aseo</v>
      </c>
      <c r="D1931" s="4" t="str">
        <f>+VLOOKUP($A1931,DATOS_CAPACITACIONES!A:D,4,0)</f>
        <v>Socialización dinámica acerca del adecuado manejo de los residuso sólidos peligrosos y no peligrosos, la importancia de la separación en la fuente y el orden y aseo de las áreas de trabajo.</v>
      </c>
      <c r="E1931" s="4" t="str">
        <f>+VLOOKUP($A1931,DATOS_CAPACITACIONES!A:E,5,0)</f>
        <v>Juan Manuel Diaz, Sebastian Jaramillo</v>
      </c>
      <c r="F1931" s="4" t="str">
        <f>+VLOOKUP($A1931,DATOS_CAPACITACIONES!A:F,6,0)</f>
        <v>William Fierro</v>
      </c>
      <c r="G1931" s="4" t="str">
        <f>+VLOOKUP($A1931,DATOS_CAPACITACIONES!A:G,7,0)</f>
        <v xml:space="preserve">Finca el Pilar </v>
      </c>
      <c r="H1931" s="5">
        <f>+VLOOKUP($A1931,DATOS_CAPACITACIONES!A:H,8,0)</f>
        <v>44527</v>
      </c>
      <c r="I1931" s="4">
        <f>+VLOOKUP($A1931,DATOS_CAPACITACIONES!A:I,9,0)</f>
        <v>120</v>
      </c>
      <c r="J1931" s="2">
        <v>1123116797</v>
      </c>
      <c r="K1931" s="4">
        <f>+VLOOKUP($J1931,DATOS_PERSONAL!B:C,2,0)</f>
        <v>1404</v>
      </c>
      <c r="L1931" s="4" t="str">
        <f>+VLOOKUP($J1931,DATOS_PERSONAL!B:D,3,0)</f>
        <v xml:space="preserve"> ELKIN STEVEN</v>
      </c>
      <c r="M1931" s="4" t="str">
        <f>+VLOOKUP($J1931,DATOS_PERSONAL!B:E,4,0)</f>
        <v>ROJAS ORTIZ</v>
      </c>
      <c r="N1931" s="4" t="str">
        <f>+VLOOKUP($J1931,DATOS_PERSONAL!B:F,5,0)</f>
        <v>OROBERLÍN S.A.S.</v>
      </c>
      <c r="O1931" s="4">
        <f>+VLOOKUP($A1931,DATOS_CAPACITACIONES!A:N,11)</f>
        <v>94</v>
      </c>
      <c r="P1931" s="4">
        <f>+VLOOKUP($A1931,DATOS_CAPACITACIONES!A:L,12)</f>
        <v>94</v>
      </c>
      <c r="Q1931" s="3">
        <f t="shared" si="30"/>
        <v>1</v>
      </c>
    </row>
    <row r="1932" spans="1:17" ht="34.5" customHeight="1" x14ac:dyDescent="0.25">
      <c r="A1932" s="2">
        <v>83</v>
      </c>
      <c r="B1932" s="4" t="str">
        <f>+VLOOKUP($A1932,DATOS_CAPACITACIONES!A:B,2,0)</f>
        <v>Ambiental</v>
      </c>
      <c r="C1932" s="4" t="str">
        <f>+VLOOKUP($A1932,DATOS_CAPACITACIONES!A:C,3,0)</f>
        <v>Residuos sólidos, orden y aseo</v>
      </c>
      <c r="D1932" s="4" t="str">
        <f>+VLOOKUP($A1932,DATOS_CAPACITACIONES!A:D,4,0)</f>
        <v>Socialización dinámica acerca del adecuado manejo de los residuso sólidos peligrosos y no peligrosos, la importancia de la separación en la fuente y el orden y aseo de las áreas de trabajo.</v>
      </c>
      <c r="E1932" s="4" t="str">
        <f>+VLOOKUP($A1932,DATOS_CAPACITACIONES!A:E,5,0)</f>
        <v>Juan Manuel Diaz, Sebastian Jaramillo</v>
      </c>
      <c r="F1932" s="4" t="str">
        <f>+VLOOKUP($A1932,DATOS_CAPACITACIONES!A:F,6,0)</f>
        <v>William Fierro</v>
      </c>
      <c r="G1932" s="4" t="str">
        <f>+VLOOKUP($A1932,DATOS_CAPACITACIONES!A:G,7,0)</f>
        <v xml:space="preserve">Finca el Pilar </v>
      </c>
      <c r="H1932" s="5">
        <f>+VLOOKUP($A1932,DATOS_CAPACITACIONES!A:H,8,0)</f>
        <v>44527</v>
      </c>
      <c r="I1932" s="4">
        <f>+VLOOKUP($A1932,DATOS_CAPACITACIONES!A:I,9,0)</f>
        <v>120</v>
      </c>
      <c r="J1932" s="2">
        <v>1006690391</v>
      </c>
      <c r="K1932" s="4" t="str">
        <f>+VLOOKUP($J1932,DATOS_PERSONAL!B:C,2,0)</f>
        <v>N/A</v>
      </c>
      <c r="L1932" s="4" t="str">
        <f>+VLOOKUP($J1932,DATOS_PERSONAL!B:D,3,0)</f>
        <v>JUAN ESTEBAN</v>
      </c>
      <c r="M1932" s="4" t="str">
        <f>+VLOOKUP($J1932,DATOS_PERSONAL!B:E,4,0)</f>
        <v>RODRIGUEZ ARCILA</v>
      </c>
      <c r="N1932" s="4" t="str">
        <f>+VLOOKUP($J1932,DATOS_PERSONAL!B:F,5,0)</f>
        <v>OROBERLÍN S.A.S.</v>
      </c>
      <c r="O1932" s="4">
        <f>+VLOOKUP($A1932,DATOS_CAPACITACIONES!A:N,11)</f>
        <v>94</v>
      </c>
      <c r="P1932" s="4">
        <f>+VLOOKUP($A1932,DATOS_CAPACITACIONES!A:L,12)</f>
        <v>94</v>
      </c>
      <c r="Q1932" s="3">
        <f t="shared" si="30"/>
        <v>1</v>
      </c>
    </row>
    <row r="1933" spans="1:17" ht="34.5" customHeight="1" x14ac:dyDescent="0.25">
      <c r="A1933" s="2">
        <v>83</v>
      </c>
      <c r="B1933" s="4" t="str">
        <f>+VLOOKUP($A1933,DATOS_CAPACITACIONES!A:B,2,0)</f>
        <v>Ambiental</v>
      </c>
      <c r="C1933" s="4" t="str">
        <f>+VLOOKUP($A1933,DATOS_CAPACITACIONES!A:C,3,0)</f>
        <v>Residuos sólidos, orden y aseo</v>
      </c>
      <c r="D1933" s="4" t="str">
        <f>+VLOOKUP($A1933,DATOS_CAPACITACIONES!A:D,4,0)</f>
        <v>Socialización dinámica acerca del adecuado manejo de los residuso sólidos peligrosos y no peligrosos, la importancia de la separación en la fuente y el orden y aseo de las áreas de trabajo.</v>
      </c>
      <c r="E1933" s="4" t="str">
        <f>+VLOOKUP($A1933,DATOS_CAPACITACIONES!A:E,5,0)</f>
        <v>Juan Manuel Diaz, Sebastian Jaramillo</v>
      </c>
      <c r="F1933" s="4" t="str">
        <f>+VLOOKUP($A1933,DATOS_CAPACITACIONES!A:F,6,0)</f>
        <v>William Fierro</v>
      </c>
      <c r="G1933" s="4" t="str">
        <f>+VLOOKUP($A1933,DATOS_CAPACITACIONES!A:G,7,0)</f>
        <v xml:space="preserve">Finca el Pilar </v>
      </c>
      <c r="H1933" s="5">
        <f>+VLOOKUP($A1933,DATOS_CAPACITACIONES!A:H,8,0)</f>
        <v>44527</v>
      </c>
      <c r="I1933" s="4">
        <f>+VLOOKUP($A1933,DATOS_CAPACITACIONES!A:I,9,0)</f>
        <v>120</v>
      </c>
      <c r="J1933" s="2">
        <v>1123114419</v>
      </c>
      <c r="K1933" s="4">
        <f>+VLOOKUP($J1933,DATOS_PERSONAL!B:C,2,0)</f>
        <v>1059</v>
      </c>
      <c r="L1933" s="4" t="str">
        <f>+VLOOKUP($J1933,DATOS_PERSONAL!B:D,3,0)</f>
        <v>ANA MARIA</v>
      </c>
      <c r="M1933" s="4" t="str">
        <f>+VLOOKUP($J1933,DATOS_PERSONAL!B:E,4,0)</f>
        <v xml:space="preserve">ROBAYO JIMENEZ </v>
      </c>
      <c r="N1933" s="4" t="str">
        <f>+VLOOKUP($J1933,DATOS_PERSONAL!B:F,5,0)</f>
        <v>OROBERLÍN S.A.S.</v>
      </c>
      <c r="O1933" s="4">
        <f>+VLOOKUP($A1933,DATOS_CAPACITACIONES!A:N,11)</f>
        <v>94</v>
      </c>
      <c r="P1933" s="4">
        <f>+VLOOKUP($A1933,DATOS_CAPACITACIONES!A:L,12)</f>
        <v>94</v>
      </c>
      <c r="Q1933" s="3">
        <f t="shared" si="30"/>
        <v>1</v>
      </c>
    </row>
    <row r="1934" spans="1:17" ht="34.5" customHeight="1" x14ac:dyDescent="0.25">
      <c r="A1934" s="2">
        <v>83</v>
      </c>
      <c r="B1934" s="4" t="str">
        <f>+VLOOKUP($A1934,DATOS_CAPACITACIONES!A:B,2,0)</f>
        <v>Ambiental</v>
      </c>
      <c r="C1934" s="4" t="str">
        <f>+VLOOKUP($A1934,DATOS_CAPACITACIONES!A:C,3,0)</f>
        <v>Residuos sólidos, orden y aseo</v>
      </c>
      <c r="D1934" s="4" t="str">
        <f>+VLOOKUP($A1934,DATOS_CAPACITACIONES!A:D,4,0)</f>
        <v>Socialización dinámica acerca del adecuado manejo de los residuso sólidos peligrosos y no peligrosos, la importancia de la separación en la fuente y el orden y aseo de las áreas de trabajo.</v>
      </c>
      <c r="E1934" s="4" t="str">
        <f>+VLOOKUP($A1934,DATOS_CAPACITACIONES!A:E,5,0)</f>
        <v>Juan Manuel Diaz, Sebastian Jaramillo</v>
      </c>
      <c r="F1934" s="4" t="str">
        <f>+VLOOKUP($A1934,DATOS_CAPACITACIONES!A:F,6,0)</f>
        <v>William Fierro</v>
      </c>
      <c r="G1934" s="4" t="str">
        <f>+VLOOKUP($A1934,DATOS_CAPACITACIONES!A:G,7,0)</f>
        <v xml:space="preserve">Finca el Pilar </v>
      </c>
      <c r="H1934" s="5">
        <f>+VLOOKUP($A1934,DATOS_CAPACITACIONES!A:H,8,0)</f>
        <v>44527</v>
      </c>
      <c r="I1934" s="4">
        <f>+VLOOKUP($A1934,DATOS_CAPACITACIONES!A:I,9,0)</f>
        <v>120</v>
      </c>
      <c r="J1934" s="2">
        <v>1123114657</v>
      </c>
      <c r="K1934" s="4">
        <f>+VLOOKUP($J1934,DATOS_PERSONAL!B:C,2,0)</f>
        <v>1456</v>
      </c>
      <c r="L1934" s="4" t="str">
        <f>+VLOOKUP($J1934,DATOS_PERSONAL!B:D,3,0)</f>
        <v xml:space="preserve"> SIGUIFREDO</v>
      </c>
      <c r="M1934" s="4" t="str">
        <f>+VLOOKUP($J1934,DATOS_PERSONAL!B:E,4,0)</f>
        <v>ROBAYO JIMENEZ</v>
      </c>
      <c r="N1934" s="4" t="str">
        <f>+VLOOKUP($J1934,DATOS_PERSONAL!B:F,5,0)</f>
        <v>OROBERLÍN S.A.S.</v>
      </c>
      <c r="O1934" s="4">
        <f>+VLOOKUP($A1934,DATOS_CAPACITACIONES!A:N,11)</f>
        <v>94</v>
      </c>
      <c r="P1934" s="4">
        <f>+VLOOKUP($A1934,DATOS_CAPACITACIONES!A:L,12)</f>
        <v>94</v>
      </c>
      <c r="Q1934" s="3">
        <f t="shared" si="30"/>
        <v>1</v>
      </c>
    </row>
    <row r="1935" spans="1:17" ht="34.5" customHeight="1" x14ac:dyDescent="0.25">
      <c r="A1935" s="2">
        <v>83</v>
      </c>
      <c r="B1935" s="4" t="str">
        <f>+VLOOKUP($A1935,DATOS_CAPACITACIONES!A:B,2,0)</f>
        <v>Ambiental</v>
      </c>
      <c r="C1935" s="4" t="str">
        <f>+VLOOKUP($A1935,DATOS_CAPACITACIONES!A:C,3,0)</f>
        <v>Residuos sólidos, orden y aseo</v>
      </c>
      <c r="D1935" s="4" t="str">
        <f>+VLOOKUP($A1935,DATOS_CAPACITACIONES!A:D,4,0)</f>
        <v>Socialización dinámica acerca del adecuado manejo de los residuso sólidos peligrosos y no peligrosos, la importancia de la separación en la fuente y el orden y aseo de las áreas de trabajo.</v>
      </c>
      <c r="E1935" s="4" t="str">
        <f>+VLOOKUP($A1935,DATOS_CAPACITACIONES!A:E,5,0)</f>
        <v>Juan Manuel Diaz, Sebastian Jaramillo</v>
      </c>
      <c r="F1935" s="4" t="str">
        <f>+VLOOKUP($A1935,DATOS_CAPACITACIONES!A:F,6,0)</f>
        <v>William Fierro</v>
      </c>
      <c r="G1935" s="4" t="str">
        <f>+VLOOKUP($A1935,DATOS_CAPACITACIONES!A:G,7,0)</f>
        <v xml:space="preserve">Finca el Pilar </v>
      </c>
      <c r="H1935" s="5">
        <f>+VLOOKUP($A1935,DATOS_CAPACITACIONES!A:H,8,0)</f>
        <v>44527</v>
      </c>
      <c r="I1935" s="4">
        <f>+VLOOKUP($A1935,DATOS_CAPACITACIONES!A:I,9,0)</f>
        <v>120</v>
      </c>
      <c r="J1935" s="2">
        <v>1122646567</v>
      </c>
      <c r="K1935" s="4">
        <f>+VLOOKUP($J1935,DATOS_PERSONAL!B:C,2,0)</f>
        <v>1232</v>
      </c>
      <c r="L1935" s="4" t="str">
        <f>+VLOOKUP($J1935,DATOS_PERSONAL!B:D,3,0)</f>
        <v xml:space="preserve"> ISRAEL</v>
      </c>
      <c r="M1935" s="4" t="str">
        <f>+VLOOKUP($J1935,DATOS_PERSONAL!B:E,4,0)</f>
        <v>ROBAYO JIMENEZ</v>
      </c>
      <c r="N1935" s="4" t="str">
        <f>+VLOOKUP($J1935,DATOS_PERSONAL!B:F,5,0)</f>
        <v>OROBERLÍN S.A.S.</v>
      </c>
      <c r="O1935" s="4">
        <f>+VLOOKUP($A1935,DATOS_CAPACITACIONES!A:N,11)</f>
        <v>94</v>
      </c>
      <c r="P1935" s="4">
        <f>+VLOOKUP($A1935,DATOS_CAPACITACIONES!A:L,12)</f>
        <v>94</v>
      </c>
      <c r="Q1935" s="3">
        <f t="shared" si="30"/>
        <v>1</v>
      </c>
    </row>
    <row r="1936" spans="1:17" ht="34.5" customHeight="1" x14ac:dyDescent="0.25">
      <c r="A1936" s="2">
        <v>83</v>
      </c>
      <c r="B1936" s="4" t="str">
        <f>+VLOOKUP($A1936,DATOS_CAPACITACIONES!A:B,2,0)</f>
        <v>Ambiental</v>
      </c>
      <c r="C1936" s="4" t="str">
        <f>+VLOOKUP($A1936,DATOS_CAPACITACIONES!A:C,3,0)</f>
        <v>Residuos sólidos, orden y aseo</v>
      </c>
      <c r="D1936" s="4" t="str">
        <f>+VLOOKUP($A1936,DATOS_CAPACITACIONES!A:D,4,0)</f>
        <v>Socialización dinámica acerca del adecuado manejo de los residuso sólidos peligrosos y no peligrosos, la importancia de la separación en la fuente y el orden y aseo de las áreas de trabajo.</v>
      </c>
      <c r="E1936" s="4" t="str">
        <f>+VLOOKUP($A1936,DATOS_CAPACITACIONES!A:E,5,0)</f>
        <v>Juan Manuel Diaz, Sebastian Jaramillo</v>
      </c>
      <c r="F1936" s="4" t="str">
        <f>+VLOOKUP($A1936,DATOS_CAPACITACIONES!A:F,6,0)</f>
        <v>William Fierro</v>
      </c>
      <c r="G1936" s="4" t="str">
        <f>+VLOOKUP($A1936,DATOS_CAPACITACIONES!A:G,7,0)</f>
        <v xml:space="preserve">Finca el Pilar </v>
      </c>
      <c r="H1936" s="5">
        <f>+VLOOKUP($A1936,DATOS_CAPACITACIONES!A:H,8,0)</f>
        <v>44527</v>
      </c>
      <c r="I1936" s="4">
        <f>+VLOOKUP($A1936,DATOS_CAPACITACIONES!A:I,9,0)</f>
        <v>120</v>
      </c>
      <c r="J1936" s="2">
        <v>1006658683</v>
      </c>
      <c r="K1936" s="4">
        <f>+VLOOKUP($J1936,DATOS_PERSONAL!B:C,2,0)</f>
        <v>1509</v>
      </c>
      <c r="L1936" s="4" t="str">
        <f>+VLOOKUP($J1936,DATOS_PERSONAL!B:D,3,0)</f>
        <v>BRAYAN DAVID</v>
      </c>
      <c r="M1936" s="4" t="str">
        <f>+VLOOKUP($J1936,DATOS_PERSONAL!B:E,4,0)</f>
        <v xml:space="preserve">ROA OCHOA </v>
      </c>
      <c r="N1936" s="4" t="str">
        <f>+VLOOKUP($J1936,DATOS_PERSONAL!B:F,5,0)</f>
        <v>OROBERLÍN S.A.S.</v>
      </c>
      <c r="O1936" s="4">
        <f>+VLOOKUP($A1936,DATOS_CAPACITACIONES!A:N,11)</f>
        <v>94</v>
      </c>
      <c r="P1936" s="4">
        <f>+VLOOKUP($A1936,DATOS_CAPACITACIONES!A:L,12)</f>
        <v>94</v>
      </c>
      <c r="Q1936" s="3">
        <f t="shared" si="30"/>
        <v>1</v>
      </c>
    </row>
    <row r="1937" spans="1:17" ht="34.5" customHeight="1" x14ac:dyDescent="0.25">
      <c r="A1937" s="2">
        <v>83</v>
      </c>
      <c r="B1937" s="4" t="str">
        <f>+VLOOKUP($A1937,DATOS_CAPACITACIONES!A:B,2,0)</f>
        <v>Ambiental</v>
      </c>
      <c r="C1937" s="4" t="str">
        <f>+VLOOKUP($A1937,DATOS_CAPACITACIONES!A:C,3,0)</f>
        <v>Residuos sólidos, orden y aseo</v>
      </c>
      <c r="D1937" s="4" t="str">
        <f>+VLOOKUP($A1937,DATOS_CAPACITACIONES!A:D,4,0)</f>
        <v>Socialización dinámica acerca del adecuado manejo de los residuso sólidos peligrosos y no peligrosos, la importancia de la separación en la fuente y el orden y aseo de las áreas de trabajo.</v>
      </c>
      <c r="E1937" s="4" t="str">
        <f>+VLOOKUP($A1937,DATOS_CAPACITACIONES!A:E,5,0)</f>
        <v>Juan Manuel Diaz, Sebastian Jaramillo</v>
      </c>
      <c r="F1937" s="4" t="str">
        <f>+VLOOKUP($A1937,DATOS_CAPACITACIONES!A:F,6,0)</f>
        <v>William Fierro</v>
      </c>
      <c r="G1937" s="4" t="str">
        <f>+VLOOKUP($A1937,DATOS_CAPACITACIONES!A:G,7,0)</f>
        <v xml:space="preserve">Finca el Pilar </v>
      </c>
      <c r="H1937" s="5">
        <f>+VLOOKUP($A1937,DATOS_CAPACITACIONES!A:H,8,0)</f>
        <v>44527</v>
      </c>
      <c r="I1937" s="4">
        <f>+VLOOKUP($A1937,DATOS_CAPACITACIONES!A:I,9,0)</f>
        <v>120</v>
      </c>
      <c r="J1937" s="2">
        <v>1123114519</v>
      </c>
      <c r="K1937" s="4">
        <f>+VLOOKUP($J1937,DATOS_PERSONAL!B:C,2,0)</f>
        <v>1016</v>
      </c>
      <c r="L1937" s="4" t="str">
        <f>+VLOOKUP($J1937,DATOS_PERSONAL!B:D,3,0)</f>
        <v xml:space="preserve"> JUAN CARLOS</v>
      </c>
      <c r="M1937" s="4" t="str">
        <f>+VLOOKUP($J1937,DATOS_PERSONAL!B:E,4,0)</f>
        <v>ROA CASTILLO</v>
      </c>
      <c r="N1937" s="4" t="str">
        <f>+VLOOKUP($J1937,DATOS_PERSONAL!B:F,5,0)</f>
        <v>OROBERLÍN S.A.S.</v>
      </c>
      <c r="O1937" s="4">
        <f>+VLOOKUP($A1937,DATOS_CAPACITACIONES!A:N,11)</f>
        <v>94</v>
      </c>
      <c r="P1937" s="4">
        <f>+VLOOKUP($A1937,DATOS_CAPACITACIONES!A:L,12)</f>
        <v>94</v>
      </c>
      <c r="Q1937" s="3">
        <f t="shared" si="30"/>
        <v>1</v>
      </c>
    </row>
    <row r="1938" spans="1:17" ht="34.5" customHeight="1" x14ac:dyDescent="0.25">
      <c r="A1938" s="2">
        <v>83</v>
      </c>
      <c r="B1938" s="4" t="str">
        <f>+VLOOKUP($A1938,DATOS_CAPACITACIONES!A:B,2,0)</f>
        <v>Ambiental</v>
      </c>
      <c r="C1938" s="4" t="str">
        <f>+VLOOKUP($A1938,DATOS_CAPACITACIONES!A:C,3,0)</f>
        <v>Residuos sólidos, orden y aseo</v>
      </c>
      <c r="D1938" s="4" t="str">
        <f>+VLOOKUP($A1938,DATOS_CAPACITACIONES!A:D,4,0)</f>
        <v>Socialización dinámica acerca del adecuado manejo de los residuso sólidos peligrosos y no peligrosos, la importancia de la separación en la fuente y el orden y aseo de las áreas de trabajo.</v>
      </c>
      <c r="E1938" s="4" t="str">
        <f>+VLOOKUP($A1938,DATOS_CAPACITACIONES!A:E,5,0)</f>
        <v>Juan Manuel Diaz, Sebastian Jaramillo</v>
      </c>
      <c r="F1938" s="4" t="str">
        <f>+VLOOKUP($A1938,DATOS_CAPACITACIONES!A:F,6,0)</f>
        <v>William Fierro</v>
      </c>
      <c r="G1938" s="4" t="str">
        <f>+VLOOKUP($A1938,DATOS_CAPACITACIONES!A:G,7,0)</f>
        <v xml:space="preserve">Finca el Pilar </v>
      </c>
      <c r="H1938" s="5">
        <f>+VLOOKUP($A1938,DATOS_CAPACITACIONES!A:H,8,0)</f>
        <v>44527</v>
      </c>
      <c r="I1938" s="4">
        <f>+VLOOKUP($A1938,DATOS_CAPACITACIONES!A:I,9,0)</f>
        <v>120</v>
      </c>
      <c r="J1938" s="2">
        <v>1123114283</v>
      </c>
      <c r="K1938" s="4">
        <f>+VLOOKUP($J1938,DATOS_PERSONAL!B:C,2,0)</f>
        <v>1017</v>
      </c>
      <c r="L1938" s="4" t="str">
        <f>+VLOOKUP($J1938,DATOS_PERSONAL!B:D,3,0)</f>
        <v xml:space="preserve"> RODRIGO JOSE</v>
      </c>
      <c r="M1938" s="4" t="str">
        <f>+VLOOKUP($J1938,DATOS_PERSONAL!B:E,4,0)</f>
        <v>ROA CASTILLO</v>
      </c>
      <c r="N1938" s="4" t="str">
        <f>+VLOOKUP($J1938,DATOS_PERSONAL!B:F,5,0)</f>
        <v>OROBERLÍN S.A.S.</v>
      </c>
      <c r="O1938" s="4">
        <f>+VLOOKUP($A1938,DATOS_CAPACITACIONES!A:N,11)</f>
        <v>94</v>
      </c>
      <c r="P1938" s="4">
        <f>+VLOOKUP($A1938,DATOS_CAPACITACIONES!A:L,12)</f>
        <v>94</v>
      </c>
      <c r="Q1938" s="3">
        <f t="shared" si="30"/>
        <v>1</v>
      </c>
    </row>
    <row r="1939" spans="1:17" ht="34.5" customHeight="1" x14ac:dyDescent="0.25">
      <c r="A1939" s="2">
        <v>83</v>
      </c>
      <c r="B1939" s="4" t="str">
        <f>+VLOOKUP($A1939,DATOS_CAPACITACIONES!A:B,2,0)</f>
        <v>Ambiental</v>
      </c>
      <c r="C1939" s="4" t="str">
        <f>+VLOOKUP($A1939,DATOS_CAPACITACIONES!A:C,3,0)</f>
        <v>Residuos sólidos, orden y aseo</v>
      </c>
      <c r="D1939" s="4" t="str">
        <f>+VLOOKUP($A1939,DATOS_CAPACITACIONES!A:D,4,0)</f>
        <v>Socialización dinámica acerca del adecuado manejo de los residuso sólidos peligrosos y no peligrosos, la importancia de la separación en la fuente y el orden y aseo de las áreas de trabajo.</v>
      </c>
      <c r="E1939" s="4" t="str">
        <f>+VLOOKUP($A1939,DATOS_CAPACITACIONES!A:E,5,0)</f>
        <v>Juan Manuel Diaz, Sebastian Jaramillo</v>
      </c>
      <c r="F1939" s="4" t="str">
        <f>+VLOOKUP($A1939,DATOS_CAPACITACIONES!A:F,6,0)</f>
        <v>William Fierro</v>
      </c>
      <c r="G1939" s="4" t="str">
        <f>+VLOOKUP($A1939,DATOS_CAPACITACIONES!A:G,7,0)</f>
        <v xml:space="preserve">Finca el Pilar </v>
      </c>
      <c r="H1939" s="5">
        <f>+VLOOKUP($A1939,DATOS_CAPACITACIONES!A:H,8,0)</f>
        <v>44527</v>
      </c>
      <c r="I1939" s="4">
        <f>+VLOOKUP($A1939,DATOS_CAPACITACIONES!A:I,9,0)</f>
        <v>120</v>
      </c>
      <c r="J1939" s="2">
        <v>86053117</v>
      </c>
      <c r="K1939" s="4" t="str">
        <f>+VLOOKUP($J1939,DATOS_PERSONAL!B:C,2,0)</f>
        <v>N/A</v>
      </c>
      <c r="L1939" s="4" t="str">
        <f>+VLOOKUP($J1939,DATOS_PERSONAL!B:D,3,0)</f>
        <v xml:space="preserve"> OMAR </v>
      </c>
      <c r="M1939" s="4" t="str">
        <f>+VLOOKUP($J1939,DATOS_PERSONAL!B:E,4,0)</f>
        <v>RIVERA ESPINOSA</v>
      </c>
      <c r="N1939" s="4" t="str">
        <f>+VLOOKUP($J1939,DATOS_PERSONAL!B:F,5,0)</f>
        <v>PALMERAS CARARABO S.A.</v>
      </c>
      <c r="O1939" s="4">
        <f>+VLOOKUP($A1939,DATOS_CAPACITACIONES!A:N,11)</f>
        <v>94</v>
      </c>
      <c r="P1939" s="4">
        <f>+VLOOKUP($A1939,DATOS_CAPACITACIONES!A:L,12)</f>
        <v>94</v>
      </c>
      <c r="Q1939" s="3">
        <f t="shared" si="30"/>
        <v>1</v>
      </c>
    </row>
    <row r="1940" spans="1:17" ht="34.5" customHeight="1" x14ac:dyDescent="0.25">
      <c r="A1940" s="2">
        <v>83</v>
      </c>
      <c r="B1940" s="4" t="str">
        <f>+VLOOKUP($A1940,DATOS_CAPACITACIONES!A:B,2,0)</f>
        <v>Ambiental</v>
      </c>
      <c r="C1940" s="4" t="str">
        <f>+VLOOKUP($A1940,DATOS_CAPACITACIONES!A:C,3,0)</f>
        <v>Residuos sólidos, orden y aseo</v>
      </c>
      <c r="D1940" s="4" t="str">
        <f>+VLOOKUP($A1940,DATOS_CAPACITACIONES!A:D,4,0)</f>
        <v>Socialización dinámica acerca del adecuado manejo de los residuso sólidos peligrosos y no peligrosos, la importancia de la separación en la fuente y el orden y aseo de las áreas de trabajo.</v>
      </c>
      <c r="E1940" s="4" t="str">
        <f>+VLOOKUP($A1940,DATOS_CAPACITACIONES!A:E,5,0)</f>
        <v>Juan Manuel Diaz, Sebastian Jaramillo</v>
      </c>
      <c r="F1940" s="4" t="str">
        <f>+VLOOKUP($A1940,DATOS_CAPACITACIONES!A:F,6,0)</f>
        <v>William Fierro</v>
      </c>
      <c r="G1940" s="4" t="str">
        <f>+VLOOKUP($A1940,DATOS_CAPACITACIONES!A:G,7,0)</f>
        <v xml:space="preserve">Finca el Pilar </v>
      </c>
      <c r="H1940" s="5">
        <f>+VLOOKUP($A1940,DATOS_CAPACITACIONES!A:H,8,0)</f>
        <v>44527</v>
      </c>
      <c r="I1940" s="4">
        <f>+VLOOKUP($A1940,DATOS_CAPACITACIONES!A:I,9,0)</f>
        <v>120</v>
      </c>
      <c r="J1940" s="2">
        <v>40411297</v>
      </c>
      <c r="K1940" s="4">
        <f>+VLOOKUP($J1940,DATOS_PERSONAL!B:C,2,0)</f>
        <v>1015</v>
      </c>
      <c r="L1940" s="4" t="str">
        <f>+VLOOKUP($J1940,DATOS_PERSONAL!B:D,3,0)</f>
        <v xml:space="preserve"> ANGELICA YOHANA</v>
      </c>
      <c r="M1940" s="4" t="str">
        <f>+VLOOKUP($J1940,DATOS_PERSONAL!B:E,4,0)</f>
        <v>RINCON</v>
      </c>
      <c r="N1940" s="4" t="str">
        <f>+VLOOKUP($J1940,DATOS_PERSONAL!B:F,5,0)</f>
        <v>OROBERLÍN S.A.S.</v>
      </c>
      <c r="O1940" s="4">
        <f>+VLOOKUP($A1940,DATOS_CAPACITACIONES!A:N,11)</f>
        <v>94</v>
      </c>
      <c r="P1940" s="4">
        <f>+VLOOKUP($A1940,DATOS_CAPACITACIONES!A:L,12)</f>
        <v>94</v>
      </c>
      <c r="Q1940" s="3">
        <f t="shared" si="30"/>
        <v>1</v>
      </c>
    </row>
    <row r="1941" spans="1:17" ht="34.5" customHeight="1" x14ac:dyDescent="0.25">
      <c r="A1941" s="2">
        <v>83</v>
      </c>
      <c r="B1941" s="4" t="str">
        <f>+VLOOKUP($A1941,DATOS_CAPACITACIONES!A:B,2,0)</f>
        <v>Ambiental</v>
      </c>
      <c r="C1941" s="4" t="str">
        <f>+VLOOKUP($A1941,DATOS_CAPACITACIONES!A:C,3,0)</f>
        <v>Residuos sólidos, orden y aseo</v>
      </c>
      <c r="D1941" s="4" t="str">
        <f>+VLOOKUP($A1941,DATOS_CAPACITACIONES!A:D,4,0)</f>
        <v>Socialización dinámica acerca del adecuado manejo de los residuso sólidos peligrosos y no peligrosos, la importancia de la separación en la fuente y el orden y aseo de las áreas de trabajo.</v>
      </c>
      <c r="E1941" s="4" t="str">
        <f>+VLOOKUP($A1941,DATOS_CAPACITACIONES!A:E,5,0)</f>
        <v>Juan Manuel Diaz, Sebastian Jaramillo</v>
      </c>
      <c r="F1941" s="4" t="str">
        <f>+VLOOKUP($A1941,DATOS_CAPACITACIONES!A:F,6,0)</f>
        <v>William Fierro</v>
      </c>
      <c r="G1941" s="4" t="str">
        <f>+VLOOKUP($A1941,DATOS_CAPACITACIONES!A:G,7,0)</f>
        <v xml:space="preserve">Finca el Pilar </v>
      </c>
      <c r="H1941" s="5">
        <f>+VLOOKUP($A1941,DATOS_CAPACITACIONES!A:H,8,0)</f>
        <v>44527</v>
      </c>
      <c r="I1941" s="4">
        <f>+VLOOKUP($A1941,DATOS_CAPACITACIONES!A:I,9,0)</f>
        <v>120</v>
      </c>
      <c r="J1941" s="2">
        <v>19561040</v>
      </c>
      <c r="K1941" s="4">
        <f>+VLOOKUP($J1941,DATOS_PERSONAL!B:C,2,0)</f>
        <v>1166</v>
      </c>
      <c r="L1941" s="4" t="str">
        <f>+VLOOKUP($J1941,DATOS_PERSONAL!B:D,3,0)</f>
        <v>GILBERTO SEGUNDO</v>
      </c>
      <c r="M1941" s="4" t="str">
        <f>+VLOOKUP($J1941,DATOS_PERSONAL!B:E,4,0)</f>
        <v xml:space="preserve">PEREZ RIVERA </v>
      </c>
      <c r="N1941" s="4" t="str">
        <f>+VLOOKUP($J1941,DATOS_PERSONAL!B:F,5,0)</f>
        <v>OROBERLÍN S.A.S.</v>
      </c>
      <c r="O1941" s="4">
        <f>+VLOOKUP($A1941,DATOS_CAPACITACIONES!A:N,11)</f>
        <v>94</v>
      </c>
      <c r="P1941" s="4">
        <f>+VLOOKUP($A1941,DATOS_CAPACITACIONES!A:L,12)</f>
        <v>94</v>
      </c>
      <c r="Q1941" s="3">
        <f t="shared" si="30"/>
        <v>1</v>
      </c>
    </row>
    <row r="1942" spans="1:17" ht="34.5" customHeight="1" x14ac:dyDescent="0.25">
      <c r="A1942" s="2">
        <v>83</v>
      </c>
      <c r="B1942" s="4" t="str">
        <f>+VLOOKUP($A1942,DATOS_CAPACITACIONES!A:B,2,0)</f>
        <v>Ambiental</v>
      </c>
      <c r="C1942" s="4" t="str">
        <f>+VLOOKUP($A1942,DATOS_CAPACITACIONES!A:C,3,0)</f>
        <v>Residuos sólidos, orden y aseo</v>
      </c>
      <c r="D1942" s="4" t="str">
        <f>+VLOOKUP($A1942,DATOS_CAPACITACIONES!A:D,4,0)</f>
        <v>Socialización dinámica acerca del adecuado manejo de los residuso sólidos peligrosos y no peligrosos, la importancia de la separación en la fuente y el orden y aseo de las áreas de trabajo.</v>
      </c>
      <c r="E1942" s="4" t="str">
        <f>+VLOOKUP($A1942,DATOS_CAPACITACIONES!A:E,5,0)</f>
        <v>Juan Manuel Diaz, Sebastian Jaramillo</v>
      </c>
      <c r="F1942" s="4" t="str">
        <f>+VLOOKUP($A1942,DATOS_CAPACITACIONES!A:F,6,0)</f>
        <v>William Fierro</v>
      </c>
      <c r="G1942" s="4" t="str">
        <f>+VLOOKUP($A1942,DATOS_CAPACITACIONES!A:G,7,0)</f>
        <v xml:space="preserve">Finca el Pilar </v>
      </c>
      <c r="H1942" s="5">
        <f>+VLOOKUP($A1942,DATOS_CAPACITACIONES!A:H,8,0)</f>
        <v>44527</v>
      </c>
      <c r="I1942" s="4">
        <f>+VLOOKUP($A1942,DATOS_CAPACITACIONES!A:I,9,0)</f>
        <v>120</v>
      </c>
      <c r="J1942" s="2">
        <v>1123514268</v>
      </c>
      <c r="K1942" s="4">
        <f>+VLOOKUP($J1942,DATOS_PERSONAL!B:C,2,0)</f>
        <v>1510</v>
      </c>
      <c r="L1942" s="4" t="str">
        <f>+VLOOKUP($J1942,DATOS_PERSONAL!B:D,3,0)</f>
        <v xml:space="preserve"> CRISTIAN ANDRES</v>
      </c>
      <c r="M1942" s="4" t="str">
        <f>+VLOOKUP($J1942,DATOS_PERSONAL!B:E,4,0)</f>
        <v>PEREZ GUAYABO</v>
      </c>
      <c r="N1942" s="4" t="str">
        <f>+VLOOKUP($J1942,DATOS_PERSONAL!B:F,5,0)</f>
        <v>OROBERLÍN S.A.S.</v>
      </c>
      <c r="O1942" s="4">
        <f>+VLOOKUP($A1942,DATOS_CAPACITACIONES!A:N,11)</f>
        <v>94</v>
      </c>
      <c r="P1942" s="4">
        <f>+VLOOKUP($A1942,DATOS_CAPACITACIONES!A:L,12)</f>
        <v>94</v>
      </c>
      <c r="Q1942" s="3">
        <f t="shared" si="30"/>
        <v>1</v>
      </c>
    </row>
    <row r="1943" spans="1:17" ht="34.5" customHeight="1" x14ac:dyDescent="0.25">
      <c r="A1943" s="2">
        <v>83</v>
      </c>
      <c r="B1943" s="4" t="str">
        <f>+VLOOKUP($A1943,DATOS_CAPACITACIONES!A:B,2,0)</f>
        <v>Ambiental</v>
      </c>
      <c r="C1943" s="4" t="str">
        <f>+VLOOKUP($A1943,DATOS_CAPACITACIONES!A:C,3,0)</f>
        <v>Residuos sólidos, orden y aseo</v>
      </c>
      <c r="D1943" s="4" t="str">
        <f>+VLOOKUP($A1943,DATOS_CAPACITACIONES!A:D,4,0)</f>
        <v>Socialización dinámica acerca del adecuado manejo de los residuso sólidos peligrosos y no peligrosos, la importancia de la separación en la fuente y el orden y aseo de las áreas de trabajo.</v>
      </c>
      <c r="E1943" s="4" t="str">
        <f>+VLOOKUP($A1943,DATOS_CAPACITACIONES!A:E,5,0)</f>
        <v>Juan Manuel Diaz, Sebastian Jaramillo</v>
      </c>
      <c r="F1943" s="4" t="str">
        <f>+VLOOKUP($A1943,DATOS_CAPACITACIONES!A:F,6,0)</f>
        <v>William Fierro</v>
      </c>
      <c r="G1943" s="4" t="str">
        <f>+VLOOKUP($A1943,DATOS_CAPACITACIONES!A:G,7,0)</f>
        <v xml:space="preserve">Finca el Pilar </v>
      </c>
      <c r="H1943" s="5">
        <f>+VLOOKUP($A1943,DATOS_CAPACITACIONES!A:H,8,0)</f>
        <v>44527</v>
      </c>
      <c r="I1943" s="4">
        <f>+VLOOKUP($A1943,DATOS_CAPACITACIONES!A:I,9,0)</f>
        <v>120</v>
      </c>
      <c r="J1943" s="2">
        <v>19602072</v>
      </c>
      <c r="K1943" s="4" t="str">
        <f>+VLOOKUP($J1943,DATOS_PERSONAL!B:C,2,0)</f>
        <v>N/A</v>
      </c>
      <c r="L1943" s="4" t="str">
        <f>+VLOOKUP($J1943,DATOS_PERSONAL!B:D,3,0)</f>
        <v xml:space="preserve">WILFREDO </v>
      </c>
      <c r="M1943" s="4" t="str">
        <f>+VLOOKUP($J1943,DATOS_PERSONAL!B:E,4,0)</f>
        <v>PEREZ</v>
      </c>
      <c r="N1943" s="4" t="str">
        <f>+VLOOKUP($J1943,DATOS_PERSONAL!B:F,5,0)</f>
        <v>OROBERLÍN S.A.S.</v>
      </c>
      <c r="O1943" s="4">
        <f>+VLOOKUP($A1943,DATOS_CAPACITACIONES!A:N,11)</f>
        <v>94</v>
      </c>
      <c r="P1943" s="4">
        <f>+VLOOKUP($A1943,DATOS_CAPACITACIONES!A:L,12)</f>
        <v>94</v>
      </c>
      <c r="Q1943" s="3">
        <f t="shared" si="30"/>
        <v>1</v>
      </c>
    </row>
    <row r="1944" spans="1:17" ht="34.5" customHeight="1" x14ac:dyDescent="0.25">
      <c r="A1944" s="2">
        <v>83</v>
      </c>
      <c r="B1944" s="4" t="str">
        <f>+VLOOKUP($A1944,DATOS_CAPACITACIONES!A:B,2,0)</f>
        <v>Ambiental</v>
      </c>
      <c r="C1944" s="4" t="str">
        <f>+VLOOKUP($A1944,DATOS_CAPACITACIONES!A:C,3,0)</f>
        <v>Residuos sólidos, orden y aseo</v>
      </c>
      <c r="D1944" s="4" t="str">
        <f>+VLOOKUP($A1944,DATOS_CAPACITACIONES!A:D,4,0)</f>
        <v>Socialización dinámica acerca del adecuado manejo de los residuso sólidos peligrosos y no peligrosos, la importancia de la separación en la fuente y el orden y aseo de las áreas de trabajo.</v>
      </c>
      <c r="E1944" s="4" t="str">
        <f>+VLOOKUP($A1944,DATOS_CAPACITACIONES!A:E,5,0)</f>
        <v>Juan Manuel Diaz, Sebastian Jaramillo</v>
      </c>
      <c r="F1944" s="4" t="str">
        <f>+VLOOKUP($A1944,DATOS_CAPACITACIONES!A:F,6,0)</f>
        <v>William Fierro</v>
      </c>
      <c r="G1944" s="4" t="str">
        <f>+VLOOKUP($A1944,DATOS_CAPACITACIONES!A:G,7,0)</f>
        <v xml:space="preserve">Finca el Pilar </v>
      </c>
      <c r="H1944" s="5">
        <f>+VLOOKUP($A1944,DATOS_CAPACITACIONES!A:H,8,0)</f>
        <v>44527</v>
      </c>
      <c r="I1944" s="4">
        <f>+VLOOKUP($A1944,DATOS_CAPACITACIONES!A:I,9,0)</f>
        <v>120</v>
      </c>
      <c r="J1944" s="2">
        <v>1084729702</v>
      </c>
      <c r="K1944" s="4" t="str">
        <f>+VLOOKUP($J1944,DATOS_PERSONAL!B:C,2,0)</f>
        <v>N/A</v>
      </c>
      <c r="L1944" s="4" t="str">
        <f>+VLOOKUP($J1944,DATOS_PERSONAL!B:D,3,0)</f>
        <v xml:space="preserve">WILFRIDO </v>
      </c>
      <c r="M1944" s="4" t="str">
        <f>+VLOOKUP($J1944,DATOS_PERSONAL!B:E,4,0)</f>
        <v>PEREZ</v>
      </c>
      <c r="N1944" s="4" t="str">
        <f>+VLOOKUP($J1944,DATOS_PERSONAL!B:F,5,0)</f>
        <v>OROBERLÍN S.A.S.</v>
      </c>
      <c r="O1944" s="4">
        <f>+VLOOKUP($A1944,DATOS_CAPACITACIONES!A:N,11)</f>
        <v>94</v>
      </c>
      <c r="P1944" s="4">
        <f>+VLOOKUP($A1944,DATOS_CAPACITACIONES!A:L,12)</f>
        <v>94</v>
      </c>
      <c r="Q1944" s="3">
        <f t="shared" si="30"/>
        <v>1</v>
      </c>
    </row>
    <row r="1945" spans="1:17" ht="34.5" customHeight="1" x14ac:dyDescent="0.25">
      <c r="A1945" s="2">
        <v>83</v>
      </c>
      <c r="B1945" s="4" t="str">
        <f>+VLOOKUP($A1945,DATOS_CAPACITACIONES!A:B,2,0)</f>
        <v>Ambiental</v>
      </c>
      <c r="C1945" s="4" t="str">
        <f>+VLOOKUP($A1945,DATOS_CAPACITACIONES!A:C,3,0)</f>
        <v>Residuos sólidos, orden y aseo</v>
      </c>
      <c r="D1945" s="4" t="str">
        <f>+VLOOKUP($A1945,DATOS_CAPACITACIONES!A:D,4,0)</f>
        <v>Socialización dinámica acerca del adecuado manejo de los residuso sólidos peligrosos y no peligrosos, la importancia de la separación en la fuente y el orden y aseo de las áreas de trabajo.</v>
      </c>
      <c r="E1945" s="4" t="str">
        <f>+VLOOKUP($A1945,DATOS_CAPACITACIONES!A:E,5,0)</f>
        <v>Juan Manuel Diaz, Sebastian Jaramillo</v>
      </c>
      <c r="F1945" s="4" t="str">
        <f>+VLOOKUP($A1945,DATOS_CAPACITACIONES!A:F,6,0)</f>
        <v>William Fierro</v>
      </c>
      <c r="G1945" s="4" t="str">
        <f>+VLOOKUP($A1945,DATOS_CAPACITACIONES!A:G,7,0)</f>
        <v xml:space="preserve">Finca el Pilar </v>
      </c>
      <c r="H1945" s="5">
        <f>+VLOOKUP($A1945,DATOS_CAPACITACIONES!A:H,8,0)</f>
        <v>44527</v>
      </c>
      <c r="I1945" s="4">
        <f>+VLOOKUP($A1945,DATOS_CAPACITACIONES!A:I,9,0)</f>
        <v>120</v>
      </c>
      <c r="J1945" s="2">
        <v>15253586878</v>
      </c>
      <c r="K1945" s="4" t="str">
        <f>+VLOOKUP($J1945,DATOS_PERSONAL!B:C,2,0)</f>
        <v>N/A</v>
      </c>
      <c r="L1945" s="4" t="str">
        <f>+VLOOKUP($J1945,DATOS_PERSONAL!B:D,3,0)</f>
        <v>HERNAN</v>
      </c>
      <c r="M1945" s="4" t="str">
        <f>+VLOOKUP($J1945,DATOS_PERSONAL!B:E,4,0)</f>
        <v>PEREZ</v>
      </c>
      <c r="N1945" s="4" t="str">
        <f>+VLOOKUP($J1945,DATOS_PERSONAL!B:F,5,0)</f>
        <v>OROBERLÍN S.A.S.</v>
      </c>
      <c r="O1945" s="4">
        <f>+VLOOKUP($A1945,DATOS_CAPACITACIONES!A:N,11)</f>
        <v>94</v>
      </c>
      <c r="P1945" s="4">
        <f>+VLOOKUP($A1945,DATOS_CAPACITACIONES!A:L,12)</f>
        <v>94</v>
      </c>
      <c r="Q1945" s="3">
        <f t="shared" si="30"/>
        <v>1</v>
      </c>
    </row>
    <row r="1946" spans="1:17" ht="34.5" customHeight="1" x14ac:dyDescent="0.25">
      <c r="A1946" s="2">
        <v>83</v>
      </c>
      <c r="B1946" s="4" t="str">
        <f>+VLOOKUP($A1946,DATOS_CAPACITACIONES!A:B,2,0)</f>
        <v>Ambiental</v>
      </c>
      <c r="C1946" s="4" t="str">
        <f>+VLOOKUP($A1946,DATOS_CAPACITACIONES!A:C,3,0)</f>
        <v>Residuos sólidos, orden y aseo</v>
      </c>
      <c r="D1946" s="4" t="str">
        <f>+VLOOKUP($A1946,DATOS_CAPACITACIONES!A:D,4,0)</f>
        <v>Socialización dinámica acerca del adecuado manejo de los residuso sólidos peligrosos y no peligrosos, la importancia de la separación en la fuente y el orden y aseo de las áreas de trabajo.</v>
      </c>
      <c r="E1946" s="4" t="str">
        <f>+VLOOKUP($A1946,DATOS_CAPACITACIONES!A:E,5,0)</f>
        <v>Juan Manuel Diaz, Sebastian Jaramillo</v>
      </c>
      <c r="F1946" s="4" t="str">
        <f>+VLOOKUP($A1946,DATOS_CAPACITACIONES!A:F,6,0)</f>
        <v>William Fierro</v>
      </c>
      <c r="G1946" s="4" t="str">
        <f>+VLOOKUP($A1946,DATOS_CAPACITACIONES!A:G,7,0)</f>
        <v xml:space="preserve">Finca el Pilar </v>
      </c>
      <c r="H1946" s="5">
        <f>+VLOOKUP($A1946,DATOS_CAPACITACIONES!A:H,8,0)</f>
        <v>44527</v>
      </c>
      <c r="I1946" s="4">
        <f>+VLOOKUP($A1946,DATOS_CAPACITACIONES!A:I,9,0)</f>
        <v>120</v>
      </c>
      <c r="J1946" s="2">
        <v>16882469</v>
      </c>
      <c r="K1946" s="4" t="str">
        <f>+VLOOKUP($J1946,DATOS_PERSONAL!B:C,2,0)</f>
        <v>N/A</v>
      </c>
      <c r="L1946" s="4" t="str">
        <f>+VLOOKUP($J1946,DATOS_PERSONAL!B:D,3,0)</f>
        <v xml:space="preserve"> WEIMAR</v>
      </c>
      <c r="M1946" s="4" t="str">
        <f>+VLOOKUP($J1946,DATOS_PERSONAL!B:E,4,0)</f>
        <v>PEÑA MOSQUERA</v>
      </c>
      <c r="N1946" s="4" t="str">
        <f>+VLOOKUP($J1946,DATOS_PERSONAL!B:F,5,0)</f>
        <v>PALMERAS CARARABO S.A.</v>
      </c>
      <c r="O1946" s="4">
        <f>+VLOOKUP($A1946,DATOS_CAPACITACIONES!A:N,11)</f>
        <v>94</v>
      </c>
      <c r="P1946" s="4">
        <f>+VLOOKUP($A1946,DATOS_CAPACITACIONES!A:L,12)</f>
        <v>94</v>
      </c>
      <c r="Q1946" s="3">
        <f t="shared" si="30"/>
        <v>1</v>
      </c>
    </row>
    <row r="1947" spans="1:17" ht="34.5" customHeight="1" x14ac:dyDescent="0.25">
      <c r="A1947" s="2">
        <v>83</v>
      </c>
      <c r="B1947" s="4" t="str">
        <f>+VLOOKUP($A1947,DATOS_CAPACITACIONES!A:B,2,0)</f>
        <v>Ambiental</v>
      </c>
      <c r="C1947" s="4" t="str">
        <f>+VLOOKUP($A1947,DATOS_CAPACITACIONES!A:C,3,0)</f>
        <v>Residuos sólidos, orden y aseo</v>
      </c>
      <c r="D1947" s="4" t="str">
        <f>+VLOOKUP($A1947,DATOS_CAPACITACIONES!A:D,4,0)</f>
        <v>Socialización dinámica acerca del adecuado manejo de los residuso sólidos peligrosos y no peligrosos, la importancia de la separación en la fuente y el orden y aseo de las áreas de trabajo.</v>
      </c>
      <c r="E1947" s="4" t="str">
        <f>+VLOOKUP($A1947,DATOS_CAPACITACIONES!A:E,5,0)</f>
        <v>Juan Manuel Diaz, Sebastian Jaramillo</v>
      </c>
      <c r="F1947" s="4" t="str">
        <f>+VLOOKUP($A1947,DATOS_CAPACITACIONES!A:F,6,0)</f>
        <v>William Fierro</v>
      </c>
      <c r="G1947" s="4" t="str">
        <f>+VLOOKUP($A1947,DATOS_CAPACITACIONES!A:G,7,0)</f>
        <v xml:space="preserve">Finca el Pilar </v>
      </c>
      <c r="H1947" s="5">
        <f>+VLOOKUP($A1947,DATOS_CAPACITACIONES!A:H,8,0)</f>
        <v>44527</v>
      </c>
      <c r="I1947" s="4">
        <f>+VLOOKUP($A1947,DATOS_CAPACITACIONES!A:I,9,0)</f>
        <v>120</v>
      </c>
      <c r="J1947" s="2">
        <v>1120571325</v>
      </c>
      <c r="K1947" s="4">
        <f>+VLOOKUP($J1947,DATOS_PERSONAL!B:C,2,0)</f>
        <v>1145</v>
      </c>
      <c r="L1947" s="4" t="str">
        <f>+VLOOKUP($J1947,DATOS_PERSONAL!B:D,3,0)</f>
        <v>WILINTON DAVID</v>
      </c>
      <c r="M1947" s="4" t="str">
        <f>+VLOOKUP($J1947,DATOS_PERSONAL!B:E,4,0)</f>
        <v xml:space="preserve">PADILLA MORALES </v>
      </c>
      <c r="N1947" s="4" t="str">
        <f>+VLOOKUP($J1947,DATOS_PERSONAL!B:F,5,0)</f>
        <v>OROBERLÍN S.A.S.</v>
      </c>
      <c r="O1947" s="4">
        <f>+VLOOKUP($A1947,DATOS_CAPACITACIONES!A:N,11)</f>
        <v>94</v>
      </c>
      <c r="P1947" s="4">
        <f>+VLOOKUP($A1947,DATOS_CAPACITACIONES!A:L,12)</f>
        <v>94</v>
      </c>
      <c r="Q1947" s="3">
        <f t="shared" si="30"/>
        <v>1</v>
      </c>
    </row>
    <row r="1948" spans="1:17" ht="34.5" customHeight="1" x14ac:dyDescent="0.25">
      <c r="A1948" s="2">
        <v>83</v>
      </c>
      <c r="B1948" s="4" t="str">
        <f>+VLOOKUP($A1948,DATOS_CAPACITACIONES!A:B,2,0)</f>
        <v>Ambiental</v>
      </c>
      <c r="C1948" s="4" t="str">
        <f>+VLOOKUP($A1948,DATOS_CAPACITACIONES!A:C,3,0)</f>
        <v>Residuos sólidos, orden y aseo</v>
      </c>
      <c r="D1948" s="4" t="str">
        <f>+VLOOKUP($A1948,DATOS_CAPACITACIONES!A:D,4,0)</f>
        <v>Socialización dinámica acerca del adecuado manejo de los residuso sólidos peligrosos y no peligrosos, la importancia de la separación en la fuente y el orden y aseo de las áreas de trabajo.</v>
      </c>
      <c r="E1948" s="4" t="str">
        <f>+VLOOKUP($A1948,DATOS_CAPACITACIONES!A:E,5,0)</f>
        <v>Juan Manuel Diaz, Sebastian Jaramillo</v>
      </c>
      <c r="F1948" s="4" t="str">
        <f>+VLOOKUP($A1948,DATOS_CAPACITACIONES!A:F,6,0)</f>
        <v>William Fierro</v>
      </c>
      <c r="G1948" s="4" t="str">
        <f>+VLOOKUP($A1948,DATOS_CAPACITACIONES!A:G,7,0)</f>
        <v xml:space="preserve">Finca el Pilar </v>
      </c>
      <c r="H1948" s="5">
        <f>+VLOOKUP($A1948,DATOS_CAPACITACIONES!A:H,8,0)</f>
        <v>44527</v>
      </c>
      <c r="I1948" s="4">
        <f>+VLOOKUP($A1948,DATOS_CAPACITACIONES!A:I,9,0)</f>
        <v>120</v>
      </c>
      <c r="J1948" s="2">
        <v>1122131510</v>
      </c>
      <c r="K1948" s="4" t="str">
        <f>+VLOOKUP($J1948,DATOS_PERSONAL!B:C,2,0)</f>
        <v>N/A</v>
      </c>
      <c r="L1948" s="4" t="str">
        <f>+VLOOKUP($J1948,DATOS_PERSONAL!B:D,3,0)</f>
        <v xml:space="preserve"> DIEGO FERNANDO </v>
      </c>
      <c r="M1948" s="4" t="str">
        <f>+VLOOKUP($J1948,DATOS_PERSONAL!B:E,4,0)</f>
        <v>ORTIZ OSPINA</v>
      </c>
      <c r="N1948" s="4" t="str">
        <f>+VLOOKUP($J1948,DATOS_PERSONAL!B:F,5,0)</f>
        <v>PALMERAS CARARABO S.A.</v>
      </c>
      <c r="O1948" s="4">
        <f>+VLOOKUP($A1948,DATOS_CAPACITACIONES!A:N,11)</f>
        <v>94</v>
      </c>
      <c r="P1948" s="4">
        <f>+VLOOKUP($A1948,DATOS_CAPACITACIONES!A:L,12)</f>
        <v>94</v>
      </c>
      <c r="Q1948" s="3">
        <f t="shared" si="30"/>
        <v>1</v>
      </c>
    </row>
    <row r="1949" spans="1:17" ht="34.5" customHeight="1" x14ac:dyDescent="0.25">
      <c r="A1949" s="2">
        <v>83</v>
      </c>
      <c r="B1949" s="4" t="str">
        <f>+VLOOKUP($A1949,DATOS_CAPACITACIONES!A:B,2,0)</f>
        <v>Ambiental</v>
      </c>
      <c r="C1949" s="4" t="str">
        <f>+VLOOKUP($A1949,DATOS_CAPACITACIONES!A:C,3,0)</f>
        <v>Residuos sólidos, orden y aseo</v>
      </c>
      <c r="D1949" s="4" t="str">
        <f>+VLOOKUP($A1949,DATOS_CAPACITACIONES!A:D,4,0)</f>
        <v>Socialización dinámica acerca del adecuado manejo de los residuso sólidos peligrosos y no peligrosos, la importancia de la separación en la fuente y el orden y aseo de las áreas de trabajo.</v>
      </c>
      <c r="E1949" s="4" t="str">
        <f>+VLOOKUP($A1949,DATOS_CAPACITACIONES!A:E,5,0)</f>
        <v>Juan Manuel Diaz, Sebastian Jaramillo</v>
      </c>
      <c r="F1949" s="4" t="str">
        <f>+VLOOKUP($A1949,DATOS_CAPACITACIONES!A:F,6,0)</f>
        <v>William Fierro</v>
      </c>
      <c r="G1949" s="4" t="str">
        <f>+VLOOKUP($A1949,DATOS_CAPACITACIONES!A:G,7,0)</f>
        <v xml:space="preserve">Finca el Pilar </v>
      </c>
      <c r="H1949" s="5">
        <f>+VLOOKUP($A1949,DATOS_CAPACITACIONES!A:H,8,0)</f>
        <v>44527</v>
      </c>
      <c r="I1949" s="4">
        <f>+VLOOKUP($A1949,DATOS_CAPACITACIONES!A:I,9,0)</f>
        <v>120</v>
      </c>
      <c r="J1949" s="2">
        <v>31031695</v>
      </c>
      <c r="K1949" s="4">
        <f>+VLOOKUP($J1949,DATOS_PERSONAL!B:C,2,0)</f>
        <v>1422</v>
      </c>
      <c r="L1949" s="4" t="str">
        <f>+VLOOKUP($J1949,DATOS_PERSONAL!B:D,3,0)</f>
        <v>ANA ELIZABETH</v>
      </c>
      <c r="M1949" s="4" t="str">
        <f>+VLOOKUP($J1949,DATOS_PERSONAL!B:E,4,0)</f>
        <v>ORTIZ</v>
      </c>
      <c r="N1949" s="4" t="str">
        <f>+VLOOKUP($J1949,DATOS_PERSONAL!B:F,5,0)</f>
        <v>OROBERLÍN S.A.S.</v>
      </c>
      <c r="O1949" s="4">
        <f>+VLOOKUP($A1949,DATOS_CAPACITACIONES!A:N,11)</f>
        <v>94</v>
      </c>
      <c r="P1949" s="4">
        <f>+VLOOKUP($A1949,DATOS_CAPACITACIONES!A:L,12)</f>
        <v>94</v>
      </c>
      <c r="Q1949" s="3">
        <f t="shared" si="30"/>
        <v>1</v>
      </c>
    </row>
    <row r="1950" spans="1:17" ht="34.5" customHeight="1" x14ac:dyDescent="0.25">
      <c r="A1950" s="2">
        <v>83</v>
      </c>
      <c r="B1950" s="4" t="str">
        <f>+VLOOKUP($A1950,DATOS_CAPACITACIONES!A:B,2,0)</f>
        <v>Ambiental</v>
      </c>
      <c r="C1950" s="4" t="str">
        <f>+VLOOKUP($A1950,DATOS_CAPACITACIONES!A:C,3,0)</f>
        <v>Residuos sólidos, orden y aseo</v>
      </c>
      <c r="D1950" s="4" t="str">
        <f>+VLOOKUP($A1950,DATOS_CAPACITACIONES!A:D,4,0)</f>
        <v>Socialización dinámica acerca del adecuado manejo de los residuso sólidos peligrosos y no peligrosos, la importancia de la separación en la fuente y el orden y aseo de las áreas de trabajo.</v>
      </c>
      <c r="E1950" s="4" t="str">
        <f>+VLOOKUP($A1950,DATOS_CAPACITACIONES!A:E,5,0)</f>
        <v>Juan Manuel Diaz, Sebastian Jaramillo</v>
      </c>
      <c r="F1950" s="4" t="str">
        <f>+VLOOKUP($A1950,DATOS_CAPACITACIONES!A:F,6,0)</f>
        <v>William Fierro</v>
      </c>
      <c r="G1950" s="4" t="str">
        <f>+VLOOKUP($A1950,DATOS_CAPACITACIONES!A:G,7,0)</f>
        <v xml:space="preserve">Finca el Pilar </v>
      </c>
      <c r="H1950" s="5">
        <f>+VLOOKUP($A1950,DATOS_CAPACITACIONES!A:H,8,0)</f>
        <v>44527</v>
      </c>
      <c r="I1950" s="4">
        <f>+VLOOKUP($A1950,DATOS_CAPACITACIONES!A:I,9,0)</f>
        <v>120</v>
      </c>
      <c r="J1950" s="2">
        <v>7807070</v>
      </c>
      <c r="K1950" s="4" t="str">
        <f>+VLOOKUP($J1950,DATOS_PERSONAL!B:C,2,0)</f>
        <v>N/A</v>
      </c>
      <c r="L1950" s="4" t="str">
        <f>+VLOOKUP($J1950,DATOS_PERSONAL!B:D,3,0)</f>
        <v xml:space="preserve"> PEDRO ANTONIO </v>
      </c>
      <c r="M1950" s="4" t="str">
        <f>+VLOOKUP($J1950,DATOS_PERSONAL!B:E,4,0)</f>
        <v>ORTIZ</v>
      </c>
      <c r="N1950" s="4" t="str">
        <f>+VLOOKUP($J1950,DATOS_PERSONAL!B:F,5,0)</f>
        <v>PALMERAS CARARABO S.A.</v>
      </c>
      <c r="O1950" s="4">
        <f>+VLOOKUP($A1950,DATOS_CAPACITACIONES!A:N,11)</f>
        <v>94</v>
      </c>
      <c r="P1950" s="4">
        <f>+VLOOKUP($A1950,DATOS_CAPACITACIONES!A:L,12)</f>
        <v>94</v>
      </c>
      <c r="Q1950" s="3">
        <f t="shared" si="30"/>
        <v>1</v>
      </c>
    </row>
    <row r="1951" spans="1:17" ht="34.5" customHeight="1" x14ac:dyDescent="0.25">
      <c r="A1951" s="2">
        <v>83</v>
      </c>
      <c r="B1951" s="4" t="str">
        <f>+VLOOKUP($A1951,DATOS_CAPACITACIONES!A:B,2,0)</f>
        <v>Ambiental</v>
      </c>
      <c r="C1951" s="4" t="str">
        <f>+VLOOKUP($A1951,DATOS_CAPACITACIONES!A:C,3,0)</f>
        <v>Residuos sólidos, orden y aseo</v>
      </c>
      <c r="D1951" s="4" t="str">
        <f>+VLOOKUP($A1951,DATOS_CAPACITACIONES!A:D,4,0)</f>
        <v>Socialización dinámica acerca del adecuado manejo de los residuso sólidos peligrosos y no peligrosos, la importancia de la separación en la fuente y el orden y aseo de las áreas de trabajo.</v>
      </c>
      <c r="E1951" s="4" t="str">
        <f>+VLOOKUP($A1951,DATOS_CAPACITACIONES!A:E,5,0)</f>
        <v>Juan Manuel Diaz, Sebastian Jaramillo</v>
      </c>
      <c r="F1951" s="4" t="str">
        <f>+VLOOKUP($A1951,DATOS_CAPACITACIONES!A:F,6,0)</f>
        <v>William Fierro</v>
      </c>
      <c r="G1951" s="4" t="str">
        <f>+VLOOKUP($A1951,DATOS_CAPACITACIONES!A:G,7,0)</f>
        <v xml:space="preserve">Finca el Pilar </v>
      </c>
      <c r="H1951" s="5">
        <f>+VLOOKUP($A1951,DATOS_CAPACITACIONES!A:H,8,0)</f>
        <v>44527</v>
      </c>
      <c r="I1951" s="4">
        <f>+VLOOKUP($A1951,DATOS_CAPACITACIONES!A:I,9,0)</f>
        <v>120</v>
      </c>
      <c r="J1951" s="2">
        <v>1054544136</v>
      </c>
      <c r="K1951" s="4" t="str">
        <f>+VLOOKUP($J1951,DATOS_PERSONAL!B:C,2,0)</f>
        <v>N/A</v>
      </c>
      <c r="L1951" s="4" t="str">
        <f>+VLOOKUP($J1951,DATOS_PERSONAL!B:D,3,0)</f>
        <v xml:space="preserve">ALEJANDRO </v>
      </c>
      <c r="M1951" s="4" t="str">
        <f>+VLOOKUP($J1951,DATOS_PERSONAL!B:E,4,0)</f>
        <v>NIÑO</v>
      </c>
      <c r="N1951" s="4" t="str">
        <f>+VLOOKUP($J1951,DATOS_PERSONAL!B:F,5,0)</f>
        <v>OROBERLÍN S.A.S.</v>
      </c>
      <c r="O1951" s="4">
        <f>+VLOOKUP($A1951,DATOS_CAPACITACIONES!A:N,11)</f>
        <v>94</v>
      </c>
      <c r="P1951" s="4">
        <f>+VLOOKUP($A1951,DATOS_CAPACITACIONES!A:L,12)</f>
        <v>94</v>
      </c>
      <c r="Q1951" s="3">
        <f t="shared" si="30"/>
        <v>1</v>
      </c>
    </row>
    <row r="1952" spans="1:17" ht="34.5" customHeight="1" x14ac:dyDescent="0.25">
      <c r="A1952" s="2">
        <v>83</v>
      </c>
      <c r="B1952" s="4" t="str">
        <f>+VLOOKUP($A1952,DATOS_CAPACITACIONES!A:B,2,0)</f>
        <v>Ambiental</v>
      </c>
      <c r="C1952" s="4" t="str">
        <f>+VLOOKUP($A1952,DATOS_CAPACITACIONES!A:C,3,0)</f>
        <v>Residuos sólidos, orden y aseo</v>
      </c>
      <c r="D1952" s="4" t="str">
        <f>+VLOOKUP($A1952,DATOS_CAPACITACIONES!A:D,4,0)</f>
        <v>Socialización dinámica acerca del adecuado manejo de los residuso sólidos peligrosos y no peligrosos, la importancia de la separación en la fuente y el orden y aseo de las áreas de trabajo.</v>
      </c>
      <c r="E1952" s="4" t="str">
        <f>+VLOOKUP($A1952,DATOS_CAPACITACIONES!A:E,5,0)</f>
        <v>Juan Manuel Diaz, Sebastian Jaramillo</v>
      </c>
      <c r="F1952" s="4" t="str">
        <f>+VLOOKUP($A1952,DATOS_CAPACITACIONES!A:F,6,0)</f>
        <v>William Fierro</v>
      </c>
      <c r="G1952" s="4" t="str">
        <f>+VLOOKUP($A1952,DATOS_CAPACITACIONES!A:G,7,0)</f>
        <v xml:space="preserve">Finca el Pilar </v>
      </c>
      <c r="H1952" s="5">
        <f>+VLOOKUP($A1952,DATOS_CAPACITACIONES!A:H,8,0)</f>
        <v>44527</v>
      </c>
      <c r="I1952" s="4">
        <f>+VLOOKUP($A1952,DATOS_CAPACITACIONES!A:I,9,0)</f>
        <v>120</v>
      </c>
      <c r="J1952" s="2">
        <v>17330089</v>
      </c>
      <c r="K1952" s="4">
        <f>+VLOOKUP($J1952,DATOS_PERSONAL!B:C,2,0)</f>
        <v>1093</v>
      </c>
      <c r="L1952" s="4" t="str">
        <f>+VLOOKUP($J1952,DATOS_PERSONAL!B:D,3,0)</f>
        <v xml:space="preserve">JAVIER IGNACIO </v>
      </c>
      <c r="M1952" s="4" t="str">
        <f>+VLOOKUP($J1952,DATOS_PERSONAL!B:E,4,0)</f>
        <v xml:space="preserve">NARVAEZ SOACHE </v>
      </c>
      <c r="N1952" s="4" t="str">
        <f>+VLOOKUP($J1952,DATOS_PERSONAL!B:F,5,0)</f>
        <v>OROBERLÍN S.A.S.</v>
      </c>
      <c r="O1952" s="4">
        <f>+VLOOKUP($A1952,DATOS_CAPACITACIONES!A:N,11)</f>
        <v>94</v>
      </c>
      <c r="P1952" s="4">
        <f>+VLOOKUP($A1952,DATOS_CAPACITACIONES!A:L,12)</f>
        <v>94</v>
      </c>
      <c r="Q1952" s="3">
        <f t="shared" si="30"/>
        <v>1</v>
      </c>
    </row>
    <row r="1953" spans="1:17" ht="34.5" customHeight="1" x14ac:dyDescent="0.25">
      <c r="A1953" s="2">
        <v>83</v>
      </c>
      <c r="B1953" s="4" t="str">
        <f>+VLOOKUP($A1953,DATOS_CAPACITACIONES!A:B,2,0)</f>
        <v>Ambiental</v>
      </c>
      <c r="C1953" s="4" t="str">
        <f>+VLOOKUP($A1953,DATOS_CAPACITACIONES!A:C,3,0)</f>
        <v>Residuos sólidos, orden y aseo</v>
      </c>
      <c r="D1953" s="4" t="str">
        <f>+VLOOKUP($A1953,DATOS_CAPACITACIONES!A:D,4,0)</f>
        <v>Socialización dinámica acerca del adecuado manejo de los residuso sólidos peligrosos y no peligrosos, la importancia de la separación en la fuente y el orden y aseo de las áreas de trabajo.</v>
      </c>
      <c r="E1953" s="4" t="str">
        <f>+VLOOKUP($A1953,DATOS_CAPACITACIONES!A:E,5,0)</f>
        <v>Juan Manuel Diaz, Sebastian Jaramillo</v>
      </c>
      <c r="F1953" s="4" t="str">
        <f>+VLOOKUP($A1953,DATOS_CAPACITACIONES!A:F,6,0)</f>
        <v>William Fierro</v>
      </c>
      <c r="G1953" s="4" t="str">
        <f>+VLOOKUP($A1953,DATOS_CAPACITACIONES!A:G,7,0)</f>
        <v xml:space="preserve">Finca el Pilar </v>
      </c>
      <c r="H1953" s="5">
        <f>+VLOOKUP($A1953,DATOS_CAPACITACIONES!A:H,8,0)</f>
        <v>44527</v>
      </c>
      <c r="I1953" s="4">
        <f>+VLOOKUP($A1953,DATOS_CAPACITACIONES!A:I,9,0)</f>
        <v>120</v>
      </c>
      <c r="J1953" s="2">
        <v>1123116287</v>
      </c>
      <c r="K1953" s="4">
        <f>+VLOOKUP($J1953,DATOS_PERSONAL!B:C,2,0)</f>
        <v>1358</v>
      </c>
      <c r="L1953" s="4" t="str">
        <f>+VLOOKUP($J1953,DATOS_PERSONAL!B:D,3,0)</f>
        <v>IVAN JAVIER</v>
      </c>
      <c r="M1953" s="4" t="str">
        <f>+VLOOKUP($J1953,DATOS_PERSONAL!B:E,4,0)</f>
        <v xml:space="preserve">NARVAEZ HERNANDEZ </v>
      </c>
      <c r="N1953" s="4" t="str">
        <f>+VLOOKUP($J1953,DATOS_PERSONAL!B:F,5,0)</f>
        <v>OROBERLÍN S.A.S.</v>
      </c>
      <c r="O1953" s="4">
        <f>+VLOOKUP($A1953,DATOS_CAPACITACIONES!A:N,11)</f>
        <v>94</v>
      </c>
      <c r="P1953" s="4">
        <f>+VLOOKUP($A1953,DATOS_CAPACITACIONES!A:L,12)</f>
        <v>94</v>
      </c>
      <c r="Q1953" s="3">
        <f t="shared" si="30"/>
        <v>1</v>
      </c>
    </row>
    <row r="1954" spans="1:17" ht="34.5" customHeight="1" x14ac:dyDescent="0.25">
      <c r="A1954" s="2">
        <v>83</v>
      </c>
      <c r="B1954" s="4" t="str">
        <f>+VLOOKUP($A1954,DATOS_CAPACITACIONES!A:B,2,0)</f>
        <v>Ambiental</v>
      </c>
      <c r="C1954" s="4" t="str">
        <f>+VLOOKUP($A1954,DATOS_CAPACITACIONES!A:C,3,0)</f>
        <v>Residuos sólidos, orden y aseo</v>
      </c>
      <c r="D1954" s="4" t="str">
        <f>+VLOOKUP($A1954,DATOS_CAPACITACIONES!A:D,4,0)</f>
        <v>Socialización dinámica acerca del adecuado manejo de los residuso sólidos peligrosos y no peligrosos, la importancia de la separación en la fuente y el orden y aseo de las áreas de trabajo.</v>
      </c>
      <c r="E1954" s="4" t="str">
        <f>+VLOOKUP($A1954,DATOS_CAPACITACIONES!A:E,5,0)</f>
        <v>Juan Manuel Diaz, Sebastian Jaramillo</v>
      </c>
      <c r="F1954" s="4" t="str">
        <f>+VLOOKUP($A1954,DATOS_CAPACITACIONES!A:F,6,0)</f>
        <v>William Fierro</v>
      </c>
      <c r="G1954" s="4" t="str">
        <f>+VLOOKUP($A1954,DATOS_CAPACITACIONES!A:G,7,0)</f>
        <v xml:space="preserve">Finca el Pilar </v>
      </c>
      <c r="H1954" s="5">
        <f>+VLOOKUP($A1954,DATOS_CAPACITACIONES!A:H,8,0)</f>
        <v>44527</v>
      </c>
      <c r="I1954" s="4">
        <f>+VLOOKUP($A1954,DATOS_CAPACITACIONES!A:I,9,0)</f>
        <v>120</v>
      </c>
      <c r="J1954" s="2">
        <v>1003274956</v>
      </c>
      <c r="K1954" s="4">
        <f>+VLOOKUP($J1954,DATOS_PERSONAL!B:C,2,0)</f>
        <v>1463</v>
      </c>
      <c r="L1954" s="4" t="str">
        <f>+VLOOKUP($J1954,DATOS_PERSONAL!B:D,3,0)</f>
        <v>WILSON ENRRIQUE</v>
      </c>
      <c r="M1954" s="4" t="str">
        <f>+VLOOKUP($J1954,DATOS_PERSONAL!B:E,4,0)</f>
        <v>MURILLO JIMENEZ</v>
      </c>
      <c r="N1954" s="4" t="str">
        <f>+VLOOKUP($J1954,DATOS_PERSONAL!B:F,5,0)</f>
        <v>OROBERLÍN S.A.S.</v>
      </c>
      <c r="O1954" s="4">
        <f>+VLOOKUP($A1954,DATOS_CAPACITACIONES!A:N,11)</f>
        <v>94</v>
      </c>
      <c r="P1954" s="4">
        <f>+VLOOKUP($A1954,DATOS_CAPACITACIONES!A:L,12)</f>
        <v>94</v>
      </c>
      <c r="Q1954" s="3">
        <f t="shared" si="30"/>
        <v>1</v>
      </c>
    </row>
    <row r="1955" spans="1:17" ht="34.5" customHeight="1" x14ac:dyDescent="0.25">
      <c r="A1955" s="2">
        <v>83</v>
      </c>
      <c r="B1955" s="4" t="str">
        <f>+VLOOKUP($A1955,DATOS_CAPACITACIONES!A:B,2,0)</f>
        <v>Ambiental</v>
      </c>
      <c r="C1955" s="4" t="str">
        <f>+VLOOKUP($A1955,DATOS_CAPACITACIONES!A:C,3,0)</f>
        <v>Residuos sólidos, orden y aseo</v>
      </c>
      <c r="D1955" s="4" t="str">
        <f>+VLOOKUP($A1955,DATOS_CAPACITACIONES!A:D,4,0)</f>
        <v>Socialización dinámica acerca del adecuado manejo de los residuso sólidos peligrosos y no peligrosos, la importancia de la separación en la fuente y el orden y aseo de las áreas de trabajo.</v>
      </c>
      <c r="E1955" s="4" t="str">
        <f>+VLOOKUP($A1955,DATOS_CAPACITACIONES!A:E,5,0)</f>
        <v>Juan Manuel Diaz, Sebastian Jaramillo</v>
      </c>
      <c r="F1955" s="4" t="str">
        <f>+VLOOKUP($A1955,DATOS_CAPACITACIONES!A:F,6,0)</f>
        <v>William Fierro</v>
      </c>
      <c r="G1955" s="4" t="str">
        <f>+VLOOKUP($A1955,DATOS_CAPACITACIONES!A:G,7,0)</f>
        <v xml:space="preserve">Finca el Pilar </v>
      </c>
      <c r="H1955" s="5">
        <f>+VLOOKUP($A1955,DATOS_CAPACITACIONES!A:H,8,0)</f>
        <v>44527</v>
      </c>
      <c r="I1955" s="4">
        <f>+VLOOKUP($A1955,DATOS_CAPACITACIONES!A:I,9,0)</f>
        <v>120</v>
      </c>
      <c r="J1955" s="2">
        <v>1123115732</v>
      </c>
      <c r="K1955" s="4">
        <f>+VLOOKUP($J1955,DATOS_PERSONAL!B:C,2,0)</f>
        <v>1520</v>
      </c>
      <c r="L1955" s="4" t="str">
        <f>+VLOOKUP($J1955,DATOS_PERSONAL!B:D,3,0)</f>
        <v xml:space="preserve"> OVIDIO</v>
      </c>
      <c r="M1955" s="4" t="str">
        <f>+VLOOKUP($J1955,DATOS_PERSONAL!B:E,4,0)</f>
        <v>MURCIA JOJOA</v>
      </c>
      <c r="N1955" s="4" t="str">
        <f>+VLOOKUP($J1955,DATOS_PERSONAL!B:F,5,0)</f>
        <v>OROBERLÍN S.A.S.</v>
      </c>
      <c r="O1955" s="4">
        <f>+VLOOKUP($A1955,DATOS_CAPACITACIONES!A:N,11)</f>
        <v>94</v>
      </c>
      <c r="P1955" s="4">
        <f>+VLOOKUP($A1955,DATOS_CAPACITACIONES!A:L,12)</f>
        <v>94</v>
      </c>
      <c r="Q1955" s="3">
        <f t="shared" si="30"/>
        <v>1</v>
      </c>
    </row>
    <row r="1956" spans="1:17" ht="34.5" customHeight="1" x14ac:dyDescent="0.25">
      <c r="A1956" s="2">
        <v>83</v>
      </c>
      <c r="B1956" s="4" t="str">
        <f>+VLOOKUP($A1956,DATOS_CAPACITACIONES!A:B,2,0)</f>
        <v>Ambiental</v>
      </c>
      <c r="C1956" s="4" t="str">
        <f>+VLOOKUP($A1956,DATOS_CAPACITACIONES!A:C,3,0)</f>
        <v>Residuos sólidos, orden y aseo</v>
      </c>
      <c r="D1956" s="4" t="str">
        <f>+VLOOKUP($A1956,DATOS_CAPACITACIONES!A:D,4,0)</f>
        <v>Socialización dinámica acerca del adecuado manejo de los residuso sólidos peligrosos y no peligrosos, la importancia de la separación en la fuente y el orden y aseo de las áreas de trabajo.</v>
      </c>
      <c r="E1956" s="4" t="str">
        <f>+VLOOKUP($A1956,DATOS_CAPACITACIONES!A:E,5,0)</f>
        <v>Juan Manuel Diaz, Sebastian Jaramillo</v>
      </c>
      <c r="F1956" s="4" t="str">
        <f>+VLOOKUP($A1956,DATOS_CAPACITACIONES!A:F,6,0)</f>
        <v>William Fierro</v>
      </c>
      <c r="G1956" s="4" t="str">
        <f>+VLOOKUP($A1956,DATOS_CAPACITACIONES!A:G,7,0)</f>
        <v xml:space="preserve">Finca el Pilar </v>
      </c>
      <c r="H1956" s="5">
        <f>+VLOOKUP($A1956,DATOS_CAPACITACIONES!A:H,8,0)</f>
        <v>44527</v>
      </c>
      <c r="I1956" s="4">
        <f>+VLOOKUP($A1956,DATOS_CAPACITACIONES!A:I,9,0)</f>
        <v>120</v>
      </c>
      <c r="J1956" s="2">
        <v>40328103</v>
      </c>
      <c r="K1956" s="4">
        <f>+VLOOKUP($J1956,DATOS_PERSONAL!B:C,2,0)</f>
        <v>1030</v>
      </c>
      <c r="L1956" s="4" t="str">
        <f>+VLOOKUP($J1956,DATOS_PERSONAL!B:D,3,0)</f>
        <v>DORYS ADRIANA</v>
      </c>
      <c r="M1956" s="4" t="str">
        <f>+VLOOKUP($J1956,DATOS_PERSONAL!B:E,4,0)</f>
        <v xml:space="preserve">MORENO SANCHEZ </v>
      </c>
      <c r="N1956" s="4" t="str">
        <f>+VLOOKUP($J1956,DATOS_PERSONAL!B:F,5,0)</f>
        <v>OROBERLÍN S.A.S.</v>
      </c>
      <c r="O1956" s="4">
        <f>+VLOOKUP($A1956,DATOS_CAPACITACIONES!A:N,11)</f>
        <v>94</v>
      </c>
      <c r="P1956" s="4">
        <f>+VLOOKUP($A1956,DATOS_CAPACITACIONES!A:L,12)</f>
        <v>94</v>
      </c>
      <c r="Q1956" s="3">
        <f t="shared" si="30"/>
        <v>1</v>
      </c>
    </row>
    <row r="1957" spans="1:17" ht="34.5" customHeight="1" x14ac:dyDescent="0.25">
      <c r="A1957" s="2">
        <v>83</v>
      </c>
      <c r="B1957" s="4" t="str">
        <f>+VLOOKUP($A1957,DATOS_CAPACITACIONES!A:B,2,0)</f>
        <v>Ambiental</v>
      </c>
      <c r="C1957" s="4" t="str">
        <f>+VLOOKUP($A1957,DATOS_CAPACITACIONES!A:C,3,0)</f>
        <v>Residuos sólidos, orden y aseo</v>
      </c>
      <c r="D1957" s="4" t="str">
        <f>+VLOOKUP($A1957,DATOS_CAPACITACIONES!A:D,4,0)</f>
        <v>Socialización dinámica acerca del adecuado manejo de los residuso sólidos peligrosos y no peligrosos, la importancia de la separación en la fuente y el orden y aseo de las áreas de trabajo.</v>
      </c>
      <c r="E1957" s="4" t="str">
        <f>+VLOOKUP($A1957,DATOS_CAPACITACIONES!A:E,5,0)</f>
        <v>Juan Manuel Diaz, Sebastian Jaramillo</v>
      </c>
      <c r="F1957" s="4" t="str">
        <f>+VLOOKUP($A1957,DATOS_CAPACITACIONES!A:F,6,0)</f>
        <v>William Fierro</v>
      </c>
      <c r="G1957" s="4" t="str">
        <f>+VLOOKUP($A1957,DATOS_CAPACITACIONES!A:G,7,0)</f>
        <v xml:space="preserve">Finca el Pilar </v>
      </c>
      <c r="H1957" s="5">
        <f>+VLOOKUP($A1957,DATOS_CAPACITACIONES!A:H,8,0)</f>
        <v>44527</v>
      </c>
      <c r="I1957" s="4">
        <f>+VLOOKUP($A1957,DATOS_CAPACITACIONES!A:I,9,0)</f>
        <v>120</v>
      </c>
      <c r="J1957" s="2">
        <v>40404467</v>
      </c>
      <c r="K1957" s="4">
        <f>+VLOOKUP($J1957,DATOS_PERSONAL!B:C,2,0)</f>
        <v>1029</v>
      </c>
      <c r="L1957" s="4" t="str">
        <f>+VLOOKUP($J1957,DATOS_PERSONAL!B:D,3,0)</f>
        <v>BLANCA MARINELLA</v>
      </c>
      <c r="M1957" s="4" t="str">
        <f>+VLOOKUP($J1957,DATOS_PERSONAL!B:E,4,0)</f>
        <v xml:space="preserve">MORENO SANCHEZ </v>
      </c>
      <c r="N1957" s="4" t="str">
        <f>+VLOOKUP($J1957,DATOS_PERSONAL!B:F,5,0)</f>
        <v>OROBERLÍN S.A.S.</v>
      </c>
      <c r="O1957" s="4">
        <f>+VLOOKUP($A1957,DATOS_CAPACITACIONES!A:N,11)</f>
        <v>94</v>
      </c>
      <c r="P1957" s="4">
        <f>+VLOOKUP($A1957,DATOS_CAPACITACIONES!A:L,12)</f>
        <v>94</v>
      </c>
      <c r="Q1957" s="3">
        <f t="shared" si="30"/>
        <v>1</v>
      </c>
    </row>
    <row r="1958" spans="1:17" ht="34.5" customHeight="1" x14ac:dyDescent="0.25">
      <c r="A1958" s="2">
        <v>83</v>
      </c>
      <c r="B1958" s="4" t="str">
        <f>+VLOOKUP($A1958,DATOS_CAPACITACIONES!A:B,2,0)</f>
        <v>Ambiental</v>
      </c>
      <c r="C1958" s="4" t="str">
        <f>+VLOOKUP($A1958,DATOS_CAPACITACIONES!A:C,3,0)</f>
        <v>Residuos sólidos, orden y aseo</v>
      </c>
      <c r="D1958" s="4" t="str">
        <f>+VLOOKUP($A1958,DATOS_CAPACITACIONES!A:D,4,0)</f>
        <v>Socialización dinámica acerca del adecuado manejo de los residuso sólidos peligrosos y no peligrosos, la importancia de la separación en la fuente y el orden y aseo de las áreas de trabajo.</v>
      </c>
      <c r="E1958" s="4" t="str">
        <f>+VLOOKUP($A1958,DATOS_CAPACITACIONES!A:E,5,0)</f>
        <v>Juan Manuel Diaz, Sebastian Jaramillo</v>
      </c>
      <c r="F1958" s="4" t="str">
        <f>+VLOOKUP($A1958,DATOS_CAPACITACIONES!A:F,6,0)</f>
        <v>William Fierro</v>
      </c>
      <c r="G1958" s="4" t="str">
        <f>+VLOOKUP($A1958,DATOS_CAPACITACIONES!A:G,7,0)</f>
        <v xml:space="preserve">Finca el Pilar </v>
      </c>
      <c r="H1958" s="5">
        <f>+VLOOKUP($A1958,DATOS_CAPACITACIONES!A:H,8,0)</f>
        <v>44527</v>
      </c>
      <c r="I1958" s="4">
        <f>+VLOOKUP($A1958,DATOS_CAPACITACIONES!A:I,9,0)</f>
        <v>120</v>
      </c>
      <c r="J1958" s="2">
        <v>40326125</v>
      </c>
      <c r="K1958" s="4">
        <f>+VLOOKUP($J1958,DATOS_PERSONAL!B:C,2,0)</f>
        <v>1129</v>
      </c>
      <c r="L1958" s="4" t="str">
        <f>+VLOOKUP($J1958,DATOS_PERSONAL!B:D,3,0)</f>
        <v>LILIANA ANDREA</v>
      </c>
      <c r="M1958" s="4" t="str">
        <f>+VLOOKUP($J1958,DATOS_PERSONAL!B:E,4,0)</f>
        <v xml:space="preserve">MORENO NARVAEZ </v>
      </c>
      <c r="N1958" s="4" t="str">
        <f>+VLOOKUP($J1958,DATOS_PERSONAL!B:F,5,0)</f>
        <v>OROBERLÍN S.A.S.</v>
      </c>
      <c r="O1958" s="4">
        <f>+VLOOKUP($A1958,DATOS_CAPACITACIONES!A:N,11)</f>
        <v>94</v>
      </c>
      <c r="P1958" s="4">
        <f>+VLOOKUP($A1958,DATOS_CAPACITACIONES!A:L,12)</f>
        <v>94</v>
      </c>
      <c r="Q1958" s="3">
        <f t="shared" si="30"/>
        <v>1</v>
      </c>
    </row>
    <row r="1959" spans="1:17" ht="34.5" customHeight="1" x14ac:dyDescent="0.25">
      <c r="A1959" s="2">
        <v>83</v>
      </c>
      <c r="B1959" s="4" t="str">
        <f>+VLOOKUP($A1959,DATOS_CAPACITACIONES!A:B,2,0)</f>
        <v>Ambiental</v>
      </c>
      <c r="C1959" s="4" t="str">
        <f>+VLOOKUP($A1959,DATOS_CAPACITACIONES!A:C,3,0)</f>
        <v>Residuos sólidos, orden y aseo</v>
      </c>
      <c r="D1959" s="4" t="str">
        <f>+VLOOKUP($A1959,DATOS_CAPACITACIONES!A:D,4,0)</f>
        <v>Socialización dinámica acerca del adecuado manejo de los residuso sólidos peligrosos y no peligrosos, la importancia de la separación en la fuente y el orden y aseo de las áreas de trabajo.</v>
      </c>
      <c r="E1959" s="4" t="str">
        <f>+VLOOKUP($A1959,DATOS_CAPACITACIONES!A:E,5,0)</f>
        <v>Juan Manuel Diaz, Sebastian Jaramillo</v>
      </c>
      <c r="F1959" s="4" t="str">
        <f>+VLOOKUP($A1959,DATOS_CAPACITACIONES!A:F,6,0)</f>
        <v>William Fierro</v>
      </c>
      <c r="G1959" s="4" t="str">
        <f>+VLOOKUP($A1959,DATOS_CAPACITACIONES!A:G,7,0)</f>
        <v xml:space="preserve">Finca el Pilar </v>
      </c>
      <c r="H1959" s="5">
        <f>+VLOOKUP($A1959,DATOS_CAPACITACIONES!A:H,8,0)</f>
        <v>44527</v>
      </c>
      <c r="I1959" s="4">
        <f>+VLOOKUP($A1959,DATOS_CAPACITACIONES!A:I,9,0)</f>
        <v>120</v>
      </c>
      <c r="J1959" s="2">
        <v>1121873605</v>
      </c>
      <c r="K1959" s="4">
        <f>+VLOOKUP($J1959,DATOS_PERSONAL!B:C,2,0)</f>
        <v>1376</v>
      </c>
      <c r="L1959" s="4" t="str">
        <f>+VLOOKUP($J1959,DATOS_PERSONAL!B:D,3,0)</f>
        <v>ANDRES</v>
      </c>
      <c r="M1959" s="4" t="str">
        <f>+VLOOKUP($J1959,DATOS_PERSONAL!B:E,4,0)</f>
        <v xml:space="preserve">MONTEJO PLAZAS </v>
      </c>
      <c r="N1959" s="4" t="str">
        <f>+VLOOKUP($J1959,DATOS_PERSONAL!B:F,5,0)</f>
        <v>OROBERLÍN S.A.S.</v>
      </c>
      <c r="O1959" s="4">
        <f>+VLOOKUP($A1959,DATOS_CAPACITACIONES!A:N,11)</f>
        <v>94</v>
      </c>
      <c r="P1959" s="4">
        <f>+VLOOKUP($A1959,DATOS_CAPACITACIONES!A:L,12)</f>
        <v>94</v>
      </c>
      <c r="Q1959" s="3">
        <f t="shared" si="30"/>
        <v>1</v>
      </c>
    </row>
    <row r="1960" spans="1:17" ht="34.5" customHeight="1" x14ac:dyDescent="0.25">
      <c r="A1960" s="2">
        <v>83</v>
      </c>
      <c r="B1960" s="4" t="str">
        <f>+VLOOKUP($A1960,DATOS_CAPACITACIONES!A:B,2,0)</f>
        <v>Ambiental</v>
      </c>
      <c r="C1960" s="4" t="str">
        <f>+VLOOKUP($A1960,DATOS_CAPACITACIONES!A:C,3,0)</f>
        <v>Residuos sólidos, orden y aseo</v>
      </c>
      <c r="D1960" s="4" t="str">
        <f>+VLOOKUP($A1960,DATOS_CAPACITACIONES!A:D,4,0)</f>
        <v>Socialización dinámica acerca del adecuado manejo de los residuso sólidos peligrosos y no peligrosos, la importancia de la separación en la fuente y el orden y aseo de las áreas de trabajo.</v>
      </c>
      <c r="E1960" s="4" t="str">
        <f>+VLOOKUP($A1960,DATOS_CAPACITACIONES!A:E,5,0)</f>
        <v>Juan Manuel Diaz, Sebastian Jaramillo</v>
      </c>
      <c r="F1960" s="4" t="str">
        <f>+VLOOKUP($A1960,DATOS_CAPACITACIONES!A:F,6,0)</f>
        <v>William Fierro</v>
      </c>
      <c r="G1960" s="4" t="str">
        <f>+VLOOKUP($A1960,DATOS_CAPACITACIONES!A:G,7,0)</f>
        <v xml:space="preserve">Finca el Pilar </v>
      </c>
      <c r="H1960" s="5">
        <f>+VLOOKUP($A1960,DATOS_CAPACITACIONES!A:H,8,0)</f>
        <v>44527</v>
      </c>
      <c r="I1960" s="4">
        <f>+VLOOKUP($A1960,DATOS_CAPACITACIONES!A:I,9,0)</f>
        <v>120</v>
      </c>
      <c r="J1960" s="2">
        <v>71240241</v>
      </c>
      <c r="K1960" s="4" t="str">
        <f>+VLOOKUP($J1960,DATOS_PERSONAL!B:C,2,0)</f>
        <v>N/A</v>
      </c>
      <c r="L1960" s="4" t="str">
        <f>+VLOOKUP($J1960,DATOS_PERSONAL!B:D,3,0)</f>
        <v>JUAN CARLOS</v>
      </c>
      <c r="M1960" s="4" t="str">
        <f>+VLOOKUP($J1960,DATOS_PERSONAL!B:E,4,0)</f>
        <v xml:space="preserve">MENESES </v>
      </c>
      <c r="N1960" s="4" t="str">
        <f>+VLOOKUP($J1960,DATOS_PERSONAL!B:F,5,0)</f>
        <v>OROBERLÍN S.A.S.</v>
      </c>
      <c r="O1960" s="4">
        <f>+VLOOKUP($A1960,DATOS_CAPACITACIONES!A:N,11)</f>
        <v>94</v>
      </c>
      <c r="P1960" s="4">
        <f>+VLOOKUP($A1960,DATOS_CAPACITACIONES!A:L,12)</f>
        <v>94</v>
      </c>
      <c r="Q1960" s="3">
        <f t="shared" si="30"/>
        <v>1</v>
      </c>
    </row>
    <row r="1961" spans="1:17" ht="34.5" customHeight="1" x14ac:dyDescent="0.25">
      <c r="A1961" s="2">
        <v>83</v>
      </c>
      <c r="B1961" s="4" t="str">
        <f>+VLOOKUP($A1961,DATOS_CAPACITACIONES!A:B,2,0)</f>
        <v>Ambiental</v>
      </c>
      <c r="C1961" s="4" t="str">
        <f>+VLOOKUP($A1961,DATOS_CAPACITACIONES!A:C,3,0)</f>
        <v>Residuos sólidos, orden y aseo</v>
      </c>
      <c r="D1961" s="4" t="str">
        <f>+VLOOKUP($A1961,DATOS_CAPACITACIONES!A:D,4,0)</f>
        <v>Socialización dinámica acerca del adecuado manejo de los residuso sólidos peligrosos y no peligrosos, la importancia de la separación en la fuente y el orden y aseo de las áreas de trabajo.</v>
      </c>
      <c r="E1961" s="4" t="str">
        <f>+VLOOKUP($A1961,DATOS_CAPACITACIONES!A:E,5,0)</f>
        <v>Juan Manuel Diaz, Sebastian Jaramillo</v>
      </c>
      <c r="F1961" s="4" t="str">
        <f>+VLOOKUP($A1961,DATOS_CAPACITACIONES!A:F,6,0)</f>
        <v>William Fierro</v>
      </c>
      <c r="G1961" s="4" t="str">
        <f>+VLOOKUP($A1961,DATOS_CAPACITACIONES!A:G,7,0)</f>
        <v xml:space="preserve">Finca el Pilar </v>
      </c>
      <c r="H1961" s="5">
        <f>+VLOOKUP($A1961,DATOS_CAPACITACIONES!A:H,8,0)</f>
        <v>44527</v>
      </c>
      <c r="I1961" s="4">
        <f>+VLOOKUP($A1961,DATOS_CAPACITACIONES!A:I,9,0)</f>
        <v>120</v>
      </c>
      <c r="J1961" s="2">
        <v>77103898</v>
      </c>
      <c r="K1961" s="4">
        <f>+VLOOKUP($J1961,DATOS_PERSONAL!B:C,2,0)</f>
        <v>1347</v>
      </c>
      <c r="L1961" s="4" t="str">
        <f>+VLOOKUP($J1961,DATOS_PERSONAL!B:D,3,0)</f>
        <v xml:space="preserve"> JHANDY EMIRO</v>
      </c>
      <c r="M1961" s="4" t="str">
        <f>+VLOOKUP($J1961,DATOS_PERSONAL!B:E,4,0)</f>
        <v>MARTINEZ OSPINO</v>
      </c>
      <c r="N1961" s="4" t="str">
        <f>+VLOOKUP($J1961,DATOS_PERSONAL!B:F,5,0)</f>
        <v>OROBERLÍN S.A.S.</v>
      </c>
      <c r="O1961" s="4">
        <f>+VLOOKUP($A1961,DATOS_CAPACITACIONES!A:N,11)</f>
        <v>94</v>
      </c>
      <c r="P1961" s="4">
        <f>+VLOOKUP($A1961,DATOS_CAPACITACIONES!A:L,12)</f>
        <v>94</v>
      </c>
      <c r="Q1961" s="3">
        <f t="shared" si="30"/>
        <v>1</v>
      </c>
    </row>
    <row r="1962" spans="1:17" ht="34.5" customHeight="1" x14ac:dyDescent="0.25">
      <c r="A1962" s="2">
        <v>83</v>
      </c>
      <c r="B1962" s="4" t="str">
        <f>+VLOOKUP($A1962,DATOS_CAPACITACIONES!A:B,2,0)</f>
        <v>Ambiental</v>
      </c>
      <c r="C1962" s="4" t="str">
        <f>+VLOOKUP($A1962,DATOS_CAPACITACIONES!A:C,3,0)</f>
        <v>Residuos sólidos, orden y aseo</v>
      </c>
      <c r="D1962" s="4" t="str">
        <f>+VLOOKUP($A1962,DATOS_CAPACITACIONES!A:D,4,0)</f>
        <v>Socialización dinámica acerca del adecuado manejo de los residuso sólidos peligrosos y no peligrosos, la importancia de la separación en la fuente y el orden y aseo de las áreas de trabajo.</v>
      </c>
      <c r="E1962" s="4" t="str">
        <f>+VLOOKUP($A1962,DATOS_CAPACITACIONES!A:E,5,0)</f>
        <v>Juan Manuel Diaz, Sebastian Jaramillo</v>
      </c>
      <c r="F1962" s="4" t="str">
        <f>+VLOOKUP($A1962,DATOS_CAPACITACIONES!A:F,6,0)</f>
        <v>William Fierro</v>
      </c>
      <c r="G1962" s="4" t="str">
        <f>+VLOOKUP($A1962,DATOS_CAPACITACIONES!A:G,7,0)</f>
        <v xml:space="preserve">Finca el Pilar </v>
      </c>
      <c r="H1962" s="5">
        <f>+VLOOKUP($A1962,DATOS_CAPACITACIONES!A:H,8,0)</f>
        <v>44527</v>
      </c>
      <c r="I1962" s="4">
        <f>+VLOOKUP($A1962,DATOS_CAPACITACIONES!A:I,9,0)</f>
        <v>120</v>
      </c>
      <c r="J1962" s="2">
        <v>19118159</v>
      </c>
      <c r="K1962" s="4">
        <f>+VLOOKUP($J1962,DATOS_PERSONAL!B:C,2,0)</f>
        <v>1402</v>
      </c>
      <c r="L1962" s="4" t="str">
        <f>+VLOOKUP($J1962,DATOS_PERSONAL!B:D,3,0)</f>
        <v xml:space="preserve">NICANOR </v>
      </c>
      <c r="M1962" s="4" t="str">
        <f>+VLOOKUP($J1962,DATOS_PERSONAL!B:E,4,0)</f>
        <v>MARTINEZ GOMEZ</v>
      </c>
      <c r="N1962" s="4" t="str">
        <f>+VLOOKUP($J1962,DATOS_PERSONAL!B:F,5,0)</f>
        <v>OROBERLÍN S.A.S.</v>
      </c>
      <c r="O1962" s="4">
        <f>+VLOOKUP($A1962,DATOS_CAPACITACIONES!A:N,11)</f>
        <v>94</v>
      </c>
      <c r="P1962" s="4">
        <f>+VLOOKUP($A1962,DATOS_CAPACITACIONES!A:L,12)</f>
        <v>94</v>
      </c>
      <c r="Q1962" s="3">
        <f t="shared" si="30"/>
        <v>1</v>
      </c>
    </row>
    <row r="1963" spans="1:17" ht="34.5" customHeight="1" x14ac:dyDescent="0.25">
      <c r="A1963" s="2">
        <v>83</v>
      </c>
      <c r="B1963" s="4" t="str">
        <f>+VLOOKUP($A1963,DATOS_CAPACITACIONES!A:B,2,0)</f>
        <v>Ambiental</v>
      </c>
      <c r="C1963" s="4" t="str">
        <f>+VLOOKUP($A1963,DATOS_CAPACITACIONES!A:C,3,0)</f>
        <v>Residuos sólidos, orden y aseo</v>
      </c>
      <c r="D1963" s="4" t="str">
        <f>+VLOOKUP($A1963,DATOS_CAPACITACIONES!A:D,4,0)</f>
        <v>Socialización dinámica acerca del adecuado manejo de los residuso sólidos peligrosos y no peligrosos, la importancia de la separación en la fuente y el orden y aseo de las áreas de trabajo.</v>
      </c>
      <c r="E1963" s="4" t="str">
        <f>+VLOOKUP($A1963,DATOS_CAPACITACIONES!A:E,5,0)</f>
        <v>Juan Manuel Diaz, Sebastian Jaramillo</v>
      </c>
      <c r="F1963" s="4" t="str">
        <f>+VLOOKUP($A1963,DATOS_CAPACITACIONES!A:F,6,0)</f>
        <v>William Fierro</v>
      </c>
      <c r="G1963" s="4" t="str">
        <f>+VLOOKUP($A1963,DATOS_CAPACITACIONES!A:G,7,0)</f>
        <v xml:space="preserve">Finca el Pilar </v>
      </c>
      <c r="H1963" s="5">
        <f>+VLOOKUP($A1963,DATOS_CAPACITACIONES!A:H,8,0)</f>
        <v>44527</v>
      </c>
      <c r="I1963" s="4">
        <f>+VLOOKUP($A1963,DATOS_CAPACITACIONES!A:I,9,0)</f>
        <v>120</v>
      </c>
      <c r="J1963" s="2">
        <v>1006799330</v>
      </c>
      <c r="K1963" s="4" t="str">
        <f>+VLOOKUP($J1963,DATOS_PERSONAL!B:C,2,0)</f>
        <v>N/A</v>
      </c>
      <c r="L1963" s="4" t="str">
        <f>+VLOOKUP($J1963,DATOS_PERSONAL!B:D,3,0)</f>
        <v xml:space="preserve">SEBASTIAN DAVID </v>
      </c>
      <c r="M1963" s="4" t="str">
        <f>+VLOOKUP($J1963,DATOS_PERSONAL!B:E,4,0)</f>
        <v>MAHECHA MOLINA</v>
      </c>
      <c r="N1963" s="4" t="str">
        <f>+VLOOKUP($J1963,DATOS_PERSONAL!B:F,5,0)</f>
        <v>PALMERAS CARARABO S.A.</v>
      </c>
      <c r="O1963" s="4">
        <f>+VLOOKUP($A1963,DATOS_CAPACITACIONES!A:N,11)</f>
        <v>94</v>
      </c>
      <c r="P1963" s="4">
        <f>+VLOOKUP($A1963,DATOS_CAPACITACIONES!A:L,12)</f>
        <v>94</v>
      </c>
      <c r="Q1963" s="3">
        <f t="shared" si="30"/>
        <v>1</v>
      </c>
    </row>
    <row r="1964" spans="1:17" ht="34.5" customHeight="1" x14ac:dyDescent="0.25">
      <c r="A1964" s="2">
        <v>83</v>
      </c>
      <c r="B1964" s="4" t="str">
        <f>+VLOOKUP($A1964,DATOS_CAPACITACIONES!A:B,2,0)</f>
        <v>Ambiental</v>
      </c>
      <c r="C1964" s="4" t="str">
        <f>+VLOOKUP($A1964,DATOS_CAPACITACIONES!A:C,3,0)</f>
        <v>Residuos sólidos, orden y aseo</v>
      </c>
      <c r="D1964" s="4" t="str">
        <f>+VLOOKUP($A1964,DATOS_CAPACITACIONES!A:D,4,0)</f>
        <v>Socialización dinámica acerca del adecuado manejo de los residuso sólidos peligrosos y no peligrosos, la importancia de la separación en la fuente y el orden y aseo de las áreas de trabajo.</v>
      </c>
      <c r="E1964" s="4" t="str">
        <f>+VLOOKUP($A1964,DATOS_CAPACITACIONES!A:E,5,0)</f>
        <v>Juan Manuel Diaz, Sebastian Jaramillo</v>
      </c>
      <c r="F1964" s="4" t="str">
        <f>+VLOOKUP($A1964,DATOS_CAPACITACIONES!A:F,6,0)</f>
        <v>William Fierro</v>
      </c>
      <c r="G1964" s="4" t="str">
        <f>+VLOOKUP($A1964,DATOS_CAPACITACIONES!A:G,7,0)</f>
        <v xml:space="preserve">Finca el Pilar </v>
      </c>
      <c r="H1964" s="5">
        <f>+VLOOKUP($A1964,DATOS_CAPACITACIONES!A:H,8,0)</f>
        <v>44527</v>
      </c>
      <c r="I1964" s="4">
        <f>+VLOOKUP($A1964,DATOS_CAPACITACIONES!A:I,9,0)</f>
        <v>120</v>
      </c>
      <c r="J1964" s="2">
        <v>1121890868</v>
      </c>
      <c r="K1964" s="4" t="str">
        <f>+VLOOKUP($J1964,DATOS_PERSONAL!B:C,2,0)</f>
        <v>N/A</v>
      </c>
      <c r="L1964" s="4" t="str">
        <f>+VLOOKUP($J1964,DATOS_PERSONAL!B:D,3,0)</f>
        <v>JAIME</v>
      </c>
      <c r="M1964" s="4" t="str">
        <f>+VLOOKUP($J1964,DATOS_PERSONAL!B:E,4,0)</f>
        <v>LOZADA</v>
      </c>
      <c r="N1964" s="4" t="str">
        <f>+VLOOKUP($J1964,DATOS_PERSONAL!B:F,5,0)</f>
        <v>PALMERAS CARARABO S.A.</v>
      </c>
      <c r="O1964" s="4">
        <f>+VLOOKUP($A1964,DATOS_CAPACITACIONES!A:N,11)</f>
        <v>94</v>
      </c>
      <c r="P1964" s="4">
        <f>+VLOOKUP($A1964,DATOS_CAPACITACIONES!A:L,12)</f>
        <v>94</v>
      </c>
      <c r="Q1964" s="3">
        <f t="shared" si="30"/>
        <v>1</v>
      </c>
    </row>
    <row r="1965" spans="1:17" ht="34.5" customHeight="1" x14ac:dyDescent="0.25">
      <c r="A1965" s="2">
        <v>83</v>
      </c>
      <c r="B1965" s="4" t="str">
        <f>+VLOOKUP($A1965,DATOS_CAPACITACIONES!A:B,2,0)</f>
        <v>Ambiental</v>
      </c>
      <c r="C1965" s="4" t="str">
        <f>+VLOOKUP($A1965,DATOS_CAPACITACIONES!A:C,3,0)</f>
        <v>Residuos sólidos, orden y aseo</v>
      </c>
      <c r="D1965" s="4" t="str">
        <f>+VLOOKUP($A1965,DATOS_CAPACITACIONES!A:D,4,0)</f>
        <v>Socialización dinámica acerca del adecuado manejo de los residuso sólidos peligrosos y no peligrosos, la importancia de la separación en la fuente y el orden y aseo de las áreas de trabajo.</v>
      </c>
      <c r="E1965" s="4" t="str">
        <f>+VLOOKUP($A1965,DATOS_CAPACITACIONES!A:E,5,0)</f>
        <v>Juan Manuel Diaz, Sebastian Jaramillo</v>
      </c>
      <c r="F1965" s="4" t="str">
        <f>+VLOOKUP($A1965,DATOS_CAPACITACIONES!A:F,6,0)</f>
        <v>William Fierro</v>
      </c>
      <c r="G1965" s="4" t="str">
        <f>+VLOOKUP($A1965,DATOS_CAPACITACIONES!A:G,7,0)</f>
        <v xml:space="preserve">Finca el Pilar </v>
      </c>
      <c r="H1965" s="5">
        <f>+VLOOKUP($A1965,DATOS_CAPACITACIONES!A:H,8,0)</f>
        <v>44527</v>
      </c>
      <c r="I1965" s="4">
        <f>+VLOOKUP($A1965,DATOS_CAPACITACIONES!A:I,9,0)</f>
        <v>120</v>
      </c>
      <c r="J1965" s="2">
        <v>7837936</v>
      </c>
      <c r="K1965" s="4">
        <f>+VLOOKUP($J1965,DATOS_PERSONAL!B:C,2,0)</f>
        <v>1011</v>
      </c>
      <c r="L1965" s="4" t="str">
        <f>+VLOOKUP($J1965,DATOS_PERSONAL!B:D,3,0)</f>
        <v xml:space="preserve"> WILSON</v>
      </c>
      <c r="M1965" s="4" t="str">
        <f>+VLOOKUP($J1965,DATOS_PERSONAL!B:E,4,0)</f>
        <v>LOPEZ RINCON</v>
      </c>
      <c r="N1965" s="4" t="str">
        <f>+VLOOKUP($J1965,DATOS_PERSONAL!B:F,5,0)</f>
        <v>OROBERLÍN S.A.S.</v>
      </c>
      <c r="O1965" s="4">
        <f>+VLOOKUP($A1965,DATOS_CAPACITACIONES!A:N,11)</f>
        <v>94</v>
      </c>
      <c r="P1965" s="4">
        <f>+VLOOKUP($A1965,DATOS_CAPACITACIONES!A:L,12)</f>
        <v>94</v>
      </c>
      <c r="Q1965" s="3">
        <f t="shared" si="30"/>
        <v>1</v>
      </c>
    </row>
    <row r="1966" spans="1:17" ht="34.5" customHeight="1" x14ac:dyDescent="0.25">
      <c r="A1966" s="2">
        <v>83</v>
      </c>
      <c r="B1966" s="4" t="str">
        <f>+VLOOKUP($A1966,DATOS_CAPACITACIONES!A:B,2,0)</f>
        <v>Ambiental</v>
      </c>
      <c r="C1966" s="4" t="str">
        <f>+VLOOKUP($A1966,DATOS_CAPACITACIONES!A:C,3,0)</f>
        <v>Residuos sólidos, orden y aseo</v>
      </c>
      <c r="D1966" s="4" t="str">
        <f>+VLOOKUP($A1966,DATOS_CAPACITACIONES!A:D,4,0)</f>
        <v>Socialización dinámica acerca del adecuado manejo de los residuso sólidos peligrosos y no peligrosos, la importancia de la separación en la fuente y el orden y aseo de las áreas de trabajo.</v>
      </c>
      <c r="E1966" s="4" t="str">
        <f>+VLOOKUP($A1966,DATOS_CAPACITACIONES!A:E,5,0)</f>
        <v>Juan Manuel Diaz, Sebastian Jaramillo</v>
      </c>
      <c r="F1966" s="4" t="str">
        <f>+VLOOKUP($A1966,DATOS_CAPACITACIONES!A:F,6,0)</f>
        <v>William Fierro</v>
      </c>
      <c r="G1966" s="4" t="str">
        <f>+VLOOKUP($A1966,DATOS_CAPACITACIONES!A:G,7,0)</f>
        <v xml:space="preserve">Finca el Pilar </v>
      </c>
      <c r="H1966" s="5">
        <f>+VLOOKUP($A1966,DATOS_CAPACITACIONES!A:H,8,0)</f>
        <v>44527</v>
      </c>
      <c r="I1966" s="4">
        <f>+VLOOKUP($A1966,DATOS_CAPACITACIONES!A:I,9,0)</f>
        <v>120</v>
      </c>
      <c r="J1966" s="2">
        <v>7837811</v>
      </c>
      <c r="K1966" s="4" t="str">
        <f>+VLOOKUP($J1966,DATOS_PERSONAL!B:C,2,0)</f>
        <v>N/A</v>
      </c>
      <c r="L1966" s="4" t="str">
        <f>+VLOOKUP($J1966,DATOS_PERSONAL!B:D,3,0)</f>
        <v xml:space="preserve">ESTEBAN </v>
      </c>
      <c r="M1966" s="4" t="str">
        <f>+VLOOKUP($J1966,DATOS_PERSONAL!B:E,4,0)</f>
        <v>LOPEZ</v>
      </c>
      <c r="N1966" s="4" t="str">
        <f>+VLOOKUP($J1966,DATOS_PERSONAL!B:F,5,0)</f>
        <v>OROBERLÍN S.A.S.</v>
      </c>
      <c r="O1966" s="4">
        <f>+VLOOKUP($A1966,DATOS_CAPACITACIONES!A:N,11)</f>
        <v>94</v>
      </c>
      <c r="P1966" s="4">
        <f>+VLOOKUP($A1966,DATOS_CAPACITACIONES!A:L,12)</f>
        <v>94</v>
      </c>
      <c r="Q1966" s="3">
        <f t="shared" si="30"/>
        <v>1</v>
      </c>
    </row>
    <row r="1967" spans="1:17" ht="34.5" customHeight="1" x14ac:dyDescent="0.25">
      <c r="A1967" s="2">
        <v>83</v>
      </c>
      <c r="B1967" s="4" t="str">
        <f>+VLOOKUP($A1967,DATOS_CAPACITACIONES!A:B,2,0)</f>
        <v>Ambiental</v>
      </c>
      <c r="C1967" s="4" t="str">
        <f>+VLOOKUP($A1967,DATOS_CAPACITACIONES!A:C,3,0)</f>
        <v>Residuos sólidos, orden y aseo</v>
      </c>
      <c r="D1967" s="4" t="str">
        <f>+VLOOKUP($A1967,DATOS_CAPACITACIONES!A:D,4,0)</f>
        <v>Socialización dinámica acerca del adecuado manejo de los residuso sólidos peligrosos y no peligrosos, la importancia de la separación en la fuente y el orden y aseo de las áreas de trabajo.</v>
      </c>
      <c r="E1967" s="4" t="str">
        <f>+VLOOKUP($A1967,DATOS_CAPACITACIONES!A:E,5,0)</f>
        <v>Juan Manuel Diaz, Sebastian Jaramillo</v>
      </c>
      <c r="F1967" s="4" t="str">
        <f>+VLOOKUP($A1967,DATOS_CAPACITACIONES!A:F,6,0)</f>
        <v>William Fierro</v>
      </c>
      <c r="G1967" s="4" t="str">
        <f>+VLOOKUP($A1967,DATOS_CAPACITACIONES!A:G,7,0)</f>
        <v xml:space="preserve">Finca el Pilar </v>
      </c>
      <c r="H1967" s="5">
        <f>+VLOOKUP($A1967,DATOS_CAPACITACIONES!A:H,8,0)</f>
        <v>44527</v>
      </c>
      <c r="I1967" s="4">
        <f>+VLOOKUP($A1967,DATOS_CAPACITACIONES!A:I,9,0)</f>
        <v>120</v>
      </c>
      <c r="J1967" s="2">
        <v>1501103</v>
      </c>
      <c r="K1967" s="4" t="str">
        <f>+VLOOKUP($J1967,DATOS_PERSONAL!B:C,2,0)</f>
        <v>N/A</v>
      </c>
      <c r="L1967" s="4" t="str">
        <f>+VLOOKUP($J1967,DATOS_PERSONAL!B:D,3,0)</f>
        <v>PANTALEON</v>
      </c>
      <c r="M1967" s="4" t="str">
        <f>+VLOOKUP($J1967,DATOS_PERSONAL!B:E,4,0)</f>
        <v>LARRAHONDO SANDOVAL</v>
      </c>
      <c r="N1967" s="4" t="str">
        <f>+VLOOKUP($J1967,DATOS_PERSONAL!B:F,5,0)</f>
        <v>PALMERAS CARARABO S.A.</v>
      </c>
      <c r="O1967" s="4">
        <f>+VLOOKUP($A1967,DATOS_CAPACITACIONES!A:N,11)</f>
        <v>94</v>
      </c>
      <c r="P1967" s="4">
        <f>+VLOOKUP($A1967,DATOS_CAPACITACIONES!A:L,12)</f>
        <v>94</v>
      </c>
      <c r="Q1967" s="3">
        <f t="shared" si="30"/>
        <v>1</v>
      </c>
    </row>
    <row r="1968" spans="1:17" ht="34.5" customHeight="1" x14ac:dyDescent="0.25">
      <c r="A1968" s="2">
        <v>83</v>
      </c>
      <c r="B1968" s="4" t="str">
        <f>+VLOOKUP($A1968,DATOS_CAPACITACIONES!A:B,2,0)</f>
        <v>Ambiental</v>
      </c>
      <c r="C1968" s="4" t="str">
        <f>+VLOOKUP($A1968,DATOS_CAPACITACIONES!A:C,3,0)</f>
        <v>Residuos sólidos, orden y aseo</v>
      </c>
      <c r="D1968" s="4" t="str">
        <f>+VLOOKUP($A1968,DATOS_CAPACITACIONES!A:D,4,0)</f>
        <v>Socialización dinámica acerca del adecuado manejo de los residuso sólidos peligrosos y no peligrosos, la importancia de la separación en la fuente y el orden y aseo de las áreas de trabajo.</v>
      </c>
      <c r="E1968" s="4" t="str">
        <f>+VLOOKUP($A1968,DATOS_CAPACITACIONES!A:E,5,0)</f>
        <v>Juan Manuel Diaz, Sebastian Jaramillo</v>
      </c>
      <c r="F1968" s="4" t="str">
        <f>+VLOOKUP($A1968,DATOS_CAPACITACIONES!A:F,6,0)</f>
        <v>William Fierro</v>
      </c>
      <c r="G1968" s="4" t="str">
        <f>+VLOOKUP($A1968,DATOS_CAPACITACIONES!A:G,7,0)</f>
        <v xml:space="preserve">Finca el Pilar </v>
      </c>
      <c r="H1968" s="5">
        <f>+VLOOKUP($A1968,DATOS_CAPACITACIONES!A:H,8,0)</f>
        <v>44527</v>
      </c>
      <c r="I1968" s="4">
        <f>+VLOOKUP($A1968,DATOS_CAPACITACIONES!A:I,9,0)</f>
        <v>120</v>
      </c>
      <c r="J1968" s="2">
        <v>1063724340</v>
      </c>
      <c r="K1968" s="4">
        <f>+VLOOKUP($J1968,DATOS_PERSONAL!B:C,2,0)</f>
        <v>1345</v>
      </c>
      <c r="L1968" s="4" t="str">
        <f>+VLOOKUP($J1968,DATOS_PERSONAL!B:D,3,0)</f>
        <v xml:space="preserve"> LUIS ALBERTO</v>
      </c>
      <c r="M1968" s="4" t="str">
        <f>+VLOOKUP($J1968,DATOS_PERSONAL!B:E,4,0)</f>
        <v>JULIO ANAYA</v>
      </c>
      <c r="N1968" s="4" t="str">
        <f>+VLOOKUP($J1968,DATOS_PERSONAL!B:F,5,0)</f>
        <v>OROBERLÍN S.A.S.</v>
      </c>
      <c r="O1968" s="4">
        <f>+VLOOKUP($A1968,DATOS_CAPACITACIONES!A:N,11)</f>
        <v>94</v>
      </c>
      <c r="P1968" s="4">
        <f>+VLOOKUP($A1968,DATOS_CAPACITACIONES!A:L,12)</f>
        <v>94</v>
      </c>
      <c r="Q1968" s="3">
        <f t="shared" si="30"/>
        <v>1</v>
      </c>
    </row>
    <row r="1969" spans="1:17" ht="34.5" customHeight="1" x14ac:dyDescent="0.25">
      <c r="A1969" s="2">
        <v>83</v>
      </c>
      <c r="B1969" s="4" t="str">
        <f>+VLOOKUP($A1969,DATOS_CAPACITACIONES!A:B,2,0)</f>
        <v>Ambiental</v>
      </c>
      <c r="C1969" s="4" t="str">
        <f>+VLOOKUP($A1969,DATOS_CAPACITACIONES!A:C,3,0)</f>
        <v>Residuos sólidos, orden y aseo</v>
      </c>
      <c r="D1969" s="4" t="str">
        <f>+VLOOKUP($A1969,DATOS_CAPACITACIONES!A:D,4,0)</f>
        <v>Socialización dinámica acerca del adecuado manejo de los residuso sólidos peligrosos y no peligrosos, la importancia de la separación en la fuente y el orden y aseo de las áreas de trabajo.</v>
      </c>
      <c r="E1969" s="4" t="str">
        <f>+VLOOKUP($A1969,DATOS_CAPACITACIONES!A:E,5,0)</f>
        <v>Juan Manuel Diaz, Sebastian Jaramillo</v>
      </c>
      <c r="F1969" s="4" t="str">
        <f>+VLOOKUP($A1969,DATOS_CAPACITACIONES!A:F,6,0)</f>
        <v>William Fierro</v>
      </c>
      <c r="G1969" s="4" t="str">
        <f>+VLOOKUP($A1969,DATOS_CAPACITACIONES!A:G,7,0)</f>
        <v xml:space="preserve">Finca el Pilar </v>
      </c>
      <c r="H1969" s="5">
        <f>+VLOOKUP($A1969,DATOS_CAPACITACIONES!A:H,8,0)</f>
        <v>44527</v>
      </c>
      <c r="I1969" s="4">
        <f>+VLOOKUP($A1969,DATOS_CAPACITACIONES!A:I,9,0)</f>
        <v>120</v>
      </c>
      <c r="J1969" s="2">
        <v>8665614</v>
      </c>
      <c r="K1969" s="4">
        <f>+VLOOKUP($J1969,DATOS_PERSONAL!B:C,2,0)</f>
        <v>0</v>
      </c>
      <c r="L1969" s="4" t="str">
        <f>+VLOOKUP($J1969,DATOS_PERSONAL!B:D,3,0)</f>
        <v>JOSE EDIER</v>
      </c>
      <c r="M1969" s="4" t="str">
        <f>+VLOOKUP($J1969,DATOS_PERSONAL!B:E,4,0)</f>
        <v>JIMENEZ</v>
      </c>
      <c r="N1969" s="4" t="str">
        <f>+VLOOKUP($J1969,DATOS_PERSONAL!B:F,5,0)</f>
        <v>OROBERLÍN S.A.S.</v>
      </c>
      <c r="O1969" s="4">
        <f>+VLOOKUP($A1969,DATOS_CAPACITACIONES!A:N,11)</f>
        <v>94</v>
      </c>
      <c r="P1969" s="4">
        <f>+VLOOKUP($A1969,DATOS_CAPACITACIONES!A:L,12)</f>
        <v>94</v>
      </c>
      <c r="Q1969" s="3">
        <f t="shared" si="30"/>
        <v>1</v>
      </c>
    </row>
    <row r="1970" spans="1:17" ht="34.5" customHeight="1" x14ac:dyDescent="0.25">
      <c r="A1970" s="2">
        <v>83</v>
      </c>
      <c r="B1970" s="4" t="str">
        <f>+VLOOKUP($A1970,DATOS_CAPACITACIONES!A:B,2,0)</f>
        <v>Ambiental</v>
      </c>
      <c r="C1970" s="4" t="str">
        <f>+VLOOKUP($A1970,DATOS_CAPACITACIONES!A:C,3,0)</f>
        <v>Residuos sólidos, orden y aseo</v>
      </c>
      <c r="D1970" s="4" t="str">
        <f>+VLOOKUP($A1970,DATOS_CAPACITACIONES!A:D,4,0)</f>
        <v>Socialización dinámica acerca del adecuado manejo de los residuso sólidos peligrosos y no peligrosos, la importancia de la separación en la fuente y el orden y aseo de las áreas de trabajo.</v>
      </c>
      <c r="E1970" s="4" t="str">
        <f>+VLOOKUP($A1970,DATOS_CAPACITACIONES!A:E,5,0)</f>
        <v>Juan Manuel Diaz, Sebastian Jaramillo</v>
      </c>
      <c r="F1970" s="4" t="str">
        <f>+VLOOKUP($A1970,DATOS_CAPACITACIONES!A:F,6,0)</f>
        <v>William Fierro</v>
      </c>
      <c r="G1970" s="4" t="str">
        <f>+VLOOKUP($A1970,DATOS_CAPACITACIONES!A:G,7,0)</f>
        <v xml:space="preserve">Finca el Pilar </v>
      </c>
      <c r="H1970" s="5">
        <f>+VLOOKUP($A1970,DATOS_CAPACITACIONES!A:H,8,0)</f>
        <v>44527</v>
      </c>
      <c r="I1970" s="4">
        <f>+VLOOKUP($A1970,DATOS_CAPACITACIONES!A:I,9,0)</f>
        <v>120</v>
      </c>
      <c r="J1970" s="2">
        <v>1006656554</v>
      </c>
      <c r="K1970" s="4">
        <f>+VLOOKUP($J1970,DATOS_PERSONAL!B:C,2,0)</f>
        <v>1009</v>
      </c>
      <c r="L1970" s="4" t="str">
        <f>+VLOOKUP($J1970,DATOS_PERSONAL!B:D,3,0)</f>
        <v>OLGA</v>
      </c>
      <c r="M1970" s="4" t="str">
        <f>+VLOOKUP($J1970,DATOS_PERSONAL!B:E,4,0)</f>
        <v xml:space="preserve">JARAMILLO RODRIGUEZ </v>
      </c>
      <c r="N1970" s="4" t="str">
        <f>+VLOOKUP($J1970,DATOS_PERSONAL!B:F,5,0)</f>
        <v>OROBERLÍN S.A.S.</v>
      </c>
      <c r="O1970" s="4">
        <f>+VLOOKUP($A1970,DATOS_CAPACITACIONES!A:N,11)</f>
        <v>94</v>
      </c>
      <c r="P1970" s="4">
        <f>+VLOOKUP($A1970,DATOS_CAPACITACIONES!A:L,12)</f>
        <v>94</v>
      </c>
      <c r="Q1970" s="3">
        <f t="shared" si="30"/>
        <v>1</v>
      </c>
    </row>
    <row r="1971" spans="1:17" ht="34.5" customHeight="1" x14ac:dyDescent="0.25">
      <c r="A1971" s="2">
        <v>83</v>
      </c>
      <c r="B1971" s="4" t="str">
        <f>+VLOOKUP($A1971,DATOS_CAPACITACIONES!A:B,2,0)</f>
        <v>Ambiental</v>
      </c>
      <c r="C1971" s="4" t="str">
        <f>+VLOOKUP($A1971,DATOS_CAPACITACIONES!A:C,3,0)</f>
        <v>Residuos sólidos, orden y aseo</v>
      </c>
      <c r="D1971" s="4" t="str">
        <f>+VLOOKUP($A1971,DATOS_CAPACITACIONES!A:D,4,0)</f>
        <v>Socialización dinámica acerca del adecuado manejo de los residuso sólidos peligrosos y no peligrosos, la importancia de la separación en la fuente y el orden y aseo de las áreas de trabajo.</v>
      </c>
      <c r="E1971" s="4" t="str">
        <f>+VLOOKUP($A1971,DATOS_CAPACITACIONES!A:E,5,0)</f>
        <v>Juan Manuel Diaz, Sebastian Jaramillo</v>
      </c>
      <c r="F1971" s="4" t="str">
        <f>+VLOOKUP($A1971,DATOS_CAPACITACIONES!A:F,6,0)</f>
        <v>William Fierro</v>
      </c>
      <c r="G1971" s="4" t="str">
        <f>+VLOOKUP($A1971,DATOS_CAPACITACIONES!A:G,7,0)</f>
        <v xml:space="preserve">Finca el Pilar </v>
      </c>
      <c r="H1971" s="5">
        <f>+VLOOKUP($A1971,DATOS_CAPACITACIONES!A:H,8,0)</f>
        <v>44527</v>
      </c>
      <c r="I1971" s="4">
        <f>+VLOOKUP($A1971,DATOS_CAPACITACIONES!A:I,9,0)</f>
        <v>120</v>
      </c>
      <c r="J1971" s="2">
        <v>1119888284</v>
      </c>
      <c r="K1971" s="4" t="str">
        <f>+VLOOKUP($J1971,DATOS_PERSONAL!B:C,2,0)</f>
        <v>N/A</v>
      </c>
      <c r="L1971" s="4" t="str">
        <f>+VLOOKUP($J1971,DATOS_PERSONAL!B:D,3,0)</f>
        <v>OSCAR</v>
      </c>
      <c r="M1971" s="4" t="str">
        <f>+VLOOKUP($J1971,DATOS_PERSONAL!B:E,4,0)</f>
        <v>JARAMILLO RODRIGUEZ</v>
      </c>
      <c r="N1971" s="4" t="str">
        <f>+VLOOKUP($J1971,DATOS_PERSONAL!B:F,5,0)</f>
        <v>PALMERAS CARARABO S.A.</v>
      </c>
      <c r="O1971" s="4">
        <f>+VLOOKUP($A1971,DATOS_CAPACITACIONES!A:N,11)</f>
        <v>94</v>
      </c>
      <c r="P1971" s="4">
        <f>+VLOOKUP($A1971,DATOS_CAPACITACIONES!A:L,12)</f>
        <v>94</v>
      </c>
      <c r="Q1971" s="3">
        <f t="shared" si="30"/>
        <v>1</v>
      </c>
    </row>
    <row r="1972" spans="1:17" ht="34.5" customHeight="1" x14ac:dyDescent="0.25">
      <c r="A1972" s="2">
        <v>83</v>
      </c>
      <c r="B1972" s="4" t="str">
        <f>+VLOOKUP($A1972,DATOS_CAPACITACIONES!A:B,2,0)</f>
        <v>Ambiental</v>
      </c>
      <c r="C1972" s="4" t="str">
        <f>+VLOOKUP($A1972,DATOS_CAPACITACIONES!A:C,3,0)</f>
        <v>Residuos sólidos, orden y aseo</v>
      </c>
      <c r="D1972" s="4" t="str">
        <f>+VLOOKUP($A1972,DATOS_CAPACITACIONES!A:D,4,0)</f>
        <v>Socialización dinámica acerca del adecuado manejo de los residuso sólidos peligrosos y no peligrosos, la importancia de la separación en la fuente y el orden y aseo de las áreas de trabajo.</v>
      </c>
      <c r="E1972" s="4" t="str">
        <f>+VLOOKUP($A1972,DATOS_CAPACITACIONES!A:E,5,0)</f>
        <v>Juan Manuel Diaz, Sebastian Jaramillo</v>
      </c>
      <c r="F1972" s="4" t="str">
        <f>+VLOOKUP($A1972,DATOS_CAPACITACIONES!A:F,6,0)</f>
        <v>William Fierro</v>
      </c>
      <c r="G1972" s="4" t="str">
        <f>+VLOOKUP($A1972,DATOS_CAPACITACIONES!A:G,7,0)</f>
        <v xml:space="preserve">Finca el Pilar </v>
      </c>
      <c r="H1972" s="5">
        <f>+VLOOKUP($A1972,DATOS_CAPACITACIONES!A:H,8,0)</f>
        <v>44527</v>
      </c>
      <c r="I1972" s="4">
        <f>+VLOOKUP($A1972,DATOS_CAPACITACIONES!A:I,9,0)</f>
        <v>120</v>
      </c>
      <c r="J1972" s="2">
        <v>1121910483</v>
      </c>
      <c r="K1972" s="4">
        <f>+VLOOKUP($J1972,DATOS_PERSONAL!B:C,2,0)</f>
        <v>1538</v>
      </c>
      <c r="L1972" s="4" t="str">
        <f>+VLOOKUP($J1972,DATOS_PERSONAL!B:D,3,0)</f>
        <v>ADRIANA</v>
      </c>
      <c r="M1972" s="4" t="str">
        <f>+VLOOKUP($J1972,DATOS_PERSONAL!B:E,4,0)</f>
        <v xml:space="preserve">JARAMILLO OVALLE </v>
      </c>
      <c r="N1972" s="4" t="str">
        <f>+VLOOKUP($J1972,DATOS_PERSONAL!B:F,5,0)</f>
        <v>OROBERLÍN S.A.S.</v>
      </c>
      <c r="O1972" s="4">
        <f>+VLOOKUP($A1972,DATOS_CAPACITACIONES!A:N,11)</f>
        <v>94</v>
      </c>
      <c r="P1972" s="4">
        <f>+VLOOKUP($A1972,DATOS_CAPACITACIONES!A:L,12)</f>
        <v>94</v>
      </c>
      <c r="Q1972" s="3">
        <f t="shared" si="30"/>
        <v>1</v>
      </c>
    </row>
    <row r="1973" spans="1:17" ht="34.5" customHeight="1" x14ac:dyDescent="0.25">
      <c r="A1973" s="2">
        <v>83</v>
      </c>
      <c r="B1973" s="4" t="str">
        <f>+VLOOKUP($A1973,DATOS_CAPACITACIONES!A:B,2,0)</f>
        <v>Ambiental</v>
      </c>
      <c r="C1973" s="4" t="str">
        <f>+VLOOKUP($A1973,DATOS_CAPACITACIONES!A:C,3,0)</f>
        <v>Residuos sólidos, orden y aseo</v>
      </c>
      <c r="D1973" s="4" t="str">
        <f>+VLOOKUP($A1973,DATOS_CAPACITACIONES!A:D,4,0)</f>
        <v>Socialización dinámica acerca del adecuado manejo de los residuso sólidos peligrosos y no peligrosos, la importancia de la separación en la fuente y el orden y aseo de las áreas de trabajo.</v>
      </c>
      <c r="E1973" s="4" t="str">
        <f>+VLOOKUP($A1973,DATOS_CAPACITACIONES!A:E,5,0)</f>
        <v>Juan Manuel Diaz, Sebastian Jaramillo</v>
      </c>
      <c r="F1973" s="4" t="str">
        <f>+VLOOKUP($A1973,DATOS_CAPACITACIONES!A:F,6,0)</f>
        <v>William Fierro</v>
      </c>
      <c r="G1973" s="4" t="str">
        <f>+VLOOKUP($A1973,DATOS_CAPACITACIONES!A:G,7,0)</f>
        <v xml:space="preserve">Finca el Pilar </v>
      </c>
      <c r="H1973" s="5">
        <f>+VLOOKUP($A1973,DATOS_CAPACITACIONES!A:H,8,0)</f>
        <v>44527</v>
      </c>
      <c r="I1973" s="4">
        <f>+VLOOKUP($A1973,DATOS_CAPACITACIONES!A:I,9,0)</f>
        <v>120</v>
      </c>
      <c r="J1973" s="2">
        <v>1006691238</v>
      </c>
      <c r="K1973" s="4" t="str">
        <f>+VLOOKUP($J1973,DATOS_PERSONAL!B:C,2,0)</f>
        <v>N/A</v>
      </c>
      <c r="L1973" s="4" t="str">
        <f>+VLOOKUP($J1973,DATOS_PERSONAL!B:D,3,0)</f>
        <v xml:space="preserve">NARLY FERNANDA </v>
      </c>
      <c r="M1973" s="4" t="str">
        <f>+VLOOKUP($J1973,DATOS_PERSONAL!B:E,4,0)</f>
        <v xml:space="preserve">JARAMILLO BARRAGAN </v>
      </c>
      <c r="N1973" s="4" t="str">
        <f>+VLOOKUP($J1973,DATOS_PERSONAL!B:F,5,0)</f>
        <v>OROBERLÍN S.A.S.</v>
      </c>
      <c r="O1973" s="4">
        <f>+VLOOKUP($A1973,DATOS_CAPACITACIONES!A:N,11)</f>
        <v>94</v>
      </c>
      <c r="P1973" s="4">
        <f>+VLOOKUP($A1973,DATOS_CAPACITACIONES!A:L,12)</f>
        <v>94</v>
      </c>
      <c r="Q1973" s="3">
        <f t="shared" si="30"/>
        <v>1</v>
      </c>
    </row>
    <row r="1974" spans="1:17" ht="34.5" customHeight="1" x14ac:dyDescent="0.25">
      <c r="A1974" s="2">
        <v>83</v>
      </c>
      <c r="B1974" s="4" t="str">
        <f>+VLOOKUP($A1974,DATOS_CAPACITACIONES!A:B,2,0)</f>
        <v>Ambiental</v>
      </c>
      <c r="C1974" s="4" t="str">
        <f>+VLOOKUP($A1974,DATOS_CAPACITACIONES!A:C,3,0)</f>
        <v>Residuos sólidos, orden y aseo</v>
      </c>
      <c r="D1974" s="4" t="str">
        <f>+VLOOKUP($A1974,DATOS_CAPACITACIONES!A:D,4,0)</f>
        <v>Socialización dinámica acerca del adecuado manejo de los residuso sólidos peligrosos y no peligrosos, la importancia de la separación en la fuente y el orden y aseo de las áreas de trabajo.</v>
      </c>
      <c r="E1974" s="4" t="str">
        <f>+VLOOKUP($A1974,DATOS_CAPACITACIONES!A:E,5,0)</f>
        <v>Juan Manuel Diaz, Sebastian Jaramillo</v>
      </c>
      <c r="F1974" s="4" t="str">
        <f>+VLOOKUP($A1974,DATOS_CAPACITACIONES!A:F,6,0)</f>
        <v>William Fierro</v>
      </c>
      <c r="G1974" s="4" t="str">
        <f>+VLOOKUP($A1974,DATOS_CAPACITACIONES!A:G,7,0)</f>
        <v xml:space="preserve">Finca el Pilar </v>
      </c>
      <c r="H1974" s="5">
        <f>+VLOOKUP($A1974,DATOS_CAPACITACIONES!A:H,8,0)</f>
        <v>44527</v>
      </c>
      <c r="I1974" s="4">
        <f>+VLOOKUP($A1974,DATOS_CAPACITACIONES!A:I,9,0)</f>
        <v>120</v>
      </c>
      <c r="J1974" s="2">
        <v>3271447</v>
      </c>
      <c r="K1974" s="4">
        <f>+VLOOKUP($J1974,DATOS_PERSONAL!B:C,2,0)</f>
        <v>1346</v>
      </c>
      <c r="L1974" s="4" t="str">
        <f>+VLOOKUP($J1974,DATOS_PERSONAL!B:D,3,0)</f>
        <v xml:space="preserve"> JOSE ANTONIO</v>
      </c>
      <c r="M1974" s="4" t="str">
        <f>+VLOOKUP($J1974,DATOS_PERSONAL!B:E,4,0)</f>
        <v>HERRERA MELO</v>
      </c>
      <c r="N1974" s="4" t="str">
        <f>+VLOOKUP($J1974,DATOS_PERSONAL!B:F,5,0)</f>
        <v>OROBERLÍN S.A.S.</v>
      </c>
      <c r="O1974" s="4">
        <f>+VLOOKUP($A1974,DATOS_CAPACITACIONES!A:N,11)</f>
        <v>94</v>
      </c>
      <c r="P1974" s="4">
        <f>+VLOOKUP($A1974,DATOS_CAPACITACIONES!A:L,12)</f>
        <v>94</v>
      </c>
      <c r="Q1974" s="3">
        <f t="shared" si="30"/>
        <v>1</v>
      </c>
    </row>
    <row r="1975" spans="1:17" ht="34.5" customHeight="1" x14ac:dyDescent="0.25">
      <c r="A1975" s="2">
        <v>83</v>
      </c>
      <c r="B1975" s="4" t="str">
        <f>+VLOOKUP($A1975,DATOS_CAPACITACIONES!A:B,2,0)</f>
        <v>Ambiental</v>
      </c>
      <c r="C1975" s="4" t="str">
        <f>+VLOOKUP($A1975,DATOS_CAPACITACIONES!A:C,3,0)</f>
        <v>Residuos sólidos, orden y aseo</v>
      </c>
      <c r="D1975" s="4" t="str">
        <f>+VLOOKUP($A1975,DATOS_CAPACITACIONES!A:D,4,0)</f>
        <v>Socialización dinámica acerca del adecuado manejo de los residuso sólidos peligrosos y no peligrosos, la importancia de la separación en la fuente y el orden y aseo de las áreas de trabajo.</v>
      </c>
      <c r="E1975" s="4" t="str">
        <f>+VLOOKUP($A1975,DATOS_CAPACITACIONES!A:E,5,0)</f>
        <v>Juan Manuel Diaz, Sebastian Jaramillo</v>
      </c>
      <c r="F1975" s="4" t="str">
        <f>+VLOOKUP($A1975,DATOS_CAPACITACIONES!A:F,6,0)</f>
        <v>William Fierro</v>
      </c>
      <c r="G1975" s="4" t="str">
        <f>+VLOOKUP($A1975,DATOS_CAPACITACIONES!A:G,7,0)</f>
        <v xml:space="preserve">Finca el Pilar </v>
      </c>
      <c r="H1975" s="5">
        <f>+VLOOKUP($A1975,DATOS_CAPACITACIONES!A:H,8,0)</f>
        <v>44527</v>
      </c>
      <c r="I1975" s="4">
        <f>+VLOOKUP($A1975,DATOS_CAPACITACIONES!A:I,9,0)</f>
        <v>120</v>
      </c>
      <c r="J1975" s="2">
        <v>1121819496</v>
      </c>
      <c r="K1975" s="4">
        <f>+VLOOKUP($J1975,DATOS_PERSONAL!B:C,2,0)</f>
        <v>1008</v>
      </c>
      <c r="L1975" s="4" t="str">
        <f>+VLOOKUP($J1975,DATOS_PERSONAL!B:D,3,0)</f>
        <v xml:space="preserve"> OMAR JOSE</v>
      </c>
      <c r="M1975" s="4" t="str">
        <f>+VLOOKUP($J1975,DATOS_PERSONAL!B:E,4,0)</f>
        <v>HERNANDEZ RUIZ</v>
      </c>
      <c r="N1975" s="4" t="str">
        <f>+VLOOKUP($J1975,DATOS_PERSONAL!B:F,5,0)</f>
        <v>OROBERLÍN S.A.S.</v>
      </c>
      <c r="O1975" s="4">
        <f>+VLOOKUP($A1975,DATOS_CAPACITACIONES!A:N,11)</f>
        <v>94</v>
      </c>
      <c r="P1975" s="4">
        <f>+VLOOKUP($A1975,DATOS_CAPACITACIONES!A:L,12)</f>
        <v>94</v>
      </c>
      <c r="Q1975" s="3">
        <f t="shared" si="30"/>
        <v>1</v>
      </c>
    </row>
    <row r="1976" spans="1:17" ht="34.5" customHeight="1" x14ac:dyDescent="0.25">
      <c r="A1976" s="2">
        <v>83</v>
      </c>
      <c r="B1976" s="4" t="str">
        <f>+VLOOKUP($A1976,DATOS_CAPACITACIONES!A:B,2,0)</f>
        <v>Ambiental</v>
      </c>
      <c r="C1976" s="4" t="str">
        <f>+VLOOKUP($A1976,DATOS_CAPACITACIONES!A:C,3,0)</f>
        <v>Residuos sólidos, orden y aseo</v>
      </c>
      <c r="D1976" s="4" t="str">
        <f>+VLOOKUP($A1976,DATOS_CAPACITACIONES!A:D,4,0)</f>
        <v>Socialización dinámica acerca del adecuado manejo de los residuso sólidos peligrosos y no peligrosos, la importancia de la separación en la fuente y el orden y aseo de las áreas de trabajo.</v>
      </c>
      <c r="E1976" s="4" t="str">
        <f>+VLOOKUP($A1976,DATOS_CAPACITACIONES!A:E,5,0)</f>
        <v>Juan Manuel Diaz, Sebastian Jaramillo</v>
      </c>
      <c r="F1976" s="4" t="str">
        <f>+VLOOKUP($A1976,DATOS_CAPACITACIONES!A:F,6,0)</f>
        <v>William Fierro</v>
      </c>
      <c r="G1976" s="4" t="str">
        <f>+VLOOKUP($A1976,DATOS_CAPACITACIONES!A:G,7,0)</f>
        <v xml:space="preserve">Finca el Pilar </v>
      </c>
      <c r="H1976" s="5">
        <f>+VLOOKUP($A1976,DATOS_CAPACITACIONES!A:H,8,0)</f>
        <v>44527</v>
      </c>
      <c r="I1976" s="4">
        <f>+VLOOKUP($A1976,DATOS_CAPACITACIONES!A:I,9,0)</f>
        <v>120</v>
      </c>
      <c r="J1976" s="2">
        <v>1121911429</v>
      </c>
      <c r="K1976" s="4">
        <f>+VLOOKUP($J1976,DATOS_PERSONAL!B:C,2,0)</f>
        <v>1037</v>
      </c>
      <c r="L1976" s="4" t="str">
        <f>+VLOOKUP($J1976,DATOS_PERSONAL!B:D,3,0)</f>
        <v>JYMMY ALEXANDER</v>
      </c>
      <c r="M1976" s="4" t="str">
        <f>+VLOOKUP($J1976,DATOS_PERSONAL!B:E,4,0)</f>
        <v xml:space="preserve">HERNANDEZ MORENO  </v>
      </c>
      <c r="N1976" s="4" t="str">
        <f>+VLOOKUP($J1976,DATOS_PERSONAL!B:F,5,0)</f>
        <v>OROBERLÍN S.A.S.</v>
      </c>
      <c r="O1976" s="4">
        <f>+VLOOKUP($A1976,DATOS_CAPACITACIONES!A:N,11)</f>
        <v>94</v>
      </c>
      <c r="P1976" s="4">
        <f>+VLOOKUP($A1976,DATOS_CAPACITACIONES!A:L,12)</f>
        <v>94</v>
      </c>
      <c r="Q1976" s="3">
        <f t="shared" si="30"/>
        <v>1</v>
      </c>
    </row>
    <row r="1977" spans="1:17" ht="34.5" customHeight="1" x14ac:dyDescent="0.25">
      <c r="A1977" s="2">
        <v>83</v>
      </c>
      <c r="B1977" s="4" t="str">
        <f>+VLOOKUP($A1977,DATOS_CAPACITACIONES!A:B,2,0)</f>
        <v>Ambiental</v>
      </c>
      <c r="C1977" s="4" t="str">
        <f>+VLOOKUP($A1977,DATOS_CAPACITACIONES!A:C,3,0)</f>
        <v>Residuos sólidos, orden y aseo</v>
      </c>
      <c r="D1977" s="4" t="str">
        <f>+VLOOKUP($A1977,DATOS_CAPACITACIONES!A:D,4,0)</f>
        <v>Socialización dinámica acerca del adecuado manejo de los residuso sólidos peligrosos y no peligrosos, la importancia de la separación en la fuente y el orden y aseo de las áreas de trabajo.</v>
      </c>
      <c r="E1977" s="4" t="str">
        <f>+VLOOKUP($A1977,DATOS_CAPACITACIONES!A:E,5,0)</f>
        <v>Juan Manuel Diaz, Sebastian Jaramillo</v>
      </c>
      <c r="F1977" s="4" t="str">
        <f>+VLOOKUP($A1977,DATOS_CAPACITACIONES!A:F,6,0)</f>
        <v>William Fierro</v>
      </c>
      <c r="G1977" s="4" t="str">
        <f>+VLOOKUP($A1977,DATOS_CAPACITACIONES!A:G,7,0)</f>
        <v xml:space="preserve">Finca el Pilar </v>
      </c>
      <c r="H1977" s="5">
        <f>+VLOOKUP($A1977,DATOS_CAPACITACIONES!A:H,8,0)</f>
        <v>44527</v>
      </c>
      <c r="I1977" s="4">
        <f>+VLOOKUP($A1977,DATOS_CAPACITACIONES!A:I,9,0)</f>
        <v>120</v>
      </c>
      <c r="J1977" s="2">
        <v>1121934150</v>
      </c>
      <c r="K1977" s="4">
        <f>+VLOOKUP($J1977,DATOS_PERSONAL!B:C,2,0)</f>
        <v>1058</v>
      </c>
      <c r="L1977" s="4" t="str">
        <f>+VLOOKUP($J1977,DATOS_PERSONAL!B:D,3,0)</f>
        <v xml:space="preserve"> YULIAN ANDRES</v>
      </c>
      <c r="M1977" s="4" t="str">
        <f>+VLOOKUP($J1977,DATOS_PERSONAL!B:E,4,0)</f>
        <v>HERNANDEZ MORENO</v>
      </c>
      <c r="N1977" s="4" t="str">
        <f>+VLOOKUP($J1977,DATOS_PERSONAL!B:F,5,0)</f>
        <v>OROBERLÍN S.A.S.</v>
      </c>
      <c r="O1977" s="4">
        <f>+VLOOKUP($A1977,DATOS_CAPACITACIONES!A:N,11)</f>
        <v>94</v>
      </c>
      <c r="P1977" s="4">
        <f>+VLOOKUP($A1977,DATOS_CAPACITACIONES!A:L,12)</f>
        <v>94</v>
      </c>
      <c r="Q1977" s="3">
        <f t="shared" si="30"/>
        <v>1</v>
      </c>
    </row>
    <row r="1978" spans="1:17" ht="34.5" customHeight="1" x14ac:dyDescent="0.25">
      <c r="A1978" s="2">
        <v>83</v>
      </c>
      <c r="B1978" s="4" t="str">
        <f>+VLOOKUP($A1978,DATOS_CAPACITACIONES!A:B,2,0)</f>
        <v>Ambiental</v>
      </c>
      <c r="C1978" s="4" t="str">
        <f>+VLOOKUP($A1978,DATOS_CAPACITACIONES!A:C,3,0)</f>
        <v>Residuos sólidos, orden y aseo</v>
      </c>
      <c r="D1978" s="4" t="str">
        <f>+VLOOKUP($A1978,DATOS_CAPACITACIONES!A:D,4,0)</f>
        <v>Socialización dinámica acerca del adecuado manejo de los residuso sólidos peligrosos y no peligrosos, la importancia de la separación en la fuente y el orden y aseo de las áreas de trabajo.</v>
      </c>
      <c r="E1978" s="4" t="str">
        <f>+VLOOKUP($A1978,DATOS_CAPACITACIONES!A:E,5,0)</f>
        <v>Juan Manuel Diaz, Sebastian Jaramillo</v>
      </c>
      <c r="F1978" s="4" t="str">
        <f>+VLOOKUP($A1978,DATOS_CAPACITACIONES!A:F,6,0)</f>
        <v>William Fierro</v>
      </c>
      <c r="G1978" s="4" t="str">
        <f>+VLOOKUP($A1978,DATOS_CAPACITACIONES!A:G,7,0)</f>
        <v xml:space="preserve">Finca el Pilar </v>
      </c>
      <c r="H1978" s="5">
        <f>+VLOOKUP($A1978,DATOS_CAPACITACIONES!A:H,8,0)</f>
        <v>44527</v>
      </c>
      <c r="I1978" s="4">
        <f>+VLOOKUP($A1978,DATOS_CAPACITACIONES!A:I,9,0)</f>
        <v>120</v>
      </c>
      <c r="J1978" s="2">
        <v>1007329990</v>
      </c>
      <c r="K1978" s="4">
        <f>+VLOOKUP($J1978,DATOS_PERSONAL!B:C,2,0)</f>
        <v>1101</v>
      </c>
      <c r="L1978" s="4" t="str">
        <f>+VLOOKUP($J1978,DATOS_PERSONAL!B:D,3,0)</f>
        <v>ADRIANA</v>
      </c>
      <c r="M1978" s="4" t="str">
        <f>+VLOOKUP($J1978,DATOS_PERSONAL!B:E,4,0)</f>
        <v xml:space="preserve">HERNANDEZ LONDOÑO </v>
      </c>
      <c r="N1978" s="4" t="str">
        <f>+VLOOKUP($J1978,DATOS_PERSONAL!B:F,5,0)</f>
        <v>OROBERLÍN S.A.S.</v>
      </c>
      <c r="O1978" s="4">
        <f>+VLOOKUP($A1978,DATOS_CAPACITACIONES!A:N,11)</f>
        <v>94</v>
      </c>
      <c r="P1978" s="4">
        <f>+VLOOKUP($A1978,DATOS_CAPACITACIONES!A:L,12)</f>
        <v>94</v>
      </c>
      <c r="Q1978" s="3">
        <f t="shared" si="30"/>
        <v>1</v>
      </c>
    </row>
    <row r="1979" spans="1:17" ht="34.5" customHeight="1" x14ac:dyDescent="0.25">
      <c r="A1979" s="2">
        <v>83</v>
      </c>
      <c r="B1979" s="4" t="str">
        <f>+VLOOKUP($A1979,DATOS_CAPACITACIONES!A:B,2,0)</f>
        <v>Ambiental</v>
      </c>
      <c r="C1979" s="4" t="str">
        <f>+VLOOKUP($A1979,DATOS_CAPACITACIONES!A:C,3,0)</f>
        <v>Residuos sólidos, orden y aseo</v>
      </c>
      <c r="D1979" s="4" t="str">
        <f>+VLOOKUP($A1979,DATOS_CAPACITACIONES!A:D,4,0)</f>
        <v>Socialización dinámica acerca del adecuado manejo de los residuso sólidos peligrosos y no peligrosos, la importancia de la separación en la fuente y el orden y aseo de las áreas de trabajo.</v>
      </c>
      <c r="E1979" s="4" t="str">
        <f>+VLOOKUP($A1979,DATOS_CAPACITACIONES!A:E,5,0)</f>
        <v>Juan Manuel Diaz, Sebastian Jaramillo</v>
      </c>
      <c r="F1979" s="4" t="str">
        <f>+VLOOKUP($A1979,DATOS_CAPACITACIONES!A:F,6,0)</f>
        <v>William Fierro</v>
      </c>
      <c r="G1979" s="4" t="str">
        <f>+VLOOKUP($A1979,DATOS_CAPACITACIONES!A:G,7,0)</f>
        <v xml:space="preserve">Finca el Pilar </v>
      </c>
      <c r="H1979" s="5">
        <f>+VLOOKUP($A1979,DATOS_CAPACITACIONES!A:H,8,0)</f>
        <v>44527</v>
      </c>
      <c r="I1979" s="4">
        <f>+VLOOKUP($A1979,DATOS_CAPACITACIONES!A:I,9,0)</f>
        <v>120</v>
      </c>
      <c r="J1979" s="2">
        <v>1123115110</v>
      </c>
      <c r="K1979" s="4">
        <f>+VLOOKUP($J1979,DATOS_PERSONAL!B:C,2,0)</f>
        <v>1371</v>
      </c>
      <c r="L1979" s="4" t="str">
        <f>+VLOOKUP($J1979,DATOS_PERSONAL!B:D,3,0)</f>
        <v>MARINELLY</v>
      </c>
      <c r="M1979" s="4" t="str">
        <f>+VLOOKUP($J1979,DATOS_PERSONAL!B:E,4,0)</f>
        <v xml:space="preserve">HERNANDEZ JILGUERO </v>
      </c>
      <c r="N1979" s="4" t="str">
        <f>+VLOOKUP($J1979,DATOS_PERSONAL!B:F,5,0)</f>
        <v>OROBERLÍN S.A.S.</v>
      </c>
      <c r="O1979" s="4">
        <f>+VLOOKUP($A1979,DATOS_CAPACITACIONES!A:N,11)</f>
        <v>94</v>
      </c>
      <c r="P1979" s="4">
        <f>+VLOOKUP($A1979,DATOS_CAPACITACIONES!A:L,12)</f>
        <v>94</v>
      </c>
      <c r="Q1979" s="3">
        <f t="shared" si="30"/>
        <v>1</v>
      </c>
    </row>
    <row r="1980" spans="1:17" ht="34.5" customHeight="1" x14ac:dyDescent="0.25">
      <c r="A1980" s="2">
        <v>83</v>
      </c>
      <c r="B1980" s="4" t="str">
        <f>+VLOOKUP($A1980,DATOS_CAPACITACIONES!A:B,2,0)</f>
        <v>Ambiental</v>
      </c>
      <c r="C1980" s="4" t="str">
        <f>+VLOOKUP($A1980,DATOS_CAPACITACIONES!A:C,3,0)</f>
        <v>Residuos sólidos, orden y aseo</v>
      </c>
      <c r="D1980" s="4" t="str">
        <f>+VLOOKUP($A1980,DATOS_CAPACITACIONES!A:D,4,0)</f>
        <v>Socialización dinámica acerca del adecuado manejo de los residuso sólidos peligrosos y no peligrosos, la importancia de la separación en la fuente y el orden y aseo de las áreas de trabajo.</v>
      </c>
      <c r="E1980" s="4" t="str">
        <f>+VLOOKUP($A1980,DATOS_CAPACITACIONES!A:E,5,0)</f>
        <v>Juan Manuel Diaz, Sebastian Jaramillo</v>
      </c>
      <c r="F1980" s="4" t="str">
        <f>+VLOOKUP($A1980,DATOS_CAPACITACIONES!A:F,6,0)</f>
        <v>William Fierro</v>
      </c>
      <c r="G1980" s="4" t="str">
        <f>+VLOOKUP($A1980,DATOS_CAPACITACIONES!A:G,7,0)</f>
        <v xml:space="preserve">Finca el Pilar </v>
      </c>
      <c r="H1980" s="5">
        <f>+VLOOKUP($A1980,DATOS_CAPACITACIONES!A:H,8,0)</f>
        <v>44527</v>
      </c>
      <c r="I1980" s="4">
        <f>+VLOOKUP($A1980,DATOS_CAPACITACIONES!A:I,9,0)</f>
        <v>120</v>
      </c>
      <c r="J1980" s="2">
        <v>1123116171</v>
      </c>
      <c r="K1980" s="4">
        <f>+VLOOKUP($J1980,DATOS_PERSONAL!B:C,2,0)</f>
        <v>1539</v>
      </c>
      <c r="L1980" s="4" t="str">
        <f>+VLOOKUP($J1980,DATOS_PERSONAL!B:D,3,0)</f>
        <v>YULIZA ANDREA</v>
      </c>
      <c r="M1980" s="4" t="str">
        <f>+VLOOKUP($J1980,DATOS_PERSONAL!B:E,4,0)</f>
        <v xml:space="preserve">HERNANDEZ HERNANDEZ </v>
      </c>
      <c r="N1980" s="4" t="str">
        <f>+VLOOKUP($J1980,DATOS_PERSONAL!B:F,5,0)</f>
        <v>OROBERLÍN S.A.S.</v>
      </c>
      <c r="O1980" s="4">
        <f>+VLOOKUP($A1980,DATOS_CAPACITACIONES!A:N,11)</f>
        <v>94</v>
      </c>
      <c r="P1980" s="4">
        <f>+VLOOKUP($A1980,DATOS_CAPACITACIONES!A:L,12)</f>
        <v>94</v>
      </c>
      <c r="Q1980" s="3">
        <f t="shared" si="30"/>
        <v>1</v>
      </c>
    </row>
    <row r="1981" spans="1:17" ht="34.5" customHeight="1" x14ac:dyDescent="0.25">
      <c r="A1981" s="2">
        <v>83</v>
      </c>
      <c r="B1981" s="4" t="str">
        <f>+VLOOKUP($A1981,DATOS_CAPACITACIONES!A:B,2,0)</f>
        <v>Ambiental</v>
      </c>
      <c r="C1981" s="4" t="str">
        <f>+VLOOKUP($A1981,DATOS_CAPACITACIONES!A:C,3,0)</f>
        <v>Residuos sólidos, orden y aseo</v>
      </c>
      <c r="D1981" s="4" t="str">
        <f>+VLOOKUP($A1981,DATOS_CAPACITACIONES!A:D,4,0)</f>
        <v>Socialización dinámica acerca del adecuado manejo de los residuso sólidos peligrosos y no peligrosos, la importancia de la separación en la fuente y el orden y aseo de las áreas de trabajo.</v>
      </c>
      <c r="E1981" s="4" t="str">
        <f>+VLOOKUP($A1981,DATOS_CAPACITACIONES!A:E,5,0)</f>
        <v>Juan Manuel Diaz, Sebastian Jaramillo</v>
      </c>
      <c r="F1981" s="4" t="str">
        <f>+VLOOKUP($A1981,DATOS_CAPACITACIONES!A:F,6,0)</f>
        <v>William Fierro</v>
      </c>
      <c r="G1981" s="4" t="str">
        <f>+VLOOKUP($A1981,DATOS_CAPACITACIONES!A:G,7,0)</f>
        <v xml:space="preserve">Finca el Pilar </v>
      </c>
      <c r="H1981" s="5">
        <f>+VLOOKUP($A1981,DATOS_CAPACITACIONES!A:H,8,0)</f>
        <v>44527</v>
      </c>
      <c r="I1981" s="4">
        <f>+VLOOKUP($A1981,DATOS_CAPACITACIONES!A:I,9,0)</f>
        <v>120</v>
      </c>
      <c r="J1981" s="2">
        <v>1010143088</v>
      </c>
      <c r="K1981" s="4">
        <f>+VLOOKUP($J1981,DATOS_PERSONAL!B:C,2,0)</f>
        <v>1536</v>
      </c>
      <c r="L1981" s="4" t="str">
        <f>+VLOOKUP($J1981,DATOS_PERSONAL!B:D,3,0)</f>
        <v>MONICA ALEJANDRA</v>
      </c>
      <c r="M1981" s="4" t="str">
        <f>+VLOOKUP($J1981,DATOS_PERSONAL!B:E,4,0)</f>
        <v xml:space="preserve">HERNANDEZ HERNANDEZ </v>
      </c>
      <c r="N1981" s="4" t="str">
        <f>+VLOOKUP($J1981,DATOS_PERSONAL!B:F,5,0)</f>
        <v>OROBERLÍN S.A.S.</v>
      </c>
      <c r="O1981" s="4">
        <f>+VLOOKUP($A1981,DATOS_CAPACITACIONES!A:N,11)</f>
        <v>94</v>
      </c>
      <c r="P1981" s="4">
        <f>+VLOOKUP($A1981,DATOS_CAPACITACIONES!A:L,12)</f>
        <v>94</v>
      </c>
      <c r="Q1981" s="3">
        <f t="shared" si="30"/>
        <v>1</v>
      </c>
    </row>
    <row r="1982" spans="1:17" ht="34.5" customHeight="1" x14ac:dyDescent="0.25">
      <c r="A1982" s="2">
        <v>83</v>
      </c>
      <c r="B1982" s="4" t="str">
        <f>+VLOOKUP($A1982,DATOS_CAPACITACIONES!A:B,2,0)</f>
        <v>Ambiental</v>
      </c>
      <c r="C1982" s="4" t="str">
        <f>+VLOOKUP($A1982,DATOS_CAPACITACIONES!A:C,3,0)</f>
        <v>Residuos sólidos, orden y aseo</v>
      </c>
      <c r="D1982" s="4" t="str">
        <f>+VLOOKUP($A1982,DATOS_CAPACITACIONES!A:D,4,0)</f>
        <v>Socialización dinámica acerca del adecuado manejo de los residuso sólidos peligrosos y no peligrosos, la importancia de la separación en la fuente y el orden y aseo de las áreas de trabajo.</v>
      </c>
      <c r="E1982" s="4" t="str">
        <f>+VLOOKUP($A1982,DATOS_CAPACITACIONES!A:E,5,0)</f>
        <v>Juan Manuel Diaz, Sebastian Jaramillo</v>
      </c>
      <c r="F1982" s="4" t="str">
        <f>+VLOOKUP($A1982,DATOS_CAPACITACIONES!A:F,6,0)</f>
        <v>William Fierro</v>
      </c>
      <c r="G1982" s="4" t="str">
        <f>+VLOOKUP($A1982,DATOS_CAPACITACIONES!A:G,7,0)</f>
        <v xml:space="preserve">Finca el Pilar </v>
      </c>
      <c r="H1982" s="5">
        <f>+VLOOKUP($A1982,DATOS_CAPACITACIONES!A:H,8,0)</f>
        <v>44527</v>
      </c>
      <c r="I1982" s="4">
        <f>+VLOOKUP($A1982,DATOS_CAPACITACIONES!A:I,9,0)</f>
        <v>120</v>
      </c>
      <c r="J1982" s="2">
        <v>86059628</v>
      </c>
      <c r="K1982" s="4" t="str">
        <f>+VLOOKUP($J1982,DATOS_PERSONAL!B:C,2,0)</f>
        <v>N/A</v>
      </c>
      <c r="L1982" s="4" t="str">
        <f>+VLOOKUP($J1982,DATOS_PERSONAL!B:D,3,0)</f>
        <v xml:space="preserve"> GEDMAN</v>
      </c>
      <c r="M1982" s="4" t="str">
        <f>+VLOOKUP($J1982,DATOS_PERSONAL!B:E,4,0)</f>
        <v>HERNANDEZ ALVARADO</v>
      </c>
      <c r="N1982" s="4" t="str">
        <f>+VLOOKUP($J1982,DATOS_PERSONAL!B:F,5,0)</f>
        <v>PALMERAS CARARABO S.A.</v>
      </c>
      <c r="O1982" s="4">
        <f>+VLOOKUP($A1982,DATOS_CAPACITACIONES!A:N,11)</f>
        <v>94</v>
      </c>
      <c r="P1982" s="4">
        <f>+VLOOKUP($A1982,DATOS_CAPACITACIONES!A:L,12)</f>
        <v>94</v>
      </c>
      <c r="Q1982" s="3">
        <f t="shared" si="30"/>
        <v>1</v>
      </c>
    </row>
    <row r="1983" spans="1:17" ht="34.5" customHeight="1" x14ac:dyDescent="0.25">
      <c r="A1983" s="2">
        <v>83</v>
      </c>
      <c r="B1983" s="4" t="str">
        <f>+VLOOKUP($A1983,DATOS_CAPACITACIONES!A:B,2,0)</f>
        <v>Ambiental</v>
      </c>
      <c r="C1983" s="4" t="str">
        <f>+VLOOKUP($A1983,DATOS_CAPACITACIONES!A:C,3,0)</f>
        <v>Residuos sólidos, orden y aseo</v>
      </c>
      <c r="D1983" s="4" t="str">
        <f>+VLOOKUP($A1983,DATOS_CAPACITACIONES!A:D,4,0)</f>
        <v>Socialización dinámica acerca del adecuado manejo de los residuso sólidos peligrosos y no peligrosos, la importancia de la separación en la fuente y el orden y aseo de las áreas de trabajo.</v>
      </c>
      <c r="E1983" s="4" t="str">
        <f>+VLOOKUP($A1983,DATOS_CAPACITACIONES!A:E,5,0)</f>
        <v>Juan Manuel Diaz, Sebastian Jaramillo</v>
      </c>
      <c r="F1983" s="4" t="str">
        <f>+VLOOKUP($A1983,DATOS_CAPACITACIONES!A:F,6,0)</f>
        <v>William Fierro</v>
      </c>
      <c r="G1983" s="4" t="str">
        <f>+VLOOKUP($A1983,DATOS_CAPACITACIONES!A:G,7,0)</f>
        <v xml:space="preserve">Finca el Pilar </v>
      </c>
      <c r="H1983" s="5">
        <f>+VLOOKUP($A1983,DATOS_CAPACITACIONES!A:H,8,0)</f>
        <v>44527</v>
      </c>
      <c r="I1983" s="4">
        <f>+VLOOKUP($A1983,DATOS_CAPACITACIONES!A:I,9,0)</f>
        <v>120</v>
      </c>
      <c r="J1983" s="2">
        <v>1123116186</v>
      </c>
      <c r="K1983" s="4" t="str">
        <f>+VLOOKUP($J1983,DATOS_PERSONAL!B:C,2,0)</f>
        <v>N/A</v>
      </c>
      <c r="L1983" s="4" t="str">
        <f>+VLOOKUP($J1983,DATOS_PERSONAL!B:D,3,0)</f>
        <v xml:space="preserve"> JOSE NICODEMUS</v>
      </c>
      <c r="M1983" s="4" t="str">
        <f>+VLOOKUP($J1983,DATOS_PERSONAL!B:E,4,0)</f>
        <v>GUTIERREZ ARDILA</v>
      </c>
      <c r="N1983" s="4" t="str">
        <f>+VLOOKUP($J1983,DATOS_PERSONAL!B:F,5,0)</f>
        <v>PALMERAS CARARABO S.A.</v>
      </c>
      <c r="O1983" s="4">
        <f>+VLOOKUP($A1983,DATOS_CAPACITACIONES!A:N,11)</f>
        <v>94</v>
      </c>
      <c r="P1983" s="4">
        <f>+VLOOKUP($A1983,DATOS_CAPACITACIONES!A:L,12)</f>
        <v>94</v>
      </c>
      <c r="Q1983" s="3">
        <f t="shared" si="30"/>
        <v>1</v>
      </c>
    </row>
    <row r="1984" spans="1:17" ht="34.5" customHeight="1" x14ac:dyDescent="0.25">
      <c r="A1984" s="2">
        <v>83</v>
      </c>
      <c r="B1984" s="4" t="str">
        <f>+VLOOKUP($A1984,DATOS_CAPACITACIONES!A:B,2,0)</f>
        <v>Ambiental</v>
      </c>
      <c r="C1984" s="4" t="str">
        <f>+VLOOKUP($A1984,DATOS_CAPACITACIONES!A:C,3,0)</f>
        <v>Residuos sólidos, orden y aseo</v>
      </c>
      <c r="D1984" s="4" t="str">
        <f>+VLOOKUP($A1984,DATOS_CAPACITACIONES!A:D,4,0)</f>
        <v>Socialización dinámica acerca del adecuado manejo de los residuso sólidos peligrosos y no peligrosos, la importancia de la separación en la fuente y el orden y aseo de las áreas de trabajo.</v>
      </c>
      <c r="E1984" s="4" t="str">
        <f>+VLOOKUP($A1984,DATOS_CAPACITACIONES!A:E,5,0)</f>
        <v>Juan Manuel Diaz, Sebastian Jaramillo</v>
      </c>
      <c r="F1984" s="4" t="str">
        <f>+VLOOKUP($A1984,DATOS_CAPACITACIONES!A:F,6,0)</f>
        <v>William Fierro</v>
      </c>
      <c r="G1984" s="4" t="str">
        <f>+VLOOKUP($A1984,DATOS_CAPACITACIONES!A:G,7,0)</f>
        <v xml:space="preserve">Finca el Pilar </v>
      </c>
      <c r="H1984" s="5">
        <f>+VLOOKUP($A1984,DATOS_CAPACITACIONES!A:H,8,0)</f>
        <v>44527</v>
      </c>
      <c r="I1984" s="4">
        <f>+VLOOKUP($A1984,DATOS_CAPACITACIONES!A:I,9,0)</f>
        <v>120</v>
      </c>
      <c r="J1984" s="2">
        <v>1122139360</v>
      </c>
      <c r="K1984" s="4" t="str">
        <f>+VLOOKUP($J1984,DATOS_PERSONAL!B:C,2,0)</f>
        <v>N/A</v>
      </c>
      <c r="L1984" s="4" t="str">
        <f>+VLOOKUP($J1984,DATOS_PERSONAL!B:D,3,0)</f>
        <v>DIANA CAROLINA</v>
      </c>
      <c r="M1984" s="4" t="str">
        <f>+VLOOKUP($J1984,DATOS_PERSONAL!B:E,4,0)</f>
        <v>GÜIZA SALCEDO</v>
      </c>
      <c r="N1984" s="4" t="str">
        <f>+VLOOKUP($J1984,DATOS_PERSONAL!B:F,5,0)</f>
        <v>PALMERAS CARARABO S.A.</v>
      </c>
      <c r="O1984" s="4">
        <f>+VLOOKUP($A1984,DATOS_CAPACITACIONES!A:N,11)</f>
        <v>94</v>
      </c>
      <c r="P1984" s="4">
        <f>+VLOOKUP($A1984,DATOS_CAPACITACIONES!A:L,12)</f>
        <v>94</v>
      </c>
      <c r="Q1984" s="3">
        <f t="shared" si="30"/>
        <v>1</v>
      </c>
    </row>
    <row r="1985" spans="1:17" ht="34.5" customHeight="1" x14ac:dyDescent="0.25">
      <c r="A1985" s="2">
        <v>83</v>
      </c>
      <c r="B1985" s="4" t="str">
        <f>+VLOOKUP($A1985,DATOS_CAPACITACIONES!A:B,2,0)</f>
        <v>Ambiental</v>
      </c>
      <c r="C1985" s="4" t="str">
        <f>+VLOOKUP($A1985,DATOS_CAPACITACIONES!A:C,3,0)</f>
        <v>Residuos sólidos, orden y aseo</v>
      </c>
      <c r="D1985" s="4" t="str">
        <f>+VLOOKUP($A1985,DATOS_CAPACITACIONES!A:D,4,0)</f>
        <v>Socialización dinámica acerca del adecuado manejo de los residuso sólidos peligrosos y no peligrosos, la importancia de la separación en la fuente y el orden y aseo de las áreas de trabajo.</v>
      </c>
      <c r="E1985" s="4" t="str">
        <f>+VLOOKUP($A1985,DATOS_CAPACITACIONES!A:E,5,0)</f>
        <v>Juan Manuel Diaz, Sebastian Jaramillo</v>
      </c>
      <c r="F1985" s="4" t="str">
        <f>+VLOOKUP($A1985,DATOS_CAPACITACIONES!A:F,6,0)</f>
        <v>William Fierro</v>
      </c>
      <c r="G1985" s="4" t="str">
        <f>+VLOOKUP($A1985,DATOS_CAPACITACIONES!A:G,7,0)</f>
        <v xml:space="preserve">Finca el Pilar </v>
      </c>
      <c r="H1985" s="5">
        <f>+VLOOKUP($A1985,DATOS_CAPACITACIONES!A:H,8,0)</f>
        <v>44527</v>
      </c>
      <c r="I1985" s="4">
        <f>+VLOOKUP($A1985,DATOS_CAPACITACIONES!A:I,9,0)</f>
        <v>120</v>
      </c>
      <c r="J1985" s="2">
        <v>31536041</v>
      </c>
      <c r="K1985" s="4">
        <f>+VLOOKUP($J1985,DATOS_PERSONAL!B:C,2,0)</f>
        <v>1101</v>
      </c>
      <c r="L1985" s="4" t="str">
        <f>+VLOOKUP($J1985,DATOS_PERSONAL!B:D,3,0)</f>
        <v>ZAMIRNA</v>
      </c>
      <c r="M1985" s="4" t="str">
        <f>+VLOOKUP($J1985,DATOS_PERSONAL!B:E,4,0)</f>
        <v xml:space="preserve">GUERRERO AGUILAR </v>
      </c>
      <c r="N1985" s="4" t="str">
        <f>+VLOOKUP($J1985,DATOS_PERSONAL!B:F,5,0)</f>
        <v>OROBERLÍN S.A.S.</v>
      </c>
      <c r="O1985" s="4">
        <f>+VLOOKUP($A1985,DATOS_CAPACITACIONES!A:N,11)</f>
        <v>94</v>
      </c>
      <c r="P1985" s="4">
        <f>+VLOOKUP($A1985,DATOS_CAPACITACIONES!A:L,12)</f>
        <v>94</v>
      </c>
      <c r="Q1985" s="3">
        <f t="shared" si="30"/>
        <v>1</v>
      </c>
    </row>
    <row r="1986" spans="1:17" ht="34.5" customHeight="1" x14ac:dyDescent="0.25">
      <c r="A1986" s="2">
        <v>83</v>
      </c>
      <c r="B1986" s="4" t="str">
        <f>+VLOOKUP($A1986,DATOS_CAPACITACIONES!A:B,2,0)</f>
        <v>Ambiental</v>
      </c>
      <c r="C1986" s="4" t="str">
        <f>+VLOOKUP($A1986,DATOS_CAPACITACIONES!A:C,3,0)</f>
        <v>Residuos sólidos, orden y aseo</v>
      </c>
      <c r="D1986" s="4" t="str">
        <f>+VLOOKUP($A1986,DATOS_CAPACITACIONES!A:D,4,0)</f>
        <v>Socialización dinámica acerca del adecuado manejo de los residuso sólidos peligrosos y no peligrosos, la importancia de la separación en la fuente y el orden y aseo de las áreas de trabajo.</v>
      </c>
      <c r="E1986" s="4" t="str">
        <f>+VLOOKUP($A1986,DATOS_CAPACITACIONES!A:E,5,0)</f>
        <v>Juan Manuel Diaz, Sebastian Jaramillo</v>
      </c>
      <c r="F1986" s="4" t="str">
        <f>+VLOOKUP($A1986,DATOS_CAPACITACIONES!A:F,6,0)</f>
        <v>William Fierro</v>
      </c>
      <c r="G1986" s="4" t="str">
        <f>+VLOOKUP($A1986,DATOS_CAPACITACIONES!A:G,7,0)</f>
        <v xml:space="preserve">Finca el Pilar </v>
      </c>
      <c r="H1986" s="5">
        <f>+VLOOKUP($A1986,DATOS_CAPACITACIONES!A:H,8,0)</f>
        <v>44527</v>
      </c>
      <c r="I1986" s="4">
        <f>+VLOOKUP($A1986,DATOS_CAPACITACIONES!A:I,9,0)</f>
        <v>120</v>
      </c>
      <c r="J1986" s="2">
        <v>93470745</v>
      </c>
      <c r="K1986" s="4" t="str">
        <f>+VLOOKUP($J1986,DATOS_PERSONAL!B:C,2,0)</f>
        <v>N/A</v>
      </c>
      <c r="L1986" s="4" t="str">
        <f>+VLOOKUP($J1986,DATOS_PERSONAL!B:D,3,0)</f>
        <v>FERNANDO</v>
      </c>
      <c r="M1986" s="4" t="str">
        <f>+VLOOKUP($J1986,DATOS_PERSONAL!B:E,4,0)</f>
        <v>GONZALEZ POVEDA</v>
      </c>
      <c r="N1986" s="4" t="str">
        <f>+VLOOKUP($J1986,DATOS_PERSONAL!B:F,5,0)</f>
        <v>PALMERAS CARARABO S.A.</v>
      </c>
      <c r="O1986" s="4">
        <f>+VLOOKUP($A1986,DATOS_CAPACITACIONES!A:N,11)</f>
        <v>94</v>
      </c>
      <c r="P1986" s="4">
        <f>+VLOOKUP($A1986,DATOS_CAPACITACIONES!A:L,12)</f>
        <v>94</v>
      </c>
      <c r="Q1986" s="3">
        <f t="shared" ref="Q1986:Q2049" si="31">(P1986/O1986)</f>
        <v>1</v>
      </c>
    </row>
    <row r="1987" spans="1:17" ht="34.5" customHeight="1" x14ac:dyDescent="0.25">
      <c r="A1987" s="2">
        <v>83</v>
      </c>
      <c r="B1987" s="4" t="str">
        <f>+VLOOKUP($A1987,DATOS_CAPACITACIONES!A:B,2,0)</f>
        <v>Ambiental</v>
      </c>
      <c r="C1987" s="4" t="str">
        <f>+VLOOKUP($A1987,DATOS_CAPACITACIONES!A:C,3,0)</f>
        <v>Residuos sólidos, orden y aseo</v>
      </c>
      <c r="D1987" s="4" t="str">
        <f>+VLOOKUP($A1987,DATOS_CAPACITACIONES!A:D,4,0)</f>
        <v>Socialización dinámica acerca del adecuado manejo de los residuso sólidos peligrosos y no peligrosos, la importancia de la separación en la fuente y el orden y aseo de las áreas de trabajo.</v>
      </c>
      <c r="E1987" s="4" t="str">
        <f>+VLOOKUP($A1987,DATOS_CAPACITACIONES!A:E,5,0)</f>
        <v>Juan Manuel Diaz, Sebastian Jaramillo</v>
      </c>
      <c r="F1987" s="4" t="str">
        <f>+VLOOKUP($A1987,DATOS_CAPACITACIONES!A:F,6,0)</f>
        <v>William Fierro</v>
      </c>
      <c r="G1987" s="4" t="str">
        <f>+VLOOKUP($A1987,DATOS_CAPACITACIONES!A:G,7,0)</f>
        <v xml:space="preserve">Finca el Pilar </v>
      </c>
      <c r="H1987" s="5">
        <f>+VLOOKUP($A1987,DATOS_CAPACITACIONES!A:H,8,0)</f>
        <v>44527</v>
      </c>
      <c r="I1987" s="4">
        <f>+VLOOKUP($A1987,DATOS_CAPACITACIONES!A:I,9,0)</f>
        <v>120</v>
      </c>
      <c r="J1987" s="2">
        <v>1121829043</v>
      </c>
      <c r="K1987" s="4" t="str">
        <f>+VLOOKUP($J1987,DATOS_PERSONAL!B:C,2,0)</f>
        <v>N/A</v>
      </c>
      <c r="L1987" s="4" t="str">
        <f>+VLOOKUP($J1987,DATOS_PERSONAL!B:D,3,0)</f>
        <v>GERARDO</v>
      </c>
      <c r="M1987" s="4" t="str">
        <f>+VLOOKUP($J1987,DATOS_PERSONAL!B:E,4,0)</f>
        <v>GONZALEZ</v>
      </c>
      <c r="N1987" s="4" t="str">
        <f>+VLOOKUP($J1987,DATOS_PERSONAL!B:F,5,0)</f>
        <v>OROBERLÍN S.A.S.</v>
      </c>
      <c r="O1987" s="4">
        <f>+VLOOKUP($A1987,DATOS_CAPACITACIONES!A:N,11)</f>
        <v>94</v>
      </c>
      <c r="P1987" s="4">
        <f>+VLOOKUP($A1987,DATOS_CAPACITACIONES!A:L,12)</f>
        <v>94</v>
      </c>
      <c r="Q1987" s="3">
        <f t="shared" si="31"/>
        <v>1</v>
      </c>
    </row>
    <row r="1988" spans="1:17" ht="34.5" customHeight="1" x14ac:dyDescent="0.25">
      <c r="A1988" s="2">
        <v>83</v>
      </c>
      <c r="B1988" s="4" t="str">
        <f>+VLOOKUP($A1988,DATOS_CAPACITACIONES!A:B,2,0)</f>
        <v>Ambiental</v>
      </c>
      <c r="C1988" s="4" t="str">
        <f>+VLOOKUP($A1988,DATOS_CAPACITACIONES!A:C,3,0)</f>
        <v>Residuos sólidos, orden y aseo</v>
      </c>
      <c r="D1988" s="4" t="str">
        <f>+VLOOKUP($A1988,DATOS_CAPACITACIONES!A:D,4,0)</f>
        <v>Socialización dinámica acerca del adecuado manejo de los residuso sólidos peligrosos y no peligrosos, la importancia de la separación en la fuente y el orden y aseo de las áreas de trabajo.</v>
      </c>
      <c r="E1988" s="4" t="str">
        <f>+VLOOKUP($A1988,DATOS_CAPACITACIONES!A:E,5,0)</f>
        <v>Juan Manuel Diaz, Sebastian Jaramillo</v>
      </c>
      <c r="F1988" s="4" t="str">
        <f>+VLOOKUP($A1988,DATOS_CAPACITACIONES!A:F,6,0)</f>
        <v>William Fierro</v>
      </c>
      <c r="G1988" s="4" t="str">
        <f>+VLOOKUP($A1988,DATOS_CAPACITACIONES!A:G,7,0)</f>
        <v xml:space="preserve">Finca el Pilar </v>
      </c>
      <c r="H1988" s="5">
        <f>+VLOOKUP($A1988,DATOS_CAPACITACIONES!A:H,8,0)</f>
        <v>44527</v>
      </c>
      <c r="I1988" s="4">
        <f>+VLOOKUP($A1988,DATOS_CAPACITACIONES!A:I,9,0)</f>
        <v>120</v>
      </c>
      <c r="J1988" s="2">
        <v>1006838553</v>
      </c>
      <c r="K1988" s="4">
        <f>+VLOOKUP($J1988,DATOS_PERSONAL!B:C,2,0)</f>
        <v>1547</v>
      </c>
      <c r="L1988" s="4" t="str">
        <f>+VLOOKUP($J1988,DATOS_PERSONAL!B:D,3,0)</f>
        <v>MIGUEL ANGEL</v>
      </c>
      <c r="M1988" s="4" t="str">
        <f>+VLOOKUP($J1988,DATOS_PERSONAL!B:E,4,0)</f>
        <v xml:space="preserve">GARCIA MORENO </v>
      </c>
      <c r="N1988" s="4" t="str">
        <f>+VLOOKUP($J1988,DATOS_PERSONAL!B:F,5,0)</f>
        <v>OROBERLÍN S.A.S.</v>
      </c>
      <c r="O1988" s="4">
        <f>+VLOOKUP($A1988,DATOS_CAPACITACIONES!A:N,11)</f>
        <v>94</v>
      </c>
      <c r="P1988" s="4">
        <f>+VLOOKUP($A1988,DATOS_CAPACITACIONES!A:L,12)</f>
        <v>94</v>
      </c>
      <c r="Q1988" s="3">
        <f t="shared" si="31"/>
        <v>1</v>
      </c>
    </row>
    <row r="1989" spans="1:17" ht="34.5" customHeight="1" x14ac:dyDescent="0.25">
      <c r="A1989" s="2">
        <v>83</v>
      </c>
      <c r="B1989" s="4" t="str">
        <f>+VLOOKUP($A1989,DATOS_CAPACITACIONES!A:B,2,0)</f>
        <v>Ambiental</v>
      </c>
      <c r="C1989" s="4" t="str">
        <f>+VLOOKUP($A1989,DATOS_CAPACITACIONES!A:C,3,0)</f>
        <v>Residuos sólidos, orden y aseo</v>
      </c>
      <c r="D1989" s="4" t="str">
        <f>+VLOOKUP($A1989,DATOS_CAPACITACIONES!A:D,4,0)</f>
        <v>Socialización dinámica acerca del adecuado manejo de los residuso sólidos peligrosos y no peligrosos, la importancia de la separación en la fuente y el orden y aseo de las áreas de trabajo.</v>
      </c>
      <c r="E1989" s="4" t="str">
        <f>+VLOOKUP($A1989,DATOS_CAPACITACIONES!A:E,5,0)</f>
        <v>Juan Manuel Diaz, Sebastian Jaramillo</v>
      </c>
      <c r="F1989" s="4" t="str">
        <f>+VLOOKUP($A1989,DATOS_CAPACITACIONES!A:F,6,0)</f>
        <v>William Fierro</v>
      </c>
      <c r="G1989" s="4" t="str">
        <f>+VLOOKUP($A1989,DATOS_CAPACITACIONES!A:G,7,0)</f>
        <v xml:space="preserve">Finca el Pilar </v>
      </c>
      <c r="H1989" s="5">
        <f>+VLOOKUP($A1989,DATOS_CAPACITACIONES!A:H,8,0)</f>
        <v>44527</v>
      </c>
      <c r="I1989" s="4">
        <f>+VLOOKUP($A1989,DATOS_CAPACITACIONES!A:I,9,0)</f>
        <v>120</v>
      </c>
      <c r="J1989" s="2">
        <v>1121819501</v>
      </c>
      <c r="K1989" s="4">
        <f>+VLOOKUP($J1989,DATOS_PERSONAL!B:C,2,0)</f>
        <v>1494</v>
      </c>
      <c r="L1989" s="4" t="str">
        <f>+VLOOKUP($J1989,DATOS_PERSONAL!B:D,3,0)</f>
        <v>JOHN FREDY</v>
      </c>
      <c r="M1989" s="4" t="str">
        <f>+VLOOKUP($J1989,DATOS_PERSONAL!B:E,4,0)</f>
        <v xml:space="preserve">GARCIA GONZALEZ </v>
      </c>
      <c r="N1989" s="4" t="str">
        <f>+VLOOKUP($J1989,DATOS_PERSONAL!B:F,5,0)</f>
        <v>OROBERLÍN S.A.S.</v>
      </c>
      <c r="O1989" s="4">
        <f>+VLOOKUP($A1989,DATOS_CAPACITACIONES!A:N,11)</f>
        <v>94</v>
      </c>
      <c r="P1989" s="4">
        <f>+VLOOKUP($A1989,DATOS_CAPACITACIONES!A:L,12)</f>
        <v>94</v>
      </c>
      <c r="Q1989" s="3">
        <f t="shared" si="31"/>
        <v>1</v>
      </c>
    </row>
    <row r="1990" spans="1:17" ht="34.5" customHeight="1" x14ac:dyDescent="0.25">
      <c r="A1990" s="2">
        <v>83</v>
      </c>
      <c r="B1990" s="4" t="str">
        <f>+VLOOKUP($A1990,DATOS_CAPACITACIONES!A:B,2,0)</f>
        <v>Ambiental</v>
      </c>
      <c r="C1990" s="4" t="str">
        <f>+VLOOKUP($A1990,DATOS_CAPACITACIONES!A:C,3,0)</f>
        <v>Residuos sólidos, orden y aseo</v>
      </c>
      <c r="D1990" s="4" t="str">
        <f>+VLOOKUP($A1990,DATOS_CAPACITACIONES!A:D,4,0)</f>
        <v>Socialización dinámica acerca del adecuado manejo de los residuso sólidos peligrosos y no peligrosos, la importancia de la separación en la fuente y el orden y aseo de las áreas de trabajo.</v>
      </c>
      <c r="E1990" s="4" t="str">
        <f>+VLOOKUP($A1990,DATOS_CAPACITACIONES!A:E,5,0)</f>
        <v>Juan Manuel Diaz, Sebastian Jaramillo</v>
      </c>
      <c r="F1990" s="4" t="str">
        <f>+VLOOKUP($A1990,DATOS_CAPACITACIONES!A:F,6,0)</f>
        <v>William Fierro</v>
      </c>
      <c r="G1990" s="4" t="str">
        <f>+VLOOKUP($A1990,DATOS_CAPACITACIONES!A:G,7,0)</f>
        <v xml:space="preserve">Finca el Pilar </v>
      </c>
      <c r="H1990" s="5">
        <f>+VLOOKUP($A1990,DATOS_CAPACITACIONES!A:H,8,0)</f>
        <v>44527</v>
      </c>
      <c r="I1990" s="4">
        <f>+VLOOKUP($A1990,DATOS_CAPACITACIONES!A:I,9,0)</f>
        <v>120</v>
      </c>
      <c r="J1990" s="2">
        <v>40441358</v>
      </c>
      <c r="K1990" s="4" t="str">
        <f>+VLOOKUP($J1990,DATOS_PERSONAL!B:C,2,0)</f>
        <v>N/A</v>
      </c>
      <c r="L1990" s="4" t="str">
        <f>+VLOOKUP($J1990,DATOS_PERSONAL!B:D,3,0)</f>
        <v xml:space="preserve"> SARA </v>
      </c>
      <c r="M1990" s="4" t="str">
        <f>+VLOOKUP($J1990,DATOS_PERSONAL!B:E,4,0)</f>
        <v>GARCIA GONZALEZ</v>
      </c>
      <c r="N1990" s="4" t="str">
        <f>+VLOOKUP($J1990,DATOS_PERSONAL!B:F,5,0)</f>
        <v>PALMERAS CARARABO S.A.</v>
      </c>
      <c r="O1990" s="4">
        <f>+VLOOKUP($A1990,DATOS_CAPACITACIONES!A:N,11)</f>
        <v>94</v>
      </c>
      <c r="P1990" s="4">
        <f>+VLOOKUP($A1990,DATOS_CAPACITACIONES!A:L,12)</f>
        <v>94</v>
      </c>
      <c r="Q1990" s="3">
        <f t="shared" si="31"/>
        <v>1</v>
      </c>
    </row>
    <row r="1991" spans="1:17" ht="34.5" customHeight="1" x14ac:dyDescent="0.25">
      <c r="A1991" s="2">
        <v>83</v>
      </c>
      <c r="B1991" s="4" t="str">
        <f>+VLOOKUP($A1991,DATOS_CAPACITACIONES!A:B,2,0)</f>
        <v>Ambiental</v>
      </c>
      <c r="C1991" s="4" t="str">
        <f>+VLOOKUP($A1991,DATOS_CAPACITACIONES!A:C,3,0)</f>
        <v>Residuos sólidos, orden y aseo</v>
      </c>
      <c r="D1991" s="4" t="str">
        <f>+VLOOKUP($A1991,DATOS_CAPACITACIONES!A:D,4,0)</f>
        <v>Socialización dinámica acerca del adecuado manejo de los residuso sólidos peligrosos y no peligrosos, la importancia de la separación en la fuente y el orden y aseo de las áreas de trabajo.</v>
      </c>
      <c r="E1991" s="4" t="str">
        <f>+VLOOKUP($A1991,DATOS_CAPACITACIONES!A:E,5,0)</f>
        <v>Juan Manuel Diaz, Sebastian Jaramillo</v>
      </c>
      <c r="F1991" s="4" t="str">
        <f>+VLOOKUP($A1991,DATOS_CAPACITACIONES!A:F,6,0)</f>
        <v>William Fierro</v>
      </c>
      <c r="G1991" s="4" t="str">
        <f>+VLOOKUP($A1991,DATOS_CAPACITACIONES!A:G,7,0)</f>
        <v xml:space="preserve">Finca el Pilar </v>
      </c>
      <c r="H1991" s="5">
        <f>+VLOOKUP($A1991,DATOS_CAPACITACIONES!A:H,8,0)</f>
        <v>44527</v>
      </c>
      <c r="I1991" s="4">
        <f>+VLOOKUP($A1991,DATOS_CAPACITACIONES!A:I,9,0)</f>
        <v>120</v>
      </c>
      <c r="J1991" s="2">
        <v>1006822040</v>
      </c>
      <c r="K1991" s="4" t="str">
        <f>+VLOOKUP($J1991,DATOS_PERSONAL!B:C,2,0)</f>
        <v>N/A</v>
      </c>
      <c r="L1991" s="4" t="str">
        <f>+VLOOKUP($J1991,DATOS_PERSONAL!B:D,3,0)</f>
        <v>EIDER ORLANDO</v>
      </c>
      <c r="M1991" s="4" t="str">
        <f>+VLOOKUP($J1991,DATOS_PERSONAL!B:E,4,0)</f>
        <v>GARCIA</v>
      </c>
      <c r="N1991" s="4" t="str">
        <f>+VLOOKUP($J1991,DATOS_PERSONAL!B:F,5,0)</f>
        <v>OROBERLÍN S.A.S.</v>
      </c>
      <c r="O1991" s="4">
        <f>+VLOOKUP($A1991,DATOS_CAPACITACIONES!A:N,11)</f>
        <v>94</v>
      </c>
      <c r="P1991" s="4">
        <f>+VLOOKUP($A1991,DATOS_CAPACITACIONES!A:L,12)</f>
        <v>94</v>
      </c>
      <c r="Q1991" s="3">
        <f t="shared" si="31"/>
        <v>1</v>
      </c>
    </row>
    <row r="1992" spans="1:17" ht="34.5" customHeight="1" x14ac:dyDescent="0.25">
      <c r="A1992" s="2">
        <v>83</v>
      </c>
      <c r="B1992" s="4" t="str">
        <f>+VLOOKUP($A1992,DATOS_CAPACITACIONES!A:B,2,0)</f>
        <v>Ambiental</v>
      </c>
      <c r="C1992" s="4" t="str">
        <f>+VLOOKUP($A1992,DATOS_CAPACITACIONES!A:C,3,0)</f>
        <v>Residuos sólidos, orden y aseo</v>
      </c>
      <c r="D1992" s="4" t="str">
        <f>+VLOOKUP($A1992,DATOS_CAPACITACIONES!A:D,4,0)</f>
        <v>Socialización dinámica acerca del adecuado manejo de los residuso sólidos peligrosos y no peligrosos, la importancia de la separación en la fuente y el orden y aseo de las áreas de trabajo.</v>
      </c>
      <c r="E1992" s="4" t="str">
        <f>+VLOOKUP($A1992,DATOS_CAPACITACIONES!A:E,5,0)</f>
        <v>Juan Manuel Diaz, Sebastian Jaramillo</v>
      </c>
      <c r="F1992" s="4" t="str">
        <f>+VLOOKUP($A1992,DATOS_CAPACITACIONES!A:F,6,0)</f>
        <v>William Fierro</v>
      </c>
      <c r="G1992" s="4" t="str">
        <f>+VLOOKUP($A1992,DATOS_CAPACITACIONES!A:G,7,0)</f>
        <v xml:space="preserve">Finca el Pilar </v>
      </c>
      <c r="H1992" s="5">
        <f>+VLOOKUP($A1992,DATOS_CAPACITACIONES!A:H,8,0)</f>
        <v>44527</v>
      </c>
      <c r="I1992" s="4">
        <f>+VLOOKUP($A1992,DATOS_CAPACITACIONES!A:I,9,0)</f>
        <v>120</v>
      </c>
      <c r="J1992" s="2">
        <v>1121910048</v>
      </c>
      <c r="K1992" s="4" t="str">
        <f>+VLOOKUP($J1992,DATOS_PERSONAL!B:C,2,0)</f>
        <v>N/A</v>
      </c>
      <c r="L1992" s="4" t="str">
        <f>+VLOOKUP($J1992,DATOS_PERSONAL!B:D,3,0)</f>
        <v xml:space="preserve"> DEISY TATIANA</v>
      </c>
      <c r="M1992" s="4" t="str">
        <f>+VLOOKUP($J1992,DATOS_PERSONAL!B:E,4,0)</f>
        <v>DUARTE MORENO</v>
      </c>
      <c r="N1992" s="4" t="str">
        <f>+VLOOKUP($J1992,DATOS_PERSONAL!B:F,5,0)</f>
        <v>PALMERAS CARARABO S.A.</v>
      </c>
      <c r="O1992" s="4">
        <f>+VLOOKUP($A1992,DATOS_CAPACITACIONES!A:N,11)</f>
        <v>94</v>
      </c>
      <c r="P1992" s="4">
        <f>+VLOOKUP($A1992,DATOS_CAPACITACIONES!A:L,12)</f>
        <v>94</v>
      </c>
      <c r="Q1992" s="3">
        <f t="shared" si="31"/>
        <v>1</v>
      </c>
    </row>
    <row r="1993" spans="1:17" ht="34.5" customHeight="1" x14ac:dyDescent="0.25">
      <c r="A1993" s="2">
        <v>83</v>
      </c>
      <c r="B1993" s="4" t="str">
        <f>+VLOOKUP($A1993,DATOS_CAPACITACIONES!A:B,2,0)</f>
        <v>Ambiental</v>
      </c>
      <c r="C1993" s="4" t="str">
        <f>+VLOOKUP($A1993,DATOS_CAPACITACIONES!A:C,3,0)</f>
        <v>Residuos sólidos, orden y aseo</v>
      </c>
      <c r="D1993" s="4" t="str">
        <f>+VLOOKUP($A1993,DATOS_CAPACITACIONES!A:D,4,0)</f>
        <v>Socialización dinámica acerca del adecuado manejo de los residuso sólidos peligrosos y no peligrosos, la importancia de la separación en la fuente y el orden y aseo de las áreas de trabajo.</v>
      </c>
      <c r="E1993" s="4" t="str">
        <f>+VLOOKUP($A1993,DATOS_CAPACITACIONES!A:E,5,0)</f>
        <v>Juan Manuel Diaz, Sebastian Jaramillo</v>
      </c>
      <c r="F1993" s="4" t="str">
        <f>+VLOOKUP($A1993,DATOS_CAPACITACIONES!A:F,6,0)</f>
        <v>William Fierro</v>
      </c>
      <c r="G1993" s="4" t="str">
        <f>+VLOOKUP($A1993,DATOS_CAPACITACIONES!A:G,7,0)</f>
        <v xml:space="preserve">Finca el Pilar </v>
      </c>
      <c r="H1993" s="5">
        <f>+VLOOKUP($A1993,DATOS_CAPACITACIONES!A:H,8,0)</f>
        <v>44527</v>
      </c>
      <c r="I1993" s="4">
        <f>+VLOOKUP($A1993,DATOS_CAPACITACIONES!A:I,9,0)</f>
        <v>120</v>
      </c>
      <c r="J1993" s="2">
        <v>1007057960</v>
      </c>
      <c r="K1993" s="4" t="str">
        <f>+VLOOKUP($J1993,DATOS_PERSONAL!B:C,2,0)</f>
        <v>N/A</v>
      </c>
      <c r="L1993" s="4" t="str">
        <f>+VLOOKUP($J1993,DATOS_PERSONAL!B:D,3,0)</f>
        <v>WILSON ANDRES</v>
      </c>
      <c r="M1993" s="4" t="str">
        <f>+VLOOKUP($J1993,DATOS_PERSONAL!B:E,4,0)</f>
        <v>DIAZ BERNAL</v>
      </c>
      <c r="N1993" s="4" t="str">
        <f>+VLOOKUP($J1993,DATOS_PERSONAL!B:F,5,0)</f>
        <v>PALMERAS CARARABO S.A.</v>
      </c>
      <c r="O1993" s="4">
        <f>+VLOOKUP($A1993,DATOS_CAPACITACIONES!A:N,11)</f>
        <v>94</v>
      </c>
      <c r="P1993" s="4">
        <f>+VLOOKUP($A1993,DATOS_CAPACITACIONES!A:L,12)</f>
        <v>94</v>
      </c>
      <c r="Q1993" s="3">
        <f t="shared" si="31"/>
        <v>1</v>
      </c>
    </row>
    <row r="1994" spans="1:17" ht="34.5" customHeight="1" x14ac:dyDescent="0.25">
      <c r="A1994" s="2">
        <v>83</v>
      </c>
      <c r="B1994" s="4" t="str">
        <f>+VLOOKUP($A1994,DATOS_CAPACITACIONES!A:B,2,0)</f>
        <v>Ambiental</v>
      </c>
      <c r="C1994" s="4" t="str">
        <f>+VLOOKUP($A1994,DATOS_CAPACITACIONES!A:C,3,0)</f>
        <v>Residuos sólidos, orden y aseo</v>
      </c>
      <c r="D1994" s="4" t="str">
        <f>+VLOOKUP($A1994,DATOS_CAPACITACIONES!A:D,4,0)</f>
        <v>Socialización dinámica acerca del adecuado manejo de los residuso sólidos peligrosos y no peligrosos, la importancia de la separación en la fuente y el orden y aseo de las áreas de trabajo.</v>
      </c>
      <c r="E1994" s="4" t="str">
        <f>+VLOOKUP($A1994,DATOS_CAPACITACIONES!A:E,5,0)</f>
        <v>Juan Manuel Diaz, Sebastian Jaramillo</v>
      </c>
      <c r="F1994" s="4" t="str">
        <f>+VLOOKUP($A1994,DATOS_CAPACITACIONES!A:F,6,0)</f>
        <v>William Fierro</v>
      </c>
      <c r="G1994" s="4" t="str">
        <f>+VLOOKUP($A1994,DATOS_CAPACITACIONES!A:G,7,0)</f>
        <v xml:space="preserve">Finca el Pilar </v>
      </c>
      <c r="H1994" s="5">
        <f>+VLOOKUP($A1994,DATOS_CAPACITACIONES!A:H,8,0)</f>
        <v>44527</v>
      </c>
      <c r="I1994" s="4">
        <f>+VLOOKUP($A1994,DATOS_CAPACITACIONES!A:I,9,0)</f>
        <v>120</v>
      </c>
      <c r="J1994" s="2">
        <v>10187350</v>
      </c>
      <c r="K1994" s="4" t="str">
        <f>+VLOOKUP($J1994,DATOS_PERSONAL!B:C,2,0)</f>
        <v>N/A</v>
      </c>
      <c r="L1994" s="4" t="str">
        <f>+VLOOKUP($J1994,DATOS_PERSONAL!B:D,3,0)</f>
        <v>WILSON</v>
      </c>
      <c r="M1994" s="4" t="str">
        <f>+VLOOKUP($J1994,DATOS_PERSONAL!B:E,4,0)</f>
        <v>DIAZ BERNAL</v>
      </c>
      <c r="N1994" s="4" t="str">
        <f>+VLOOKUP($J1994,DATOS_PERSONAL!B:F,5,0)</f>
        <v>PALMERAS CARARABO S.A.</v>
      </c>
      <c r="O1994" s="4">
        <f>+VLOOKUP($A1994,DATOS_CAPACITACIONES!A:N,11)</f>
        <v>94</v>
      </c>
      <c r="P1994" s="4">
        <f>+VLOOKUP($A1994,DATOS_CAPACITACIONES!A:L,12)</f>
        <v>94</v>
      </c>
      <c r="Q1994" s="3">
        <f t="shared" si="31"/>
        <v>1</v>
      </c>
    </row>
    <row r="1995" spans="1:17" ht="34.5" customHeight="1" x14ac:dyDescent="0.25">
      <c r="A1995" s="2">
        <v>83</v>
      </c>
      <c r="B1995" s="4" t="str">
        <f>+VLOOKUP($A1995,DATOS_CAPACITACIONES!A:B,2,0)</f>
        <v>Ambiental</v>
      </c>
      <c r="C1995" s="4" t="str">
        <f>+VLOOKUP($A1995,DATOS_CAPACITACIONES!A:C,3,0)</f>
        <v>Residuos sólidos, orden y aseo</v>
      </c>
      <c r="D1995" s="4" t="str">
        <f>+VLOOKUP($A1995,DATOS_CAPACITACIONES!A:D,4,0)</f>
        <v>Socialización dinámica acerca del adecuado manejo de los residuso sólidos peligrosos y no peligrosos, la importancia de la separación en la fuente y el orden y aseo de las áreas de trabajo.</v>
      </c>
      <c r="E1995" s="4" t="str">
        <f>+VLOOKUP($A1995,DATOS_CAPACITACIONES!A:E,5,0)</f>
        <v>Juan Manuel Diaz, Sebastian Jaramillo</v>
      </c>
      <c r="F1995" s="4" t="str">
        <f>+VLOOKUP($A1995,DATOS_CAPACITACIONES!A:F,6,0)</f>
        <v>William Fierro</v>
      </c>
      <c r="G1995" s="4" t="str">
        <f>+VLOOKUP($A1995,DATOS_CAPACITACIONES!A:G,7,0)</f>
        <v xml:space="preserve">Finca el Pilar </v>
      </c>
      <c r="H1995" s="5">
        <f>+VLOOKUP($A1995,DATOS_CAPACITACIONES!A:H,8,0)</f>
        <v>44527</v>
      </c>
      <c r="I1995" s="4">
        <f>+VLOOKUP($A1995,DATOS_CAPACITACIONES!A:I,9,0)</f>
        <v>120</v>
      </c>
      <c r="J1995" s="2">
        <v>1122123721</v>
      </c>
      <c r="K1995" s="4">
        <f>+VLOOKUP($J1995,DATOS_PERSONAL!B:C,2,0)</f>
        <v>1549</v>
      </c>
      <c r="L1995" s="4" t="str">
        <f>+VLOOKUP($J1995,DATOS_PERSONAL!B:D,3,0)</f>
        <v>WALTER</v>
      </c>
      <c r="M1995" s="4" t="str">
        <f>+VLOOKUP($J1995,DATOS_PERSONAL!B:E,4,0)</f>
        <v>DIAZ BALANTA</v>
      </c>
      <c r="N1995" s="4" t="str">
        <f>+VLOOKUP($J1995,DATOS_PERSONAL!B:F,5,0)</f>
        <v>OROBERLÍN S.A.S.</v>
      </c>
      <c r="O1995" s="4">
        <f>+VLOOKUP($A1995,DATOS_CAPACITACIONES!A:N,11)</f>
        <v>94</v>
      </c>
      <c r="P1995" s="4">
        <f>+VLOOKUP($A1995,DATOS_CAPACITACIONES!A:L,12)</f>
        <v>94</v>
      </c>
      <c r="Q1995" s="3">
        <f t="shared" si="31"/>
        <v>1</v>
      </c>
    </row>
    <row r="1996" spans="1:17" ht="34.5" customHeight="1" x14ac:dyDescent="0.25">
      <c r="A1996" s="2">
        <v>83</v>
      </c>
      <c r="B1996" s="4" t="str">
        <f>+VLOOKUP($A1996,DATOS_CAPACITACIONES!A:B,2,0)</f>
        <v>Ambiental</v>
      </c>
      <c r="C1996" s="4" t="str">
        <f>+VLOOKUP($A1996,DATOS_CAPACITACIONES!A:C,3,0)</f>
        <v>Residuos sólidos, orden y aseo</v>
      </c>
      <c r="D1996" s="4" t="str">
        <f>+VLOOKUP($A1996,DATOS_CAPACITACIONES!A:D,4,0)</f>
        <v>Socialización dinámica acerca del adecuado manejo de los residuso sólidos peligrosos y no peligrosos, la importancia de la separación en la fuente y el orden y aseo de las áreas de trabajo.</v>
      </c>
      <c r="E1996" s="4" t="str">
        <f>+VLOOKUP($A1996,DATOS_CAPACITACIONES!A:E,5,0)</f>
        <v>Juan Manuel Diaz, Sebastian Jaramillo</v>
      </c>
      <c r="F1996" s="4" t="str">
        <f>+VLOOKUP($A1996,DATOS_CAPACITACIONES!A:F,6,0)</f>
        <v>William Fierro</v>
      </c>
      <c r="G1996" s="4" t="str">
        <f>+VLOOKUP($A1996,DATOS_CAPACITACIONES!A:G,7,0)</f>
        <v xml:space="preserve">Finca el Pilar </v>
      </c>
      <c r="H1996" s="5">
        <f>+VLOOKUP($A1996,DATOS_CAPACITACIONES!A:H,8,0)</f>
        <v>44527</v>
      </c>
      <c r="I1996" s="4">
        <f>+VLOOKUP($A1996,DATOS_CAPACITACIONES!A:I,9,0)</f>
        <v>120</v>
      </c>
      <c r="J1996" s="2">
        <v>38360656</v>
      </c>
      <c r="K1996" s="4">
        <f>+VLOOKUP($J1996,DATOS_PERSONAL!B:C,2,0)</f>
        <v>1039</v>
      </c>
      <c r="L1996" s="4" t="str">
        <f>+VLOOKUP($J1996,DATOS_PERSONAL!B:D,3,0)</f>
        <v>EMILCE</v>
      </c>
      <c r="M1996" s="4" t="str">
        <f>+VLOOKUP($J1996,DATOS_PERSONAL!B:E,4,0)</f>
        <v xml:space="preserve">CESPEDES CANAS </v>
      </c>
      <c r="N1996" s="4" t="str">
        <f>+VLOOKUP($J1996,DATOS_PERSONAL!B:F,5,0)</f>
        <v>OROBERLÍN S.A.S.</v>
      </c>
      <c r="O1996" s="4">
        <f>+VLOOKUP($A1996,DATOS_CAPACITACIONES!A:N,11)</f>
        <v>94</v>
      </c>
      <c r="P1996" s="4">
        <f>+VLOOKUP($A1996,DATOS_CAPACITACIONES!A:L,12)</f>
        <v>94</v>
      </c>
      <c r="Q1996" s="3">
        <f t="shared" si="31"/>
        <v>1</v>
      </c>
    </row>
    <row r="1997" spans="1:17" ht="34.5" customHeight="1" x14ac:dyDescent="0.25">
      <c r="A1997" s="2">
        <v>83</v>
      </c>
      <c r="B1997" s="4" t="str">
        <f>+VLOOKUP($A1997,DATOS_CAPACITACIONES!A:B,2,0)</f>
        <v>Ambiental</v>
      </c>
      <c r="C1997" s="4" t="str">
        <f>+VLOOKUP($A1997,DATOS_CAPACITACIONES!A:C,3,0)</f>
        <v>Residuos sólidos, orden y aseo</v>
      </c>
      <c r="D1997" s="4" t="str">
        <f>+VLOOKUP($A1997,DATOS_CAPACITACIONES!A:D,4,0)</f>
        <v>Socialización dinámica acerca del adecuado manejo de los residuso sólidos peligrosos y no peligrosos, la importancia de la separación en la fuente y el orden y aseo de las áreas de trabajo.</v>
      </c>
      <c r="E1997" s="4" t="str">
        <f>+VLOOKUP($A1997,DATOS_CAPACITACIONES!A:E,5,0)</f>
        <v>Juan Manuel Diaz, Sebastian Jaramillo</v>
      </c>
      <c r="F1997" s="4" t="str">
        <f>+VLOOKUP($A1997,DATOS_CAPACITACIONES!A:F,6,0)</f>
        <v>William Fierro</v>
      </c>
      <c r="G1997" s="4" t="str">
        <f>+VLOOKUP($A1997,DATOS_CAPACITACIONES!A:G,7,0)</f>
        <v xml:space="preserve">Finca el Pilar </v>
      </c>
      <c r="H1997" s="5">
        <f>+VLOOKUP($A1997,DATOS_CAPACITACIONES!A:H,8,0)</f>
        <v>44527</v>
      </c>
      <c r="I1997" s="4">
        <f>+VLOOKUP($A1997,DATOS_CAPACITACIONES!A:I,9,0)</f>
        <v>120</v>
      </c>
      <c r="J1997" s="2">
        <v>1122123512</v>
      </c>
      <c r="K1997" s="4" t="str">
        <f>+VLOOKUP($J1997,DATOS_PERSONAL!B:C,2,0)</f>
        <v>N/A</v>
      </c>
      <c r="L1997" s="4" t="str">
        <f>+VLOOKUP($J1997,DATOS_PERSONAL!B:D,3,0)</f>
        <v xml:space="preserve"> SANDRA MARCELA </v>
      </c>
      <c r="M1997" s="4" t="str">
        <f>+VLOOKUP($J1997,DATOS_PERSONAL!B:E,4,0)</f>
        <v>CARO MORA</v>
      </c>
      <c r="N1997" s="4" t="str">
        <f>+VLOOKUP($J1997,DATOS_PERSONAL!B:F,5,0)</f>
        <v>PALMERAS CARARABO S.A.</v>
      </c>
      <c r="O1997" s="4">
        <f>+VLOOKUP($A1997,DATOS_CAPACITACIONES!A:N,11)</f>
        <v>94</v>
      </c>
      <c r="P1997" s="4">
        <f>+VLOOKUP($A1997,DATOS_CAPACITACIONES!A:L,12)</f>
        <v>94</v>
      </c>
      <c r="Q1997" s="3">
        <f t="shared" si="31"/>
        <v>1</v>
      </c>
    </row>
    <row r="1998" spans="1:17" ht="34.5" customHeight="1" x14ac:dyDescent="0.25">
      <c r="A1998" s="2">
        <v>83</v>
      </c>
      <c r="B1998" s="4" t="str">
        <f>+VLOOKUP($A1998,DATOS_CAPACITACIONES!A:B,2,0)</f>
        <v>Ambiental</v>
      </c>
      <c r="C1998" s="4" t="str">
        <f>+VLOOKUP($A1998,DATOS_CAPACITACIONES!A:C,3,0)</f>
        <v>Residuos sólidos, orden y aseo</v>
      </c>
      <c r="D1998" s="4" t="str">
        <f>+VLOOKUP($A1998,DATOS_CAPACITACIONES!A:D,4,0)</f>
        <v>Socialización dinámica acerca del adecuado manejo de los residuso sólidos peligrosos y no peligrosos, la importancia de la separación en la fuente y el orden y aseo de las áreas de trabajo.</v>
      </c>
      <c r="E1998" s="4" t="str">
        <f>+VLOOKUP($A1998,DATOS_CAPACITACIONES!A:E,5,0)</f>
        <v>Juan Manuel Diaz, Sebastian Jaramillo</v>
      </c>
      <c r="F1998" s="4" t="str">
        <f>+VLOOKUP($A1998,DATOS_CAPACITACIONES!A:F,6,0)</f>
        <v>William Fierro</v>
      </c>
      <c r="G1998" s="4" t="str">
        <f>+VLOOKUP($A1998,DATOS_CAPACITACIONES!A:G,7,0)</f>
        <v xml:space="preserve">Finca el Pilar </v>
      </c>
      <c r="H1998" s="5">
        <f>+VLOOKUP($A1998,DATOS_CAPACITACIONES!A:H,8,0)</f>
        <v>44527</v>
      </c>
      <c r="I1998" s="4">
        <f>+VLOOKUP($A1998,DATOS_CAPACITACIONES!A:I,9,0)</f>
        <v>120</v>
      </c>
      <c r="J1998" s="2">
        <v>1103219172</v>
      </c>
      <c r="K1998" s="4">
        <f>+VLOOKUP($J1998,DATOS_PERSONAL!B:C,2,0)</f>
        <v>1230</v>
      </c>
      <c r="L1998" s="4" t="str">
        <f>+VLOOKUP($J1998,DATOS_PERSONAL!B:D,3,0)</f>
        <v>PABLO SEGUNDO</v>
      </c>
      <c r="M1998" s="4" t="str">
        <f>+VLOOKUP($J1998,DATOS_PERSONAL!B:E,4,0)</f>
        <v xml:space="preserve">CARDENAS MUÑOZ </v>
      </c>
      <c r="N1998" s="4" t="str">
        <f>+VLOOKUP($J1998,DATOS_PERSONAL!B:F,5,0)</f>
        <v>OROBERLÍN S.A.S.</v>
      </c>
      <c r="O1998" s="4">
        <f>+VLOOKUP($A1998,DATOS_CAPACITACIONES!A:N,11)</f>
        <v>94</v>
      </c>
      <c r="P1998" s="4">
        <f>+VLOOKUP($A1998,DATOS_CAPACITACIONES!A:L,12)</f>
        <v>94</v>
      </c>
      <c r="Q1998" s="3">
        <f t="shared" si="31"/>
        <v>1</v>
      </c>
    </row>
    <row r="1999" spans="1:17" ht="34.5" customHeight="1" x14ac:dyDescent="0.25">
      <c r="A1999" s="2">
        <v>83</v>
      </c>
      <c r="B1999" s="4" t="str">
        <f>+VLOOKUP($A1999,DATOS_CAPACITACIONES!A:B,2,0)</f>
        <v>Ambiental</v>
      </c>
      <c r="C1999" s="4" t="str">
        <f>+VLOOKUP($A1999,DATOS_CAPACITACIONES!A:C,3,0)</f>
        <v>Residuos sólidos, orden y aseo</v>
      </c>
      <c r="D1999" s="4" t="str">
        <f>+VLOOKUP($A1999,DATOS_CAPACITACIONES!A:D,4,0)</f>
        <v>Socialización dinámica acerca del adecuado manejo de los residuso sólidos peligrosos y no peligrosos, la importancia de la separación en la fuente y el orden y aseo de las áreas de trabajo.</v>
      </c>
      <c r="E1999" s="4" t="str">
        <f>+VLOOKUP($A1999,DATOS_CAPACITACIONES!A:E,5,0)</f>
        <v>Juan Manuel Diaz, Sebastian Jaramillo</v>
      </c>
      <c r="F1999" s="4" t="str">
        <f>+VLOOKUP($A1999,DATOS_CAPACITACIONES!A:F,6,0)</f>
        <v>William Fierro</v>
      </c>
      <c r="G1999" s="4" t="str">
        <f>+VLOOKUP($A1999,DATOS_CAPACITACIONES!A:G,7,0)</f>
        <v xml:space="preserve">Finca el Pilar </v>
      </c>
      <c r="H1999" s="5">
        <f>+VLOOKUP($A1999,DATOS_CAPACITACIONES!A:H,8,0)</f>
        <v>44527</v>
      </c>
      <c r="I1999" s="4">
        <f>+VLOOKUP($A1999,DATOS_CAPACITACIONES!A:I,9,0)</f>
        <v>120</v>
      </c>
      <c r="J1999" s="2">
        <v>7278364</v>
      </c>
      <c r="K1999" s="4">
        <f>+VLOOKUP($J1999,DATOS_PERSONAL!B:C,2,0)</f>
        <v>1001</v>
      </c>
      <c r="L1999" s="4" t="str">
        <f>+VLOOKUP($J1999,DATOS_PERSONAL!B:D,3,0)</f>
        <v xml:space="preserve"> OROSMAN</v>
      </c>
      <c r="M1999" s="4" t="str">
        <f>+VLOOKUP($J1999,DATOS_PERSONAL!B:E,4,0)</f>
        <v>BUITRAGO</v>
      </c>
      <c r="N1999" s="4" t="str">
        <f>+VLOOKUP($J1999,DATOS_PERSONAL!B:F,5,0)</f>
        <v>OROBERLÍN S.A.S.</v>
      </c>
      <c r="O1999" s="4">
        <f>+VLOOKUP($A1999,DATOS_CAPACITACIONES!A:N,11)</f>
        <v>94</v>
      </c>
      <c r="P1999" s="4">
        <f>+VLOOKUP($A1999,DATOS_CAPACITACIONES!A:L,12)</f>
        <v>94</v>
      </c>
      <c r="Q1999" s="3">
        <f t="shared" si="31"/>
        <v>1</v>
      </c>
    </row>
    <row r="2000" spans="1:17" ht="34.5" customHeight="1" x14ac:dyDescent="0.25">
      <c r="A2000" s="2">
        <v>83</v>
      </c>
      <c r="B2000" s="4" t="str">
        <f>+VLOOKUP($A2000,DATOS_CAPACITACIONES!A:B,2,0)</f>
        <v>Ambiental</v>
      </c>
      <c r="C2000" s="4" t="str">
        <f>+VLOOKUP($A2000,DATOS_CAPACITACIONES!A:C,3,0)</f>
        <v>Residuos sólidos, orden y aseo</v>
      </c>
      <c r="D2000" s="4" t="str">
        <f>+VLOOKUP($A2000,DATOS_CAPACITACIONES!A:D,4,0)</f>
        <v>Socialización dinámica acerca del adecuado manejo de los residuso sólidos peligrosos y no peligrosos, la importancia de la separación en la fuente y el orden y aseo de las áreas de trabajo.</v>
      </c>
      <c r="E2000" s="4" t="str">
        <f>+VLOOKUP($A2000,DATOS_CAPACITACIONES!A:E,5,0)</f>
        <v>Juan Manuel Diaz, Sebastian Jaramillo</v>
      </c>
      <c r="F2000" s="4" t="str">
        <f>+VLOOKUP($A2000,DATOS_CAPACITACIONES!A:F,6,0)</f>
        <v>William Fierro</v>
      </c>
      <c r="G2000" s="4" t="str">
        <f>+VLOOKUP($A2000,DATOS_CAPACITACIONES!A:G,7,0)</f>
        <v xml:space="preserve">Finca el Pilar </v>
      </c>
      <c r="H2000" s="5">
        <f>+VLOOKUP($A2000,DATOS_CAPACITACIONES!A:H,8,0)</f>
        <v>44527</v>
      </c>
      <c r="I2000" s="4">
        <f>+VLOOKUP($A2000,DATOS_CAPACITACIONES!A:I,9,0)</f>
        <v>120</v>
      </c>
      <c r="J2000" s="2">
        <v>17345837</v>
      </c>
      <c r="K2000" s="4">
        <f>+VLOOKUP($J2000,DATOS_PERSONAL!B:C,2,0)</f>
        <v>1240</v>
      </c>
      <c r="L2000" s="4" t="str">
        <f>+VLOOKUP($J2000,DATOS_PERSONAL!B:D,3,0)</f>
        <v>GUILLERMO ANTONIO</v>
      </c>
      <c r="M2000" s="4" t="str">
        <f>+VLOOKUP($J2000,DATOS_PERSONAL!B:E,4,0)</f>
        <v xml:space="preserve">BRAVO </v>
      </c>
      <c r="N2000" s="4" t="str">
        <f>+VLOOKUP($J2000,DATOS_PERSONAL!B:F,5,0)</f>
        <v>OROBERLÍN S.A.S.</v>
      </c>
      <c r="O2000" s="4">
        <f>+VLOOKUP($A2000,DATOS_CAPACITACIONES!A:N,11)</f>
        <v>94</v>
      </c>
      <c r="P2000" s="4">
        <f>+VLOOKUP($A2000,DATOS_CAPACITACIONES!A:L,12)</f>
        <v>94</v>
      </c>
      <c r="Q2000" s="3">
        <f t="shared" si="31"/>
        <v>1</v>
      </c>
    </row>
    <row r="2001" spans="1:17" ht="34.5" customHeight="1" x14ac:dyDescent="0.25">
      <c r="A2001" s="2">
        <v>83</v>
      </c>
      <c r="B2001" s="4" t="str">
        <f>+VLOOKUP($A2001,DATOS_CAPACITACIONES!A:B,2,0)</f>
        <v>Ambiental</v>
      </c>
      <c r="C2001" s="4" t="str">
        <f>+VLOOKUP($A2001,DATOS_CAPACITACIONES!A:C,3,0)</f>
        <v>Residuos sólidos, orden y aseo</v>
      </c>
      <c r="D2001" s="4" t="str">
        <f>+VLOOKUP($A2001,DATOS_CAPACITACIONES!A:D,4,0)</f>
        <v>Socialización dinámica acerca del adecuado manejo de los residuso sólidos peligrosos y no peligrosos, la importancia de la separación en la fuente y el orden y aseo de las áreas de trabajo.</v>
      </c>
      <c r="E2001" s="4" t="str">
        <f>+VLOOKUP($A2001,DATOS_CAPACITACIONES!A:E,5,0)</f>
        <v>Juan Manuel Diaz, Sebastian Jaramillo</v>
      </c>
      <c r="F2001" s="4" t="str">
        <f>+VLOOKUP($A2001,DATOS_CAPACITACIONES!A:F,6,0)</f>
        <v>William Fierro</v>
      </c>
      <c r="G2001" s="4" t="str">
        <f>+VLOOKUP($A2001,DATOS_CAPACITACIONES!A:G,7,0)</f>
        <v xml:space="preserve">Finca el Pilar </v>
      </c>
      <c r="H2001" s="5">
        <f>+VLOOKUP($A2001,DATOS_CAPACITACIONES!A:H,8,0)</f>
        <v>44527</v>
      </c>
      <c r="I2001" s="4">
        <f>+VLOOKUP($A2001,DATOS_CAPACITACIONES!A:I,9,0)</f>
        <v>120</v>
      </c>
      <c r="J2001" s="2">
        <v>1006697383</v>
      </c>
      <c r="K2001" s="4">
        <f>+VLOOKUP($J2001,DATOS_PERSONAL!B:C,2,0)</f>
        <v>1535</v>
      </c>
      <c r="L2001" s="4" t="str">
        <f>+VLOOKUP($J2001,DATOS_PERSONAL!B:D,3,0)</f>
        <v>DIANA SOFIA</v>
      </c>
      <c r="M2001" s="4" t="str">
        <f>+VLOOKUP($J2001,DATOS_PERSONAL!B:E,4,0)</f>
        <v xml:space="preserve">BLANCO ANDRADE </v>
      </c>
      <c r="N2001" s="4" t="str">
        <f>+VLOOKUP($J2001,DATOS_PERSONAL!B:F,5,0)</f>
        <v>OROBERLÍN S.A.S.</v>
      </c>
      <c r="O2001" s="4">
        <f>+VLOOKUP($A2001,DATOS_CAPACITACIONES!A:N,11)</f>
        <v>94</v>
      </c>
      <c r="P2001" s="4">
        <f>+VLOOKUP($A2001,DATOS_CAPACITACIONES!A:L,12)</f>
        <v>94</v>
      </c>
      <c r="Q2001" s="3">
        <f t="shared" si="31"/>
        <v>1</v>
      </c>
    </row>
    <row r="2002" spans="1:17" ht="34.5" customHeight="1" x14ac:dyDescent="0.25">
      <c r="A2002" s="2">
        <v>83</v>
      </c>
      <c r="B2002" s="4" t="str">
        <f>+VLOOKUP($A2002,DATOS_CAPACITACIONES!A:B,2,0)</f>
        <v>Ambiental</v>
      </c>
      <c r="C2002" s="4" t="str">
        <f>+VLOOKUP($A2002,DATOS_CAPACITACIONES!A:C,3,0)</f>
        <v>Residuos sólidos, orden y aseo</v>
      </c>
      <c r="D2002" s="4" t="str">
        <f>+VLOOKUP($A2002,DATOS_CAPACITACIONES!A:D,4,0)</f>
        <v>Socialización dinámica acerca del adecuado manejo de los residuso sólidos peligrosos y no peligrosos, la importancia de la separación en la fuente y el orden y aseo de las áreas de trabajo.</v>
      </c>
      <c r="E2002" s="4" t="str">
        <f>+VLOOKUP($A2002,DATOS_CAPACITACIONES!A:E,5,0)</f>
        <v>Juan Manuel Diaz, Sebastian Jaramillo</v>
      </c>
      <c r="F2002" s="4" t="str">
        <f>+VLOOKUP($A2002,DATOS_CAPACITACIONES!A:F,6,0)</f>
        <v>William Fierro</v>
      </c>
      <c r="G2002" s="4" t="str">
        <f>+VLOOKUP($A2002,DATOS_CAPACITACIONES!A:G,7,0)</f>
        <v xml:space="preserve">Finca el Pilar </v>
      </c>
      <c r="H2002" s="5">
        <f>+VLOOKUP($A2002,DATOS_CAPACITACIONES!A:H,8,0)</f>
        <v>44527</v>
      </c>
      <c r="I2002" s="4">
        <f>+VLOOKUP($A2002,DATOS_CAPACITACIONES!A:I,9,0)</f>
        <v>120</v>
      </c>
      <c r="J2002" s="2">
        <v>11323827</v>
      </c>
      <c r="K2002" s="4" t="str">
        <f>+VLOOKUP($J2002,DATOS_PERSONAL!B:C,2,0)</f>
        <v>N/A</v>
      </c>
      <c r="L2002" s="4" t="str">
        <f>+VLOOKUP($J2002,DATOS_PERSONAL!B:D,3,0)</f>
        <v>ARQUIMEDES</v>
      </c>
      <c r="M2002" s="4" t="str">
        <f>+VLOOKUP($J2002,DATOS_PERSONAL!B:E,4,0)</f>
        <v>BERNAL</v>
      </c>
      <c r="N2002" s="4" t="str">
        <f>+VLOOKUP($J2002,DATOS_PERSONAL!B:F,5,0)</f>
        <v>PALMERAS CARARABO S.A.</v>
      </c>
      <c r="O2002" s="4">
        <f>+VLOOKUP($A2002,DATOS_CAPACITACIONES!A:N,11)</f>
        <v>94</v>
      </c>
      <c r="P2002" s="4">
        <f>+VLOOKUP($A2002,DATOS_CAPACITACIONES!A:L,12)</f>
        <v>94</v>
      </c>
      <c r="Q2002" s="3">
        <f t="shared" si="31"/>
        <v>1</v>
      </c>
    </row>
    <row r="2003" spans="1:17" ht="34.5" customHeight="1" x14ac:dyDescent="0.25">
      <c r="A2003" s="2">
        <v>83</v>
      </c>
      <c r="B2003" s="4" t="str">
        <f>+VLOOKUP($A2003,DATOS_CAPACITACIONES!A:B,2,0)</f>
        <v>Ambiental</v>
      </c>
      <c r="C2003" s="4" t="str">
        <f>+VLOOKUP($A2003,DATOS_CAPACITACIONES!A:C,3,0)</f>
        <v>Residuos sólidos, orden y aseo</v>
      </c>
      <c r="D2003" s="4" t="str">
        <f>+VLOOKUP($A2003,DATOS_CAPACITACIONES!A:D,4,0)</f>
        <v>Socialización dinámica acerca del adecuado manejo de los residuso sólidos peligrosos y no peligrosos, la importancia de la separación en la fuente y el orden y aseo de las áreas de trabajo.</v>
      </c>
      <c r="E2003" s="4" t="str">
        <f>+VLOOKUP($A2003,DATOS_CAPACITACIONES!A:E,5,0)</f>
        <v>Juan Manuel Diaz, Sebastian Jaramillo</v>
      </c>
      <c r="F2003" s="4" t="str">
        <f>+VLOOKUP($A2003,DATOS_CAPACITACIONES!A:F,6,0)</f>
        <v>William Fierro</v>
      </c>
      <c r="G2003" s="4" t="str">
        <f>+VLOOKUP($A2003,DATOS_CAPACITACIONES!A:G,7,0)</f>
        <v xml:space="preserve">Finca el Pilar </v>
      </c>
      <c r="H2003" s="5">
        <f>+VLOOKUP($A2003,DATOS_CAPACITACIONES!A:H,8,0)</f>
        <v>44527</v>
      </c>
      <c r="I2003" s="4">
        <f>+VLOOKUP($A2003,DATOS_CAPACITACIONES!A:I,9,0)</f>
        <v>120</v>
      </c>
      <c r="J2003" s="2">
        <v>1193531410</v>
      </c>
      <c r="K2003" s="4">
        <f>+VLOOKUP($J2003,DATOS_PERSONAL!B:C,2,0)</f>
        <v>1544</v>
      </c>
      <c r="L2003" s="4" t="str">
        <f>+VLOOKUP($J2003,DATOS_PERSONAL!B:D,3,0)</f>
        <v>SARA DANIELA</v>
      </c>
      <c r="M2003" s="4" t="str">
        <f>+VLOOKUP($J2003,DATOS_PERSONAL!B:E,4,0)</f>
        <v xml:space="preserve">BELTRAN MORENO </v>
      </c>
      <c r="N2003" s="4" t="str">
        <f>+VLOOKUP($J2003,DATOS_PERSONAL!B:F,5,0)</f>
        <v>OROBERLÍN S.A.S.</v>
      </c>
      <c r="O2003" s="4">
        <f>+VLOOKUP($A2003,DATOS_CAPACITACIONES!A:N,11)</f>
        <v>94</v>
      </c>
      <c r="P2003" s="4">
        <f>+VLOOKUP($A2003,DATOS_CAPACITACIONES!A:L,12)</f>
        <v>94</v>
      </c>
      <c r="Q2003" s="3">
        <f t="shared" si="31"/>
        <v>1</v>
      </c>
    </row>
    <row r="2004" spans="1:17" ht="34.5" customHeight="1" x14ac:dyDescent="0.25">
      <c r="A2004" s="2">
        <v>83</v>
      </c>
      <c r="B2004" s="4" t="str">
        <f>+VLOOKUP($A2004,DATOS_CAPACITACIONES!A:B,2,0)</f>
        <v>Ambiental</v>
      </c>
      <c r="C2004" s="4" t="str">
        <f>+VLOOKUP($A2004,DATOS_CAPACITACIONES!A:C,3,0)</f>
        <v>Residuos sólidos, orden y aseo</v>
      </c>
      <c r="D2004" s="4" t="str">
        <f>+VLOOKUP($A2004,DATOS_CAPACITACIONES!A:D,4,0)</f>
        <v>Socialización dinámica acerca del adecuado manejo de los residuso sólidos peligrosos y no peligrosos, la importancia de la separación en la fuente y el orden y aseo de las áreas de trabajo.</v>
      </c>
      <c r="E2004" s="4" t="str">
        <f>+VLOOKUP($A2004,DATOS_CAPACITACIONES!A:E,5,0)</f>
        <v>Juan Manuel Diaz, Sebastian Jaramillo</v>
      </c>
      <c r="F2004" s="4" t="str">
        <f>+VLOOKUP($A2004,DATOS_CAPACITACIONES!A:F,6,0)</f>
        <v>William Fierro</v>
      </c>
      <c r="G2004" s="4" t="str">
        <f>+VLOOKUP($A2004,DATOS_CAPACITACIONES!A:G,7,0)</f>
        <v xml:space="preserve">Finca el Pilar </v>
      </c>
      <c r="H2004" s="5">
        <f>+VLOOKUP($A2004,DATOS_CAPACITACIONES!A:H,8,0)</f>
        <v>44527</v>
      </c>
      <c r="I2004" s="4">
        <f>+VLOOKUP($A2004,DATOS_CAPACITACIONES!A:I,9,0)</f>
        <v>120</v>
      </c>
      <c r="J2004" s="2">
        <v>1106333245</v>
      </c>
      <c r="K2004" s="4" t="str">
        <f>+VLOOKUP($J2004,DATOS_PERSONAL!B:C,2,0)</f>
        <v>N/A</v>
      </c>
      <c r="L2004" s="4" t="str">
        <f>+VLOOKUP($J2004,DATOS_PERSONAL!B:D,3,0)</f>
        <v xml:space="preserve">NUBIA ESPERANZA </v>
      </c>
      <c r="M2004" s="4" t="str">
        <f>+VLOOKUP($J2004,DATOS_PERSONAL!B:E,4,0)</f>
        <v>BELTRAN ECHEVERRY</v>
      </c>
      <c r="N2004" s="4" t="str">
        <f>+VLOOKUP($J2004,DATOS_PERSONAL!B:F,5,0)</f>
        <v>PALMERAS CARARABO S.A.</v>
      </c>
      <c r="O2004" s="4">
        <f>+VLOOKUP($A2004,DATOS_CAPACITACIONES!A:N,11)</f>
        <v>94</v>
      </c>
      <c r="P2004" s="4">
        <f>+VLOOKUP($A2004,DATOS_CAPACITACIONES!A:L,12)</f>
        <v>94</v>
      </c>
      <c r="Q2004" s="3">
        <f t="shared" si="31"/>
        <v>1</v>
      </c>
    </row>
    <row r="2005" spans="1:17" ht="34.5" customHeight="1" x14ac:dyDescent="0.25">
      <c r="A2005" s="2">
        <v>83</v>
      </c>
      <c r="B2005" s="4" t="str">
        <f>+VLOOKUP($A2005,DATOS_CAPACITACIONES!A:B,2,0)</f>
        <v>Ambiental</v>
      </c>
      <c r="C2005" s="4" t="str">
        <f>+VLOOKUP($A2005,DATOS_CAPACITACIONES!A:C,3,0)</f>
        <v>Residuos sólidos, orden y aseo</v>
      </c>
      <c r="D2005" s="4" t="str">
        <f>+VLOOKUP($A2005,DATOS_CAPACITACIONES!A:D,4,0)</f>
        <v>Socialización dinámica acerca del adecuado manejo de los residuso sólidos peligrosos y no peligrosos, la importancia de la separación en la fuente y el orden y aseo de las áreas de trabajo.</v>
      </c>
      <c r="E2005" s="4" t="str">
        <f>+VLOOKUP($A2005,DATOS_CAPACITACIONES!A:E,5,0)</f>
        <v>Juan Manuel Diaz, Sebastian Jaramillo</v>
      </c>
      <c r="F2005" s="4" t="str">
        <f>+VLOOKUP($A2005,DATOS_CAPACITACIONES!A:F,6,0)</f>
        <v>William Fierro</v>
      </c>
      <c r="G2005" s="4" t="str">
        <f>+VLOOKUP($A2005,DATOS_CAPACITACIONES!A:G,7,0)</f>
        <v xml:space="preserve">Finca el Pilar </v>
      </c>
      <c r="H2005" s="5">
        <f>+VLOOKUP($A2005,DATOS_CAPACITACIONES!A:H,8,0)</f>
        <v>44527</v>
      </c>
      <c r="I2005" s="4">
        <f>+VLOOKUP($A2005,DATOS_CAPACITACIONES!A:I,9,0)</f>
        <v>120</v>
      </c>
      <c r="J2005" s="2">
        <v>1123510036</v>
      </c>
      <c r="K2005" s="4" t="str">
        <f>+VLOOKUP($J2005,DATOS_PERSONAL!B:C,2,0)</f>
        <v>N/A</v>
      </c>
      <c r="L2005" s="4" t="str">
        <f>+VLOOKUP($J2005,DATOS_PERSONAL!B:D,3,0)</f>
        <v xml:space="preserve">KARINA </v>
      </c>
      <c r="M2005" s="4" t="str">
        <f>+VLOOKUP($J2005,DATOS_PERSONAL!B:E,4,0)</f>
        <v>BELLO GUTIERREZ</v>
      </c>
      <c r="N2005" s="4" t="str">
        <f>+VLOOKUP($J2005,DATOS_PERSONAL!B:F,5,0)</f>
        <v>OROBERLÍN S.A.S.</v>
      </c>
      <c r="O2005" s="4">
        <f>+VLOOKUP($A2005,DATOS_CAPACITACIONES!A:N,11)</f>
        <v>94</v>
      </c>
      <c r="P2005" s="4">
        <f>+VLOOKUP($A2005,DATOS_CAPACITACIONES!A:L,12)</f>
        <v>94</v>
      </c>
      <c r="Q2005" s="3">
        <f t="shared" si="31"/>
        <v>1</v>
      </c>
    </row>
    <row r="2006" spans="1:17" ht="34.5" customHeight="1" x14ac:dyDescent="0.25">
      <c r="A2006" s="2">
        <v>83</v>
      </c>
      <c r="B2006" s="4" t="str">
        <f>+VLOOKUP($A2006,DATOS_CAPACITACIONES!A:B,2,0)</f>
        <v>Ambiental</v>
      </c>
      <c r="C2006" s="4" t="str">
        <f>+VLOOKUP($A2006,DATOS_CAPACITACIONES!A:C,3,0)</f>
        <v>Residuos sólidos, orden y aseo</v>
      </c>
      <c r="D2006" s="4" t="str">
        <f>+VLOOKUP($A2006,DATOS_CAPACITACIONES!A:D,4,0)</f>
        <v>Socialización dinámica acerca del adecuado manejo de los residuso sólidos peligrosos y no peligrosos, la importancia de la separación en la fuente y el orden y aseo de las áreas de trabajo.</v>
      </c>
      <c r="E2006" s="4" t="str">
        <f>+VLOOKUP($A2006,DATOS_CAPACITACIONES!A:E,5,0)</f>
        <v>Juan Manuel Diaz, Sebastian Jaramillo</v>
      </c>
      <c r="F2006" s="4" t="str">
        <f>+VLOOKUP($A2006,DATOS_CAPACITACIONES!A:F,6,0)</f>
        <v>William Fierro</v>
      </c>
      <c r="G2006" s="4" t="str">
        <f>+VLOOKUP($A2006,DATOS_CAPACITACIONES!A:G,7,0)</f>
        <v xml:space="preserve">Finca el Pilar </v>
      </c>
      <c r="H2006" s="5">
        <f>+VLOOKUP($A2006,DATOS_CAPACITACIONES!A:H,8,0)</f>
        <v>44527</v>
      </c>
      <c r="I2006" s="4">
        <f>+VLOOKUP($A2006,DATOS_CAPACITACIONES!A:I,9,0)</f>
        <v>120</v>
      </c>
      <c r="J2006" s="2">
        <v>19618655</v>
      </c>
      <c r="K2006" s="4">
        <f>+VLOOKUP($J2006,DATOS_PERSONAL!B:C,2,0)</f>
        <v>1551</v>
      </c>
      <c r="L2006" s="4" t="str">
        <f>+VLOOKUP($J2006,DATOS_PERSONAL!B:D,3,0)</f>
        <v>WILMAN ANTONIO</v>
      </c>
      <c r="M2006" s="4" t="str">
        <f>+VLOOKUP($J2006,DATOS_PERSONAL!B:E,4,0)</f>
        <v>BARRETO MARTINEZ</v>
      </c>
      <c r="N2006" s="4" t="str">
        <f>+VLOOKUP($J2006,DATOS_PERSONAL!B:F,5,0)</f>
        <v>OROBERLÍN S.A.S.</v>
      </c>
      <c r="O2006" s="4">
        <f>+VLOOKUP($A2006,DATOS_CAPACITACIONES!A:N,11)</f>
        <v>94</v>
      </c>
      <c r="P2006" s="4">
        <f>+VLOOKUP($A2006,DATOS_CAPACITACIONES!A:L,12)</f>
        <v>94</v>
      </c>
      <c r="Q2006" s="3">
        <f t="shared" si="31"/>
        <v>1</v>
      </c>
    </row>
    <row r="2007" spans="1:17" ht="34.5" customHeight="1" x14ac:dyDescent="0.25">
      <c r="A2007" s="2">
        <v>83</v>
      </c>
      <c r="B2007" s="4" t="str">
        <f>+VLOOKUP($A2007,DATOS_CAPACITACIONES!A:B,2,0)</f>
        <v>Ambiental</v>
      </c>
      <c r="C2007" s="4" t="str">
        <f>+VLOOKUP($A2007,DATOS_CAPACITACIONES!A:C,3,0)</f>
        <v>Residuos sólidos, orden y aseo</v>
      </c>
      <c r="D2007" s="4" t="str">
        <f>+VLOOKUP($A2007,DATOS_CAPACITACIONES!A:D,4,0)</f>
        <v>Socialización dinámica acerca del adecuado manejo de los residuso sólidos peligrosos y no peligrosos, la importancia de la separación en la fuente y el orden y aseo de las áreas de trabajo.</v>
      </c>
      <c r="E2007" s="4" t="str">
        <f>+VLOOKUP($A2007,DATOS_CAPACITACIONES!A:E,5,0)</f>
        <v>Juan Manuel Diaz, Sebastian Jaramillo</v>
      </c>
      <c r="F2007" s="4" t="str">
        <f>+VLOOKUP($A2007,DATOS_CAPACITACIONES!A:F,6,0)</f>
        <v>William Fierro</v>
      </c>
      <c r="G2007" s="4" t="str">
        <f>+VLOOKUP($A2007,DATOS_CAPACITACIONES!A:G,7,0)</f>
        <v xml:space="preserve">Finca el Pilar </v>
      </c>
      <c r="H2007" s="5">
        <f>+VLOOKUP($A2007,DATOS_CAPACITACIONES!A:H,8,0)</f>
        <v>44527</v>
      </c>
      <c r="I2007" s="4">
        <f>+VLOOKUP($A2007,DATOS_CAPACITACIONES!A:I,9,0)</f>
        <v>120</v>
      </c>
      <c r="J2007" s="2">
        <v>1052702515</v>
      </c>
      <c r="K2007" s="4">
        <f>+VLOOKUP($J2007,DATOS_PERSONAL!B:C,2,0)</f>
        <v>1517</v>
      </c>
      <c r="L2007" s="4" t="str">
        <f>+VLOOKUP($J2007,DATOS_PERSONAL!B:D,3,0)</f>
        <v xml:space="preserve"> ALEXANDER</v>
      </c>
      <c r="M2007" s="4" t="str">
        <f>+VLOOKUP($J2007,DATOS_PERSONAL!B:E,4,0)</f>
        <v>ANGULO CANTILLO</v>
      </c>
      <c r="N2007" s="4" t="str">
        <f>+VLOOKUP($J2007,DATOS_PERSONAL!B:F,5,0)</f>
        <v>OROBERLÍN S.A.S.</v>
      </c>
      <c r="O2007" s="4">
        <f>+VLOOKUP($A2007,DATOS_CAPACITACIONES!A:N,11)</f>
        <v>94</v>
      </c>
      <c r="P2007" s="4">
        <f>+VLOOKUP($A2007,DATOS_CAPACITACIONES!A:L,12)</f>
        <v>94</v>
      </c>
      <c r="Q2007" s="3">
        <f t="shared" si="31"/>
        <v>1</v>
      </c>
    </row>
    <row r="2008" spans="1:17" ht="34.5" customHeight="1" x14ac:dyDescent="0.25">
      <c r="A2008" s="2">
        <v>83</v>
      </c>
      <c r="B2008" s="4" t="str">
        <f>+VLOOKUP($A2008,DATOS_CAPACITACIONES!A:B,2,0)</f>
        <v>Ambiental</v>
      </c>
      <c r="C2008" s="4" t="str">
        <f>+VLOOKUP($A2008,DATOS_CAPACITACIONES!A:C,3,0)</f>
        <v>Residuos sólidos, orden y aseo</v>
      </c>
      <c r="D2008" s="4" t="str">
        <f>+VLOOKUP($A2008,DATOS_CAPACITACIONES!A:D,4,0)</f>
        <v>Socialización dinámica acerca del adecuado manejo de los residuso sólidos peligrosos y no peligrosos, la importancia de la separación en la fuente y el orden y aseo de las áreas de trabajo.</v>
      </c>
      <c r="E2008" s="4" t="str">
        <f>+VLOOKUP($A2008,DATOS_CAPACITACIONES!A:E,5,0)</f>
        <v>Juan Manuel Diaz, Sebastian Jaramillo</v>
      </c>
      <c r="F2008" s="4" t="str">
        <f>+VLOOKUP($A2008,DATOS_CAPACITACIONES!A:F,6,0)</f>
        <v>William Fierro</v>
      </c>
      <c r="G2008" s="4" t="str">
        <f>+VLOOKUP($A2008,DATOS_CAPACITACIONES!A:G,7,0)</f>
        <v xml:space="preserve">Finca el Pilar </v>
      </c>
      <c r="H2008" s="5">
        <f>+VLOOKUP($A2008,DATOS_CAPACITACIONES!A:H,8,0)</f>
        <v>44527</v>
      </c>
      <c r="I2008" s="4">
        <f>+VLOOKUP($A2008,DATOS_CAPACITACIONES!A:I,9,0)</f>
        <v>120</v>
      </c>
      <c r="J2008" s="2">
        <v>1120499197</v>
      </c>
      <c r="K2008" s="4">
        <f>+VLOOKUP($J2008,DATOS_PERSONAL!B:C,2,0)</f>
        <v>1065</v>
      </c>
      <c r="L2008" s="4" t="str">
        <f>+VLOOKUP($J2008,DATOS_PERSONAL!B:D,3,0)</f>
        <v>LADY JOHANA</v>
      </c>
      <c r="M2008" s="4" t="str">
        <f>+VLOOKUP($J2008,DATOS_PERSONAL!B:E,4,0)</f>
        <v xml:space="preserve">ANDRADE SANCHEZ </v>
      </c>
      <c r="N2008" s="4" t="str">
        <f>+VLOOKUP($J2008,DATOS_PERSONAL!B:F,5,0)</f>
        <v>OROBERLÍN S.A.S.</v>
      </c>
      <c r="O2008" s="4">
        <f>+VLOOKUP($A2008,DATOS_CAPACITACIONES!A:N,11)</f>
        <v>94</v>
      </c>
      <c r="P2008" s="4">
        <f>+VLOOKUP($A2008,DATOS_CAPACITACIONES!A:L,12)</f>
        <v>94</v>
      </c>
      <c r="Q2008" s="3">
        <f t="shared" si="31"/>
        <v>1</v>
      </c>
    </row>
    <row r="2009" spans="1:17" ht="34.5" customHeight="1" x14ac:dyDescent="0.25">
      <c r="A2009" s="2">
        <v>83</v>
      </c>
      <c r="B2009" s="4" t="str">
        <f>+VLOOKUP($A2009,DATOS_CAPACITACIONES!A:B,2,0)</f>
        <v>Ambiental</v>
      </c>
      <c r="C2009" s="4" t="str">
        <f>+VLOOKUP($A2009,DATOS_CAPACITACIONES!A:C,3,0)</f>
        <v>Residuos sólidos, orden y aseo</v>
      </c>
      <c r="D2009" s="4" t="str">
        <f>+VLOOKUP($A2009,DATOS_CAPACITACIONES!A:D,4,0)</f>
        <v>Socialización dinámica acerca del adecuado manejo de los residuso sólidos peligrosos y no peligrosos, la importancia de la separación en la fuente y el orden y aseo de las áreas de trabajo.</v>
      </c>
      <c r="E2009" s="4" t="str">
        <f>+VLOOKUP($A2009,DATOS_CAPACITACIONES!A:E,5,0)</f>
        <v>Juan Manuel Diaz, Sebastian Jaramillo</v>
      </c>
      <c r="F2009" s="4" t="str">
        <f>+VLOOKUP($A2009,DATOS_CAPACITACIONES!A:F,6,0)</f>
        <v>William Fierro</v>
      </c>
      <c r="G2009" s="4" t="str">
        <f>+VLOOKUP($A2009,DATOS_CAPACITACIONES!A:G,7,0)</f>
        <v xml:space="preserve">Finca el Pilar </v>
      </c>
      <c r="H2009" s="5">
        <f>+VLOOKUP($A2009,DATOS_CAPACITACIONES!A:H,8,0)</f>
        <v>44527</v>
      </c>
      <c r="I2009" s="4">
        <f>+VLOOKUP($A2009,DATOS_CAPACITACIONES!A:I,9,0)</f>
        <v>120</v>
      </c>
      <c r="J2009" s="2">
        <v>1122126571</v>
      </c>
      <c r="K2009" s="4">
        <f>+VLOOKUP($J2009,DATOS_PERSONAL!B:C,2,0)</f>
        <v>1485</v>
      </c>
      <c r="L2009" s="4" t="str">
        <f>+VLOOKUP($J2009,DATOS_PERSONAL!B:D,3,0)</f>
        <v xml:space="preserve"> FREDY ALEXANDER</v>
      </c>
      <c r="M2009" s="4" t="str">
        <f>+VLOOKUP($J2009,DATOS_PERSONAL!B:E,4,0)</f>
        <v>ALVAREZ GALINDO</v>
      </c>
      <c r="N2009" s="4" t="str">
        <f>+VLOOKUP($J2009,DATOS_PERSONAL!B:F,5,0)</f>
        <v>OROBERLÍN S.A.S.</v>
      </c>
      <c r="O2009" s="4">
        <f>+VLOOKUP($A2009,DATOS_CAPACITACIONES!A:N,11)</f>
        <v>94</v>
      </c>
      <c r="P2009" s="4">
        <f>+VLOOKUP($A2009,DATOS_CAPACITACIONES!A:L,12)</f>
        <v>94</v>
      </c>
      <c r="Q2009" s="3">
        <f t="shared" si="31"/>
        <v>1</v>
      </c>
    </row>
    <row r="2010" spans="1:17" ht="34.5" customHeight="1" x14ac:dyDescent="0.25">
      <c r="A2010" s="2">
        <v>83</v>
      </c>
      <c r="B2010" s="4" t="str">
        <f>+VLOOKUP($A2010,DATOS_CAPACITACIONES!A:B,2,0)</f>
        <v>Ambiental</v>
      </c>
      <c r="C2010" s="4" t="str">
        <f>+VLOOKUP($A2010,DATOS_CAPACITACIONES!A:C,3,0)</f>
        <v>Residuos sólidos, orden y aseo</v>
      </c>
      <c r="D2010" s="4" t="str">
        <f>+VLOOKUP($A2010,DATOS_CAPACITACIONES!A:D,4,0)</f>
        <v>Socialización dinámica acerca del adecuado manejo de los residuso sólidos peligrosos y no peligrosos, la importancia de la separación en la fuente y el orden y aseo de las áreas de trabajo.</v>
      </c>
      <c r="E2010" s="4" t="str">
        <f>+VLOOKUP($A2010,DATOS_CAPACITACIONES!A:E,5,0)</f>
        <v>Juan Manuel Diaz, Sebastian Jaramillo</v>
      </c>
      <c r="F2010" s="4" t="str">
        <f>+VLOOKUP($A2010,DATOS_CAPACITACIONES!A:F,6,0)</f>
        <v>William Fierro</v>
      </c>
      <c r="G2010" s="4" t="str">
        <f>+VLOOKUP($A2010,DATOS_CAPACITACIONES!A:G,7,0)</f>
        <v xml:space="preserve">Finca el Pilar </v>
      </c>
      <c r="H2010" s="5">
        <f>+VLOOKUP($A2010,DATOS_CAPACITACIONES!A:H,8,0)</f>
        <v>44527</v>
      </c>
      <c r="I2010" s="4">
        <f>+VLOOKUP($A2010,DATOS_CAPACITACIONES!A:I,9,0)</f>
        <v>120</v>
      </c>
      <c r="J2010" s="2">
        <v>17328515</v>
      </c>
      <c r="K2010" s="4" t="str">
        <f>+VLOOKUP($J2010,DATOS_PERSONAL!B:C,2,0)</f>
        <v>N/A</v>
      </c>
      <c r="L2010" s="4" t="str">
        <f>+VLOOKUP($J2010,DATOS_PERSONAL!B:D,3,0)</f>
        <v>BENJAMIN</v>
      </c>
      <c r="M2010" s="4" t="str">
        <f>+VLOOKUP($J2010,DATOS_PERSONAL!B:E,4,0)</f>
        <v>ALDANA RINCON</v>
      </c>
      <c r="N2010" s="4" t="str">
        <f>+VLOOKUP($J2010,DATOS_PERSONAL!B:F,5,0)</f>
        <v>PALMERAS CARARABO S.A.</v>
      </c>
      <c r="O2010" s="4">
        <f>+VLOOKUP($A2010,DATOS_CAPACITACIONES!A:N,11)</f>
        <v>94</v>
      </c>
      <c r="P2010" s="4">
        <f>+VLOOKUP($A2010,DATOS_CAPACITACIONES!A:L,12)</f>
        <v>94</v>
      </c>
      <c r="Q2010" s="3">
        <f t="shared" si="31"/>
        <v>1</v>
      </c>
    </row>
    <row r="2011" spans="1:17" ht="34.5" customHeight="1" x14ac:dyDescent="0.25">
      <c r="A2011" s="2">
        <v>84</v>
      </c>
      <c r="B2011" s="4" t="str">
        <f>+VLOOKUP($A2011,DATOS_CAPACITACIONES!A:B,2,0)</f>
        <v>Ambiental</v>
      </c>
      <c r="C2011" s="4" t="str">
        <f>+VLOOKUP($A2011,DATOS_CAPACITACIONES!A:C,3,0)</f>
        <v xml:space="preserve">Gestión de Respel, impacto ambiental y social </v>
      </c>
      <c r="D2011" s="4" t="str">
        <f>+VLOOKUP($A2011,DATOS_CAPACITACIONES!A:D,4,0)</f>
        <v>Se socializó con el personal que manipula agroquímicos sobre el adecuado manejo que se le debe dar a los residuos peligrosos generados en sus labores y la importancia para prevenir impactos ambientales y sociales negativos.</v>
      </c>
      <c r="E2011" s="4" t="str">
        <f>+VLOOKUP($A2011,DATOS_CAPACITACIONES!A:E,5,0)</f>
        <v>Juan Manuel Diaz, Sebastian Jaramillo</v>
      </c>
      <c r="F2011" s="4" t="str">
        <f>+VLOOKUP($A2011,DATOS_CAPACITACIONES!A:F,6,0)</f>
        <v>William Fierro</v>
      </c>
      <c r="G2011" s="4" t="str">
        <f>+VLOOKUP($A2011,DATOS_CAPACITACIONES!A:G,7,0)</f>
        <v xml:space="preserve">Finca El Pilar </v>
      </c>
      <c r="H2011" s="5">
        <f>+VLOOKUP($A2011,DATOS_CAPACITACIONES!A:H,8,0)</f>
        <v>44524</v>
      </c>
      <c r="I2011" s="4">
        <f>+VLOOKUP($A2011,DATOS_CAPACITACIONES!A:I,9,0)</f>
        <v>30</v>
      </c>
      <c r="J2011" s="2">
        <v>25331999</v>
      </c>
      <c r="K2011" s="4">
        <f>+VLOOKUP($J2011,DATOS_PERSONAL!B:C,2,0)</f>
        <v>1121</v>
      </c>
      <c r="L2011" s="4" t="str">
        <f>+VLOOKUP($J2011,DATOS_PERSONAL!B:D,3,0)</f>
        <v xml:space="preserve">VICKY JIMENA </v>
      </c>
      <c r="M2011" s="4" t="str">
        <f>+VLOOKUP($J2011,DATOS_PERSONAL!B:E,4,0)</f>
        <v xml:space="preserve">SANDOVAL GOLU </v>
      </c>
      <c r="N2011" s="4" t="str">
        <f>+VLOOKUP($J2011,DATOS_PERSONAL!B:F,5,0)</f>
        <v>OROBERLÍN S.A.S.</v>
      </c>
      <c r="O2011" s="4">
        <f>+VLOOKUP($A2011,DATOS_CAPACITACIONES!A:N,11)</f>
        <v>6</v>
      </c>
      <c r="P2011" s="4">
        <f>+VLOOKUP($A2011,DATOS_CAPACITACIONES!A:L,12)</f>
        <v>6</v>
      </c>
      <c r="Q2011" s="3">
        <f t="shared" si="31"/>
        <v>1</v>
      </c>
    </row>
    <row r="2012" spans="1:17" ht="34.5" customHeight="1" x14ac:dyDescent="0.25">
      <c r="A2012" s="2">
        <v>84</v>
      </c>
      <c r="B2012" s="4" t="str">
        <f>+VLOOKUP($A2012,DATOS_CAPACITACIONES!A:B,2,0)</f>
        <v>Ambiental</v>
      </c>
      <c r="C2012" s="4" t="str">
        <f>+VLOOKUP($A2012,DATOS_CAPACITACIONES!A:C,3,0)</f>
        <v xml:space="preserve">Gestión de Respel, impacto ambiental y social </v>
      </c>
      <c r="D2012" s="4" t="str">
        <f>+VLOOKUP($A2012,DATOS_CAPACITACIONES!A:D,4,0)</f>
        <v>Se socializó con el personal que manipula agroquímicos sobre el adecuado manejo que se le debe dar a los residuos peligrosos generados en sus labores y la importancia para prevenir impactos ambientales y sociales negativos.</v>
      </c>
      <c r="E2012" s="4" t="str">
        <f>+VLOOKUP($A2012,DATOS_CAPACITACIONES!A:E,5,0)</f>
        <v>Juan Manuel Diaz, Sebastian Jaramillo</v>
      </c>
      <c r="F2012" s="4" t="str">
        <f>+VLOOKUP($A2012,DATOS_CAPACITACIONES!A:F,6,0)</f>
        <v>William Fierro</v>
      </c>
      <c r="G2012" s="4" t="str">
        <f>+VLOOKUP($A2012,DATOS_CAPACITACIONES!A:G,7,0)</f>
        <v xml:space="preserve">Finca El Pilar </v>
      </c>
      <c r="H2012" s="5">
        <f>+VLOOKUP($A2012,DATOS_CAPACITACIONES!A:H,8,0)</f>
        <v>44524</v>
      </c>
      <c r="I2012" s="4">
        <f>+VLOOKUP($A2012,DATOS_CAPACITACIONES!A:I,9,0)</f>
        <v>30</v>
      </c>
      <c r="J2012" s="2">
        <v>40401255</v>
      </c>
      <c r="K2012" s="4">
        <f>+VLOOKUP($J2012,DATOS_PERSONAL!B:C,2,0)</f>
        <v>1034</v>
      </c>
      <c r="L2012" s="4" t="str">
        <f>+VLOOKUP($J2012,DATOS_PERSONAL!B:D,3,0)</f>
        <v>YUDY FERLAY</v>
      </c>
      <c r="M2012" s="4" t="str">
        <f>+VLOOKUP($J2012,DATOS_PERSONAL!B:E,4,0)</f>
        <v xml:space="preserve">ROMERO BERNAL </v>
      </c>
      <c r="N2012" s="4" t="str">
        <f>+VLOOKUP($J2012,DATOS_PERSONAL!B:F,5,0)</f>
        <v>OROBERLÍN S.A.S.</v>
      </c>
      <c r="O2012" s="4">
        <f>+VLOOKUP($A2012,DATOS_CAPACITACIONES!A:N,11)</f>
        <v>6</v>
      </c>
      <c r="P2012" s="4">
        <f>+VLOOKUP($A2012,DATOS_CAPACITACIONES!A:L,12)</f>
        <v>6</v>
      </c>
      <c r="Q2012" s="3">
        <f t="shared" si="31"/>
        <v>1</v>
      </c>
    </row>
    <row r="2013" spans="1:17" ht="34.5" customHeight="1" x14ac:dyDescent="0.25">
      <c r="A2013" s="2">
        <v>84</v>
      </c>
      <c r="B2013" s="4" t="str">
        <f>+VLOOKUP($A2013,DATOS_CAPACITACIONES!A:B,2,0)</f>
        <v>Ambiental</v>
      </c>
      <c r="C2013" s="4" t="str">
        <f>+VLOOKUP($A2013,DATOS_CAPACITACIONES!A:C,3,0)</f>
        <v xml:space="preserve">Gestión de Respel, impacto ambiental y social </v>
      </c>
      <c r="D2013" s="4" t="str">
        <f>+VLOOKUP($A2013,DATOS_CAPACITACIONES!A:D,4,0)</f>
        <v>Se socializó con el personal que manipula agroquímicos sobre el adecuado manejo que se le debe dar a los residuos peligrosos generados en sus labores y la importancia para prevenir impactos ambientales y sociales negativos.</v>
      </c>
      <c r="E2013" s="4" t="str">
        <f>+VLOOKUP($A2013,DATOS_CAPACITACIONES!A:E,5,0)</f>
        <v>Juan Manuel Diaz, Sebastian Jaramillo</v>
      </c>
      <c r="F2013" s="4" t="str">
        <f>+VLOOKUP($A2013,DATOS_CAPACITACIONES!A:F,6,0)</f>
        <v>William Fierro</v>
      </c>
      <c r="G2013" s="4" t="str">
        <f>+VLOOKUP($A2013,DATOS_CAPACITACIONES!A:G,7,0)</f>
        <v xml:space="preserve">Finca El Pilar </v>
      </c>
      <c r="H2013" s="5">
        <f>+VLOOKUP($A2013,DATOS_CAPACITACIONES!A:H,8,0)</f>
        <v>44524</v>
      </c>
      <c r="I2013" s="4">
        <f>+VLOOKUP($A2013,DATOS_CAPACITACIONES!A:I,9,0)</f>
        <v>30</v>
      </c>
      <c r="J2013" s="2">
        <v>40404467</v>
      </c>
      <c r="K2013" s="4">
        <f>+VLOOKUP($J2013,DATOS_PERSONAL!B:C,2,0)</f>
        <v>1029</v>
      </c>
      <c r="L2013" s="4" t="str">
        <f>+VLOOKUP($J2013,DATOS_PERSONAL!B:D,3,0)</f>
        <v>BLANCA MARINELLA</v>
      </c>
      <c r="M2013" s="4" t="str">
        <f>+VLOOKUP($J2013,DATOS_PERSONAL!B:E,4,0)</f>
        <v xml:space="preserve">MORENO SANCHEZ </v>
      </c>
      <c r="N2013" s="4" t="str">
        <f>+VLOOKUP($J2013,DATOS_PERSONAL!B:F,5,0)</f>
        <v>OROBERLÍN S.A.S.</v>
      </c>
      <c r="O2013" s="4">
        <f>+VLOOKUP($A2013,DATOS_CAPACITACIONES!A:N,11)</f>
        <v>6</v>
      </c>
      <c r="P2013" s="4">
        <f>+VLOOKUP($A2013,DATOS_CAPACITACIONES!A:L,12)</f>
        <v>6</v>
      </c>
      <c r="Q2013" s="3">
        <f t="shared" si="31"/>
        <v>1</v>
      </c>
    </row>
    <row r="2014" spans="1:17" ht="34.5" customHeight="1" x14ac:dyDescent="0.25">
      <c r="A2014" s="2">
        <v>84</v>
      </c>
      <c r="B2014" s="4" t="str">
        <f>+VLOOKUP($A2014,DATOS_CAPACITACIONES!A:B,2,0)</f>
        <v>Ambiental</v>
      </c>
      <c r="C2014" s="4" t="str">
        <f>+VLOOKUP($A2014,DATOS_CAPACITACIONES!A:C,3,0)</f>
        <v xml:space="preserve">Gestión de Respel, impacto ambiental y social </v>
      </c>
      <c r="D2014" s="4" t="str">
        <f>+VLOOKUP($A2014,DATOS_CAPACITACIONES!A:D,4,0)</f>
        <v>Se socializó con el personal que manipula agroquímicos sobre el adecuado manejo que se le debe dar a los residuos peligrosos generados en sus labores y la importancia para prevenir impactos ambientales y sociales negativos.</v>
      </c>
      <c r="E2014" s="4" t="str">
        <f>+VLOOKUP($A2014,DATOS_CAPACITACIONES!A:E,5,0)</f>
        <v>Juan Manuel Diaz, Sebastian Jaramillo</v>
      </c>
      <c r="F2014" s="4" t="str">
        <f>+VLOOKUP($A2014,DATOS_CAPACITACIONES!A:F,6,0)</f>
        <v>William Fierro</v>
      </c>
      <c r="G2014" s="4" t="str">
        <f>+VLOOKUP($A2014,DATOS_CAPACITACIONES!A:G,7,0)</f>
        <v xml:space="preserve">Finca El Pilar </v>
      </c>
      <c r="H2014" s="5">
        <f>+VLOOKUP($A2014,DATOS_CAPACITACIONES!A:H,8,0)</f>
        <v>44524</v>
      </c>
      <c r="I2014" s="4">
        <f>+VLOOKUP($A2014,DATOS_CAPACITACIONES!A:I,9,0)</f>
        <v>30</v>
      </c>
      <c r="J2014" s="2">
        <v>40328103</v>
      </c>
      <c r="K2014" s="4">
        <f>+VLOOKUP($J2014,DATOS_PERSONAL!B:C,2,0)</f>
        <v>1030</v>
      </c>
      <c r="L2014" s="4" t="str">
        <f>+VLOOKUP($J2014,DATOS_PERSONAL!B:D,3,0)</f>
        <v>DORYS ADRIANA</v>
      </c>
      <c r="M2014" s="4" t="str">
        <f>+VLOOKUP($J2014,DATOS_PERSONAL!B:E,4,0)</f>
        <v xml:space="preserve">MORENO SANCHEZ </v>
      </c>
      <c r="N2014" s="4" t="str">
        <f>+VLOOKUP($J2014,DATOS_PERSONAL!B:F,5,0)</f>
        <v>OROBERLÍN S.A.S.</v>
      </c>
      <c r="O2014" s="4">
        <f>+VLOOKUP($A2014,DATOS_CAPACITACIONES!A:N,11)</f>
        <v>6</v>
      </c>
      <c r="P2014" s="4">
        <f>+VLOOKUP($A2014,DATOS_CAPACITACIONES!A:L,12)</f>
        <v>6</v>
      </c>
      <c r="Q2014" s="3">
        <f t="shared" si="31"/>
        <v>1</v>
      </c>
    </row>
    <row r="2015" spans="1:17" ht="34.5" customHeight="1" x14ac:dyDescent="0.25">
      <c r="A2015" s="2">
        <v>84</v>
      </c>
      <c r="B2015" s="4" t="str">
        <f>+VLOOKUP($A2015,DATOS_CAPACITACIONES!A:B,2,0)</f>
        <v>Ambiental</v>
      </c>
      <c r="C2015" s="4" t="str">
        <f>+VLOOKUP($A2015,DATOS_CAPACITACIONES!A:C,3,0)</f>
        <v xml:space="preserve">Gestión de Respel, impacto ambiental y social </v>
      </c>
      <c r="D2015" s="4" t="str">
        <f>+VLOOKUP($A2015,DATOS_CAPACITACIONES!A:D,4,0)</f>
        <v>Se socializó con el personal que manipula agroquímicos sobre el adecuado manejo que se le debe dar a los residuos peligrosos generados en sus labores y la importancia para prevenir impactos ambientales y sociales negativos.</v>
      </c>
      <c r="E2015" s="4" t="str">
        <f>+VLOOKUP($A2015,DATOS_CAPACITACIONES!A:E,5,0)</f>
        <v>Juan Manuel Diaz, Sebastian Jaramillo</v>
      </c>
      <c r="F2015" s="4" t="str">
        <f>+VLOOKUP($A2015,DATOS_CAPACITACIONES!A:F,6,0)</f>
        <v>William Fierro</v>
      </c>
      <c r="G2015" s="4" t="str">
        <f>+VLOOKUP($A2015,DATOS_CAPACITACIONES!A:G,7,0)</f>
        <v xml:space="preserve">Finca El Pilar </v>
      </c>
      <c r="H2015" s="5">
        <f>+VLOOKUP($A2015,DATOS_CAPACITACIONES!A:H,8,0)</f>
        <v>44524</v>
      </c>
      <c r="I2015" s="4">
        <f>+VLOOKUP($A2015,DATOS_CAPACITACIONES!A:I,9,0)</f>
        <v>30</v>
      </c>
      <c r="J2015" s="2">
        <v>1007329990</v>
      </c>
      <c r="K2015" s="4">
        <f>+VLOOKUP($J2015,DATOS_PERSONAL!B:C,2,0)</f>
        <v>1101</v>
      </c>
      <c r="L2015" s="4" t="str">
        <f>+VLOOKUP($J2015,DATOS_PERSONAL!B:D,3,0)</f>
        <v>ADRIANA</v>
      </c>
      <c r="M2015" s="4" t="str">
        <f>+VLOOKUP($J2015,DATOS_PERSONAL!B:E,4,0)</f>
        <v xml:space="preserve">HERNANDEZ LONDOÑO </v>
      </c>
      <c r="N2015" s="4" t="str">
        <f>+VLOOKUP($J2015,DATOS_PERSONAL!B:F,5,0)</f>
        <v>OROBERLÍN S.A.S.</v>
      </c>
      <c r="O2015" s="4">
        <f>+VLOOKUP($A2015,DATOS_CAPACITACIONES!A:N,11)</f>
        <v>6</v>
      </c>
      <c r="P2015" s="4">
        <f>+VLOOKUP($A2015,DATOS_CAPACITACIONES!A:L,12)</f>
        <v>6</v>
      </c>
      <c r="Q2015" s="3">
        <f t="shared" si="31"/>
        <v>1</v>
      </c>
    </row>
    <row r="2016" spans="1:17" ht="34.5" customHeight="1" x14ac:dyDescent="0.25">
      <c r="A2016" s="2">
        <v>84</v>
      </c>
      <c r="B2016" s="4" t="str">
        <f>+VLOOKUP($A2016,DATOS_CAPACITACIONES!A:B,2,0)</f>
        <v>Ambiental</v>
      </c>
      <c r="C2016" s="4" t="str">
        <f>+VLOOKUP($A2016,DATOS_CAPACITACIONES!A:C,3,0)</f>
        <v xml:space="preserve">Gestión de Respel, impacto ambiental y social </v>
      </c>
      <c r="D2016" s="4" t="str">
        <f>+VLOOKUP($A2016,DATOS_CAPACITACIONES!A:D,4,0)</f>
        <v>Se socializó con el personal que manipula agroquímicos sobre el adecuado manejo que se le debe dar a los residuos peligrosos generados en sus labores y la importancia para prevenir impactos ambientales y sociales negativos.</v>
      </c>
      <c r="E2016" s="4" t="str">
        <f>+VLOOKUP($A2016,DATOS_CAPACITACIONES!A:E,5,0)</f>
        <v>Juan Manuel Diaz, Sebastian Jaramillo</v>
      </c>
      <c r="F2016" s="4" t="str">
        <f>+VLOOKUP($A2016,DATOS_CAPACITACIONES!A:F,6,0)</f>
        <v>William Fierro</v>
      </c>
      <c r="G2016" s="4" t="str">
        <f>+VLOOKUP($A2016,DATOS_CAPACITACIONES!A:G,7,0)</f>
        <v xml:space="preserve">Finca El Pilar </v>
      </c>
      <c r="H2016" s="5">
        <f>+VLOOKUP($A2016,DATOS_CAPACITACIONES!A:H,8,0)</f>
        <v>44524</v>
      </c>
      <c r="I2016" s="4">
        <f>+VLOOKUP($A2016,DATOS_CAPACITACIONES!A:I,9,0)</f>
        <v>30</v>
      </c>
      <c r="J2016" s="2">
        <v>1121917518</v>
      </c>
      <c r="K2016" s="4" t="str">
        <f>+VLOOKUP($J2016,DATOS_PERSONAL!B:C,2,0)</f>
        <v>N/A</v>
      </c>
      <c r="L2016" s="4" t="str">
        <f>+VLOOKUP($J2016,DATOS_PERSONAL!B:D,3,0)</f>
        <v xml:space="preserve"> CARLOS ALBEIRO</v>
      </c>
      <c r="M2016" s="4" t="str">
        <f>+VLOOKUP($J2016,DATOS_PERSONAL!B:E,4,0)</f>
        <v>BECERRA ZAMORA</v>
      </c>
      <c r="N2016" s="4" t="str">
        <f>+VLOOKUP($J2016,DATOS_PERSONAL!B:F,5,0)</f>
        <v>PALMERAS CARARABO S.A.</v>
      </c>
      <c r="O2016" s="4">
        <f>+VLOOKUP($A2016,DATOS_CAPACITACIONES!A:N,11)</f>
        <v>6</v>
      </c>
      <c r="P2016" s="4">
        <f>+VLOOKUP($A2016,DATOS_CAPACITACIONES!A:L,12)</f>
        <v>6</v>
      </c>
      <c r="Q2016" s="3">
        <f t="shared" si="31"/>
        <v>1</v>
      </c>
    </row>
    <row r="2017" spans="1:17" ht="34.5" customHeight="1" x14ac:dyDescent="0.25">
      <c r="A2017" s="2">
        <v>85</v>
      </c>
      <c r="B2017" s="4" t="str">
        <f>+VLOOKUP($A2017,DATOS_CAPACITACIONES!A:B,2,0)</f>
        <v>SST</v>
      </c>
      <c r="C2017" s="4" t="str">
        <f>+VLOOKUP($A2017,DATOS_CAPACITACIONES!A:C,3,0)</f>
        <v xml:space="preserve">Seguridad vial </v>
      </c>
      <c r="D2017" s="4">
        <f>+VLOOKUP($A2017,DATOS_CAPACITACIONES!A:D,4,0)</f>
        <v>0</v>
      </c>
      <c r="E2017" s="4" t="str">
        <f>+VLOOKUP($A2017,DATOS_CAPACITACIONES!A:E,5,0)</f>
        <v>Felipe Arias</v>
      </c>
      <c r="F2017" s="4" t="str">
        <f>+VLOOKUP($A2017,DATOS_CAPACITACIONES!A:F,6,0)</f>
        <v>Felipe Arias</v>
      </c>
      <c r="G2017" s="4" t="str">
        <f>+VLOOKUP($A2017,DATOS_CAPACITACIONES!A:G,7,0)</f>
        <v xml:space="preserve">Finca El Pilar </v>
      </c>
      <c r="H2017" s="5">
        <f>+VLOOKUP($A2017,DATOS_CAPACITACIONES!A:H,8,0)</f>
        <v>44527</v>
      </c>
      <c r="I2017" s="4">
        <f>+VLOOKUP($A2017,DATOS_CAPACITACIONES!A:I,9,0)</f>
        <v>120</v>
      </c>
      <c r="J2017" s="2">
        <v>86070853</v>
      </c>
      <c r="K2017" s="4">
        <f>+VLOOKUP($J2017,DATOS_PERSONAL!B:C,2,0)</f>
        <v>1075</v>
      </c>
      <c r="L2017" s="4" t="str">
        <f>+VLOOKUP($J2017,DATOS_PERSONAL!B:D,3,0)</f>
        <v>FREDY</v>
      </c>
      <c r="M2017" s="4" t="str">
        <f>+VLOOKUP($J2017,DATOS_PERSONAL!B:E,4,0)</f>
        <v xml:space="preserve">ZAMORA </v>
      </c>
      <c r="N2017" s="4" t="str">
        <f>+VLOOKUP($J2017,DATOS_PERSONAL!B:F,5,0)</f>
        <v>OROBERLÍN S.A.S.</v>
      </c>
      <c r="O2017" s="4">
        <f>+VLOOKUP($A2017,DATOS_CAPACITACIONES!A:N,11)</f>
        <v>91</v>
      </c>
      <c r="P2017" s="4">
        <f>+VLOOKUP($A2017,DATOS_CAPACITACIONES!A:L,12)</f>
        <v>91</v>
      </c>
      <c r="Q2017" s="3">
        <f t="shared" si="31"/>
        <v>1</v>
      </c>
    </row>
    <row r="2018" spans="1:17" ht="34.5" customHeight="1" x14ac:dyDescent="0.25">
      <c r="A2018" s="2">
        <v>85</v>
      </c>
      <c r="B2018" s="4" t="str">
        <f>+VLOOKUP($A2018,DATOS_CAPACITACIONES!A:B,2,0)</f>
        <v>SST</v>
      </c>
      <c r="C2018" s="4" t="str">
        <f>+VLOOKUP($A2018,DATOS_CAPACITACIONES!A:C,3,0)</f>
        <v xml:space="preserve">Seguridad vial </v>
      </c>
      <c r="D2018" s="4">
        <f>+VLOOKUP($A2018,DATOS_CAPACITACIONES!A:D,4,0)</f>
        <v>0</v>
      </c>
      <c r="E2018" s="4" t="str">
        <f>+VLOOKUP($A2018,DATOS_CAPACITACIONES!A:E,5,0)</f>
        <v>Felipe Arias</v>
      </c>
      <c r="F2018" s="4" t="str">
        <f>+VLOOKUP($A2018,DATOS_CAPACITACIONES!A:F,6,0)</f>
        <v>Felipe Arias</v>
      </c>
      <c r="G2018" s="4" t="str">
        <f>+VLOOKUP($A2018,DATOS_CAPACITACIONES!A:G,7,0)</f>
        <v xml:space="preserve">Finca El Pilar </v>
      </c>
      <c r="H2018" s="5">
        <f>+VLOOKUP($A2018,DATOS_CAPACITACIONES!A:H,8,0)</f>
        <v>44527</v>
      </c>
      <c r="I2018" s="4">
        <f>+VLOOKUP($A2018,DATOS_CAPACITACIONES!A:I,9,0)</f>
        <v>120</v>
      </c>
      <c r="J2018" s="2">
        <v>40411350</v>
      </c>
      <c r="K2018" s="4" t="str">
        <f>+VLOOKUP($J2018,DATOS_PERSONAL!B:C,2,0)</f>
        <v>N/A</v>
      </c>
      <c r="L2018" s="4" t="str">
        <f>+VLOOKUP($J2018,DATOS_PERSONAL!B:D,3,0)</f>
        <v xml:space="preserve"> BEATRIZ</v>
      </c>
      <c r="M2018" s="4" t="str">
        <f>+VLOOKUP($J2018,DATOS_PERSONAL!B:E,4,0)</f>
        <v>YAGAMA GAONA</v>
      </c>
      <c r="N2018" s="4" t="str">
        <f>+VLOOKUP($J2018,DATOS_PERSONAL!B:F,5,0)</f>
        <v>PALMERAS CARARABO S.A.</v>
      </c>
      <c r="O2018" s="4">
        <f>+VLOOKUP($A2018,DATOS_CAPACITACIONES!A:N,11)</f>
        <v>91</v>
      </c>
      <c r="P2018" s="4">
        <f>+VLOOKUP($A2018,DATOS_CAPACITACIONES!A:L,12)</f>
        <v>91</v>
      </c>
      <c r="Q2018" s="3">
        <f t="shared" si="31"/>
        <v>1</v>
      </c>
    </row>
    <row r="2019" spans="1:17" ht="34.5" customHeight="1" x14ac:dyDescent="0.25">
      <c r="A2019" s="2">
        <v>85</v>
      </c>
      <c r="B2019" s="4" t="str">
        <f>+VLOOKUP($A2019,DATOS_CAPACITACIONES!A:B,2,0)</f>
        <v>SST</v>
      </c>
      <c r="C2019" s="4" t="str">
        <f>+VLOOKUP($A2019,DATOS_CAPACITACIONES!A:C,3,0)</f>
        <v xml:space="preserve">Seguridad vial </v>
      </c>
      <c r="D2019" s="4">
        <f>+VLOOKUP($A2019,DATOS_CAPACITACIONES!A:D,4,0)</f>
        <v>0</v>
      </c>
      <c r="E2019" s="4" t="str">
        <f>+VLOOKUP($A2019,DATOS_CAPACITACIONES!A:E,5,0)</f>
        <v>Felipe Arias</v>
      </c>
      <c r="F2019" s="4" t="str">
        <f>+VLOOKUP($A2019,DATOS_CAPACITACIONES!A:F,6,0)</f>
        <v>Felipe Arias</v>
      </c>
      <c r="G2019" s="4" t="str">
        <f>+VLOOKUP($A2019,DATOS_CAPACITACIONES!A:G,7,0)</f>
        <v xml:space="preserve">Finca El Pilar </v>
      </c>
      <c r="H2019" s="5">
        <f>+VLOOKUP($A2019,DATOS_CAPACITACIONES!A:H,8,0)</f>
        <v>44527</v>
      </c>
      <c r="I2019" s="4">
        <f>+VLOOKUP($A2019,DATOS_CAPACITACIONES!A:I,9,0)</f>
        <v>120</v>
      </c>
      <c r="J2019" s="2">
        <v>31031744</v>
      </c>
      <c r="K2019" s="4">
        <f>+VLOOKUP($J2019,DATOS_PERSONAL!B:C,2,0)</f>
        <v>1023</v>
      </c>
      <c r="L2019" s="4" t="str">
        <f>+VLOOKUP($J2019,DATOS_PERSONAL!B:D,3,0)</f>
        <v xml:space="preserve"> MARIA EUGENIA</v>
      </c>
      <c r="M2019" s="4" t="str">
        <f>+VLOOKUP($J2019,DATOS_PERSONAL!B:E,4,0)</f>
        <v>VARGAS OVALLE</v>
      </c>
      <c r="N2019" s="4" t="str">
        <f>+VLOOKUP($J2019,DATOS_PERSONAL!B:F,5,0)</f>
        <v>OROBERLÍN S.A.S.</v>
      </c>
      <c r="O2019" s="4">
        <f>+VLOOKUP($A2019,DATOS_CAPACITACIONES!A:N,11)</f>
        <v>91</v>
      </c>
      <c r="P2019" s="4">
        <f>+VLOOKUP($A2019,DATOS_CAPACITACIONES!A:L,12)</f>
        <v>91</v>
      </c>
      <c r="Q2019" s="3">
        <f t="shared" si="31"/>
        <v>1</v>
      </c>
    </row>
    <row r="2020" spans="1:17" ht="34.5" customHeight="1" x14ac:dyDescent="0.25">
      <c r="A2020" s="2">
        <v>85</v>
      </c>
      <c r="B2020" s="4" t="str">
        <f>+VLOOKUP($A2020,DATOS_CAPACITACIONES!A:B,2,0)</f>
        <v>SST</v>
      </c>
      <c r="C2020" s="4" t="str">
        <f>+VLOOKUP($A2020,DATOS_CAPACITACIONES!A:C,3,0)</f>
        <v xml:space="preserve">Seguridad vial </v>
      </c>
      <c r="D2020" s="4">
        <f>+VLOOKUP($A2020,DATOS_CAPACITACIONES!A:D,4,0)</f>
        <v>0</v>
      </c>
      <c r="E2020" s="4" t="str">
        <f>+VLOOKUP($A2020,DATOS_CAPACITACIONES!A:E,5,0)</f>
        <v>Felipe Arias</v>
      </c>
      <c r="F2020" s="4" t="str">
        <f>+VLOOKUP($A2020,DATOS_CAPACITACIONES!A:F,6,0)</f>
        <v>Felipe Arias</v>
      </c>
      <c r="G2020" s="4" t="str">
        <f>+VLOOKUP($A2020,DATOS_CAPACITACIONES!A:G,7,0)</f>
        <v xml:space="preserve">Finca El Pilar </v>
      </c>
      <c r="H2020" s="5">
        <f>+VLOOKUP($A2020,DATOS_CAPACITACIONES!A:H,8,0)</f>
        <v>44527</v>
      </c>
      <c r="I2020" s="4">
        <f>+VLOOKUP($A2020,DATOS_CAPACITACIONES!A:I,9,0)</f>
        <v>120</v>
      </c>
      <c r="J2020" s="2">
        <v>40439756</v>
      </c>
      <c r="K2020" s="4">
        <f>+VLOOKUP($J2020,DATOS_PERSONAL!B:C,2,0)</f>
        <v>1032</v>
      </c>
      <c r="L2020" s="4" t="str">
        <f>+VLOOKUP($J2020,DATOS_PERSONAL!B:D,3,0)</f>
        <v xml:space="preserve"> MILVA</v>
      </c>
      <c r="M2020" s="4" t="str">
        <f>+VLOOKUP($J2020,DATOS_PERSONAL!B:E,4,0)</f>
        <v>VANEGAS ZUBIETA</v>
      </c>
      <c r="N2020" s="4" t="str">
        <f>+VLOOKUP($J2020,DATOS_PERSONAL!B:F,5,0)</f>
        <v>OROBERLÍN S.A.S.</v>
      </c>
      <c r="O2020" s="4">
        <f>+VLOOKUP($A2020,DATOS_CAPACITACIONES!A:N,11)</f>
        <v>91</v>
      </c>
      <c r="P2020" s="4">
        <f>+VLOOKUP($A2020,DATOS_CAPACITACIONES!A:L,12)</f>
        <v>91</v>
      </c>
      <c r="Q2020" s="3">
        <f t="shared" si="31"/>
        <v>1</v>
      </c>
    </row>
    <row r="2021" spans="1:17" ht="34.5" customHeight="1" x14ac:dyDescent="0.25">
      <c r="A2021" s="2">
        <v>85</v>
      </c>
      <c r="B2021" s="4" t="str">
        <f>+VLOOKUP($A2021,DATOS_CAPACITACIONES!A:B,2,0)</f>
        <v>SST</v>
      </c>
      <c r="C2021" s="4" t="str">
        <f>+VLOOKUP($A2021,DATOS_CAPACITACIONES!A:C,3,0)</f>
        <v xml:space="preserve">Seguridad vial </v>
      </c>
      <c r="D2021" s="4">
        <f>+VLOOKUP($A2021,DATOS_CAPACITACIONES!A:D,4,0)</f>
        <v>0</v>
      </c>
      <c r="E2021" s="4" t="str">
        <f>+VLOOKUP($A2021,DATOS_CAPACITACIONES!A:E,5,0)</f>
        <v>Felipe Arias</v>
      </c>
      <c r="F2021" s="4" t="str">
        <f>+VLOOKUP($A2021,DATOS_CAPACITACIONES!A:F,6,0)</f>
        <v>Felipe Arias</v>
      </c>
      <c r="G2021" s="4" t="str">
        <f>+VLOOKUP($A2021,DATOS_CAPACITACIONES!A:G,7,0)</f>
        <v xml:space="preserve">Finca El Pilar </v>
      </c>
      <c r="H2021" s="5">
        <f>+VLOOKUP($A2021,DATOS_CAPACITACIONES!A:H,8,0)</f>
        <v>44527</v>
      </c>
      <c r="I2021" s="4">
        <f>+VLOOKUP($A2021,DATOS_CAPACITACIONES!A:I,9,0)</f>
        <v>120</v>
      </c>
      <c r="J2021" s="2">
        <v>1123116500</v>
      </c>
      <c r="K2021" s="4">
        <f>+VLOOKUP($J2021,DATOS_PERSONAL!B:C,2,0)</f>
        <v>1461</v>
      </c>
      <c r="L2021" s="4" t="str">
        <f>+VLOOKUP($J2021,DATOS_PERSONAL!B:D,3,0)</f>
        <v>ALEXIS JAIR</v>
      </c>
      <c r="M2021" s="4" t="str">
        <f>+VLOOKUP($J2021,DATOS_PERSONAL!B:E,4,0)</f>
        <v xml:space="preserve">VANEGAS VILLALOBOS </v>
      </c>
      <c r="N2021" s="4" t="str">
        <f>+VLOOKUP($J2021,DATOS_PERSONAL!B:F,5,0)</f>
        <v>OROBERLÍN S.A.S.</v>
      </c>
      <c r="O2021" s="4">
        <f>+VLOOKUP($A2021,DATOS_CAPACITACIONES!A:N,11)</f>
        <v>91</v>
      </c>
      <c r="P2021" s="4">
        <f>+VLOOKUP($A2021,DATOS_CAPACITACIONES!A:L,12)</f>
        <v>91</v>
      </c>
      <c r="Q2021" s="3">
        <f t="shared" si="31"/>
        <v>1</v>
      </c>
    </row>
    <row r="2022" spans="1:17" ht="34.5" customHeight="1" x14ac:dyDescent="0.25">
      <c r="A2022" s="2">
        <v>85</v>
      </c>
      <c r="B2022" s="4" t="str">
        <f>+VLOOKUP($A2022,DATOS_CAPACITACIONES!A:B,2,0)</f>
        <v>SST</v>
      </c>
      <c r="C2022" s="4" t="str">
        <f>+VLOOKUP($A2022,DATOS_CAPACITACIONES!A:C,3,0)</f>
        <v xml:space="preserve">Seguridad vial </v>
      </c>
      <c r="D2022" s="4">
        <f>+VLOOKUP($A2022,DATOS_CAPACITACIONES!A:D,4,0)</f>
        <v>0</v>
      </c>
      <c r="E2022" s="4" t="str">
        <f>+VLOOKUP($A2022,DATOS_CAPACITACIONES!A:E,5,0)</f>
        <v>Felipe Arias</v>
      </c>
      <c r="F2022" s="4" t="str">
        <f>+VLOOKUP($A2022,DATOS_CAPACITACIONES!A:F,6,0)</f>
        <v>Felipe Arias</v>
      </c>
      <c r="G2022" s="4" t="str">
        <f>+VLOOKUP($A2022,DATOS_CAPACITACIONES!A:G,7,0)</f>
        <v xml:space="preserve">Finca El Pilar </v>
      </c>
      <c r="H2022" s="5">
        <f>+VLOOKUP($A2022,DATOS_CAPACITACIONES!A:H,8,0)</f>
        <v>44527</v>
      </c>
      <c r="I2022" s="4">
        <f>+VLOOKUP($A2022,DATOS_CAPACITACIONES!A:I,9,0)</f>
        <v>120</v>
      </c>
      <c r="J2022" s="2">
        <v>1121906783</v>
      </c>
      <c r="K2022" s="4">
        <f>+VLOOKUP($J2022,DATOS_PERSONAL!B:C,2,0)</f>
        <v>1022</v>
      </c>
      <c r="L2022" s="4" t="str">
        <f>+VLOOKUP($J2022,DATOS_PERSONAL!B:D,3,0)</f>
        <v>FRANCISCO</v>
      </c>
      <c r="M2022" s="4" t="str">
        <f>+VLOOKUP($J2022,DATOS_PERSONAL!B:E,4,0)</f>
        <v xml:space="preserve">VANEGAS SOLANO </v>
      </c>
      <c r="N2022" s="4" t="str">
        <f>+VLOOKUP($J2022,DATOS_PERSONAL!B:F,5,0)</f>
        <v>OROBERLÍN S.A.S.</v>
      </c>
      <c r="O2022" s="4">
        <f>+VLOOKUP($A2022,DATOS_CAPACITACIONES!A:N,11)</f>
        <v>91</v>
      </c>
      <c r="P2022" s="4">
        <f>+VLOOKUP($A2022,DATOS_CAPACITACIONES!A:L,12)</f>
        <v>91</v>
      </c>
      <c r="Q2022" s="3">
        <f t="shared" si="31"/>
        <v>1</v>
      </c>
    </row>
    <row r="2023" spans="1:17" ht="34.5" customHeight="1" x14ac:dyDescent="0.25">
      <c r="A2023" s="2">
        <v>85</v>
      </c>
      <c r="B2023" s="4" t="str">
        <f>+VLOOKUP($A2023,DATOS_CAPACITACIONES!A:B,2,0)</f>
        <v>SST</v>
      </c>
      <c r="C2023" s="4" t="str">
        <f>+VLOOKUP($A2023,DATOS_CAPACITACIONES!A:C,3,0)</f>
        <v xml:space="preserve">Seguridad vial </v>
      </c>
      <c r="D2023" s="4">
        <f>+VLOOKUP($A2023,DATOS_CAPACITACIONES!A:D,4,0)</f>
        <v>0</v>
      </c>
      <c r="E2023" s="4" t="str">
        <f>+VLOOKUP($A2023,DATOS_CAPACITACIONES!A:E,5,0)</f>
        <v>Felipe Arias</v>
      </c>
      <c r="F2023" s="4" t="str">
        <f>+VLOOKUP($A2023,DATOS_CAPACITACIONES!A:F,6,0)</f>
        <v>Felipe Arias</v>
      </c>
      <c r="G2023" s="4" t="str">
        <f>+VLOOKUP($A2023,DATOS_CAPACITACIONES!A:G,7,0)</f>
        <v xml:space="preserve">Finca El Pilar </v>
      </c>
      <c r="H2023" s="5">
        <f>+VLOOKUP($A2023,DATOS_CAPACITACIONES!A:H,8,0)</f>
        <v>44527</v>
      </c>
      <c r="I2023" s="4">
        <f>+VLOOKUP($A2023,DATOS_CAPACITACIONES!A:I,9,0)</f>
        <v>120</v>
      </c>
      <c r="J2023" s="2">
        <v>1116786787</v>
      </c>
      <c r="K2023" s="4" t="str">
        <f>+VLOOKUP($J2023,DATOS_PERSONAL!B:C,2,0)</f>
        <v>N/A</v>
      </c>
      <c r="L2023" s="4" t="str">
        <f>+VLOOKUP($J2023,DATOS_PERSONAL!B:D,3,0)</f>
        <v xml:space="preserve"> ANDRES DAVID </v>
      </c>
      <c r="M2023" s="4" t="str">
        <f>+VLOOKUP($J2023,DATOS_PERSONAL!B:E,4,0)</f>
        <v>VALLEJO CASTAÑEDA</v>
      </c>
      <c r="N2023" s="4" t="str">
        <f>+VLOOKUP($J2023,DATOS_PERSONAL!B:F,5,0)</f>
        <v>PALMERAS CARARABO S.A.</v>
      </c>
      <c r="O2023" s="4">
        <f>+VLOOKUP($A2023,DATOS_CAPACITACIONES!A:N,11)</f>
        <v>91</v>
      </c>
      <c r="P2023" s="4">
        <f>+VLOOKUP($A2023,DATOS_CAPACITACIONES!A:L,12)</f>
        <v>91</v>
      </c>
      <c r="Q2023" s="3">
        <f t="shared" si="31"/>
        <v>1</v>
      </c>
    </row>
    <row r="2024" spans="1:17" ht="34.5" customHeight="1" x14ac:dyDescent="0.25">
      <c r="A2024" s="2">
        <v>85</v>
      </c>
      <c r="B2024" s="4" t="str">
        <f>+VLOOKUP($A2024,DATOS_CAPACITACIONES!A:B,2,0)</f>
        <v>SST</v>
      </c>
      <c r="C2024" s="4" t="str">
        <f>+VLOOKUP($A2024,DATOS_CAPACITACIONES!A:C,3,0)</f>
        <v xml:space="preserve">Seguridad vial </v>
      </c>
      <c r="D2024" s="4">
        <f>+VLOOKUP($A2024,DATOS_CAPACITACIONES!A:D,4,0)</f>
        <v>0</v>
      </c>
      <c r="E2024" s="4" t="str">
        <f>+VLOOKUP($A2024,DATOS_CAPACITACIONES!A:E,5,0)</f>
        <v>Felipe Arias</v>
      </c>
      <c r="F2024" s="4" t="str">
        <f>+VLOOKUP($A2024,DATOS_CAPACITACIONES!A:F,6,0)</f>
        <v>Felipe Arias</v>
      </c>
      <c r="G2024" s="4" t="str">
        <f>+VLOOKUP($A2024,DATOS_CAPACITACIONES!A:G,7,0)</f>
        <v xml:space="preserve">Finca El Pilar </v>
      </c>
      <c r="H2024" s="5">
        <f>+VLOOKUP($A2024,DATOS_CAPACITACIONES!A:H,8,0)</f>
        <v>44527</v>
      </c>
      <c r="I2024" s="4">
        <f>+VLOOKUP($A2024,DATOS_CAPACITACIONES!A:I,9,0)</f>
        <v>120</v>
      </c>
      <c r="J2024" s="2">
        <v>40341942</v>
      </c>
      <c r="K2024" s="4">
        <f>+VLOOKUP($J2024,DATOS_PERSONAL!B:C,2,0)</f>
        <v>1028</v>
      </c>
      <c r="L2024" s="4" t="str">
        <f>+VLOOKUP($J2024,DATOS_PERSONAL!B:D,3,0)</f>
        <v xml:space="preserve"> MARIA YORLEY</v>
      </c>
      <c r="M2024" s="4" t="str">
        <f>+VLOOKUP($J2024,DATOS_PERSONAL!B:E,4,0)</f>
        <v>TORRES GARCIA</v>
      </c>
      <c r="N2024" s="4" t="str">
        <f>+VLOOKUP($J2024,DATOS_PERSONAL!B:F,5,0)</f>
        <v>OROBERLÍN S.A.S.</v>
      </c>
      <c r="O2024" s="4">
        <f>+VLOOKUP($A2024,DATOS_CAPACITACIONES!A:N,11)</f>
        <v>91</v>
      </c>
      <c r="P2024" s="4">
        <f>+VLOOKUP($A2024,DATOS_CAPACITACIONES!A:L,12)</f>
        <v>91</v>
      </c>
      <c r="Q2024" s="3">
        <f t="shared" si="31"/>
        <v>1</v>
      </c>
    </row>
    <row r="2025" spans="1:17" ht="34.5" customHeight="1" x14ac:dyDescent="0.25">
      <c r="A2025" s="2">
        <v>85</v>
      </c>
      <c r="B2025" s="4" t="str">
        <f>+VLOOKUP($A2025,DATOS_CAPACITACIONES!A:B,2,0)</f>
        <v>SST</v>
      </c>
      <c r="C2025" s="4" t="str">
        <f>+VLOOKUP($A2025,DATOS_CAPACITACIONES!A:C,3,0)</f>
        <v xml:space="preserve">Seguridad vial </v>
      </c>
      <c r="D2025" s="4">
        <f>+VLOOKUP($A2025,DATOS_CAPACITACIONES!A:D,4,0)</f>
        <v>0</v>
      </c>
      <c r="E2025" s="4" t="str">
        <f>+VLOOKUP($A2025,DATOS_CAPACITACIONES!A:E,5,0)</f>
        <v>Felipe Arias</v>
      </c>
      <c r="F2025" s="4" t="str">
        <f>+VLOOKUP($A2025,DATOS_CAPACITACIONES!A:F,6,0)</f>
        <v>Felipe Arias</v>
      </c>
      <c r="G2025" s="4" t="str">
        <f>+VLOOKUP($A2025,DATOS_CAPACITACIONES!A:G,7,0)</f>
        <v xml:space="preserve">Finca El Pilar </v>
      </c>
      <c r="H2025" s="5">
        <f>+VLOOKUP($A2025,DATOS_CAPACITACIONES!A:H,8,0)</f>
        <v>44527</v>
      </c>
      <c r="I2025" s="4">
        <f>+VLOOKUP($A2025,DATOS_CAPACITACIONES!A:I,9,0)</f>
        <v>120</v>
      </c>
      <c r="J2025" s="2">
        <v>1120580004</v>
      </c>
      <c r="K2025" s="4">
        <f>+VLOOKUP($J2025,DATOS_PERSONAL!B:C,2,0)</f>
        <v>1519</v>
      </c>
      <c r="L2025" s="4" t="str">
        <f>+VLOOKUP($J2025,DATOS_PERSONAL!B:D,3,0)</f>
        <v xml:space="preserve"> YEISON FAVIAN</v>
      </c>
      <c r="M2025" s="4" t="str">
        <f>+VLOOKUP($J2025,DATOS_PERSONAL!B:E,4,0)</f>
        <v>TOLOZA ESPINOSA</v>
      </c>
      <c r="N2025" s="4" t="str">
        <f>+VLOOKUP($J2025,DATOS_PERSONAL!B:F,5,0)</f>
        <v>OROBERLÍN S.A.S.</v>
      </c>
      <c r="O2025" s="4">
        <f>+VLOOKUP($A2025,DATOS_CAPACITACIONES!A:N,11)</f>
        <v>91</v>
      </c>
      <c r="P2025" s="4">
        <f>+VLOOKUP($A2025,DATOS_CAPACITACIONES!A:L,12)</f>
        <v>91</v>
      </c>
      <c r="Q2025" s="3">
        <f t="shared" si="31"/>
        <v>1</v>
      </c>
    </row>
    <row r="2026" spans="1:17" ht="34.5" customHeight="1" x14ac:dyDescent="0.25">
      <c r="A2026" s="2">
        <v>85</v>
      </c>
      <c r="B2026" s="4" t="str">
        <f>+VLOOKUP($A2026,DATOS_CAPACITACIONES!A:B,2,0)</f>
        <v>SST</v>
      </c>
      <c r="C2026" s="4" t="str">
        <f>+VLOOKUP($A2026,DATOS_CAPACITACIONES!A:C,3,0)</f>
        <v xml:space="preserve">Seguridad vial </v>
      </c>
      <c r="D2026" s="4">
        <f>+VLOOKUP($A2026,DATOS_CAPACITACIONES!A:D,4,0)</f>
        <v>0</v>
      </c>
      <c r="E2026" s="4" t="str">
        <f>+VLOOKUP($A2026,DATOS_CAPACITACIONES!A:E,5,0)</f>
        <v>Felipe Arias</v>
      </c>
      <c r="F2026" s="4" t="str">
        <f>+VLOOKUP($A2026,DATOS_CAPACITACIONES!A:F,6,0)</f>
        <v>Felipe Arias</v>
      </c>
      <c r="G2026" s="4" t="str">
        <f>+VLOOKUP($A2026,DATOS_CAPACITACIONES!A:G,7,0)</f>
        <v xml:space="preserve">Finca El Pilar </v>
      </c>
      <c r="H2026" s="5">
        <f>+VLOOKUP($A2026,DATOS_CAPACITACIONES!A:H,8,0)</f>
        <v>44527</v>
      </c>
      <c r="I2026" s="4">
        <f>+VLOOKUP($A2026,DATOS_CAPACITACIONES!A:I,9,0)</f>
        <v>120</v>
      </c>
      <c r="J2026" s="2">
        <v>17267214</v>
      </c>
      <c r="K2026" s="4">
        <f>+VLOOKUP($J2026,DATOS_PERSONAL!B:C,2,0)</f>
        <v>1311</v>
      </c>
      <c r="L2026" s="4" t="str">
        <f>+VLOOKUP($J2026,DATOS_PERSONAL!B:D,3,0)</f>
        <v>JOSE ALVARO</v>
      </c>
      <c r="M2026" s="4" t="str">
        <f>+VLOOKUP($J2026,DATOS_PERSONAL!B:E,4,0)</f>
        <v xml:space="preserve">SUAREZ TRIVIÑO </v>
      </c>
      <c r="N2026" s="4" t="str">
        <f>+VLOOKUP($J2026,DATOS_PERSONAL!B:F,5,0)</f>
        <v>OROBERLÍN S.A.S.</v>
      </c>
      <c r="O2026" s="4">
        <f>+VLOOKUP($A2026,DATOS_CAPACITACIONES!A:N,11)</f>
        <v>91</v>
      </c>
      <c r="P2026" s="4">
        <f>+VLOOKUP($A2026,DATOS_CAPACITACIONES!A:L,12)</f>
        <v>91</v>
      </c>
      <c r="Q2026" s="3">
        <f t="shared" si="31"/>
        <v>1</v>
      </c>
    </row>
    <row r="2027" spans="1:17" ht="34.5" customHeight="1" x14ac:dyDescent="0.25">
      <c r="A2027" s="2">
        <v>85</v>
      </c>
      <c r="B2027" s="4" t="str">
        <f>+VLOOKUP($A2027,DATOS_CAPACITACIONES!A:B,2,0)</f>
        <v>SST</v>
      </c>
      <c r="C2027" s="4" t="str">
        <f>+VLOOKUP($A2027,DATOS_CAPACITACIONES!A:C,3,0)</f>
        <v xml:space="preserve">Seguridad vial </v>
      </c>
      <c r="D2027" s="4">
        <f>+VLOOKUP($A2027,DATOS_CAPACITACIONES!A:D,4,0)</f>
        <v>0</v>
      </c>
      <c r="E2027" s="4" t="str">
        <f>+VLOOKUP($A2027,DATOS_CAPACITACIONES!A:E,5,0)</f>
        <v>Felipe Arias</v>
      </c>
      <c r="F2027" s="4" t="str">
        <f>+VLOOKUP($A2027,DATOS_CAPACITACIONES!A:F,6,0)</f>
        <v>Felipe Arias</v>
      </c>
      <c r="G2027" s="4" t="str">
        <f>+VLOOKUP($A2027,DATOS_CAPACITACIONES!A:G,7,0)</f>
        <v xml:space="preserve">Finca El Pilar </v>
      </c>
      <c r="H2027" s="5">
        <f>+VLOOKUP($A2027,DATOS_CAPACITACIONES!A:H,8,0)</f>
        <v>44527</v>
      </c>
      <c r="I2027" s="4">
        <f>+VLOOKUP($A2027,DATOS_CAPACITACIONES!A:I,9,0)</f>
        <v>120</v>
      </c>
      <c r="J2027" s="2">
        <v>1006032753</v>
      </c>
      <c r="K2027" s="4">
        <f>+VLOOKUP($J2027,DATOS_PERSONAL!B:C,2,0)</f>
        <v>0</v>
      </c>
      <c r="L2027" s="4" t="str">
        <f>+VLOOKUP($J2027,DATOS_PERSONAL!B:D,3,0)</f>
        <v>LIUS</v>
      </c>
      <c r="M2027" s="4" t="str">
        <f>+VLOOKUP($J2027,DATOS_PERSONAL!B:E,4,0)</f>
        <v xml:space="preserve">RONDON </v>
      </c>
      <c r="N2027" s="4" t="str">
        <f>+VLOOKUP($J2027,DATOS_PERSONAL!B:F,5,0)</f>
        <v>OROBERLÍN S.A.S.</v>
      </c>
      <c r="O2027" s="4">
        <f>+VLOOKUP($A2027,DATOS_CAPACITACIONES!A:N,11)</f>
        <v>91</v>
      </c>
      <c r="P2027" s="4">
        <f>+VLOOKUP($A2027,DATOS_CAPACITACIONES!A:L,12)</f>
        <v>91</v>
      </c>
      <c r="Q2027" s="3">
        <f t="shared" si="31"/>
        <v>1</v>
      </c>
    </row>
    <row r="2028" spans="1:17" ht="34.5" customHeight="1" x14ac:dyDescent="0.25">
      <c r="A2028" s="2">
        <v>85</v>
      </c>
      <c r="B2028" s="4" t="str">
        <f>+VLOOKUP($A2028,DATOS_CAPACITACIONES!A:B,2,0)</f>
        <v>SST</v>
      </c>
      <c r="C2028" s="4" t="str">
        <f>+VLOOKUP($A2028,DATOS_CAPACITACIONES!A:C,3,0)</f>
        <v xml:space="preserve">Seguridad vial </v>
      </c>
      <c r="D2028" s="4">
        <f>+VLOOKUP($A2028,DATOS_CAPACITACIONES!A:D,4,0)</f>
        <v>0</v>
      </c>
      <c r="E2028" s="4" t="str">
        <f>+VLOOKUP($A2028,DATOS_CAPACITACIONES!A:E,5,0)</f>
        <v>Felipe Arias</v>
      </c>
      <c r="F2028" s="4" t="str">
        <f>+VLOOKUP($A2028,DATOS_CAPACITACIONES!A:F,6,0)</f>
        <v>Felipe Arias</v>
      </c>
      <c r="G2028" s="4" t="str">
        <f>+VLOOKUP($A2028,DATOS_CAPACITACIONES!A:G,7,0)</f>
        <v xml:space="preserve">Finca El Pilar </v>
      </c>
      <c r="H2028" s="5">
        <f>+VLOOKUP($A2028,DATOS_CAPACITACIONES!A:H,8,0)</f>
        <v>44527</v>
      </c>
      <c r="I2028" s="4">
        <f>+VLOOKUP($A2028,DATOS_CAPACITACIONES!A:I,9,0)</f>
        <v>120</v>
      </c>
      <c r="J2028" s="2">
        <v>40401255</v>
      </c>
      <c r="K2028" s="4">
        <f>+VLOOKUP($J2028,DATOS_PERSONAL!B:C,2,0)</f>
        <v>1034</v>
      </c>
      <c r="L2028" s="4" t="str">
        <f>+VLOOKUP($J2028,DATOS_PERSONAL!B:D,3,0)</f>
        <v>YUDY FERLAY</v>
      </c>
      <c r="M2028" s="4" t="str">
        <f>+VLOOKUP($J2028,DATOS_PERSONAL!B:E,4,0)</f>
        <v xml:space="preserve">ROMERO BERNAL </v>
      </c>
      <c r="N2028" s="4" t="str">
        <f>+VLOOKUP($J2028,DATOS_PERSONAL!B:F,5,0)</f>
        <v>OROBERLÍN S.A.S.</v>
      </c>
      <c r="O2028" s="4">
        <f>+VLOOKUP($A2028,DATOS_CAPACITACIONES!A:N,11)</f>
        <v>91</v>
      </c>
      <c r="P2028" s="4">
        <f>+VLOOKUP($A2028,DATOS_CAPACITACIONES!A:L,12)</f>
        <v>91</v>
      </c>
      <c r="Q2028" s="3">
        <f t="shared" si="31"/>
        <v>1</v>
      </c>
    </row>
    <row r="2029" spans="1:17" ht="34.5" customHeight="1" x14ac:dyDescent="0.25">
      <c r="A2029" s="2">
        <v>85</v>
      </c>
      <c r="B2029" s="4" t="str">
        <f>+VLOOKUP($A2029,DATOS_CAPACITACIONES!A:B,2,0)</f>
        <v>SST</v>
      </c>
      <c r="C2029" s="4" t="str">
        <f>+VLOOKUP($A2029,DATOS_CAPACITACIONES!A:C,3,0)</f>
        <v xml:space="preserve">Seguridad vial </v>
      </c>
      <c r="D2029" s="4">
        <f>+VLOOKUP($A2029,DATOS_CAPACITACIONES!A:D,4,0)</f>
        <v>0</v>
      </c>
      <c r="E2029" s="4" t="str">
        <f>+VLOOKUP($A2029,DATOS_CAPACITACIONES!A:E,5,0)</f>
        <v>Felipe Arias</v>
      </c>
      <c r="F2029" s="4" t="str">
        <f>+VLOOKUP($A2029,DATOS_CAPACITACIONES!A:F,6,0)</f>
        <v>Felipe Arias</v>
      </c>
      <c r="G2029" s="4" t="str">
        <f>+VLOOKUP($A2029,DATOS_CAPACITACIONES!A:G,7,0)</f>
        <v xml:space="preserve">Finca El Pilar </v>
      </c>
      <c r="H2029" s="5">
        <f>+VLOOKUP($A2029,DATOS_CAPACITACIONES!A:H,8,0)</f>
        <v>44527</v>
      </c>
      <c r="I2029" s="4">
        <f>+VLOOKUP($A2029,DATOS_CAPACITACIONES!A:I,9,0)</f>
        <v>120</v>
      </c>
      <c r="J2029" s="2">
        <v>9600532</v>
      </c>
      <c r="K2029" s="4">
        <f>+VLOOKUP($J2029,DATOS_PERSONAL!B:C,2,0)</f>
        <v>1070</v>
      </c>
      <c r="L2029" s="4" t="str">
        <f>+VLOOKUP($J2029,DATOS_PERSONAL!B:D,3,0)</f>
        <v>PABLO ANTONIO</v>
      </c>
      <c r="M2029" s="4" t="str">
        <f>+VLOOKUP($J2029,DATOS_PERSONAL!B:E,4,0)</f>
        <v xml:space="preserve">ROJAS RODRIGUEZ </v>
      </c>
      <c r="N2029" s="4" t="str">
        <f>+VLOOKUP($J2029,DATOS_PERSONAL!B:F,5,0)</f>
        <v>OROBERLÍN S.A.S.</v>
      </c>
      <c r="O2029" s="4">
        <f>+VLOOKUP($A2029,DATOS_CAPACITACIONES!A:N,11)</f>
        <v>91</v>
      </c>
      <c r="P2029" s="4">
        <f>+VLOOKUP($A2029,DATOS_CAPACITACIONES!A:L,12)</f>
        <v>91</v>
      </c>
      <c r="Q2029" s="3">
        <f t="shared" si="31"/>
        <v>1</v>
      </c>
    </row>
    <row r="2030" spans="1:17" ht="34.5" customHeight="1" x14ac:dyDescent="0.25">
      <c r="A2030" s="2">
        <v>85</v>
      </c>
      <c r="B2030" s="4" t="str">
        <f>+VLOOKUP($A2030,DATOS_CAPACITACIONES!A:B,2,0)</f>
        <v>SST</v>
      </c>
      <c r="C2030" s="4" t="str">
        <f>+VLOOKUP($A2030,DATOS_CAPACITACIONES!A:C,3,0)</f>
        <v xml:space="preserve">Seguridad vial </v>
      </c>
      <c r="D2030" s="4">
        <f>+VLOOKUP($A2030,DATOS_CAPACITACIONES!A:D,4,0)</f>
        <v>0</v>
      </c>
      <c r="E2030" s="4" t="str">
        <f>+VLOOKUP($A2030,DATOS_CAPACITACIONES!A:E,5,0)</f>
        <v>Felipe Arias</v>
      </c>
      <c r="F2030" s="4" t="str">
        <f>+VLOOKUP($A2030,DATOS_CAPACITACIONES!A:F,6,0)</f>
        <v>Felipe Arias</v>
      </c>
      <c r="G2030" s="4" t="str">
        <f>+VLOOKUP($A2030,DATOS_CAPACITACIONES!A:G,7,0)</f>
        <v xml:space="preserve">Finca El Pilar </v>
      </c>
      <c r="H2030" s="5">
        <f>+VLOOKUP($A2030,DATOS_CAPACITACIONES!A:H,8,0)</f>
        <v>44527</v>
      </c>
      <c r="I2030" s="4">
        <f>+VLOOKUP($A2030,DATOS_CAPACITACIONES!A:I,9,0)</f>
        <v>120</v>
      </c>
      <c r="J2030" s="2">
        <v>1123116797</v>
      </c>
      <c r="K2030" s="4">
        <f>+VLOOKUP($J2030,DATOS_PERSONAL!B:C,2,0)</f>
        <v>1404</v>
      </c>
      <c r="L2030" s="4" t="str">
        <f>+VLOOKUP($J2030,DATOS_PERSONAL!B:D,3,0)</f>
        <v xml:space="preserve"> ELKIN STEVEN</v>
      </c>
      <c r="M2030" s="4" t="str">
        <f>+VLOOKUP($J2030,DATOS_PERSONAL!B:E,4,0)</f>
        <v>ROJAS ORTIZ</v>
      </c>
      <c r="N2030" s="4" t="str">
        <f>+VLOOKUP($J2030,DATOS_PERSONAL!B:F,5,0)</f>
        <v>OROBERLÍN S.A.S.</v>
      </c>
      <c r="O2030" s="4">
        <f>+VLOOKUP($A2030,DATOS_CAPACITACIONES!A:N,11)</f>
        <v>91</v>
      </c>
      <c r="P2030" s="4">
        <f>+VLOOKUP($A2030,DATOS_CAPACITACIONES!A:L,12)</f>
        <v>91</v>
      </c>
      <c r="Q2030" s="3">
        <f t="shared" si="31"/>
        <v>1</v>
      </c>
    </row>
    <row r="2031" spans="1:17" ht="34.5" customHeight="1" x14ac:dyDescent="0.25">
      <c r="A2031" s="2">
        <v>85</v>
      </c>
      <c r="B2031" s="4" t="str">
        <f>+VLOOKUP($A2031,DATOS_CAPACITACIONES!A:B,2,0)</f>
        <v>SST</v>
      </c>
      <c r="C2031" s="4" t="str">
        <f>+VLOOKUP($A2031,DATOS_CAPACITACIONES!A:C,3,0)</f>
        <v xml:space="preserve">Seguridad vial </v>
      </c>
      <c r="D2031" s="4">
        <f>+VLOOKUP($A2031,DATOS_CAPACITACIONES!A:D,4,0)</f>
        <v>0</v>
      </c>
      <c r="E2031" s="4" t="str">
        <f>+VLOOKUP($A2031,DATOS_CAPACITACIONES!A:E,5,0)</f>
        <v>Felipe Arias</v>
      </c>
      <c r="F2031" s="4" t="str">
        <f>+VLOOKUP($A2031,DATOS_CAPACITACIONES!A:F,6,0)</f>
        <v>Felipe Arias</v>
      </c>
      <c r="G2031" s="4" t="str">
        <f>+VLOOKUP($A2031,DATOS_CAPACITACIONES!A:G,7,0)</f>
        <v xml:space="preserve">Finca El Pilar </v>
      </c>
      <c r="H2031" s="5">
        <f>+VLOOKUP($A2031,DATOS_CAPACITACIONES!A:H,8,0)</f>
        <v>44527</v>
      </c>
      <c r="I2031" s="4">
        <f>+VLOOKUP($A2031,DATOS_CAPACITACIONES!A:I,9,0)</f>
        <v>120</v>
      </c>
      <c r="J2031" s="2">
        <v>17355000</v>
      </c>
      <c r="K2031" s="4">
        <f>+VLOOKUP($J2031,DATOS_PERSONAL!B:C,2,0)</f>
        <v>1379</v>
      </c>
      <c r="L2031" s="4" t="str">
        <f>+VLOOKUP($J2031,DATOS_PERSONAL!B:D,3,0)</f>
        <v xml:space="preserve"> ALBERTO</v>
      </c>
      <c r="M2031" s="4" t="str">
        <f>+VLOOKUP($J2031,DATOS_PERSONAL!B:E,4,0)</f>
        <v>ROJAS CARLOS</v>
      </c>
      <c r="N2031" s="4" t="str">
        <f>+VLOOKUP($J2031,DATOS_PERSONAL!B:F,5,0)</f>
        <v>OROBERLÍN S.A.S.</v>
      </c>
      <c r="O2031" s="4">
        <f>+VLOOKUP($A2031,DATOS_CAPACITACIONES!A:N,11)</f>
        <v>91</v>
      </c>
      <c r="P2031" s="4">
        <f>+VLOOKUP($A2031,DATOS_CAPACITACIONES!A:L,12)</f>
        <v>91</v>
      </c>
      <c r="Q2031" s="3">
        <f t="shared" si="31"/>
        <v>1</v>
      </c>
    </row>
    <row r="2032" spans="1:17" ht="34.5" customHeight="1" x14ac:dyDescent="0.25">
      <c r="A2032" s="2">
        <v>85</v>
      </c>
      <c r="B2032" s="4" t="str">
        <f>+VLOOKUP($A2032,DATOS_CAPACITACIONES!A:B,2,0)</f>
        <v>SST</v>
      </c>
      <c r="C2032" s="4" t="str">
        <f>+VLOOKUP($A2032,DATOS_CAPACITACIONES!A:C,3,0)</f>
        <v xml:space="preserve">Seguridad vial </v>
      </c>
      <c r="D2032" s="4">
        <f>+VLOOKUP($A2032,DATOS_CAPACITACIONES!A:D,4,0)</f>
        <v>0</v>
      </c>
      <c r="E2032" s="4" t="str">
        <f>+VLOOKUP($A2032,DATOS_CAPACITACIONES!A:E,5,0)</f>
        <v>Felipe Arias</v>
      </c>
      <c r="F2032" s="4" t="str">
        <f>+VLOOKUP($A2032,DATOS_CAPACITACIONES!A:F,6,0)</f>
        <v>Felipe Arias</v>
      </c>
      <c r="G2032" s="4" t="str">
        <f>+VLOOKUP($A2032,DATOS_CAPACITACIONES!A:G,7,0)</f>
        <v xml:space="preserve">Finca El Pilar </v>
      </c>
      <c r="H2032" s="5">
        <f>+VLOOKUP($A2032,DATOS_CAPACITACIONES!A:H,8,0)</f>
        <v>44527</v>
      </c>
      <c r="I2032" s="4">
        <f>+VLOOKUP($A2032,DATOS_CAPACITACIONES!A:I,9,0)</f>
        <v>120</v>
      </c>
      <c r="J2032" s="2">
        <v>1123114419</v>
      </c>
      <c r="K2032" s="4">
        <f>+VLOOKUP($J2032,DATOS_PERSONAL!B:C,2,0)</f>
        <v>1059</v>
      </c>
      <c r="L2032" s="4" t="str">
        <f>+VLOOKUP($J2032,DATOS_PERSONAL!B:D,3,0)</f>
        <v>ANA MARIA</v>
      </c>
      <c r="M2032" s="4" t="str">
        <f>+VLOOKUP($J2032,DATOS_PERSONAL!B:E,4,0)</f>
        <v xml:space="preserve">ROBAYO JIMENEZ </v>
      </c>
      <c r="N2032" s="4" t="str">
        <f>+VLOOKUP($J2032,DATOS_PERSONAL!B:F,5,0)</f>
        <v>OROBERLÍN S.A.S.</v>
      </c>
      <c r="O2032" s="4">
        <f>+VLOOKUP($A2032,DATOS_CAPACITACIONES!A:N,11)</f>
        <v>91</v>
      </c>
      <c r="P2032" s="4">
        <f>+VLOOKUP($A2032,DATOS_CAPACITACIONES!A:L,12)</f>
        <v>91</v>
      </c>
      <c r="Q2032" s="3">
        <f t="shared" si="31"/>
        <v>1</v>
      </c>
    </row>
    <row r="2033" spans="1:17" ht="34.5" customHeight="1" x14ac:dyDescent="0.25">
      <c r="A2033" s="2">
        <v>85</v>
      </c>
      <c r="B2033" s="4" t="str">
        <f>+VLOOKUP($A2033,DATOS_CAPACITACIONES!A:B,2,0)</f>
        <v>SST</v>
      </c>
      <c r="C2033" s="4" t="str">
        <f>+VLOOKUP($A2033,DATOS_CAPACITACIONES!A:C,3,0)</f>
        <v xml:space="preserve">Seguridad vial </v>
      </c>
      <c r="D2033" s="4">
        <f>+VLOOKUP($A2033,DATOS_CAPACITACIONES!A:D,4,0)</f>
        <v>0</v>
      </c>
      <c r="E2033" s="4" t="str">
        <f>+VLOOKUP($A2033,DATOS_CAPACITACIONES!A:E,5,0)</f>
        <v>Felipe Arias</v>
      </c>
      <c r="F2033" s="4" t="str">
        <f>+VLOOKUP($A2033,DATOS_CAPACITACIONES!A:F,6,0)</f>
        <v>Felipe Arias</v>
      </c>
      <c r="G2033" s="4" t="str">
        <f>+VLOOKUP($A2033,DATOS_CAPACITACIONES!A:G,7,0)</f>
        <v xml:space="preserve">Finca El Pilar </v>
      </c>
      <c r="H2033" s="5">
        <f>+VLOOKUP($A2033,DATOS_CAPACITACIONES!A:H,8,0)</f>
        <v>44527</v>
      </c>
      <c r="I2033" s="4">
        <f>+VLOOKUP($A2033,DATOS_CAPACITACIONES!A:I,9,0)</f>
        <v>120</v>
      </c>
      <c r="J2033" s="2">
        <v>1123114657</v>
      </c>
      <c r="K2033" s="4">
        <f>+VLOOKUP($J2033,DATOS_PERSONAL!B:C,2,0)</f>
        <v>1456</v>
      </c>
      <c r="L2033" s="4" t="str">
        <f>+VLOOKUP($J2033,DATOS_PERSONAL!B:D,3,0)</f>
        <v xml:space="preserve"> SIGUIFREDO</v>
      </c>
      <c r="M2033" s="4" t="str">
        <f>+VLOOKUP($J2033,DATOS_PERSONAL!B:E,4,0)</f>
        <v>ROBAYO JIMENEZ</v>
      </c>
      <c r="N2033" s="4" t="str">
        <f>+VLOOKUP($J2033,DATOS_PERSONAL!B:F,5,0)</f>
        <v>OROBERLÍN S.A.S.</v>
      </c>
      <c r="O2033" s="4">
        <f>+VLOOKUP($A2033,DATOS_CAPACITACIONES!A:N,11)</f>
        <v>91</v>
      </c>
      <c r="P2033" s="4">
        <f>+VLOOKUP($A2033,DATOS_CAPACITACIONES!A:L,12)</f>
        <v>91</v>
      </c>
      <c r="Q2033" s="3">
        <f t="shared" si="31"/>
        <v>1</v>
      </c>
    </row>
    <row r="2034" spans="1:17" ht="34.5" customHeight="1" x14ac:dyDescent="0.25">
      <c r="A2034" s="2">
        <v>85</v>
      </c>
      <c r="B2034" s="4" t="str">
        <f>+VLOOKUP($A2034,DATOS_CAPACITACIONES!A:B,2,0)</f>
        <v>SST</v>
      </c>
      <c r="C2034" s="4" t="str">
        <f>+VLOOKUP($A2034,DATOS_CAPACITACIONES!A:C,3,0)</f>
        <v xml:space="preserve">Seguridad vial </v>
      </c>
      <c r="D2034" s="4">
        <f>+VLOOKUP($A2034,DATOS_CAPACITACIONES!A:D,4,0)</f>
        <v>0</v>
      </c>
      <c r="E2034" s="4" t="str">
        <f>+VLOOKUP($A2034,DATOS_CAPACITACIONES!A:E,5,0)</f>
        <v>Felipe Arias</v>
      </c>
      <c r="F2034" s="4" t="str">
        <f>+VLOOKUP($A2034,DATOS_CAPACITACIONES!A:F,6,0)</f>
        <v>Felipe Arias</v>
      </c>
      <c r="G2034" s="4" t="str">
        <f>+VLOOKUP($A2034,DATOS_CAPACITACIONES!A:G,7,0)</f>
        <v xml:space="preserve">Finca El Pilar </v>
      </c>
      <c r="H2034" s="5">
        <f>+VLOOKUP($A2034,DATOS_CAPACITACIONES!A:H,8,0)</f>
        <v>44527</v>
      </c>
      <c r="I2034" s="4">
        <f>+VLOOKUP($A2034,DATOS_CAPACITACIONES!A:I,9,0)</f>
        <v>120</v>
      </c>
      <c r="J2034" s="2">
        <v>1122646567</v>
      </c>
      <c r="K2034" s="4">
        <f>+VLOOKUP($J2034,DATOS_PERSONAL!B:C,2,0)</f>
        <v>1232</v>
      </c>
      <c r="L2034" s="4" t="str">
        <f>+VLOOKUP($J2034,DATOS_PERSONAL!B:D,3,0)</f>
        <v xml:space="preserve"> ISRAEL</v>
      </c>
      <c r="M2034" s="4" t="str">
        <f>+VLOOKUP($J2034,DATOS_PERSONAL!B:E,4,0)</f>
        <v>ROBAYO JIMENEZ</v>
      </c>
      <c r="N2034" s="4" t="str">
        <f>+VLOOKUP($J2034,DATOS_PERSONAL!B:F,5,0)</f>
        <v>OROBERLÍN S.A.S.</v>
      </c>
      <c r="O2034" s="4">
        <f>+VLOOKUP($A2034,DATOS_CAPACITACIONES!A:N,11)</f>
        <v>91</v>
      </c>
      <c r="P2034" s="4">
        <f>+VLOOKUP($A2034,DATOS_CAPACITACIONES!A:L,12)</f>
        <v>91</v>
      </c>
      <c r="Q2034" s="3">
        <f t="shared" si="31"/>
        <v>1</v>
      </c>
    </row>
    <row r="2035" spans="1:17" ht="34.5" customHeight="1" x14ac:dyDescent="0.25">
      <c r="A2035" s="2">
        <v>85</v>
      </c>
      <c r="B2035" s="4" t="str">
        <f>+VLOOKUP($A2035,DATOS_CAPACITACIONES!A:B,2,0)</f>
        <v>SST</v>
      </c>
      <c r="C2035" s="4" t="str">
        <f>+VLOOKUP($A2035,DATOS_CAPACITACIONES!A:C,3,0)</f>
        <v xml:space="preserve">Seguridad vial </v>
      </c>
      <c r="D2035" s="4">
        <f>+VLOOKUP($A2035,DATOS_CAPACITACIONES!A:D,4,0)</f>
        <v>0</v>
      </c>
      <c r="E2035" s="4" t="str">
        <f>+VLOOKUP($A2035,DATOS_CAPACITACIONES!A:E,5,0)</f>
        <v>Felipe Arias</v>
      </c>
      <c r="F2035" s="4" t="str">
        <f>+VLOOKUP($A2035,DATOS_CAPACITACIONES!A:F,6,0)</f>
        <v>Felipe Arias</v>
      </c>
      <c r="G2035" s="4" t="str">
        <f>+VLOOKUP($A2035,DATOS_CAPACITACIONES!A:G,7,0)</f>
        <v xml:space="preserve">Finca El Pilar </v>
      </c>
      <c r="H2035" s="5">
        <f>+VLOOKUP($A2035,DATOS_CAPACITACIONES!A:H,8,0)</f>
        <v>44527</v>
      </c>
      <c r="I2035" s="4">
        <f>+VLOOKUP($A2035,DATOS_CAPACITACIONES!A:I,9,0)</f>
        <v>120</v>
      </c>
      <c r="J2035" s="2">
        <v>1006658683</v>
      </c>
      <c r="K2035" s="4">
        <f>+VLOOKUP($J2035,DATOS_PERSONAL!B:C,2,0)</f>
        <v>1509</v>
      </c>
      <c r="L2035" s="4" t="str">
        <f>+VLOOKUP($J2035,DATOS_PERSONAL!B:D,3,0)</f>
        <v>BRAYAN DAVID</v>
      </c>
      <c r="M2035" s="4" t="str">
        <f>+VLOOKUP($J2035,DATOS_PERSONAL!B:E,4,0)</f>
        <v xml:space="preserve">ROA OCHOA </v>
      </c>
      <c r="N2035" s="4" t="str">
        <f>+VLOOKUP($J2035,DATOS_PERSONAL!B:F,5,0)</f>
        <v>OROBERLÍN S.A.S.</v>
      </c>
      <c r="O2035" s="4">
        <f>+VLOOKUP($A2035,DATOS_CAPACITACIONES!A:N,11)</f>
        <v>91</v>
      </c>
      <c r="P2035" s="4">
        <f>+VLOOKUP($A2035,DATOS_CAPACITACIONES!A:L,12)</f>
        <v>91</v>
      </c>
      <c r="Q2035" s="3">
        <f t="shared" si="31"/>
        <v>1</v>
      </c>
    </row>
    <row r="2036" spans="1:17" ht="34.5" customHeight="1" x14ac:dyDescent="0.25">
      <c r="A2036" s="2">
        <v>85</v>
      </c>
      <c r="B2036" s="4" t="str">
        <f>+VLOOKUP($A2036,DATOS_CAPACITACIONES!A:B,2,0)</f>
        <v>SST</v>
      </c>
      <c r="C2036" s="4" t="str">
        <f>+VLOOKUP($A2036,DATOS_CAPACITACIONES!A:C,3,0)</f>
        <v xml:space="preserve">Seguridad vial </v>
      </c>
      <c r="D2036" s="4">
        <f>+VLOOKUP($A2036,DATOS_CAPACITACIONES!A:D,4,0)</f>
        <v>0</v>
      </c>
      <c r="E2036" s="4" t="str">
        <f>+VLOOKUP($A2036,DATOS_CAPACITACIONES!A:E,5,0)</f>
        <v>Felipe Arias</v>
      </c>
      <c r="F2036" s="4" t="str">
        <f>+VLOOKUP($A2036,DATOS_CAPACITACIONES!A:F,6,0)</f>
        <v>Felipe Arias</v>
      </c>
      <c r="G2036" s="4" t="str">
        <f>+VLOOKUP($A2036,DATOS_CAPACITACIONES!A:G,7,0)</f>
        <v xml:space="preserve">Finca El Pilar </v>
      </c>
      <c r="H2036" s="5">
        <f>+VLOOKUP($A2036,DATOS_CAPACITACIONES!A:H,8,0)</f>
        <v>44527</v>
      </c>
      <c r="I2036" s="4">
        <f>+VLOOKUP($A2036,DATOS_CAPACITACIONES!A:I,9,0)</f>
        <v>120</v>
      </c>
      <c r="J2036" s="2">
        <v>1123114519</v>
      </c>
      <c r="K2036" s="4">
        <f>+VLOOKUP($J2036,DATOS_PERSONAL!B:C,2,0)</f>
        <v>1016</v>
      </c>
      <c r="L2036" s="4" t="str">
        <f>+VLOOKUP($J2036,DATOS_PERSONAL!B:D,3,0)</f>
        <v xml:space="preserve"> JUAN CARLOS</v>
      </c>
      <c r="M2036" s="4" t="str">
        <f>+VLOOKUP($J2036,DATOS_PERSONAL!B:E,4,0)</f>
        <v>ROA CASTILLO</v>
      </c>
      <c r="N2036" s="4" t="str">
        <f>+VLOOKUP($J2036,DATOS_PERSONAL!B:F,5,0)</f>
        <v>OROBERLÍN S.A.S.</v>
      </c>
      <c r="O2036" s="4">
        <f>+VLOOKUP($A2036,DATOS_CAPACITACIONES!A:N,11)</f>
        <v>91</v>
      </c>
      <c r="P2036" s="4">
        <f>+VLOOKUP($A2036,DATOS_CAPACITACIONES!A:L,12)</f>
        <v>91</v>
      </c>
      <c r="Q2036" s="3">
        <f t="shared" si="31"/>
        <v>1</v>
      </c>
    </row>
    <row r="2037" spans="1:17" ht="34.5" customHeight="1" x14ac:dyDescent="0.25">
      <c r="A2037" s="2">
        <v>85</v>
      </c>
      <c r="B2037" s="4" t="str">
        <f>+VLOOKUP($A2037,DATOS_CAPACITACIONES!A:B,2,0)</f>
        <v>SST</v>
      </c>
      <c r="C2037" s="4" t="str">
        <f>+VLOOKUP($A2037,DATOS_CAPACITACIONES!A:C,3,0)</f>
        <v xml:space="preserve">Seguridad vial </v>
      </c>
      <c r="D2037" s="4">
        <f>+VLOOKUP($A2037,DATOS_CAPACITACIONES!A:D,4,0)</f>
        <v>0</v>
      </c>
      <c r="E2037" s="4" t="str">
        <f>+VLOOKUP($A2037,DATOS_CAPACITACIONES!A:E,5,0)</f>
        <v>Felipe Arias</v>
      </c>
      <c r="F2037" s="4" t="str">
        <f>+VLOOKUP($A2037,DATOS_CAPACITACIONES!A:F,6,0)</f>
        <v>Felipe Arias</v>
      </c>
      <c r="G2037" s="4" t="str">
        <f>+VLOOKUP($A2037,DATOS_CAPACITACIONES!A:G,7,0)</f>
        <v xml:space="preserve">Finca El Pilar </v>
      </c>
      <c r="H2037" s="5">
        <f>+VLOOKUP($A2037,DATOS_CAPACITACIONES!A:H,8,0)</f>
        <v>44527</v>
      </c>
      <c r="I2037" s="4">
        <f>+VLOOKUP($A2037,DATOS_CAPACITACIONES!A:I,9,0)</f>
        <v>120</v>
      </c>
      <c r="J2037" s="2">
        <v>1123114283</v>
      </c>
      <c r="K2037" s="4">
        <f>+VLOOKUP($J2037,DATOS_PERSONAL!B:C,2,0)</f>
        <v>1017</v>
      </c>
      <c r="L2037" s="4" t="str">
        <f>+VLOOKUP($J2037,DATOS_PERSONAL!B:D,3,0)</f>
        <v xml:space="preserve"> RODRIGO JOSE</v>
      </c>
      <c r="M2037" s="4" t="str">
        <f>+VLOOKUP($J2037,DATOS_PERSONAL!B:E,4,0)</f>
        <v>ROA CASTILLO</v>
      </c>
      <c r="N2037" s="4" t="str">
        <f>+VLOOKUP($J2037,DATOS_PERSONAL!B:F,5,0)</f>
        <v>OROBERLÍN S.A.S.</v>
      </c>
      <c r="O2037" s="4">
        <f>+VLOOKUP($A2037,DATOS_CAPACITACIONES!A:N,11)</f>
        <v>91</v>
      </c>
      <c r="P2037" s="4">
        <f>+VLOOKUP($A2037,DATOS_CAPACITACIONES!A:L,12)</f>
        <v>91</v>
      </c>
      <c r="Q2037" s="3">
        <f t="shared" si="31"/>
        <v>1</v>
      </c>
    </row>
    <row r="2038" spans="1:17" ht="34.5" customHeight="1" x14ac:dyDescent="0.25">
      <c r="A2038" s="2">
        <v>85</v>
      </c>
      <c r="B2038" s="4" t="str">
        <f>+VLOOKUP($A2038,DATOS_CAPACITACIONES!A:B,2,0)</f>
        <v>SST</v>
      </c>
      <c r="C2038" s="4" t="str">
        <f>+VLOOKUP($A2038,DATOS_CAPACITACIONES!A:C,3,0)</f>
        <v xml:space="preserve">Seguridad vial </v>
      </c>
      <c r="D2038" s="4">
        <f>+VLOOKUP($A2038,DATOS_CAPACITACIONES!A:D,4,0)</f>
        <v>0</v>
      </c>
      <c r="E2038" s="4" t="str">
        <f>+VLOOKUP($A2038,DATOS_CAPACITACIONES!A:E,5,0)</f>
        <v>Felipe Arias</v>
      </c>
      <c r="F2038" s="4" t="str">
        <f>+VLOOKUP($A2038,DATOS_CAPACITACIONES!A:F,6,0)</f>
        <v>Felipe Arias</v>
      </c>
      <c r="G2038" s="4" t="str">
        <f>+VLOOKUP($A2038,DATOS_CAPACITACIONES!A:G,7,0)</f>
        <v xml:space="preserve">Finca El Pilar </v>
      </c>
      <c r="H2038" s="5">
        <f>+VLOOKUP($A2038,DATOS_CAPACITACIONES!A:H,8,0)</f>
        <v>44527</v>
      </c>
      <c r="I2038" s="4">
        <f>+VLOOKUP($A2038,DATOS_CAPACITACIONES!A:I,9,0)</f>
        <v>120</v>
      </c>
      <c r="J2038" s="2">
        <v>86053117</v>
      </c>
      <c r="K2038" s="4" t="str">
        <f>+VLOOKUP($J2038,DATOS_PERSONAL!B:C,2,0)</f>
        <v>N/A</v>
      </c>
      <c r="L2038" s="4" t="str">
        <f>+VLOOKUP($J2038,DATOS_PERSONAL!B:D,3,0)</f>
        <v xml:space="preserve"> OMAR </v>
      </c>
      <c r="M2038" s="4" t="str">
        <f>+VLOOKUP($J2038,DATOS_PERSONAL!B:E,4,0)</f>
        <v>RIVERA ESPINOSA</v>
      </c>
      <c r="N2038" s="4" t="str">
        <f>+VLOOKUP($J2038,DATOS_PERSONAL!B:F,5,0)</f>
        <v>PALMERAS CARARABO S.A.</v>
      </c>
      <c r="O2038" s="4">
        <f>+VLOOKUP($A2038,DATOS_CAPACITACIONES!A:N,11)</f>
        <v>91</v>
      </c>
      <c r="P2038" s="4">
        <f>+VLOOKUP($A2038,DATOS_CAPACITACIONES!A:L,12)</f>
        <v>91</v>
      </c>
      <c r="Q2038" s="3">
        <f t="shared" si="31"/>
        <v>1</v>
      </c>
    </row>
    <row r="2039" spans="1:17" ht="34.5" customHeight="1" x14ac:dyDescent="0.25">
      <c r="A2039" s="2">
        <v>85</v>
      </c>
      <c r="B2039" s="4" t="str">
        <f>+VLOOKUP($A2039,DATOS_CAPACITACIONES!A:B,2,0)</f>
        <v>SST</v>
      </c>
      <c r="C2039" s="4" t="str">
        <f>+VLOOKUP($A2039,DATOS_CAPACITACIONES!A:C,3,0)</f>
        <v xml:space="preserve">Seguridad vial </v>
      </c>
      <c r="D2039" s="4">
        <f>+VLOOKUP($A2039,DATOS_CAPACITACIONES!A:D,4,0)</f>
        <v>0</v>
      </c>
      <c r="E2039" s="4" t="str">
        <f>+VLOOKUP($A2039,DATOS_CAPACITACIONES!A:E,5,0)</f>
        <v>Felipe Arias</v>
      </c>
      <c r="F2039" s="4" t="str">
        <f>+VLOOKUP($A2039,DATOS_CAPACITACIONES!A:F,6,0)</f>
        <v>Felipe Arias</v>
      </c>
      <c r="G2039" s="4" t="str">
        <f>+VLOOKUP($A2039,DATOS_CAPACITACIONES!A:G,7,0)</f>
        <v xml:space="preserve">Finca El Pilar </v>
      </c>
      <c r="H2039" s="5">
        <f>+VLOOKUP($A2039,DATOS_CAPACITACIONES!A:H,8,0)</f>
        <v>44527</v>
      </c>
      <c r="I2039" s="4">
        <f>+VLOOKUP($A2039,DATOS_CAPACITACIONES!A:I,9,0)</f>
        <v>120</v>
      </c>
      <c r="J2039" s="2">
        <v>40411297</v>
      </c>
      <c r="K2039" s="4">
        <f>+VLOOKUP($J2039,DATOS_PERSONAL!B:C,2,0)</f>
        <v>1015</v>
      </c>
      <c r="L2039" s="4" t="str">
        <f>+VLOOKUP($J2039,DATOS_PERSONAL!B:D,3,0)</f>
        <v xml:space="preserve"> ANGELICA YOHANA</v>
      </c>
      <c r="M2039" s="4" t="str">
        <f>+VLOOKUP($J2039,DATOS_PERSONAL!B:E,4,0)</f>
        <v>RINCON</v>
      </c>
      <c r="N2039" s="4" t="str">
        <f>+VLOOKUP($J2039,DATOS_PERSONAL!B:F,5,0)</f>
        <v>OROBERLÍN S.A.S.</v>
      </c>
      <c r="O2039" s="4">
        <f>+VLOOKUP($A2039,DATOS_CAPACITACIONES!A:N,11)</f>
        <v>91</v>
      </c>
      <c r="P2039" s="4">
        <f>+VLOOKUP($A2039,DATOS_CAPACITACIONES!A:L,12)</f>
        <v>91</v>
      </c>
      <c r="Q2039" s="3">
        <f t="shared" si="31"/>
        <v>1</v>
      </c>
    </row>
    <row r="2040" spans="1:17" ht="34.5" customHeight="1" x14ac:dyDescent="0.25">
      <c r="A2040" s="2">
        <v>85</v>
      </c>
      <c r="B2040" s="4" t="str">
        <f>+VLOOKUP($A2040,DATOS_CAPACITACIONES!A:B,2,0)</f>
        <v>SST</v>
      </c>
      <c r="C2040" s="4" t="str">
        <f>+VLOOKUP($A2040,DATOS_CAPACITACIONES!A:C,3,0)</f>
        <v xml:space="preserve">Seguridad vial </v>
      </c>
      <c r="D2040" s="4">
        <f>+VLOOKUP($A2040,DATOS_CAPACITACIONES!A:D,4,0)</f>
        <v>0</v>
      </c>
      <c r="E2040" s="4" t="str">
        <f>+VLOOKUP($A2040,DATOS_CAPACITACIONES!A:E,5,0)</f>
        <v>Felipe Arias</v>
      </c>
      <c r="F2040" s="4" t="str">
        <f>+VLOOKUP($A2040,DATOS_CAPACITACIONES!A:F,6,0)</f>
        <v>Felipe Arias</v>
      </c>
      <c r="G2040" s="4" t="str">
        <f>+VLOOKUP($A2040,DATOS_CAPACITACIONES!A:G,7,0)</f>
        <v xml:space="preserve">Finca El Pilar </v>
      </c>
      <c r="H2040" s="5">
        <f>+VLOOKUP($A2040,DATOS_CAPACITACIONES!A:H,8,0)</f>
        <v>44527</v>
      </c>
      <c r="I2040" s="4">
        <f>+VLOOKUP($A2040,DATOS_CAPACITACIONES!A:I,9,0)</f>
        <v>120</v>
      </c>
      <c r="J2040" s="2">
        <v>19561040</v>
      </c>
      <c r="K2040" s="4">
        <f>+VLOOKUP($J2040,DATOS_PERSONAL!B:C,2,0)</f>
        <v>1166</v>
      </c>
      <c r="L2040" s="4" t="str">
        <f>+VLOOKUP($J2040,DATOS_PERSONAL!B:D,3,0)</f>
        <v>GILBERTO SEGUNDO</v>
      </c>
      <c r="M2040" s="4" t="str">
        <f>+VLOOKUP($J2040,DATOS_PERSONAL!B:E,4,0)</f>
        <v xml:space="preserve">PEREZ RIVERA </v>
      </c>
      <c r="N2040" s="4" t="str">
        <f>+VLOOKUP($J2040,DATOS_PERSONAL!B:F,5,0)</f>
        <v>OROBERLÍN S.A.S.</v>
      </c>
      <c r="O2040" s="4">
        <f>+VLOOKUP($A2040,DATOS_CAPACITACIONES!A:N,11)</f>
        <v>91</v>
      </c>
      <c r="P2040" s="4">
        <f>+VLOOKUP($A2040,DATOS_CAPACITACIONES!A:L,12)</f>
        <v>91</v>
      </c>
      <c r="Q2040" s="3">
        <f t="shared" si="31"/>
        <v>1</v>
      </c>
    </row>
    <row r="2041" spans="1:17" ht="34.5" customHeight="1" x14ac:dyDescent="0.25">
      <c r="A2041" s="2">
        <v>85</v>
      </c>
      <c r="B2041" s="4" t="str">
        <f>+VLOOKUP($A2041,DATOS_CAPACITACIONES!A:B,2,0)</f>
        <v>SST</v>
      </c>
      <c r="C2041" s="4" t="str">
        <f>+VLOOKUP($A2041,DATOS_CAPACITACIONES!A:C,3,0)</f>
        <v xml:space="preserve">Seguridad vial </v>
      </c>
      <c r="D2041" s="4">
        <f>+VLOOKUP($A2041,DATOS_CAPACITACIONES!A:D,4,0)</f>
        <v>0</v>
      </c>
      <c r="E2041" s="4" t="str">
        <f>+VLOOKUP($A2041,DATOS_CAPACITACIONES!A:E,5,0)</f>
        <v>Felipe Arias</v>
      </c>
      <c r="F2041" s="4" t="str">
        <f>+VLOOKUP($A2041,DATOS_CAPACITACIONES!A:F,6,0)</f>
        <v>Felipe Arias</v>
      </c>
      <c r="G2041" s="4" t="str">
        <f>+VLOOKUP($A2041,DATOS_CAPACITACIONES!A:G,7,0)</f>
        <v xml:space="preserve">Finca El Pilar </v>
      </c>
      <c r="H2041" s="5">
        <f>+VLOOKUP($A2041,DATOS_CAPACITACIONES!A:H,8,0)</f>
        <v>44527</v>
      </c>
      <c r="I2041" s="4">
        <f>+VLOOKUP($A2041,DATOS_CAPACITACIONES!A:I,9,0)</f>
        <v>120</v>
      </c>
      <c r="J2041" s="2">
        <v>1123514268</v>
      </c>
      <c r="K2041" s="4">
        <f>+VLOOKUP($J2041,DATOS_PERSONAL!B:C,2,0)</f>
        <v>1510</v>
      </c>
      <c r="L2041" s="4" t="str">
        <f>+VLOOKUP($J2041,DATOS_PERSONAL!B:D,3,0)</f>
        <v xml:space="preserve"> CRISTIAN ANDRES</v>
      </c>
      <c r="M2041" s="4" t="str">
        <f>+VLOOKUP($J2041,DATOS_PERSONAL!B:E,4,0)</f>
        <v>PEREZ GUAYABO</v>
      </c>
      <c r="N2041" s="4" t="str">
        <f>+VLOOKUP($J2041,DATOS_PERSONAL!B:F,5,0)</f>
        <v>OROBERLÍN S.A.S.</v>
      </c>
      <c r="O2041" s="4">
        <f>+VLOOKUP($A2041,DATOS_CAPACITACIONES!A:N,11)</f>
        <v>91</v>
      </c>
      <c r="P2041" s="4">
        <f>+VLOOKUP($A2041,DATOS_CAPACITACIONES!A:L,12)</f>
        <v>91</v>
      </c>
      <c r="Q2041" s="3">
        <f t="shared" si="31"/>
        <v>1</v>
      </c>
    </row>
    <row r="2042" spans="1:17" ht="34.5" customHeight="1" x14ac:dyDescent="0.25">
      <c r="A2042" s="2">
        <v>85</v>
      </c>
      <c r="B2042" s="4" t="str">
        <f>+VLOOKUP($A2042,DATOS_CAPACITACIONES!A:B,2,0)</f>
        <v>SST</v>
      </c>
      <c r="C2042" s="4" t="str">
        <f>+VLOOKUP($A2042,DATOS_CAPACITACIONES!A:C,3,0)</f>
        <v xml:space="preserve">Seguridad vial </v>
      </c>
      <c r="D2042" s="4">
        <f>+VLOOKUP($A2042,DATOS_CAPACITACIONES!A:D,4,0)</f>
        <v>0</v>
      </c>
      <c r="E2042" s="4" t="str">
        <f>+VLOOKUP($A2042,DATOS_CAPACITACIONES!A:E,5,0)</f>
        <v>Felipe Arias</v>
      </c>
      <c r="F2042" s="4" t="str">
        <f>+VLOOKUP($A2042,DATOS_CAPACITACIONES!A:F,6,0)</f>
        <v>Felipe Arias</v>
      </c>
      <c r="G2042" s="4" t="str">
        <f>+VLOOKUP($A2042,DATOS_CAPACITACIONES!A:G,7,0)</f>
        <v xml:space="preserve">Finca El Pilar </v>
      </c>
      <c r="H2042" s="5">
        <f>+VLOOKUP($A2042,DATOS_CAPACITACIONES!A:H,8,0)</f>
        <v>44527</v>
      </c>
      <c r="I2042" s="4">
        <f>+VLOOKUP($A2042,DATOS_CAPACITACIONES!A:I,9,0)</f>
        <v>120</v>
      </c>
      <c r="J2042" s="2">
        <v>19602072</v>
      </c>
      <c r="K2042" s="4" t="str">
        <f>+VLOOKUP($J2042,DATOS_PERSONAL!B:C,2,0)</f>
        <v>N/A</v>
      </c>
      <c r="L2042" s="4" t="str">
        <f>+VLOOKUP($J2042,DATOS_PERSONAL!B:D,3,0)</f>
        <v xml:space="preserve">WILFREDO </v>
      </c>
      <c r="M2042" s="4" t="str">
        <f>+VLOOKUP($J2042,DATOS_PERSONAL!B:E,4,0)</f>
        <v>PEREZ</v>
      </c>
      <c r="N2042" s="4" t="str">
        <f>+VLOOKUP($J2042,DATOS_PERSONAL!B:F,5,0)</f>
        <v>OROBERLÍN S.A.S.</v>
      </c>
      <c r="O2042" s="4">
        <f>+VLOOKUP($A2042,DATOS_CAPACITACIONES!A:N,11)</f>
        <v>91</v>
      </c>
      <c r="P2042" s="4">
        <f>+VLOOKUP($A2042,DATOS_CAPACITACIONES!A:L,12)</f>
        <v>91</v>
      </c>
      <c r="Q2042" s="3">
        <f t="shared" si="31"/>
        <v>1</v>
      </c>
    </row>
    <row r="2043" spans="1:17" ht="34.5" customHeight="1" x14ac:dyDescent="0.25">
      <c r="A2043" s="2">
        <v>85</v>
      </c>
      <c r="B2043" s="4" t="str">
        <f>+VLOOKUP($A2043,DATOS_CAPACITACIONES!A:B,2,0)</f>
        <v>SST</v>
      </c>
      <c r="C2043" s="4" t="str">
        <f>+VLOOKUP($A2043,DATOS_CAPACITACIONES!A:C,3,0)</f>
        <v xml:space="preserve">Seguridad vial </v>
      </c>
      <c r="D2043" s="4">
        <f>+VLOOKUP($A2043,DATOS_CAPACITACIONES!A:D,4,0)</f>
        <v>0</v>
      </c>
      <c r="E2043" s="4" t="str">
        <f>+VLOOKUP($A2043,DATOS_CAPACITACIONES!A:E,5,0)</f>
        <v>Felipe Arias</v>
      </c>
      <c r="F2043" s="4" t="str">
        <f>+VLOOKUP($A2043,DATOS_CAPACITACIONES!A:F,6,0)</f>
        <v>Felipe Arias</v>
      </c>
      <c r="G2043" s="4" t="str">
        <f>+VLOOKUP($A2043,DATOS_CAPACITACIONES!A:G,7,0)</f>
        <v xml:space="preserve">Finca El Pilar </v>
      </c>
      <c r="H2043" s="5">
        <f>+VLOOKUP($A2043,DATOS_CAPACITACIONES!A:H,8,0)</f>
        <v>44527</v>
      </c>
      <c r="I2043" s="4">
        <f>+VLOOKUP($A2043,DATOS_CAPACITACIONES!A:I,9,0)</f>
        <v>120</v>
      </c>
      <c r="J2043" s="2">
        <v>1084729702</v>
      </c>
      <c r="K2043" s="4" t="str">
        <f>+VLOOKUP($J2043,DATOS_PERSONAL!B:C,2,0)</f>
        <v>N/A</v>
      </c>
      <c r="L2043" s="4" t="str">
        <f>+VLOOKUP($J2043,DATOS_PERSONAL!B:D,3,0)</f>
        <v xml:space="preserve">WILFRIDO </v>
      </c>
      <c r="M2043" s="4" t="str">
        <f>+VLOOKUP($J2043,DATOS_PERSONAL!B:E,4,0)</f>
        <v>PEREZ</v>
      </c>
      <c r="N2043" s="4" t="str">
        <f>+VLOOKUP($J2043,DATOS_PERSONAL!B:F,5,0)</f>
        <v>OROBERLÍN S.A.S.</v>
      </c>
      <c r="O2043" s="4">
        <f>+VLOOKUP($A2043,DATOS_CAPACITACIONES!A:N,11)</f>
        <v>91</v>
      </c>
      <c r="P2043" s="4">
        <f>+VLOOKUP($A2043,DATOS_CAPACITACIONES!A:L,12)</f>
        <v>91</v>
      </c>
      <c r="Q2043" s="3">
        <f t="shared" si="31"/>
        <v>1</v>
      </c>
    </row>
    <row r="2044" spans="1:17" ht="34.5" customHeight="1" x14ac:dyDescent="0.25">
      <c r="A2044" s="2">
        <v>85</v>
      </c>
      <c r="B2044" s="4" t="str">
        <f>+VLOOKUP($A2044,DATOS_CAPACITACIONES!A:B,2,0)</f>
        <v>SST</v>
      </c>
      <c r="C2044" s="4" t="str">
        <f>+VLOOKUP($A2044,DATOS_CAPACITACIONES!A:C,3,0)</f>
        <v xml:space="preserve">Seguridad vial </v>
      </c>
      <c r="D2044" s="4">
        <f>+VLOOKUP($A2044,DATOS_CAPACITACIONES!A:D,4,0)</f>
        <v>0</v>
      </c>
      <c r="E2044" s="4" t="str">
        <f>+VLOOKUP($A2044,DATOS_CAPACITACIONES!A:E,5,0)</f>
        <v>Felipe Arias</v>
      </c>
      <c r="F2044" s="4" t="str">
        <f>+VLOOKUP($A2044,DATOS_CAPACITACIONES!A:F,6,0)</f>
        <v>Felipe Arias</v>
      </c>
      <c r="G2044" s="4" t="str">
        <f>+VLOOKUP($A2044,DATOS_CAPACITACIONES!A:G,7,0)</f>
        <v xml:space="preserve">Finca El Pilar </v>
      </c>
      <c r="H2044" s="5">
        <f>+VLOOKUP($A2044,DATOS_CAPACITACIONES!A:H,8,0)</f>
        <v>44527</v>
      </c>
      <c r="I2044" s="4">
        <f>+VLOOKUP($A2044,DATOS_CAPACITACIONES!A:I,9,0)</f>
        <v>120</v>
      </c>
      <c r="J2044" s="2">
        <v>15253586878</v>
      </c>
      <c r="K2044" s="4" t="str">
        <f>+VLOOKUP($J2044,DATOS_PERSONAL!B:C,2,0)</f>
        <v>N/A</v>
      </c>
      <c r="L2044" s="4" t="str">
        <f>+VLOOKUP($J2044,DATOS_PERSONAL!B:D,3,0)</f>
        <v>HERNAN</v>
      </c>
      <c r="M2044" s="4" t="str">
        <f>+VLOOKUP($J2044,DATOS_PERSONAL!B:E,4,0)</f>
        <v>PEREZ</v>
      </c>
      <c r="N2044" s="4" t="str">
        <f>+VLOOKUP($J2044,DATOS_PERSONAL!B:F,5,0)</f>
        <v>OROBERLÍN S.A.S.</v>
      </c>
      <c r="O2044" s="4">
        <f>+VLOOKUP($A2044,DATOS_CAPACITACIONES!A:N,11)</f>
        <v>91</v>
      </c>
      <c r="P2044" s="4">
        <f>+VLOOKUP($A2044,DATOS_CAPACITACIONES!A:L,12)</f>
        <v>91</v>
      </c>
      <c r="Q2044" s="3">
        <f t="shared" si="31"/>
        <v>1</v>
      </c>
    </row>
    <row r="2045" spans="1:17" ht="34.5" customHeight="1" x14ac:dyDescent="0.25">
      <c r="A2045" s="2">
        <v>85</v>
      </c>
      <c r="B2045" s="4" t="str">
        <f>+VLOOKUP($A2045,DATOS_CAPACITACIONES!A:B,2,0)</f>
        <v>SST</v>
      </c>
      <c r="C2045" s="4" t="str">
        <f>+VLOOKUP($A2045,DATOS_CAPACITACIONES!A:C,3,0)</f>
        <v xml:space="preserve">Seguridad vial </v>
      </c>
      <c r="D2045" s="4">
        <f>+VLOOKUP($A2045,DATOS_CAPACITACIONES!A:D,4,0)</f>
        <v>0</v>
      </c>
      <c r="E2045" s="4" t="str">
        <f>+VLOOKUP($A2045,DATOS_CAPACITACIONES!A:E,5,0)</f>
        <v>Felipe Arias</v>
      </c>
      <c r="F2045" s="4" t="str">
        <f>+VLOOKUP($A2045,DATOS_CAPACITACIONES!A:F,6,0)</f>
        <v>Felipe Arias</v>
      </c>
      <c r="G2045" s="4" t="str">
        <f>+VLOOKUP($A2045,DATOS_CAPACITACIONES!A:G,7,0)</f>
        <v xml:space="preserve">Finca El Pilar </v>
      </c>
      <c r="H2045" s="5">
        <f>+VLOOKUP($A2045,DATOS_CAPACITACIONES!A:H,8,0)</f>
        <v>44527</v>
      </c>
      <c r="I2045" s="4">
        <f>+VLOOKUP($A2045,DATOS_CAPACITACIONES!A:I,9,0)</f>
        <v>120</v>
      </c>
      <c r="J2045" s="2">
        <v>1069755169</v>
      </c>
      <c r="K2045" s="4" t="str">
        <f>+VLOOKUP($J2045,DATOS_PERSONAL!B:C,2,0)</f>
        <v>N/A</v>
      </c>
      <c r="L2045" s="4" t="str">
        <f>+VLOOKUP($J2045,DATOS_PERSONAL!B:D,3,0)</f>
        <v xml:space="preserve"> EDUAR MANUEL</v>
      </c>
      <c r="M2045" s="4" t="str">
        <f>+VLOOKUP($J2045,DATOS_PERSONAL!B:E,4,0)</f>
        <v>PERDOMO SON</v>
      </c>
      <c r="N2045" s="4" t="str">
        <f>+VLOOKUP($J2045,DATOS_PERSONAL!B:F,5,0)</f>
        <v>PALMERAS CARARABO S.A.</v>
      </c>
      <c r="O2045" s="4">
        <f>+VLOOKUP($A2045,DATOS_CAPACITACIONES!A:N,11)</f>
        <v>91</v>
      </c>
      <c r="P2045" s="4">
        <f>+VLOOKUP($A2045,DATOS_CAPACITACIONES!A:L,12)</f>
        <v>91</v>
      </c>
      <c r="Q2045" s="3">
        <f t="shared" si="31"/>
        <v>1</v>
      </c>
    </row>
    <row r="2046" spans="1:17" ht="34.5" customHeight="1" x14ac:dyDescent="0.25">
      <c r="A2046" s="2">
        <v>85</v>
      </c>
      <c r="B2046" s="4" t="str">
        <f>+VLOOKUP($A2046,DATOS_CAPACITACIONES!A:B,2,0)</f>
        <v>SST</v>
      </c>
      <c r="C2046" s="4" t="str">
        <f>+VLOOKUP($A2046,DATOS_CAPACITACIONES!A:C,3,0)</f>
        <v xml:space="preserve">Seguridad vial </v>
      </c>
      <c r="D2046" s="4">
        <f>+VLOOKUP($A2046,DATOS_CAPACITACIONES!A:D,4,0)</f>
        <v>0</v>
      </c>
      <c r="E2046" s="4" t="str">
        <f>+VLOOKUP($A2046,DATOS_CAPACITACIONES!A:E,5,0)</f>
        <v>Felipe Arias</v>
      </c>
      <c r="F2046" s="4" t="str">
        <f>+VLOOKUP($A2046,DATOS_CAPACITACIONES!A:F,6,0)</f>
        <v>Felipe Arias</v>
      </c>
      <c r="G2046" s="4" t="str">
        <f>+VLOOKUP($A2046,DATOS_CAPACITACIONES!A:G,7,0)</f>
        <v xml:space="preserve">Finca El Pilar </v>
      </c>
      <c r="H2046" s="5">
        <f>+VLOOKUP($A2046,DATOS_CAPACITACIONES!A:H,8,0)</f>
        <v>44527</v>
      </c>
      <c r="I2046" s="4">
        <f>+VLOOKUP($A2046,DATOS_CAPACITACIONES!A:I,9,0)</f>
        <v>120</v>
      </c>
      <c r="J2046" s="2">
        <v>16882469</v>
      </c>
      <c r="K2046" s="4" t="str">
        <f>+VLOOKUP($J2046,DATOS_PERSONAL!B:C,2,0)</f>
        <v>N/A</v>
      </c>
      <c r="L2046" s="4" t="str">
        <f>+VLOOKUP($J2046,DATOS_PERSONAL!B:D,3,0)</f>
        <v xml:space="preserve"> WEIMAR</v>
      </c>
      <c r="M2046" s="4" t="str">
        <f>+VLOOKUP($J2046,DATOS_PERSONAL!B:E,4,0)</f>
        <v>PEÑA MOSQUERA</v>
      </c>
      <c r="N2046" s="4" t="str">
        <f>+VLOOKUP($J2046,DATOS_PERSONAL!B:F,5,0)</f>
        <v>PALMERAS CARARABO S.A.</v>
      </c>
      <c r="O2046" s="4">
        <f>+VLOOKUP($A2046,DATOS_CAPACITACIONES!A:N,11)</f>
        <v>91</v>
      </c>
      <c r="P2046" s="4">
        <f>+VLOOKUP($A2046,DATOS_CAPACITACIONES!A:L,12)</f>
        <v>91</v>
      </c>
      <c r="Q2046" s="3">
        <f t="shared" si="31"/>
        <v>1</v>
      </c>
    </row>
    <row r="2047" spans="1:17" ht="34.5" customHeight="1" x14ac:dyDescent="0.25">
      <c r="A2047" s="2">
        <v>85</v>
      </c>
      <c r="B2047" s="4" t="str">
        <f>+VLOOKUP($A2047,DATOS_CAPACITACIONES!A:B,2,0)</f>
        <v>SST</v>
      </c>
      <c r="C2047" s="4" t="str">
        <f>+VLOOKUP($A2047,DATOS_CAPACITACIONES!A:C,3,0)</f>
        <v xml:space="preserve">Seguridad vial </v>
      </c>
      <c r="D2047" s="4">
        <f>+VLOOKUP($A2047,DATOS_CAPACITACIONES!A:D,4,0)</f>
        <v>0</v>
      </c>
      <c r="E2047" s="4" t="str">
        <f>+VLOOKUP($A2047,DATOS_CAPACITACIONES!A:E,5,0)</f>
        <v>Felipe Arias</v>
      </c>
      <c r="F2047" s="4" t="str">
        <f>+VLOOKUP($A2047,DATOS_CAPACITACIONES!A:F,6,0)</f>
        <v>Felipe Arias</v>
      </c>
      <c r="G2047" s="4" t="str">
        <f>+VLOOKUP($A2047,DATOS_CAPACITACIONES!A:G,7,0)</f>
        <v xml:space="preserve">Finca El Pilar </v>
      </c>
      <c r="H2047" s="5">
        <f>+VLOOKUP($A2047,DATOS_CAPACITACIONES!A:H,8,0)</f>
        <v>44527</v>
      </c>
      <c r="I2047" s="4">
        <f>+VLOOKUP($A2047,DATOS_CAPACITACIONES!A:I,9,0)</f>
        <v>120</v>
      </c>
      <c r="J2047" s="2">
        <v>1120571325</v>
      </c>
      <c r="K2047" s="4">
        <f>+VLOOKUP($J2047,DATOS_PERSONAL!B:C,2,0)</f>
        <v>1145</v>
      </c>
      <c r="L2047" s="4" t="str">
        <f>+VLOOKUP($J2047,DATOS_PERSONAL!B:D,3,0)</f>
        <v>WILINTON DAVID</v>
      </c>
      <c r="M2047" s="4" t="str">
        <f>+VLOOKUP($J2047,DATOS_PERSONAL!B:E,4,0)</f>
        <v xml:space="preserve">PADILLA MORALES </v>
      </c>
      <c r="N2047" s="4" t="str">
        <f>+VLOOKUP($J2047,DATOS_PERSONAL!B:F,5,0)</f>
        <v>OROBERLÍN S.A.S.</v>
      </c>
      <c r="O2047" s="4">
        <f>+VLOOKUP($A2047,DATOS_CAPACITACIONES!A:N,11)</f>
        <v>91</v>
      </c>
      <c r="P2047" s="4">
        <f>+VLOOKUP($A2047,DATOS_CAPACITACIONES!A:L,12)</f>
        <v>91</v>
      </c>
      <c r="Q2047" s="3">
        <f t="shared" si="31"/>
        <v>1</v>
      </c>
    </row>
    <row r="2048" spans="1:17" ht="34.5" customHeight="1" x14ac:dyDescent="0.25">
      <c r="A2048" s="2">
        <v>85</v>
      </c>
      <c r="B2048" s="4" t="str">
        <f>+VLOOKUP($A2048,DATOS_CAPACITACIONES!A:B,2,0)</f>
        <v>SST</v>
      </c>
      <c r="C2048" s="4" t="str">
        <f>+VLOOKUP($A2048,DATOS_CAPACITACIONES!A:C,3,0)</f>
        <v xml:space="preserve">Seguridad vial </v>
      </c>
      <c r="D2048" s="4">
        <f>+VLOOKUP($A2048,DATOS_CAPACITACIONES!A:D,4,0)</f>
        <v>0</v>
      </c>
      <c r="E2048" s="4" t="str">
        <f>+VLOOKUP($A2048,DATOS_CAPACITACIONES!A:E,5,0)</f>
        <v>Felipe Arias</v>
      </c>
      <c r="F2048" s="4" t="str">
        <f>+VLOOKUP($A2048,DATOS_CAPACITACIONES!A:F,6,0)</f>
        <v>Felipe Arias</v>
      </c>
      <c r="G2048" s="4" t="str">
        <f>+VLOOKUP($A2048,DATOS_CAPACITACIONES!A:G,7,0)</f>
        <v xml:space="preserve">Finca El Pilar </v>
      </c>
      <c r="H2048" s="5">
        <f>+VLOOKUP($A2048,DATOS_CAPACITACIONES!A:H,8,0)</f>
        <v>44527</v>
      </c>
      <c r="I2048" s="4">
        <f>+VLOOKUP($A2048,DATOS_CAPACITACIONES!A:I,9,0)</f>
        <v>120</v>
      </c>
      <c r="J2048" s="2">
        <v>1122131510</v>
      </c>
      <c r="K2048" s="4" t="str">
        <f>+VLOOKUP($J2048,DATOS_PERSONAL!B:C,2,0)</f>
        <v>N/A</v>
      </c>
      <c r="L2048" s="4" t="str">
        <f>+VLOOKUP($J2048,DATOS_PERSONAL!B:D,3,0)</f>
        <v xml:space="preserve"> DIEGO FERNANDO </v>
      </c>
      <c r="M2048" s="4" t="str">
        <f>+VLOOKUP($J2048,DATOS_PERSONAL!B:E,4,0)</f>
        <v>ORTIZ OSPINA</v>
      </c>
      <c r="N2048" s="4" t="str">
        <f>+VLOOKUP($J2048,DATOS_PERSONAL!B:F,5,0)</f>
        <v>PALMERAS CARARABO S.A.</v>
      </c>
      <c r="O2048" s="4">
        <f>+VLOOKUP($A2048,DATOS_CAPACITACIONES!A:N,11)</f>
        <v>91</v>
      </c>
      <c r="P2048" s="4">
        <f>+VLOOKUP($A2048,DATOS_CAPACITACIONES!A:L,12)</f>
        <v>91</v>
      </c>
      <c r="Q2048" s="3">
        <f t="shared" si="31"/>
        <v>1</v>
      </c>
    </row>
    <row r="2049" spans="1:17" ht="34.5" customHeight="1" x14ac:dyDescent="0.25">
      <c r="A2049" s="2">
        <v>85</v>
      </c>
      <c r="B2049" s="4" t="str">
        <f>+VLOOKUP($A2049,DATOS_CAPACITACIONES!A:B,2,0)</f>
        <v>SST</v>
      </c>
      <c r="C2049" s="4" t="str">
        <f>+VLOOKUP($A2049,DATOS_CAPACITACIONES!A:C,3,0)</f>
        <v xml:space="preserve">Seguridad vial </v>
      </c>
      <c r="D2049" s="4">
        <f>+VLOOKUP($A2049,DATOS_CAPACITACIONES!A:D,4,0)</f>
        <v>0</v>
      </c>
      <c r="E2049" s="4" t="str">
        <f>+VLOOKUP($A2049,DATOS_CAPACITACIONES!A:E,5,0)</f>
        <v>Felipe Arias</v>
      </c>
      <c r="F2049" s="4" t="str">
        <f>+VLOOKUP($A2049,DATOS_CAPACITACIONES!A:F,6,0)</f>
        <v>Felipe Arias</v>
      </c>
      <c r="G2049" s="4" t="str">
        <f>+VLOOKUP($A2049,DATOS_CAPACITACIONES!A:G,7,0)</f>
        <v xml:space="preserve">Finca El Pilar </v>
      </c>
      <c r="H2049" s="5">
        <f>+VLOOKUP($A2049,DATOS_CAPACITACIONES!A:H,8,0)</f>
        <v>44527</v>
      </c>
      <c r="I2049" s="4">
        <f>+VLOOKUP($A2049,DATOS_CAPACITACIONES!A:I,9,0)</f>
        <v>120</v>
      </c>
      <c r="J2049" s="2">
        <v>7807070</v>
      </c>
      <c r="K2049" s="4" t="str">
        <f>+VLOOKUP($J2049,DATOS_PERSONAL!B:C,2,0)</f>
        <v>N/A</v>
      </c>
      <c r="L2049" s="4" t="str">
        <f>+VLOOKUP($J2049,DATOS_PERSONAL!B:D,3,0)</f>
        <v xml:space="preserve"> PEDRO ANTONIO </v>
      </c>
      <c r="M2049" s="4" t="str">
        <f>+VLOOKUP($J2049,DATOS_PERSONAL!B:E,4,0)</f>
        <v>ORTIZ</v>
      </c>
      <c r="N2049" s="4" t="str">
        <f>+VLOOKUP($J2049,DATOS_PERSONAL!B:F,5,0)</f>
        <v>PALMERAS CARARABO S.A.</v>
      </c>
      <c r="O2049" s="4">
        <f>+VLOOKUP($A2049,DATOS_CAPACITACIONES!A:N,11)</f>
        <v>91</v>
      </c>
      <c r="P2049" s="4">
        <f>+VLOOKUP($A2049,DATOS_CAPACITACIONES!A:L,12)</f>
        <v>91</v>
      </c>
      <c r="Q2049" s="3">
        <f t="shared" si="31"/>
        <v>1</v>
      </c>
    </row>
    <row r="2050" spans="1:17" ht="34.5" customHeight="1" x14ac:dyDescent="0.25">
      <c r="A2050" s="2">
        <v>85</v>
      </c>
      <c r="B2050" s="4" t="str">
        <f>+VLOOKUP($A2050,DATOS_CAPACITACIONES!A:B,2,0)</f>
        <v>SST</v>
      </c>
      <c r="C2050" s="4" t="str">
        <f>+VLOOKUP($A2050,DATOS_CAPACITACIONES!A:C,3,0)</f>
        <v xml:space="preserve">Seguridad vial </v>
      </c>
      <c r="D2050" s="4">
        <f>+VLOOKUP($A2050,DATOS_CAPACITACIONES!A:D,4,0)</f>
        <v>0</v>
      </c>
      <c r="E2050" s="4" t="str">
        <f>+VLOOKUP($A2050,DATOS_CAPACITACIONES!A:E,5,0)</f>
        <v>Felipe Arias</v>
      </c>
      <c r="F2050" s="4" t="str">
        <f>+VLOOKUP($A2050,DATOS_CAPACITACIONES!A:F,6,0)</f>
        <v>Felipe Arias</v>
      </c>
      <c r="G2050" s="4" t="str">
        <f>+VLOOKUP($A2050,DATOS_CAPACITACIONES!A:G,7,0)</f>
        <v xml:space="preserve">Finca El Pilar </v>
      </c>
      <c r="H2050" s="5">
        <f>+VLOOKUP($A2050,DATOS_CAPACITACIONES!A:H,8,0)</f>
        <v>44527</v>
      </c>
      <c r="I2050" s="4">
        <f>+VLOOKUP($A2050,DATOS_CAPACITACIONES!A:I,9,0)</f>
        <v>120</v>
      </c>
      <c r="J2050" s="2">
        <v>31031695</v>
      </c>
      <c r="K2050" s="4">
        <f>+VLOOKUP($J2050,DATOS_PERSONAL!B:C,2,0)</f>
        <v>1422</v>
      </c>
      <c r="L2050" s="4" t="str">
        <f>+VLOOKUP($J2050,DATOS_PERSONAL!B:D,3,0)</f>
        <v>ANA ELIZABETH</v>
      </c>
      <c r="M2050" s="4" t="str">
        <f>+VLOOKUP($J2050,DATOS_PERSONAL!B:E,4,0)</f>
        <v>ORTIZ</v>
      </c>
      <c r="N2050" s="4" t="str">
        <f>+VLOOKUP($J2050,DATOS_PERSONAL!B:F,5,0)</f>
        <v>OROBERLÍN S.A.S.</v>
      </c>
      <c r="O2050" s="4">
        <f>+VLOOKUP($A2050,DATOS_CAPACITACIONES!A:N,11)</f>
        <v>91</v>
      </c>
      <c r="P2050" s="4">
        <f>+VLOOKUP($A2050,DATOS_CAPACITACIONES!A:L,12)</f>
        <v>91</v>
      </c>
      <c r="Q2050" s="3">
        <f t="shared" ref="Q2050:Q2113" si="32">(P2050/O2050)</f>
        <v>1</v>
      </c>
    </row>
    <row r="2051" spans="1:17" ht="34.5" customHeight="1" x14ac:dyDescent="0.25">
      <c r="A2051" s="2">
        <v>85</v>
      </c>
      <c r="B2051" s="4" t="str">
        <f>+VLOOKUP($A2051,DATOS_CAPACITACIONES!A:B,2,0)</f>
        <v>SST</v>
      </c>
      <c r="C2051" s="4" t="str">
        <f>+VLOOKUP($A2051,DATOS_CAPACITACIONES!A:C,3,0)</f>
        <v xml:space="preserve">Seguridad vial </v>
      </c>
      <c r="D2051" s="4">
        <f>+VLOOKUP($A2051,DATOS_CAPACITACIONES!A:D,4,0)</f>
        <v>0</v>
      </c>
      <c r="E2051" s="4" t="str">
        <f>+VLOOKUP($A2051,DATOS_CAPACITACIONES!A:E,5,0)</f>
        <v>Felipe Arias</v>
      </c>
      <c r="F2051" s="4" t="str">
        <f>+VLOOKUP($A2051,DATOS_CAPACITACIONES!A:F,6,0)</f>
        <v>Felipe Arias</v>
      </c>
      <c r="G2051" s="4" t="str">
        <f>+VLOOKUP($A2051,DATOS_CAPACITACIONES!A:G,7,0)</f>
        <v xml:space="preserve">Finca El Pilar </v>
      </c>
      <c r="H2051" s="5">
        <f>+VLOOKUP($A2051,DATOS_CAPACITACIONES!A:H,8,0)</f>
        <v>44527</v>
      </c>
      <c r="I2051" s="4">
        <f>+VLOOKUP($A2051,DATOS_CAPACITACIONES!A:I,9,0)</f>
        <v>120</v>
      </c>
      <c r="J2051" s="2">
        <v>1054544136</v>
      </c>
      <c r="K2051" s="4" t="str">
        <f>+VLOOKUP($J2051,DATOS_PERSONAL!B:C,2,0)</f>
        <v>N/A</v>
      </c>
      <c r="L2051" s="4" t="str">
        <f>+VLOOKUP($J2051,DATOS_PERSONAL!B:D,3,0)</f>
        <v xml:space="preserve">ALEJANDRO </v>
      </c>
      <c r="M2051" s="4" t="str">
        <f>+VLOOKUP($J2051,DATOS_PERSONAL!B:E,4,0)</f>
        <v>NIÑO</v>
      </c>
      <c r="N2051" s="4" t="str">
        <f>+VLOOKUP($J2051,DATOS_PERSONAL!B:F,5,0)</f>
        <v>OROBERLÍN S.A.S.</v>
      </c>
      <c r="O2051" s="4">
        <f>+VLOOKUP($A2051,DATOS_CAPACITACIONES!A:N,11)</f>
        <v>91</v>
      </c>
      <c r="P2051" s="4">
        <f>+VLOOKUP($A2051,DATOS_CAPACITACIONES!A:L,12)</f>
        <v>91</v>
      </c>
      <c r="Q2051" s="3">
        <f t="shared" si="32"/>
        <v>1</v>
      </c>
    </row>
    <row r="2052" spans="1:17" ht="34.5" customHeight="1" x14ac:dyDescent="0.25">
      <c r="A2052" s="2">
        <v>85</v>
      </c>
      <c r="B2052" s="4" t="str">
        <f>+VLOOKUP($A2052,DATOS_CAPACITACIONES!A:B,2,0)</f>
        <v>SST</v>
      </c>
      <c r="C2052" s="4" t="str">
        <f>+VLOOKUP($A2052,DATOS_CAPACITACIONES!A:C,3,0)</f>
        <v xml:space="preserve">Seguridad vial </v>
      </c>
      <c r="D2052" s="4">
        <f>+VLOOKUP($A2052,DATOS_CAPACITACIONES!A:D,4,0)</f>
        <v>0</v>
      </c>
      <c r="E2052" s="4" t="str">
        <f>+VLOOKUP($A2052,DATOS_CAPACITACIONES!A:E,5,0)</f>
        <v>Felipe Arias</v>
      </c>
      <c r="F2052" s="4" t="str">
        <f>+VLOOKUP($A2052,DATOS_CAPACITACIONES!A:F,6,0)</f>
        <v>Felipe Arias</v>
      </c>
      <c r="G2052" s="4" t="str">
        <f>+VLOOKUP($A2052,DATOS_CAPACITACIONES!A:G,7,0)</f>
        <v xml:space="preserve">Finca El Pilar </v>
      </c>
      <c r="H2052" s="5">
        <f>+VLOOKUP($A2052,DATOS_CAPACITACIONES!A:H,8,0)</f>
        <v>44527</v>
      </c>
      <c r="I2052" s="4">
        <f>+VLOOKUP($A2052,DATOS_CAPACITACIONES!A:I,9,0)</f>
        <v>120</v>
      </c>
      <c r="J2052" s="2">
        <v>17330089</v>
      </c>
      <c r="K2052" s="4">
        <f>+VLOOKUP($J2052,DATOS_PERSONAL!B:C,2,0)</f>
        <v>1093</v>
      </c>
      <c r="L2052" s="4" t="str">
        <f>+VLOOKUP($J2052,DATOS_PERSONAL!B:D,3,0)</f>
        <v xml:space="preserve">JAVIER IGNACIO </v>
      </c>
      <c r="M2052" s="4" t="str">
        <f>+VLOOKUP($J2052,DATOS_PERSONAL!B:E,4,0)</f>
        <v xml:space="preserve">NARVAEZ SOACHE </v>
      </c>
      <c r="N2052" s="4" t="str">
        <f>+VLOOKUP($J2052,DATOS_PERSONAL!B:F,5,0)</f>
        <v>OROBERLÍN S.A.S.</v>
      </c>
      <c r="O2052" s="4">
        <f>+VLOOKUP($A2052,DATOS_CAPACITACIONES!A:N,11)</f>
        <v>91</v>
      </c>
      <c r="P2052" s="4">
        <f>+VLOOKUP($A2052,DATOS_CAPACITACIONES!A:L,12)</f>
        <v>91</v>
      </c>
      <c r="Q2052" s="3">
        <f t="shared" si="32"/>
        <v>1</v>
      </c>
    </row>
    <row r="2053" spans="1:17" ht="34.5" customHeight="1" x14ac:dyDescent="0.25">
      <c r="A2053" s="2">
        <v>85</v>
      </c>
      <c r="B2053" s="4" t="str">
        <f>+VLOOKUP($A2053,DATOS_CAPACITACIONES!A:B,2,0)</f>
        <v>SST</v>
      </c>
      <c r="C2053" s="4" t="str">
        <f>+VLOOKUP($A2053,DATOS_CAPACITACIONES!A:C,3,0)</f>
        <v xml:space="preserve">Seguridad vial </v>
      </c>
      <c r="D2053" s="4">
        <f>+VLOOKUP($A2053,DATOS_CAPACITACIONES!A:D,4,0)</f>
        <v>0</v>
      </c>
      <c r="E2053" s="4" t="str">
        <f>+VLOOKUP($A2053,DATOS_CAPACITACIONES!A:E,5,0)</f>
        <v>Felipe Arias</v>
      </c>
      <c r="F2053" s="4" t="str">
        <f>+VLOOKUP($A2053,DATOS_CAPACITACIONES!A:F,6,0)</f>
        <v>Felipe Arias</v>
      </c>
      <c r="G2053" s="4" t="str">
        <f>+VLOOKUP($A2053,DATOS_CAPACITACIONES!A:G,7,0)</f>
        <v xml:space="preserve">Finca El Pilar </v>
      </c>
      <c r="H2053" s="5">
        <f>+VLOOKUP($A2053,DATOS_CAPACITACIONES!A:H,8,0)</f>
        <v>44527</v>
      </c>
      <c r="I2053" s="4">
        <f>+VLOOKUP($A2053,DATOS_CAPACITACIONES!A:I,9,0)</f>
        <v>120</v>
      </c>
      <c r="J2053" s="2">
        <v>1123116287</v>
      </c>
      <c r="K2053" s="4">
        <f>+VLOOKUP($J2053,DATOS_PERSONAL!B:C,2,0)</f>
        <v>1358</v>
      </c>
      <c r="L2053" s="4" t="str">
        <f>+VLOOKUP($J2053,DATOS_PERSONAL!B:D,3,0)</f>
        <v>IVAN JAVIER</v>
      </c>
      <c r="M2053" s="4" t="str">
        <f>+VLOOKUP($J2053,DATOS_PERSONAL!B:E,4,0)</f>
        <v xml:space="preserve">NARVAEZ HERNANDEZ </v>
      </c>
      <c r="N2053" s="4" t="str">
        <f>+VLOOKUP($J2053,DATOS_PERSONAL!B:F,5,0)</f>
        <v>OROBERLÍN S.A.S.</v>
      </c>
      <c r="O2053" s="4">
        <f>+VLOOKUP($A2053,DATOS_CAPACITACIONES!A:N,11)</f>
        <v>91</v>
      </c>
      <c r="P2053" s="4">
        <f>+VLOOKUP($A2053,DATOS_CAPACITACIONES!A:L,12)</f>
        <v>91</v>
      </c>
      <c r="Q2053" s="3">
        <f t="shared" si="32"/>
        <v>1</v>
      </c>
    </row>
    <row r="2054" spans="1:17" ht="34.5" customHeight="1" x14ac:dyDescent="0.25">
      <c r="A2054" s="2">
        <v>85</v>
      </c>
      <c r="B2054" s="4" t="str">
        <f>+VLOOKUP($A2054,DATOS_CAPACITACIONES!A:B,2,0)</f>
        <v>SST</v>
      </c>
      <c r="C2054" s="4" t="str">
        <f>+VLOOKUP($A2054,DATOS_CAPACITACIONES!A:C,3,0)</f>
        <v xml:space="preserve">Seguridad vial </v>
      </c>
      <c r="D2054" s="4">
        <f>+VLOOKUP($A2054,DATOS_CAPACITACIONES!A:D,4,0)</f>
        <v>0</v>
      </c>
      <c r="E2054" s="4" t="str">
        <f>+VLOOKUP($A2054,DATOS_CAPACITACIONES!A:E,5,0)</f>
        <v>Felipe Arias</v>
      </c>
      <c r="F2054" s="4" t="str">
        <f>+VLOOKUP($A2054,DATOS_CAPACITACIONES!A:F,6,0)</f>
        <v>Felipe Arias</v>
      </c>
      <c r="G2054" s="4" t="str">
        <f>+VLOOKUP($A2054,DATOS_CAPACITACIONES!A:G,7,0)</f>
        <v xml:space="preserve">Finca El Pilar </v>
      </c>
      <c r="H2054" s="5">
        <f>+VLOOKUP($A2054,DATOS_CAPACITACIONES!A:H,8,0)</f>
        <v>44527</v>
      </c>
      <c r="I2054" s="4">
        <f>+VLOOKUP($A2054,DATOS_CAPACITACIONES!A:I,9,0)</f>
        <v>120</v>
      </c>
      <c r="J2054" s="2">
        <v>1003274956</v>
      </c>
      <c r="K2054" s="4">
        <f>+VLOOKUP($J2054,DATOS_PERSONAL!B:C,2,0)</f>
        <v>1463</v>
      </c>
      <c r="L2054" s="4" t="str">
        <f>+VLOOKUP($J2054,DATOS_PERSONAL!B:D,3,0)</f>
        <v>WILSON ENRRIQUE</v>
      </c>
      <c r="M2054" s="4" t="str">
        <f>+VLOOKUP($J2054,DATOS_PERSONAL!B:E,4,0)</f>
        <v>MURILLO JIMENEZ</v>
      </c>
      <c r="N2054" s="4" t="str">
        <f>+VLOOKUP($J2054,DATOS_PERSONAL!B:F,5,0)</f>
        <v>OROBERLÍN S.A.S.</v>
      </c>
      <c r="O2054" s="4">
        <f>+VLOOKUP($A2054,DATOS_CAPACITACIONES!A:N,11)</f>
        <v>91</v>
      </c>
      <c r="P2054" s="4">
        <f>+VLOOKUP($A2054,DATOS_CAPACITACIONES!A:L,12)</f>
        <v>91</v>
      </c>
      <c r="Q2054" s="3">
        <f t="shared" si="32"/>
        <v>1</v>
      </c>
    </row>
    <row r="2055" spans="1:17" ht="34.5" customHeight="1" x14ac:dyDescent="0.25">
      <c r="A2055" s="2">
        <v>85</v>
      </c>
      <c r="B2055" s="4" t="str">
        <f>+VLOOKUP($A2055,DATOS_CAPACITACIONES!A:B,2,0)</f>
        <v>SST</v>
      </c>
      <c r="C2055" s="4" t="str">
        <f>+VLOOKUP($A2055,DATOS_CAPACITACIONES!A:C,3,0)</f>
        <v xml:space="preserve">Seguridad vial </v>
      </c>
      <c r="D2055" s="4">
        <f>+VLOOKUP($A2055,DATOS_CAPACITACIONES!A:D,4,0)</f>
        <v>0</v>
      </c>
      <c r="E2055" s="4" t="str">
        <f>+VLOOKUP($A2055,DATOS_CAPACITACIONES!A:E,5,0)</f>
        <v>Felipe Arias</v>
      </c>
      <c r="F2055" s="4" t="str">
        <f>+VLOOKUP($A2055,DATOS_CAPACITACIONES!A:F,6,0)</f>
        <v>Felipe Arias</v>
      </c>
      <c r="G2055" s="4" t="str">
        <f>+VLOOKUP($A2055,DATOS_CAPACITACIONES!A:G,7,0)</f>
        <v xml:space="preserve">Finca El Pilar </v>
      </c>
      <c r="H2055" s="5">
        <f>+VLOOKUP($A2055,DATOS_CAPACITACIONES!A:H,8,0)</f>
        <v>44527</v>
      </c>
      <c r="I2055" s="4">
        <f>+VLOOKUP($A2055,DATOS_CAPACITACIONES!A:I,9,0)</f>
        <v>120</v>
      </c>
      <c r="J2055" s="2">
        <v>1123115732</v>
      </c>
      <c r="K2055" s="4">
        <f>+VLOOKUP($J2055,DATOS_PERSONAL!B:C,2,0)</f>
        <v>1520</v>
      </c>
      <c r="L2055" s="4" t="str">
        <f>+VLOOKUP($J2055,DATOS_PERSONAL!B:D,3,0)</f>
        <v xml:space="preserve"> OVIDIO</v>
      </c>
      <c r="M2055" s="4" t="str">
        <f>+VLOOKUP($J2055,DATOS_PERSONAL!B:E,4,0)</f>
        <v>MURCIA JOJOA</v>
      </c>
      <c r="N2055" s="4" t="str">
        <f>+VLOOKUP($J2055,DATOS_PERSONAL!B:F,5,0)</f>
        <v>OROBERLÍN S.A.S.</v>
      </c>
      <c r="O2055" s="4">
        <f>+VLOOKUP($A2055,DATOS_CAPACITACIONES!A:N,11)</f>
        <v>91</v>
      </c>
      <c r="P2055" s="4">
        <f>+VLOOKUP($A2055,DATOS_CAPACITACIONES!A:L,12)</f>
        <v>91</v>
      </c>
      <c r="Q2055" s="3">
        <f t="shared" si="32"/>
        <v>1</v>
      </c>
    </row>
    <row r="2056" spans="1:17" ht="34.5" customHeight="1" x14ac:dyDescent="0.25">
      <c r="A2056" s="2">
        <v>85</v>
      </c>
      <c r="B2056" s="4" t="str">
        <f>+VLOOKUP($A2056,DATOS_CAPACITACIONES!A:B,2,0)</f>
        <v>SST</v>
      </c>
      <c r="C2056" s="4" t="str">
        <f>+VLOOKUP($A2056,DATOS_CAPACITACIONES!A:C,3,0)</f>
        <v xml:space="preserve">Seguridad vial </v>
      </c>
      <c r="D2056" s="4">
        <f>+VLOOKUP($A2056,DATOS_CAPACITACIONES!A:D,4,0)</f>
        <v>0</v>
      </c>
      <c r="E2056" s="4" t="str">
        <f>+VLOOKUP($A2056,DATOS_CAPACITACIONES!A:E,5,0)</f>
        <v>Felipe Arias</v>
      </c>
      <c r="F2056" s="4" t="str">
        <f>+VLOOKUP($A2056,DATOS_CAPACITACIONES!A:F,6,0)</f>
        <v>Felipe Arias</v>
      </c>
      <c r="G2056" s="4" t="str">
        <f>+VLOOKUP($A2056,DATOS_CAPACITACIONES!A:G,7,0)</f>
        <v xml:space="preserve">Finca El Pilar </v>
      </c>
      <c r="H2056" s="5">
        <f>+VLOOKUP($A2056,DATOS_CAPACITACIONES!A:H,8,0)</f>
        <v>44527</v>
      </c>
      <c r="I2056" s="4">
        <f>+VLOOKUP($A2056,DATOS_CAPACITACIONES!A:I,9,0)</f>
        <v>120</v>
      </c>
      <c r="J2056" s="2">
        <v>40404467</v>
      </c>
      <c r="K2056" s="4">
        <f>+VLOOKUP($J2056,DATOS_PERSONAL!B:C,2,0)</f>
        <v>1029</v>
      </c>
      <c r="L2056" s="4" t="str">
        <f>+VLOOKUP($J2056,DATOS_PERSONAL!B:D,3,0)</f>
        <v>BLANCA MARINELLA</v>
      </c>
      <c r="M2056" s="4" t="str">
        <f>+VLOOKUP($J2056,DATOS_PERSONAL!B:E,4,0)</f>
        <v xml:space="preserve">MORENO SANCHEZ </v>
      </c>
      <c r="N2056" s="4" t="str">
        <f>+VLOOKUP($J2056,DATOS_PERSONAL!B:F,5,0)</f>
        <v>OROBERLÍN S.A.S.</v>
      </c>
      <c r="O2056" s="4">
        <f>+VLOOKUP($A2056,DATOS_CAPACITACIONES!A:N,11)</f>
        <v>91</v>
      </c>
      <c r="P2056" s="4">
        <f>+VLOOKUP($A2056,DATOS_CAPACITACIONES!A:L,12)</f>
        <v>91</v>
      </c>
      <c r="Q2056" s="3">
        <f t="shared" si="32"/>
        <v>1</v>
      </c>
    </row>
    <row r="2057" spans="1:17" ht="34.5" customHeight="1" x14ac:dyDescent="0.25">
      <c r="A2057" s="2">
        <v>85</v>
      </c>
      <c r="B2057" s="4" t="str">
        <f>+VLOOKUP($A2057,DATOS_CAPACITACIONES!A:B,2,0)</f>
        <v>SST</v>
      </c>
      <c r="C2057" s="4" t="str">
        <f>+VLOOKUP($A2057,DATOS_CAPACITACIONES!A:C,3,0)</f>
        <v xml:space="preserve">Seguridad vial </v>
      </c>
      <c r="D2057" s="4">
        <f>+VLOOKUP($A2057,DATOS_CAPACITACIONES!A:D,4,0)</f>
        <v>0</v>
      </c>
      <c r="E2057" s="4" t="str">
        <f>+VLOOKUP($A2057,DATOS_CAPACITACIONES!A:E,5,0)</f>
        <v>Felipe Arias</v>
      </c>
      <c r="F2057" s="4" t="str">
        <f>+VLOOKUP($A2057,DATOS_CAPACITACIONES!A:F,6,0)</f>
        <v>Felipe Arias</v>
      </c>
      <c r="G2057" s="4" t="str">
        <f>+VLOOKUP($A2057,DATOS_CAPACITACIONES!A:G,7,0)</f>
        <v xml:space="preserve">Finca El Pilar </v>
      </c>
      <c r="H2057" s="5">
        <f>+VLOOKUP($A2057,DATOS_CAPACITACIONES!A:H,8,0)</f>
        <v>44527</v>
      </c>
      <c r="I2057" s="4">
        <f>+VLOOKUP($A2057,DATOS_CAPACITACIONES!A:I,9,0)</f>
        <v>120</v>
      </c>
      <c r="J2057" s="2">
        <v>40328103</v>
      </c>
      <c r="K2057" s="4">
        <f>+VLOOKUP($J2057,DATOS_PERSONAL!B:C,2,0)</f>
        <v>1030</v>
      </c>
      <c r="L2057" s="4" t="str">
        <f>+VLOOKUP($J2057,DATOS_PERSONAL!B:D,3,0)</f>
        <v>DORYS ADRIANA</v>
      </c>
      <c r="M2057" s="4" t="str">
        <f>+VLOOKUP($J2057,DATOS_PERSONAL!B:E,4,0)</f>
        <v xml:space="preserve">MORENO SANCHEZ </v>
      </c>
      <c r="N2057" s="4" t="str">
        <f>+VLOOKUP($J2057,DATOS_PERSONAL!B:F,5,0)</f>
        <v>OROBERLÍN S.A.S.</v>
      </c>
      <c r="O2057" s="4">
        <f>+VLOOKUP($A2057,DATOS_CAPACITACIONES!A:N,11)</f>
        <v>91</v>
      </c>
      <c r="P2057" s="4">
        <f>+VLOOKUP($A2057,DATOS_CAPACITACIONES!A:L,12)</f>
        <v>91</v>
      </c>
      <c r="Q2057" s="3">
        <f t="shared" si="32"/>
        <v>1</v>
      </c>
    </row>
    <row r="2058" spans="1:17" ht="34.5" customHeight="1" x14ac:dyDescent="0.25">
      <c r="A2058" s="2">
        <v>85</v>
      </c>
      <c r="B2058" s="4" t="str">
        <f>+VLOOKUP($A2058,DATOS_CAPACITACIONES!A:B,2,0)</f>
        <v>SST</v>
      </c>
      <c r="C2058" s="4" t="str">
        <f>+VLOOKUP($A2058,DATOS_CAPACITACIONES!A:C,3,0)</f>
        <v xml:space="preserve">Seguridad vial </v>
      </c>
      <c r="D2058" s="4">
        <f>+VLOOKUP($A2058,DATOS_CAPACITACIONES!A:D,4,0)</f>
        <v>0</v>
      </c>
      <c r="E2058" s="4" t="str">
        <f>+VLOOKUP($A2058,DATOS_CAPACITACIONES!A:E,5,0)</f>
        <v>Felipe Arias</v>
      </c>
      <c r="F2058" s="4" t="str">
        <f>+VLOOKUP($A2058,DATOS_CAPACITACIONES!A:F,6,0)</f>
        <v>Felipe Arias</v>
      </c>
      <c r="G2058" s="4" t="str">
        <f>+VLOOKUP($A2058,DATOS_CAPACITACIONES!A:G,7,0)</f>
        <v xml:space="preserve">Finca El Pilar </v>
      </c>
      <c r="H2058" s="5">
        <f>+VLOOKUP($A2058,DATOS_CAPACITACIONES!A:H,8,0)</f>
        <v>44527</v>
      </c>
      <c r="I2058" s="4">
        <f>+VLOOKUP($A2058,DATOS_CAPACITACIONES!A:I,9,0)</f>
        <v>120</v>
      </c>
      <c r="J2058" s="2">
        <v>40326125</v>
      </c>
      <c r="K2058" s="4">
        <f>+VLOOKUP($J2058,DATOS_PERSONAL!B:C,2,0)</f>
        <v>1129</v>
      </c>
      <c r="L2058" s="4" t="str">
        <f>+VLOOKUP($J2058,DATOS_PERSONAL!B:D,3,0)</f>
        <v>LILIANA ANDREA</v>
      </c>
      <c r="M2058" s="4" t="str">
        <f>+VLOOKUP($J2058,DATOS_PERSONAL!B:E,4,0)</f>
        <v xml:space="preserve">MORENO NARVAEZ </v>
      </c>
      <c r="N2058" s="4" t="str">
        <f>+VLOOKUP($J2058,DATOS_PERSONAL!B:F,5,0)</f>
        <v>OROBERLÍN S.A.S.</v>
      </c>
      <c r="O2058" s="4">
        <f>+VLOOKUP($A2058,DATOS_CAPACITACIONES!A:N,11)</f>
        <v>91</v>
      </c>
      <c r="P2058" s="4">
        <f>+VLOOKUP($A2058,DATOS_CAPACITACIONES!A:L,12)</f>
        <v>91</v>
      </c>
      <c r="Q2058" s="3">
        <f t="shared" si="32"/>
        <v>1</v>
      </c>
    </row>
    <row r="2059" spans="1:17" ht="34.5" customHeight="1" x14ac:dyDescent="0.25">
      <c r="A2059" s="2">
        <v>85</v>
      </c>
      <c r="B2059" s="4" t="str">
        <f>+VLOOKUP($A2059,DATOS_CAPACITACIONES!A:B,2,0)</f>
        <v>SST</v>
      </c>
      <c r="C2059" s="4" t="str">
        <f>+VLOOKUP($A2059,DATOS_CAPACITACIONES!A:C,3,0)</f>
        <v xml:space="preserve">Seguridad vial </v>
      </c>
      <c r="D2059" s="4">
        <f>+VLOOKUP($A2059,DATOS_CAPACITACIONES!A:D,4,0)</f>
        <v>0</v>
      </c>
      <c r="E2059" s="4" t="str">
        <f>+VLOOKUP($A2059,DATOS_CAPACITACIONES!A:E,5,0)</f>
        <v>Felipe Arias</v>
      </c>
      <c r="F2059" s="4" t="str">
        <f>+VLOOKUP($A2059,DATOS_CAPACITACIONES!A:F,6,0)</f>
        <v>Felipe Arias</v>
      </c>
      <c r="G2059" s="4" t="str">
        <f>+VLOOKUP($A2059,DATOS_CAPACITACIONES!A:G,7,0)</f>
        <v xml:space="preserve">Finca El Pilar </v>
      </c>
      <c r="H2059" s="5">
        <f>+VLOOKUP($A2059,DATOS_CAPACITACIONES!A:H,8,0)</f>
        <v>44527</v>
      </c>
      <c r="I2059" s="4">
        <f>+VLOOKUP($A2059,DATOS_CAPACITACIONES!A:I,9,0)</f>
        <v>120</v>
      </c>
      <c r="J2059" s="2">
        <v>1121873605</v>
      </c>
      <c r="K2059" s="4">
        <f>+VLOOKUP($J2059,DATOS_PERSONAL!B:C,2,0)</f>
        <v>1376</v>
      </c>
      <c r="L2059" s="4" t="str">
        <f>+VLOOKUP($J2059,DATOS_PERSONAL!B:D,3,0)</f>
        <v>ANDRES</v>
      </c>
      <c r="M2059" s="4" t="str">
        <f>+VLOOKUP($J2059,DATOS_PERSONAL!B:E,4,0)</f>
        <v xml:space="preserve">MONTEJO PLAZAS </v>
      </c>
      <c r="N2059" s="4" t="str">
        <f>+VLOOKUP($J2059,DATOS_PERSONAL!B:F,5,0)</f>
        <v>OROBERLÍN S.A.S.</v>
      </c>
      <c r="O2059" s="4">
        <f>+VLOOKUP($A2059,DATOS_CAPACITACIONES!A:N,11)</f>
        <v>91</v>
      </c>
      <c r="P2059" s="4">
        <f>+VLOOKUP($A2059,DATOS_CAPACITACIONES!A:L,12)</f>
        <v>91</v>
      </c>
      <c r="Q2059" s="3">
        <f t="shared" si="32"/>
        <v>1</v>
      </c>
    </row>
    <row r="2060" spans="1:17" ht="34.5" customHeight="1" x14ac:dyDescent="0.25">
      <c r="A2060" s="2">
        <v>85</v>
      </c>
      <c r="B2060" s="4" t="str">
        <f>+VLOOKUP($A2060,DATOS_CAPACITACIONES!A:B,2,0)</f>
        <v>SST</v>
      </c>
      <c r="C2060" s="4" t="str">
        <f>+VLOOKUP($A2060,DATOS_CAPACITACIONES!A:C,3,0)</f>
        <v xml:space="preserve">Seguridad vial </v>
      </c>
      <c r="D2060" s="4">
        <f>+VLOOKUP($A2060,DATOS_CAPACITACIONES!A:D,4,0)</f>
        <v>0</v>
      </c>
      <c r="E2060" s="4" t="str">
        <f>+VLOOKUP($A2060,DATOS_CAPACITACIONES!A:E,5,0)</f>
        <v>Felipe Arias</v>
      </c>
      <c r="F2060" s="4" t="str">
        <f>+VLOOKUP($A2060,DATOS_CAPACITACIONES!A:F,6,0)</f>
        <v>Felipe Arias</v>
      </c>
      <c r="G2060" s="4" t="str">
        <f>+VLOOKUP($A2060,DATOS_CAPACITACIONES!A:G,7,0)</f>
        <v xml:space="preserve">Finca El Pilar </v>
      </c>
      <c r="H2060" s="5">
        <f>+VLOOKUP($A2060,DATOS_CAPACITACIONES!A:H,8,0)</f>
        <v>44527</v>
      </c>
      <c r="I2060" s="4">
        <f>+VLOOKUP($A2060,DATOS_CAPACITACIONES!A:I,9,0)</f>
        <v>120</v>
      </c>
      <c r="J2060" s="2">
        <v>71240241</v>
      </c>
      <c r="K2060" s="4" t="str">
        <f>+VLOOKUP($J2060,DATOS_PERSONAL!B:C,2,0)</f>
        <v>N/A</v>
      </c>
      <c r="L2060" s="4" t="str">
        <f>+VLOOKUP($J2060,DATOS_PERSONAL!B:D,3,0)</f>
        <v>JUAN CARLOS</v>
      </c>
      <c r="M2060" s="4" t="str">
        <f>+VLOOKUP($J2060,DATOS_PERSONAL!B:E,4,0)</f>
        <v xml:space="preserve">MENESES </v>
      </c>
      <c r="N2060" s="4" t="str">
        <f>+VLOOKUP($J2060,DATOS_PERSONAL!B:F,5,0)</f>
        <v>OROBERLÍN S.A.S.</v>
      </c>
      <c r="O2060" s="4">
        <f>+VLOOKUP($A2060,DATOS_CAPACITACIONES!A:N,11)</f>
        <v>91</v>
      </c>
      <c r="P2060" s="4">
        <f>+VLOOKUP($A2060,DATOS_CAPACITACIONES!A:L,12)</f>
        <v>91</v>
      </c>
      <c r="Q2060" s="3">
        <f t="shared" si="32"/>
        <v>1</v>
      </c>
    </row>
    <row r="2061" spans="1:17" ht="34.5" customHeight="1" x14ac:dyDescent="0.25">
      <c r="A2061" s="2">
        <v>85</v>
      </c>
      <c r="B2061" s="4" t="str">
        <f>+VLOOKUP($A2061,DATOS_CAPACITACIONES!A:B,2,0)</f>
        <v>SST</v>
      </c>
      <c r="C2061" s="4" t="str">
        <f>+VLOOKUP($A2061,DATOS_CAPACITACIONES!A:C,3,0)</f>
        <v xml:space="preserve">Seguridad vial </v>
      </c>
      <c r="D2061" s="4">
        <f>+VLOOKUP($A2061,DATOS_CAPACITACIONES!A:D,4,0)</f>
        <v>0</v>
      </c>
      <c r="E2061" s="4" t="str">
        <f>+VLOOKUP($A2061,DATOS_CAPACITACIONES!A:E,5,0)</f>
        <v>Felipe Arias</v>
      </c>
      <c r="F2061" s="4" t="str">
        <f>+VLOOKUP($A2061,DATOS_CAPACITACIONES!A:F,6,0)</f>
        <v>Felipe Arias</v>
      </c>
      <c r="G2061" s="4" t="str">
        <f>+VLOOKUP($A2061,DATOS_CAPACITACIONES!A:G,7,0)</f>
        <v xml:space="preserve">Finca El Pilar </v>
      </c>
      <c r="H2061" s="5">
        <f>+VLOOKUP($A2061,DATOS_CAPACITACIONES!A:H,8,0)</f>
        <v>44527</v>
      </c>
      <c r="I2061" s="4">
        <f>+VLOOKUP($A2061,DATOS_CAPACITACIONES!A:I,9,0)</f>
        <v>120</v>
      </c>
      <c r="J2061" s="2">
        <v>77103898</v>
      </c>
      <c r="K2061" s="4">
        <f>+VLOOKUP($J2061,DATOS_PERSONAL!B:C,2,0)</f>
        <v>1347</v>
      </c>
      <c r="L2061" s="4" t="str">
        <f>+VLOOKUP($J2061,DATOS_PERSONAL!B:D,3,0)</f>
        <v xml:space="preserve"> JHANDY EMIRO</v>
      </c>
      <c r="M2061" s="4" t="str">
        <f>+VLOOKUP($J2061,DATOS_PERSONAL!B:E,4,0)</f>
        <v>MARTINEZ OSPINO</v>
      </c>
      <c r="N2061" s="4" t="str">
        <f>+VLOOKUP($J2061,DATOS_PERSONAL!B:F,5,0)</f>
        <v>OROBERLÍN S.A.S.</v>
      </c>
      <c r="O2061" s="4">
        <f>+VLOOKUP($A2061,DATOS_CAPACITACIONES!A:N,11)</f>
        <v>91</v>
      </c>
      <c r="P2061" s="4">
        <f>+VLOOKUP($A2061,DATOS_CAPACITACIONES!A:L,12)</f>
        <v>91</v>
      </c>
      <c r="Q2061" s="3">
        <f t="shared" si="32"/>
        <v>1</v>
      </c>
    </row>
    <row r="2062" spans="1:17" ht="34.5" customHeight="1" x14ac:dyDescent="0.25">
      <c r="A2062" s="2">
        <v>85</v>
      </c>
      <c r="B2062" s="4" t="str">
        <f>+VLOOKUP($A2062,DATOS_CAPACITACIONES!A:B,2,0)</f>
        <v>SST</v>
      </c>
      <c r="C2062" s="4" t="str">
        <f>+VLOOKUP($A2062,DATOS_CAPACITACIONES!A:C,3,0)</f>
        <v xml:space="preserve">Seguridad vial </v>
      </c>
      <c r="D2062" s="4">
        <f>+VLOOKUP($A2062,DATOS_CAPACITACIONES!A:D,4,0)</f>
        <v>0</v>
      </c>
      <c r="E2062" s="4" t="str">
        <f>+VLOOKUP($A2062,DATOS_CAPACITACIONES!A:E,5,0)</f>
        <v>Felipe Arias</v>
      </c>
      <c r="F2062" s="4" t="str">
        <f>+VLOOKUP($A2062,DATOS_CAPACITACIONES!A:F,6,0)</f>
        <v>Felipe Arias</v>
      </c>
      <c r="G2062" s="4" t="str">
        <f>+VLOOKUP($A2062,DATOS_CAPACITACIONES!A:G,7,0)</f>
        <v xml:space="preserve">Finca El Pilar </v>
      </c>
      <c r="H2062" s="5">
        <f>+VLOOKUP($A2062,DATOS_CAPACITACIONES!A:H,8,0)</f>
        <v>44527</v>
      </c>
      <c r="I2062" s="4">
        <f>+VLOOKUP($A2062,DATOS_CAPACITACIONES!A:I,9,0)</f>
        <v>120</v>
      </c>
      <c r="J2062" s="2">
        <v>19118159</v>
      </c>
      <c r="K2062" s="4">
        <f>+VLOOKUP($J2062,DATOS_PERSONAL!B:C,2,0)</f>
        <v>1402</v>
      </c>
      <c r="L2062" s="4" t="str">
        <f>+VLOOKUP($J2062,DATOS_PERSONAL!B:D,3,0)</f>
        <v xml:space="preserve">NICANOR </v>
      </c>
      <c r="M2062" s="4" t="str">
        <f>+VLOOKUP($J2062,DATOS_PERSONAL!B:E,4,0)</f>
        <v>MARTINEZ GOMEZ</v>
      </c>
      <c r="N2062" s="4" t="str">
        <f>+VLOOKUP($J2062,DATOS_PERSONAL!B:F,5,0)</f>
        <v>OROBERLÍN S.A.S.</v>
      </c>
      <c r="O2062" s="4">
        <f>+VLOOKUP($A2062,DATOS_CAPACITACIONES!A:N,11)</f>
        <v>91</v>
      </c>
      <c r="P2062" s="4">
        <f>+VLOOKUP($A2062,DATOS_CAPACITACIONES!A:L,12)</f>
        <v>91</v>
      </c>
      <c r="Q2062" s="3">
        <f t="shared" si="32"/>
        <v>1</v>
      </c>
    </row>
    <row r="2063" spans="1:17" ht="34.5" customHeight="1" x14ac:dyDescent="0.25">
      <c r="A2063" s="2">
        <v>85</v>
      </c>
      <c r="B2063" s="4" t="str">
        <f>+VLOOKUP($A2063,DATOS_CAPACITACIONES!A:B,2,0)</f>
        <v>SST</v>
      </c>
      <c r="C2063" s="4" t="str">
        <f>+VLOOKUP($A2063,DATOS_CAPACITACIONES!A:C,3,0)</f>
        <v xml:space="preserve">Seguridad vial </v>
      </c>
      <c r="D2063" s="4">
        <f>+VLOOKUP($A2063,DATOS_CAPACITACIONES!A:D,4,0)</f>
        <v>0</v>
      </c>
      <c r="E2063" s="4" t="str">
        <f>+VLOOKUP($A2063,DATOS_CAPACITACIONES!A:E,5,0)</f>
        <v>Felipe Arias</v>
      </c>
      <c r="F2063" s="4" t="str">
        <f>+VLOOKUP($A2063,DATOS_CAPACITACIONES!A:F,6,0)</f>
        <v>Felipe Arias</v>
      </c>
      <c r="G2063" s="4" t="str">
        <f>+VLOOKUP($A2063,DATOS_CAPACITACIONES!A:G,7,0)</f>
        <v xml:space="preserve">Finca El Pilar </v>
      </c>
      <c r="H2063" s="5">
        <f>+VLOOKUP($A2063,DATOS_CAPACITACIONES!A:H,8,0)</f>
        <v>44527</v>
      </c>
      <c r="I2063" s="4">
        <f>+VLOOKUP($A2063,DATOS_CAPACITACIONES!A:I,9,0)</f>
        <v>120</v>
      </c>
      <c r="J2063" s="2">
        <v>1121890868</v>
      </c>
      <c r="K2063" s="4" t="str">
        <f>+VLOOKUP($J2063,DATOS_PERSONAL!B:C,2,0)</f>
        <v>N/A</v>
      </c>
      <c r="L2063" s="4" t="str">
        <f>+VLOOKUP($J2063,DATOS_PERSONAL!B:D,3,0)</f>
        <v>JAIME</v>
      </c>
      <c r="M2063" s="4" t="str">
        <f>+VLOOKUP($J2063,DATOS_PERSONAL!B:E,4,0)</f>
        <v>LOZADA</v>
      </c>
      <c r="N2063" s="4" t="str">
        <f>+VLOOKUP($J2063,DATOS_PERSONAL!B:F,5,0)</f>
        <v>PALMERAS CARARABO S.A.</v>
      </c>
      <c r="O2063" s="4">
        <f>+VLOOKUP($A2063,DATOS_CAPACITACIONES!A:N,11)</f>
        <v>91</v>
      </c>
      <c r="P2063" s="4">
        <f>+VLOOKUP($A2063,DATOS_CAPACITACIONES!A:L,12)</f>
        <v>91</v>
      </c>
      <c r="Q2063" s="3">
        <f t="shared" si="32"/>
        <v>1</v>
      </c>
    </row>
    <row r="2064" spans="1:17" ht="34.5" customHeight="1" x14ac:dyDescent="0.25">
      <c r="A2064" s="2">
        <v>85</v>
      </c>
      <c r="B2064" s="4" t="str">
        <f>+VLOOKUP($A2064,DATOS_CAPACITACIONES!A:B,2,0)</f>
        <v>SST</v>
      </c>
      <c r="C2064" s="4" t="str">
        <f>+VLOOKUP($A2064,DATOS_CAPACITACIONES!A:C,3,0)</f>
        <v xml:space="preserve">Seguridad vial </v>
      </c>
      <c r="D2064" s="4">
        <f>+VLOOKUP($A2064,DATOS_CAPACITACIONES!A:D,4,0)</f>
        <v>0</v>
      </c>
      <c r="E2064" s="4" t="str">
        <f>+VLOOKUP($A2064,DATOS_CAPACITACIONES!A:E,5,0)</f>
        <v>Felipe Arias</v>
      </c>
      <c r="F2064" s="4" t="str">
        <f>+VLOOKUP($A2064,DATOS_CAPACITACIONES!A:F,6,0)</f>
        <v>Felipe Arias</v>
      </c>
      <c r="G2064" s="4" t="str">
        <f>+VLOOKUP($A2064,DATOS_CAPACITACIONES!A:G,7,0)</f>
        <v xml:space="preserve">Finca El Pilar </v>
      </c>
      <c r="H2064" s="5">
        <f>+VLOOKUP($A2064,DATOS_CAPACITACIONES!A:H,8,0)</f>
        <v>44527</v>
      </c>
      <c r="I2064" s="4">
        <f>+VLOOKUP($A2064,DATOS_CAPACITACIONES!A:I,9,0)</f>
        <v>120</v>
      </c>
      <c r="J2064" s="2">
        <v>7837936</v>
      </c>
      <c r="K2064" s="4">
        <f>+VLOOKUP($J2064,DATOS_PERSONAL!B:C,2,0)</f>
        <v>1011</v>
      </c>
      <c r="L2064" s="4" t="str">
        <f>+VLOOKUP($J2064,DATOS_PERSONAL!B:D,3,0)</f>
        <v xml:space="preserve"> WILSON</v>
      </c>
      <c r="M2064" s="4" t="str">
        <f>+VLOOKUP($J2064,DATOS_PERSONAL!B:E,4,0)</f>
        <v>LOPEZ RINCON</v>
      </c>
      <c r="N2064" s="4" t="str">
        <f>+VLOOKUP($J2064,DATOS_PERSONAL!B:F,5,0)</f>
        <v>OROBERLÍN S.A.S.</v>
      </c>
      <c r="O2064" s="4">
        <f>+VLOOKUP($A2064,DATOS_CAPACITACIONES!A:N,11)</f>
        <v>91</v>
      </c>
      <c r="P2064" s="4">
        <f>+VLOOKUP($A2064,DATOS_CAPACITACIONES!A:L,12)</f>
        <v>91</v>
      </c>
      <c r="Q2064" s="3">
        <f t="shared" si="32"/>
        <v>1</v>
      </c>
    </row>
    <row r="2065" spans="1:17" ht="34.5" customHeight="1" x14ac:dyDescent="0.25">
      <c r="A2065" s="2">
        <v>85</v>
      </c>
      <c r="B2065" s="4" t="str">
        <f>+VLOOKUP($A2065,DATOS_CAPACITACIONES!A:B,2,0)</f>
        <v>SST</v>
      </c>
      <c r="C2065" s="4" t="str">
        <f>+VLOOKUP($A2065,DATOS_CAPACITACIONES!A:C,3,0)</f>
        <v xml:space="preserve">Seguridad vial </v>
      </c>
      <c r="D2065" s="4">
        <f>+VLOOKUP($A2065,DATOS_CAPACITACIONES!A:D,4,0)</f>
        <v>0</v>
      </c>
      <c r="E2065" s="4" t="str">
        <f>+VLOOKUP($A2065,DATOS_CAPACITACIONES!A:E,5,0)</f>
        <v>Felipe Arias</v>
      </c>
      <c r="F2065" s="4" t="str">
        <f>+VLOOKUP($A2065,DATOS_CAPACITACIONES!A:F,6,0)</f>
        <v>Felipe Arias</v>
      </c>
      <c r="G2065" s="4" t="str">
        <f>+VLOOKUP($A2065,DATOS_CAPACITACIONES!A:G,7,0)</f>
        <v xml:space="preserve">Finca El Pilar </v>
      </c>
      <c r="H2065" s="5">
        <f>+VLOOKUP($A2065,DATOS_CAPACITACIONES!A:H,8,0)</f>
        <v>44527</v>
      </c>
      <c r="I2065" s="4">
        <f>+VLOOKUP($A2065,DATOS_CAPACITACIONES!A:I,9,0)</f>
        <v>120</v>
      </c>
      <c r="J2065" s="2">
        <v>7837811</v>
      </c>
      <c r="K2065" s="4" t="str">
        <f>+VLOOKUP($J2065,DATOS_PERSONAL!B:C,2,0)</f>
        <v>N/A</v>
      </c>
      <c r="L2065" s="4" t="str">
        <f>+VLOOKUP($J2065,DATOS_PERSONAL!B:D,3,0)</f>
        <v xml:space="preserve">ESTEBAN </v>
      </c>
      <c r="M2065" s="4" t="str">
        <f>+VLOOKUP($J2065,DATOS_PERSONAL!B:E,4,0)</f>
        <v>LOPEZ</v>
      </c>
      <c r="N2065" s="4" t="str">
        <f>+VLOOKUP($J2065,DATOS_PERSONAL!B:F,5,0)</f>
        <v>OROBERLÍN S.A.S.</v>
      </c>
      <c r="O2065" s="4">
        <f>+VLOOKUP($A2065,DATOS_CAPACITACIONES!A:N,11)</f>
        <v>91</v>
      </c>
      <c r="P2065" s="4">
        <f>+VLOOKUP($A2065,DATOS_CAPACITACIONES!A:L,12)</f>
        <v>91</v>
      </c>
      <c r="Q2065" s="3">
        <f t="shared" si="32"/>
        <v>1</v>
      </c>
    </row>
    <row r="2066" spans="1:17" ht="34.5" customHeight="1" x14ac:dyDescent="0.25">
      <c r="A2066" s="2">
        <v>85</v>
      </c>
      <c r="B2066" s="4" t="str">
        <f>+VLOOKUP($A2066,DATOS_CAPACITACIONES!A:B,2,0)</f>
        <v>SST</v>
      </c>
      <c r="C2066" s="4" t="str">
        <f>+VLOOKUP($A2066,DATOS_CAPACITACIONES!A:C,3,0)</f>
        <v xml:space="preserve">Seguridad vial </v>
      </c>
      <c r="D2066" s="4">
        <f>+VLOOKUP($A2066,DATOS_CAPACITACIONES!A:D,4,0)</f>
        <v>0</v>
      </c>
      <c r="E2066" s="4" t="str">
        <f>+VLOOKUP($A2066,DATOS_CAPACITACIONES!A:E,5,0)</f>
        <v>Felipe Arias</v>
      </c>
      <c r="F2066" s="4" t="str">
        <f>+VLOOKUP($A2066,DATOS_CAPACITACIONES!A:F,6,0)</f>
        <v>Felipe Arias</v>
      </c>
      <c r="G2066" s="4" t="str">
        <f>+VLOOKUP($A2066,DATOS_CAPACITACIONES!A:G,7,0)</f>
        <v xml:space="preserve">Finca El Pilar </v>
      </c>
      <c r="H2066" s="5">
        <f>+VLOOKUP($A2066,DATOS_CAPACITACIONES!A:H,8,0)</f>
        <v>44527</v>
      </c>
      <c r="I2066" s="4">
        <f>+VLOOKUP($A2066,DATOS_CAPACITACIONES!A:I,9,0)</f>
        <v>120</v>
      </c>
      <c r="J2066" s="2">
        <v>1501103</v>
      </c>
      <c r="K2066" s="4" t="str">
        <f>+VLOOKUP($J2066,DATOS_PERSONAL!B:C,2,0)</f>
        <v>N/A</v>
      </c>
      <c r="L2066" s="4" t="str">
        <f>+VLOOKUP($J2066,DATOS_PERSONAL!B:D,3,0)</f>
        <v>PANTALEON</v>
      </c>
      <c r="M2066" s="4" t="str">
        <f>+VLOOKUP($J2066,DATOS_PERSONAL!B:E,4,0)</f>
        <v>LARRAHONDO SANDOVAL</v>
      </c>
      <c r="N2066" s="4" t="str">
        <f>+VLOOKUP($J2066,DATOS_PERSONAL!B:F,5,0)</f>
        <v>PALMERAS CARARABO S.A.</v>
      </c>
      <c r="O2066" s="4">
        <f>+VLOOKUP($A2066,DATOS_CAPACITACIONES!A:N,11)</f>
        <v>91</v>
      </c>
      <c r="P2066" s="4">
        <f>+VLOOKUP($A2066,DATOS_CAPACITACIONES!A:L,12)</f>
        <v>91</v>
      </c>
      <c r="Q2066" s="3">
        <f t="shared" si="32"/>
        <v>1</v>
      </c>
    </row>
    <row r="2067" spans="1:17" ht="34.5" customHeight="1" x14ac:dyDescent="0.25">
      <c r="A2067" s="2">
        <v>85</v>
      </c>
      <c r="B2067" s="4" t="str">
        <f>+VLOOKUP($A2067,DATOS_CAPACITACIONES!A:B,2,0)</f>
        <v>SST</v>
      </c>
      <c r="C2067" s="4" t="str">
        <f>+VLOOKUP($A2067,DATOS_CAPACITACIONES!A:C,3,0)</f>
        <v xml:space="preserve">Seguridad vial </v>
      </c>
      <c r="D2067" s="4">
        <f>+VLOOKUP($A2067,DATOS_CAPACITACIONES!A:D,4,0)</f>
        <v>0</v>
      </c>
      <c r="E2067" s="4" t="str">
        <f>+VLOOKUP($A2067,DATOS_CAPACITACIONES!A:E,5,0)</f>
        <v>Felipe Arias</v>
      </c>
      <c r="F2067" s="4" t="str">
        <f>+VLOOKUP($A2067,DATOS_CAPACITACIONES!A:F,6,0)</f>
        <v>Felipe Arias</v>
      </c>
      <c r="G2067" s="4" t="str">
        <f>+VLOOKUP($A2067,DATOS_CAPACITACIONES!A:G,7,0)</f>
        <v xml:space="preserve">Finca El Pilar </v>
      </c>
      <c r="H2067" s="5">
        <f>+VLOOKUP($A2067,DATOS_CAPACITACIONES!A:H,8,0)</f>
        <v>44527</v>
      </c>
      <c r="I2067" s="4">
        <f>+VLOOKUP($A2067,DATOS_CAPACITACIONES!A:I,9,0)</f>
        <v>120</v>
      </c>
      <c r="J2067" s="2">
        <v>1063724340</v>
      </c>
      <c r="K2067" s="4">
        <f>+VLOOKUP($J2067,DATOS_PERSONAL!B:C,2,0)</f>
        <v>1345</v>
      </c>
      <c r="L2067" s="4" t="str">
        <f>+VLOOKUP($J2067,DATOS_PERSONAL!B:D,3,0)</f>
        <v xml:space="preserve"> LUIS ALBERTO</v>
      </c>
      <c r="M2067" s="4" t="str">
        <f>+VLOOKUP($J2067,DATOS_PERSONAL!B:E,4,0)</f>
        <v>JULIO ANAYA</v>
      </c>
      <c r="N2067" s="4" t="str">
        <f>+VLOOKUP($J2067,DATOS_PERSONAL!B:F,5,0)</f>
        <v>OROBERLÍN S.A.S.</v>
      </c>
      <c r="O2067" s="4">
        <f>+VLOOKUP($A2067,DATOS_CAPACITACIONES!A:N,11)</f>
        <v>91</v>
      </c>
      <c r="P2067" s="4">
        <f>+VLOOKUP($A2067,DATOS_CAPACITACIONES!A:L,12)</f>
        <v>91</v>
      </c>
      <c r="Q2067" s="3">
        <f t="shared" si="32"/>
        <v>1</v>
      </c>
    </row>
    <row r="2068" spans="1:17" ht="34.5" customHeight="1" x14ac:dyDescent="0.25">
      <c r="A2068" s="2">
        <v>85</v>
      </c>
      <c r="B2068" s="4" t="str">
        <f>+VLOOKUP($A2068,DATOS_CAPACITACIONES!A:B,2,0)</f>
        <v>SST</v>
      </c>
      <c r="C2068" s="4" t="str">
        <f>+VLOOKUP($A2068,DATOS_CAPACITACIONES!A:C,3,0)</f>
        <v xml:space="preserve">Seguridad vial </v>
      </c>
      <c r="D2068" s="4">
        <f>+VLOOKUP($A2068,DATOS_CAPACITACIONES!A:D,4,0)</f>
        <v>0</v>
      </c>
      <c r="E2068" s="4" t="str">
        <f>+VLOOKUP($A2068,DATOS_CAPACITACIONES!A:E,5,0)</f>
        <v>Felipe Arias</v>
      </c>
      <c r="F2068" s="4" t="str">
        <f>+VLOOKUP($A2068,DATOS_CAPACITACIONES!A:F,6,0)</f>
        <v>Felipe Arias</v>
      </c>
      <c r="G2068" s="4" t="str">
        <f>+VLOOKUP($A2068,DATOS_CAPACITACIONES!A:G,7,0)</f>
        <v xml:space="preserve">Finca El Pilar </v>
      </c>
      <c r="H2068" s="5">
        <f>+VLOOKUP($A2068,DATOS_CAPACITACIONES!A:H,8,0)</f>
        <v>44527</v>
      </c>
      <c r="I2068" s="4">
        <f>+VLOOKUP($A2068,DATOS_CAPACITACIONES!A:I,9,0)</f>
        <v>120</v>
      </c>
      <c r="J2068" s="2">
        <v>8665614</v>
      </c>
      <c r="K2068" s="4">
        <f>+VLOOKUP($J2068,DATOS_PERSONAL!B:C,2,0)</f>
        <v>0</v>
      </c>
      <c r="L2068" s="4" t="str">
        <f>+VLOOKUP($J2068,DATOS_PERSONAL!B:D,3,0)</f>
        <v>JOSE EDIER</v>
      </c>
      <c r="M2068" s="4" t="str">
        <f>+VLOOKUP($J2068,DATOS_PERSONAL!B:E,4,0)</f>
        <v>JIMENEZ</v>
      </c>
      <c r="N2068" s="4" t="str">
        <f>+VLOOKUP($J2068,DATOS_PERSONAL!B:F,5,0)</f>
        <v>OROBERLÍN S.A.S.</v>
      </c>
      <c r="O2068" s="4">
        <f>+VLOOKUP($A2068,DATOS_CAPACITACIONES!A:N,11)</f>
        <v>91</v>
      </c>
      <c r="P2068" s="4">
        <f>+VLOOKUP($A2068,DATOS_CAPACITACIONES!A:L,12)</f>
        <v>91</v>
      </c>
      <c r="Q2068" s="3">
        <f t="shared" si="32"/>
        <v>1</v>
      </c>
    </row>
    <row r="2069" spans="1:17" ht="34.5" customHeight="1" x14ac:dyDescent="0.25">
      <c r="A2069" s="2">
        <v>85</v>
      </c>
      <c r="B2069" s="4" t="str">
        <f>+VLOOKUP($A2069,DATOS_CAPACITACIONES!A:B,2,0)</f>
        <v>SST</v>
      </c>
      <c r="C2069" s="4" t="str">
        <f>+VLOOKUP($A2069,DATOS_CAPACITACIONES!A:C,3,0)</f>
        <v xml:space="preserve">Seguridad vial </v>
      </c>
      <c r="D2069" s="4">
        <f>+VLOOKUP($A2069,DATOS_CAPACITACIONES!A:D,4,0)</f>
        <v>0</v>
      </c>
      <c r="E2069" s="4" t="str">
        <f>+VLOOKUP($A2069,DATOS_CAPACITACIONES!A:E,5,0)</f>
        <v>Felipe Arias</v>
      </c>
      <c r="F2069" s="4" t="str">
        <f>+VLOOKUP($A2069,DATOS_CAPACITACIONES!A:F,6,0)</f>
        <v>Felipe Arias</v>
      </c>
      <c r="G2069" s="4" t="str">
        <f>+VLOOKUP($A2069,DATOS_CAPACITACIONES!A:G,7,0)</f>
        <v xml:space="preserve">Finca El Pilar </v>
      </c>
      <c r="H2069" s="5">
        <f>+VLOOKUP($A2069,DATOS_CAPACITACIONES!A:H,8,0)</f>
        <v>44527</v>
      </c>
      <c r="I2069" s="4">
        <f>+VLOOKUP($A2069,DATOS_CAPACITACIONES!A:I,9,0)</f>
        <v>120</v>
      </c>
      <c r="J2069" s="2">
        <v>1006656554</v>
      </c>
      <c r="K2069" s="4">
        <f>+VLOOKUP($J2069,DATOS_PERSONAL!B:C,2,0)</f>
        <v>1009</v>
      </c>
      <c r="L2069" s="4" t="str">
        <f>+VLOOKUP($J2069,DATOS_PERSONAL!B:D,3,0)</f>
        <v>OLGA</v>
      </c>
      <c r="M2069" s="4" t="str">
        <f>+VLOOKUP($J2069,DATOS_PERSONAL!B:E,4,0)</f>
        <v xml:space="preserve">JARAMILLO RODRIGUEZ </v>
      </c>
      <c r="N2069" s="4" t="str">
        <f>+VLOOKUP($J2069,DATOS_PERSONAL!B:F,5,0)</f>
        <v>OROBERLÍN S.A.S.</v>
      </c>
      <c r="O2069" s="4">
        <f>+VLOOKUP($A2069,DATOS_CAPACITACIONES!A:N,11)</f>
        <v>91</v>
      </c>
      <c r="P2069" s="4">
        <f>+VLOOKUP($A2069,DATOS_CAPACITACIONES!A:L,12)</f>
        <v>91</v>
      </c>
      <c r="Q2069" s="3">
        <f t="shared" si="32"/>
        <v>1</v>
      </c>
    </row>
    <row r="2070" spans="1:17" ht="34.5" customHeight="1" x14ac:dyDescent="0.25">
      <c r="A2070" s="2">
        <v>85</v>
      </c>
      <c r="B2070" s="4" t="str">
        <f>+VLOOKUP($A2070,DATOS_CAPACITACIONES!A:B,2,0)</f>
        <v>SST</v>
      </c>
      <c r="C2070" s="4" t="str">
        <f>+VLOOKUP($A2070,DATOS_CAPACITACIONES!A:C,3,0)</f>
        <v xml:space="preserve">Seguridad vial </v>
      </c>
      <c r="D2070" s="4">
        <f>+VLOOKUP($A2070,DATOS_CAPACITACIONES!A:D,4,0)</f>
        <v>0</v>
      </c>
      <c r="E2070" s="4" t="str">
        <f>+VLOOKUP($A2070,DATOS_CAPACITACIONES!A:E,5,0)</f>
        <v>Felipe Arias</v>
      </c>
      <c r="F2070" s="4" t="str">
        <f>+VLOOKUP($A2070,DATOS_CAPACITACIONES!A:F,6,0)</f>
        <v>Felipe Arias</v>
      </c>
      <c r="G2070" s="4" t="str">
        <f>+VLOOKUP($A2070,DATOS_CAPACITACIONES!A:G,7,0)</f>
        <v xml:space="preserve">Finca El Pilar </v>
      </c>
      <c r="H2070" s="5">
        <f>+VLOOKUP($A2070,DATOS_CAPACITACIONES!A:H,8,0)</f>
        <v>44527</v>
      </c>
      <c r="I2070" s="4">
        <f>+VLOOKUP($A2070,DATOS_CAPACITACIONES!A:I,9,0)</f>
        <v>120</v>
      </c>
      <c r="J2070" s="2">
        <v>1119888284</v>
      </c>
      <c r="K2070" s="4" t="str">
        <f>+VLOOKUP($J2070,DATOS_PERSONAL!B:C,2,0)</f>
        <v>N/A</v>
      </c>
      <c r="L2070" s="4" t="str">
        <f>+VLOOKUP($J2070,DATOS_PERSONAL!B:D,3,0)</f>
        <v>OSCAR</v>
      </c>
      <c r="M2070" s="4" t="str">
        <f>+VLOOKUP($J2070,DATOS_PERSONAL!B:E,4,0)</f>
        <v>JARAMILLO RODRIGUEZ</v>
      </c>
      <c r="N2070" s="4" t="str">
        <f>+VLOOKUP($J2070,DATOS_PERSONAL!B:F,5,0)</f>
        <v>PALMERAS CARARABO S.A.</v>
      </c>
      <c r="O2070" s="4">
        <f>+VLOOKUP($A2070,DATOS_CAPACITACIONES!A:N,11)</f>
        <v>91</v>
      </c>
      <c r="P2070" s="4">
        <f>+VLOOKUP($A2070,DATOS_CAPACITACIONES!A:L,12)</f>
        <v>91</v>
      </c>
      <c r="Q2070" s="3">
        <f t="shared" si="32"/>
        <v>1</v>
      </c>
    </row>
    <row r="2071" spans="1:17" ht="34.5" customHeight="1" x14ac:dyDescent="0.25">
      <c r="A2071" s="2">
        <v>85</v>
      </c>
      <c r="B2071" s="4" t="str">
        <f>+VLOOKUP($A2071,DATOS_CAPACITACIONES!A:B,2,0)</f>
        <v>SST</v>
      </c>
      <c r="C2071" s="4" t="str">
        <f>+VLOOKUP($A2071,DATOS_CAPACITACIONES!A:C,3,0)</f>
        <v xml:space="preserve">Seguridad vial </v>
      </c>
      <c r="D2071" s="4">
        <f>+VLOOKUP($A2071,DATOS_CAPACITACIONES!A:D,4,0)</f>
        <v>0</v>
      </c>
      <c r="E2071" s="4" t="str">
        <f>+VLOOKUP($A2071,DATOS_CAPACITACIONES!A:E,5,0)</f>
        <v>Felipe Arias</v>
      </c>
      <c r="F2071" s="4" t="str">
        <f>+VLOOKUP($A2071,DATOS_CAPACITACIONES!A:F,6,0)</f>
        <v>Felipe Arias</v>
      </c>
      <c r="G2071" s="4" t="str">
        <f>+VLOOKUP($A2071,DATOS_CAPACITACIONES!A:G,7,0)</f>
        <v xml:space="preserve">Finca El Pilar </v>
      </c>
      <c r="H2071" s="5">
        <f>+VLOOKUP($A2071,DATOS_CAPACITACIONES!A:H,8,0)</f>
        <v>44527</v>
      </c>
      <c r="I2071" s="4">
        <f>+VLOOKUP($A2071,DATOS_CAPACITACIONES!A:I,9,0)</f>
        <v>120</v>
      </c>
      <c r="J2071" s="2">
        <v>1121910483</v>
      </c>
      <c r="K2071" s="4">
        <f>+VLOOKUP($J2071,DATOS_PERSONAL!B:C,2,0)</f>
        <v>1538</v>
      </c>
      <c r="L2071" s="4" t="str">
        <f>+VLOOKUP($J2071,DATOS_PERSONAL!B:D,3,0)</f>
        <v>ADRIANA</v>
      </c>
      <c r="M2071" s="4" t="str">
        <f>+VLOOKUP($J2071,DATOS_PERSONAL!B:E,4,0)</f>
        <v xml:space="preserve">JARAMILLO OVALLE </v>
      </c>
      <c r="N2071" s="4" t="str">
        <f>+VLOOKUP($J2071,DATOS_PERSONAL!B:F,5,0)</f>
        <v>OROBERLÍN S.A.S.</v>
      </c>
      <c r="O2071" s="4">
        <f>+VLOOKUP($A2071,DATOS_CAPACITACIONES!A:N,11)</f>
        <v>91</v>
      </c>
      <c r="P2071" s="4">
        <f>+VLOOKUP($A2071,DATOS_CAPACITACIONES!A:L,12)</f>
        <v>91</v>
      </c>
      <c r="Q2071" s="3">
        <f t="shared" si="32"/>
        <v>1</v>
      </c>
    </row>
    <row r="2072" spans="1:17" ht="34.5" customHeight="1" x14ac:dyDescent="0.25">
      <c r="A2072" s="2">
        <v>85</v>
      </c>
      <c r="B2072" s="4" t="str">
        <f>+VLOOKUP($A2072,DATOS_CAPACITACIONES!A:B,2,0)</f>
        <v>SST</v>
      </c>
      <c r="C2072" s="4" t="str">
        <f>+VLOOKUP($A2072,DATOS_CAPACITACIONES!A:C,3,0)</f>
        <v xml:space="preserve">Seguridad vial </v>
      </c>
      <c r="D2072" s="4">
        <f>+VLOOKUP($A2072,DATOS_CAPACITACIONES!A:D,4,0)</f>
        <v>0</v>
      </c>
      <c r="E2072" s="4" t="str">
        <f>+VLOOKUP($A2072,DATOS_CAPACITACIONES!A:E,5,0)</f>
        <v>Felipe Arias</v>
      </c>
      <c r="F2072" s="4" t="str">
        <f>+VLOOKUP($A2072,DATOS_CAPACITACIONES!A:F,6,0)</f>
        <v>Felipe Arias</v>
      </c>
      <c r="G2072" s="4" t="str">
        <f>+VLOOKUP($A2072,DATOS_CAPACITACIONES!A:G,7,0)</f>
        <v xml:space="preserve">Finca El Pilar </v>
      </c>
      <c r="H2072" s="5">
        <f>+VLOOKUP($A2072,DATOS_CAPACITACIONES!A:H,8,0)</f>
        <v>44527</v>
      </c>
      <c r="I2072" s="4">
        <f>+VLOOKUP($A2072,DATOS_CAPACITACIONES!A:I,9,0)</f>
        <v>120</v>
      </c>
      <c r="J2072" s="2">
        <v>3271447</v>
      </c>
      <c r="K2072" s="4">
        <f>+VLOOKUP($J2072,DATOS_PERSONAL!B:C,2,0)</f>
        <v>1346</v>
      </c>
      <c r="L2072" s="4" t="str">
        <f>+VLOOKUP($J2072,DATOS_PERSONAL!B:D,3,0)</f>
        <v xml:space="preserve"> JOSE ANTONIO</v>
      </c>
      <c r="M2072" s="4" t="str">
        <f>+VLOOKUP($J2072,DATOS_PERSONAL!B:E,4,0)</f>
        <v>HERRERA MELO</v>
      </c>
      <c r="N2072" s="4" t="str">
        <f>+VLOOKUP($J2072,DATOS_PERSONAL!B:F,5,0)</f>
        <v>OROBERLÍN S.A.S.</v>
      </c>
      <c r="O2072" s="4">
        <f>+VLOOKUP($A2072,DATOS_CAPACITACIONES!A:N,11)</f>
        <v>91</v>
      </c>
      <c r="P2072" s="4">
        <f>+VLOOKUP($A2072,DATOS_CAPACITACIONES!A:L,12)</f>
        <v>91</v>
      </c>
      <c r="Q2072" s="3">
        <f t="shared" si="32"/>
        <v>1</v>
      </c>
    </row>
    <row r="2073" spans="1:17" ht="34.5" customHeight="1" x14ac:dyDescent="0.25">
      <c r="A2073" s="2">
        <v>85</v>
      </c>
      <c r="B2073" s="4" t="str">
        <f>+VLOOKUP($A2073,DATOS_CAPACITACIONES!A:B,2,0)</f>
        <v>SST</v>
      </c>
      <c r="C2073" s="4" t="str">
        <f>+VLOOKUP($A2073,DATOS_CAPACITACIONES!A:C,3,0)</f>
        <v xml:space="preserve">Seguridad vial </v>
      </c>
      <c r="D2073" s="4">
        <f>+VLOOKUP($A2073,DATOS_CAPACITACIONES!A:D,4,0)</f>
        <v>0</v>
      </c>
      <c r="E2073" s="4" t="str">
        <f>+VLOOKUP($A2073,DATOS_CAPACITACIONES!A:E,5,0)</f>
        <v>Felipe Arias</v>
      </c>
      <c r="F2073" s="4" t="str">
        <f>+VLOOKUP($A2073,DATOS_CAPACITACIONES!A:F,6,0)</f>
        <v>Felipe Arias</v>
      </c>
      <c r="G2073" s="4" t="str">
        <f>+VLOOKUP($A2073,DATOS_CAPACITACIONES!A:G,7,0)</f>
        <v xml:space="preserve">Finca El Pilar </v>
      </c>
      <c r="H2073" s="5">
        <f>+VLOOKUP($A2073,DATOS_CAPACITACIONES!A:H,8,0)</f>
        <v>44527</v>
      </c>
      <c r="I2073" s="4">
        <f>+VLOOKUP($A2073,DATOS_CAPACITACIONES!A:I,9,0)</f>
        <v>120</v>
      </c>
      <c r="J2073" s="2">
        <v>1121819496</v>
      </c>
      <c r="K2073" s="4">
        <f>+VLOOKUP($J2073,DATOS_PERSONAL!B:C,2,0)</f>
        <v>1008</v>
      </c>
      <c r="L2073" s="4" t="str">
        <f>+VLOOKUP($J2073,DATOS_PERSONAL!B:D,3,0)</f>
        <v xml:space="preserve"> OMAR JOSE</v>
      </c>
      <c r="M2073" s="4" t="str">
        <f>+VLOOKUP($J2073,DATOS_PERSONAL!B:E,4,0)</f>
        <v>HERNANDEZ RUIZ</v>
      </c>
      <c r="N2073" s="4" t="str">
        <f>+VLOOKUP($J2073,DATOS_PERSONAL!B:F,5,0)</f>
        <v>OROBERLÍN S.A.S.</v>
      </c>
      <c r="O2073" s="4">
        <f>+VLOOKUP($A2073,DATOS_CAPACITACIONES!A:N,11)</f>
        <v>91</v>
      </c>
      <c r="P2073" s="4">
        <f>+VLOOKUP($A2073,DATOS_CAPACITACIONES!A:L,12)</f>
        <v>91</v>
      </c>
      <c r="Q2073" s="3">
        <f t="shared" si="32"/>
        <v>1</v>
      </c>
    </row>
    <row r="2074" spans="1:17" ht="34.5" customHeight="1" x14ac:dyDescent="0.25">
      <c r="A2074" s="2">
        <v>85</v>
      </c>
      <c r="B2074" s="4" t="str">
        <f>+VLOOKUP($A2074,DATOS_CAPACITACIONES!A:B,2,0)</f>
        <v>SST</v>
      </c>
      <c r="C2074" s="4" t="str">
        <f>+VLOOKUP($A2074,DATOS_CAPACITACIONES!A:C,3,0)</f>
        <v xml:space="preserve">Seguridad vial </v>
      </c>
      <c r="D2074" s="4">
        <f>+VLOOKUP($A2074,DATOS_CAPACITACIONES!A:D,4,0)</f>
        <v>0</v>
      </c>
      <c r="E2074" s="4" t="str">
        <f>+VLOOKUP($A2074,DATOS_CAPACITACIONES!A:E,5,0)</f>
        <v>Felipe Arias</v>
      </c>
      <c r="F2074" s="4" t="str">
        <f>+VLOOKUP($A2074,DATOS_CAPACITACIONES!A:F,6,0)</f>
        <v>Felipe Arias</v>
      </c>
      <c r="G2074" s="4" t="str">
        <f>+VLOOKUP($A2074,DATOS_CAPACITACIONES!A:G,7,0)</f>
        <v xml:space="preserve">Finca El Pilar </v>
      </c>
      <c r="H2074" s="5">
        <f>+VLOOKUP($A2074,DATOS_CAPACITACIONES!A:H,8,0)</f>
        <v>44527</v>
      </c>
      <c r="I2074" s="4">
        <f>+VLOOKUP($A2074,DATOS_CAPACITACIONES!A:I,9,0)</f>
        <v>120</v>
      </c>
      <c r="J2074" s="2">
        <v>1121911429</v>
      </c>
      <c r="K2074" s="4">
        <f>+VLOOKUP($J2074,DATOS_PERSONAL!B:C,2,0)</f>
        <v>1037</v>
      </c>
      <c r="L2074" s="4" t="str">
        <f>+VLOOKUP($J2074,DATOS_PERSONAL!B:D,3,0)</f>
        <v>JYMMY ALEXANDER</v>
      </c>
      <c r="M2074" s="4" t="str">
        <f>+VLOOKUP($J2074,DATOS_PERSONAL!B:E,4,0)</f>
        <v xml:space="preserve">HERNANDEZ MORENO  </v>
      </c>
      <c r="N2074" s="4" t="str">
        <f>+VLOOKUP($J2074,DATOS_PERSONAL!B:F,5,0)</f>
        <v>OROBERLÍN S.A.S.</v>
      </c>
      <c r="O2074" s="4">
        <f>+VLOOKUP($A2074,DATOS_CAPACITACIONES!A:N,11)</f>
        <v>91</v>
      </c>
      <c r="P2074" s="4">
        <f>+VLOOKUP($A2074,DATOS_CAPACITACIONES!A:L,12)</f>
        <v>91</v>
      </c>
      <c r="Q2074" s="3">
        <f t="shared" si="32"/>
        <v>1</v>
      </c>
    </row>
    <row r="2075" spans="1:17" ht="34.5" customHeight="1" x14ac:dyDescent="0.25">
      <c r="A2075" s="2">
        <v>85</v>
      </c>
      <c r="B2075" s="4" t="str">
        <f>+VLOOKUP($A2075,DATOS_CAPACITACIONES!A:B,2,0)</f>
        <v>SST</v>
      </c>
      <c r="C2075" s="4" t="str">
        <f>+VLOOKUP($A2075,DATOS_CAPACITACIONES!A:C,3,0)</f>
        <v xml:space="preserve">Seguridad vial </v>
      </c>
      <c r="D2075" s="4">
        <f>+VLOOKUP($A2075,DATOS_CAPACITACIONES!A:D,4,0)</f>
        <v>0</v>
      </c>
      <c r="E2075" s="4" t="str">
        <f>+VLOOKUP($A2075,DATOS_CAPACITACIONES!A:E,5,0)</f>
        <v>Felipe Arias</v>
      </c>
      <c r="F2075" s="4" t="str">
        <f>+VLOOKUP($A2075,DATOS_CAPACITACIONES!A:F,6,0)</f>
        <v>Felipe Arias</v>
      </c>
      <c r="G2075" s="4" t="str">
        <f>+VLOOKUP($A2075,DATOS_CAPACITACIONES!A:G,7,0)</f>
        <v xml:space="preserve">Finca El Pilar </v>
      </c>
      <c r="H2075" s="5">
        <f>+VLOOKUP($A2075,DATOS_CAPACITACIONES!A:H,8,0)</f>
        <v>44527</v>
      </c>
      <c r="I2075" s="4">
        <f>+VLOOKUP($A2075,DATOS_CAPACITACIONES!A:I,9,0)</f>
        <v>120</v>
      </c>
      <c r="J2075" s="2">
        <v>1121934150</v>
      </c>
      <c r="K2075" s="4">
        <f>+VLOOKUP($J2075,DATOS_PERSONAL!B:C,2,0)</f>
        <v>1058</v>
      </c>
      <c r="L2075" s="4" t="str">
        <f>+VLOOKUP($J2075,DATOS_PERSONAL!B:D,3,0)</f>
        <v xml:space="preserve"> YULIAN ANDRES</v>
      </c>
      <c r="M2075" s="4" t="str">
        <f>+VLOOKUP($J2075,DATOS_PERSONAL!B:E,4,0)</f>
        <v>HERNANDEZ MORENO</v>
      </c>
      <c r="N2075" s="4" t="str">
        <f>+VLOOKUP($J2075,DATOS_PERSONAL!B:F,5,0)</f>
        <v>OROBERLÍN S.A.S.</v>
      </c>
      <c r="O2075" s="4">
        <f>+VLOOKUP($A2075,DATOS_CAPACITACIONES!A:N,11)</f>
        <v>91</v>
      </c>
      <c r="P2075" s="4">
        <f>+VLOOKUP($A2075,DATOS_CAPACITACIONES!A:L,12)</f>
        <v>91</v>
      </c>
      <c r="Q2075" s="3">
        <f t="shared" si="32"/>
        <v>1</v>
      </c>
    </row>
    <row r="2076" spans="1:17" ht="34.5" customHeight="1" x14ac:dyDescent="0.25">
      <c r="A2076" s="2">
        <v>85</v>
      </c>
      <c r="B2076" s="4" t="str">
        <f>+VLOOKUP($A2076,DATOS_CAPACITACIONES!A:B,2,0)</f>
        <v>SST</v>
      </c>
      <c r="C2076" s="4" t="str">
        <f>+VLOOKUP($A2076,DATOS_CAPACITACIONES!A:C,3,0)</f>
        <v xml:space="preserve">Seguridad vial </v>
      </c>
      <c r="D2076" s="4">
        <f>+VLOOKUP($A2076,DATOS_CAPACITACIONES!A:D,4,0)</f>
        <v>0</v>
      </c>
      <c r="E2076" s="4" t="str">
        <f>+VLOOKUP($A2076,DATOS_CAPACITACIONES!A:E,5,0)</f>
        <v>Felipe Arias</v>
      </c>
      <c r="F2076" s="4" t="str">
        <f>+VLOOKUP($A2076,DATOS_CAPACITACIONES!A:F,6,0)</f>
        <v>Felipe Arias</v>
      </c>
      <c r="G2076" s="4" t="str">
        <f>+VLOOKUP($A2076,DATOS_CAPACITACIONES!A:G,7,0)</f>
        <v xml:space="preserve">Finca El Pilar </v>
      </c>
      <c r="H2076" s="5">
        <f>+VLOOKUP($A2076,DATOS_CAPACITACIONES!A:H,8,0)</f>
        <v>44527</v>
      </c>
      <c r="I2076" s="4">
        <f>+VLOOKUP($A2076,DATOS_CAPACITACIONES!A:I,9,0)</f>
        <v>120</v>
      </c>
      <c r="J2076" s="2">
        <v>1007329990</v>
      </c>
      <c r="K2076" s="4">
        <f>+VLOOKUP($J2076,DATOS_PERSONAL!B:C,2,0)</f>
        <v>1101</v>
      </c>
      <c r="L2076" s="4" t="str">
        <f>+VLOOKUP($J2076,DATOS_PERSONAL!B:D,3,0)</f>
        <v>ADRIANA</v>
      </c>
      <c r="M2076" s="4" t="str">
        <f>+VLOOKUP($J2076,DATOS_PERSONAL!B:E,4,0)</f>
        <v xml:space="preserve">HERNANDEZ LONDOÑO </v>
      </c>
      <c r="N2076" s="4" t="str">
        <f>+VLOOKUP($J2076,DATOS_PERSONAL!B:F,5,0)</f>
        <v>OROBERLÍN S.A.S.</v>
      </c>
      <c r="O2076" s="4">
        <f>+VLOOKUP($A2076,DATOS_CAPACITACIONES!A:N,11)</f>
        <v>91</v>
      </c>
      <c r="P2076" s="4">
        <f>+VLOOKUP($A2076,DATOS_CAPACITACIONES!A:L,12)</f>
        <v>91</v>
      </c>
      <c r="Q2076" s="3">
        <f t="shared" si="32"/>
        <v>1</v>
      </c>
    </row>
    <row r="2077" spans="1:17" ht="34.5" customHeight="1" x14ac:dyDescent="0.25">
      <c r="A2077" s="2">
        <v>85</v>
      </c>
      <c r="B2077" s="4" t="str">
        <f>+VLOOKUP($A2077,DATOS_CAPACITACIONES!A:B,2,0)</f>
        <v>SST</v>
      </c>
      <c r="C2077" s="4" t="str">
        <f>+VLOOKUP($A2077,DATOS_CAPACITACIONES!A:C,3,0)</f>
        <v xml:space="preserve">Seguridad vial </v>
      </c>
      <c r="D2077" s="4">
        <f>+VLOOKUP($A2077,DATOS_CAPACITACIONES!A:D,4,0)</f>
        <v>0</v>
      </c>
      <c r="E2077" s="4" t="str">
        <f>+VLOOKUP($A2077,DATOS_CAPACITACIONES!A:E,5,0)</f>
        <v>Felipe Arias</v>
      </c>
      <c r="F2077" s="4" t="str">
        <f>+VLOOKUP($A2077,DATOS_CAPACITACIONES!A:F,6,0)</f>
        <v>Felipe Arias</v>
      </c>
      <c r="G2077" s="4" t="str">
        <f>+VLOOKUP($A2077,DATOS_CAPACITACIONES!A:G,7,0)</f>
        <v xml:space="preserve">Finca El Pilar </v>
      </c>
      <c r="H2077" s="5">
        <f>+VLOOKUP($A2077,DATOS_CAPACITACIONES!A:H,8,0)</f>
        <v>44527</v>
      </c>
      <c r="I2077" s="4">
        <f>+VLOOKUP($A2077,DATOS_CAPACITACIONES!A:I,9,0)</f>
        <v>120</v>
      </c>
      <c r="J2077" s="2">
        <v>1123115110</v>
      </c>
      <c r="K2077" s="4">
        <f>+VLOOKUP($J2077,DATOS_PERSONAL!B:C,2,0)</f>
        <v>1371</v>
      </c>
      <c r="L2077" s="4" t="str">
        <f>+VLOOKUP($J2077,DATOS_PERSONAL!B:D,3,0)</f>
        <v>MARINELLY</v>
      </c>
      <c r="M2077" s="4" t="str">
        <f>+VLOOKUP($J2077,DATOS_PERSONAL!B:E,4,0)</f>
        <v xml:space="preserve">HERNANDEZ JILGUERO </v>
      </c>
      <c r="N2077" s="4" t="str">
        <f>+VLOOKUP($J2077,DATOS_PERSONAL!B:F,5,0)</f>
        <v>OROBERLÍN S.A.S.</v>
      </c>
      <c r="O2077" s="4">
        <f>+VLOOKUP($A2077,DATOS_CAPACITACIONES!A:N,11)</f>
        <v>91</v>
      </c>
      <c r="P2077" s="4">
        <f>+VLOOKUP($A2077,DATOS_CAPACITACIONES!A:L,12)</f>
        <v>91</v>
      </c>
      <c r="Q2077" s="3">
        <f t="shared" si="32"/>
        <v>1</v>
      </c>
    </row>
    <row r="2078" spans="1:17" ht="34.5" customHeight="1" x14ac:dyDescent="0.25">
      <c r="A2078" s="2">
        <v>85</v>
      </c>
      <c r="B2078" s="4" t="str">
        <f>+VLOOKUP($A2078,DATOS_CAPACITACIONES!A:B,2,0)</f>
        <v>SST</v>
      </c>
      <c r="C2078" s="4" t="str">
        <f>+VLOOKUP($A2078,DATOS_CAPACITACIONES!A:C,3,0)</f>
        <v xml:space="preserve">Seguridad vial </v>
      </c>
      <c r="D2078" s="4">
        <f>+VLOOKUP($A2078,DATOS_CAPACITACIONES!A:D,4,0)</f>
        <v>0</v>
      </c>
      <c r="E2078" s="4" t="str">
        <f>+VLOOKUP($A2078,DATOS_CAPACITACIONES!A:E,5,0)</f>
        <v>Felipe Arias</v>
      </c>
      <c r="F2078" s="4" t="str">
        <f>+VLOOKUP($A2078,DATOS_CAPACITACIONES!A:F,6,0)</f>
        <v>Felipe Arias</v>
      </c>
      <c r="G2078" s="4" t="str">
        <f>+VLOOKUP($A2078,DATOS_CAPACITACIONES!A:G,7,0)</f>
        <v xml:space="preserve">Finca El Pilar </v>
      </c>
      <c r="H2078" s="5">
        <f>+VLOOKUP($A2078,DATOS_CAPACITACIONES!A:H,8,0)</f>
        <v>44527</v>
      </c>
      <c r="I2078" s="4">
        <f>+VLOOKUP($A2078,DATOS_CAPACITACIONES!A:I,9,0)</f>
        <v>120</v>
      </c>
      <c r="J2078" s="2">
        <v>17490003</v>
      </c>
      <c r="K2078" s="4">
        <f>+VLOOKUP($J2078,DATOS_PERSONAL!B:C,2,0)</f>
        <v>1007</v>
      </c>
      <c r="L2078" s="4" t="str">
        <f>+VLOOKUP($J2078,DATOS_PERSONAL!B:D,3,0)</f>
        <v xml:space="preserve">NICANOR </v>
      </c>
      <c r="M2078" s="4" t="str">
        <f>+VLOOKUP($J2078,DATOS_PERSONAL!B:E,4,0)</f>
        <v xml:space="preserve">HERNANDEZ HERNANDEZ </v>
      </c>
      <c r="N2078" s="4" t="str">
        <f>+VLOOKUP($J2078,DATOS_PERSONAL!B:F,5,0)</f>
        <v>OROBERLÍN S.A.S.</v>
      </c>
      <c r="O2078" s="4">
        <f>+VLOOKUP($A2078,DATOS_CAPACITACIONES!A:N,11)</f>
        <v>91</v>
      </c>
      <c r="P2078" s="4">
        <f>+VLOOKUP($A2078,DATOS_CAPACITACIONES!A:L,12)</f>
        <v>91</v>
      </c>
      <c r="Q2078" s="3">
        <f t="shared" si="32"/>
        <v>1</v>
      </c>
    </row>
    <row r="2079" spans="1:17" ht="34.5" customHeight="1" x14ac:dyDescent="0.25">
      <c r="A2079" s="2">
        <v>85</v>
      </c>
      <c r="B2079" s="4" t="str">
        <f>+VLOOKUP($A2079,DATOS_CAPACITACIONES!A:B,2,0)</f>
        <v>SST</v>
      </c>
      <c r="C2079" s="4" t="str">
        <f>+VLOOKUP($A2079,DATOS_CAPACITACIONES!A:C,3,0)</f>
        <v xml:space="preserve">Seguridad vial </v>
      </c>
      <c r="D2079" s="4">
        <f>+VLOOKUP($A2079,DATOS_CAPACITACIONES!A:D,4,0)</f>
        <v>0</v>
      </c>
      <c r="E2079" s="4" t="str">
        <f>+VLOOKUP($A2079,DATOS_CAPACITACIONES!A:E,5,0)</f>
        <v>Felipe Arias</v>
      </c>
      <c r="F2079" s="4" t="str">
        <f>+VLOOKUP($A2079,DATOS_CAPACITACIONES!A:F,6,0)</f>
        <v>Felipe Arias</v>
      </c>
      <c r="G2079" s="4" t="str">
        <f>+VLOOKUP($A2079,DATOS_CAPACITACIONES!A:G,7,0)</f>
        <v xml:space="preserve">Finca El Pilar </v>
      </c>
      <c r="H2079" s="5">
        <f>+VLOOKUP($A2079,DATOS_CAPACITACIONES!A:H,8,0)</f>
        <v>44527</v>
      </c>
      <c r="I2079" s="4">
        <f>+VLOOKUP($A2079,DATOS_CAPACITACIONES!A:I,9,0)</f>
        <v>120</v>
      </c>
      <c r="J2079" s="2">
        <v>1123116171</v>
      </c>
      <c r="K2079" s="4">
        <f>+VLOOKUP($J2079,DATOS_PERSONAL!B:C,2,0)</f>
        <v>1539</v>
      </c>
      <c r="L2079" s="4" t="str">
        <f>+VLOOKUP($J2079,DATOS_PERSONAL!B:D,3,0)</f>
        <v>YULIZA ANDREA</v>
      </c>
      <c r="M2079" s="4" t="str">
        <f>+VLOOKUP($J2079,DATOS_PERSONAL!B:E,4,0)</f>
        <v xml:space="preserve">HERNANDEZ HERNANDEZ </v>
      </c>
      <c r="N2079" s="4" t="str">
        <f>+VLOOKUP($J2079,DATOS_PERSONAL!B:F,5,0)</f>
        <v>OROBERLÍN S.A.S.</v>
      </c>
      <c r="O2079" s="4">
        <f>+VLOOKUP($A2079,DATOS_CAPACITACIONES!A:N,11)</f>
        <v>91</v>
      </c>
      <c r="P2079" s="4">
        <f>+VLOOKUP($A2079,DATOS_CAPACITACIONES!A:L,12)</f>
        <v>91</v>
      </c>
      <c r="Q2079" s="3">
        <f t="shared" si="32"/>
        <v>1</v>
      </c>
    </row>
    <row r="2080" spans="1:17" ht="34.5" customHeight="1" x14ac:dyDescent="0.25">
      <c r="A2080" s="2">
        <v>85</v>
      </c>
      <c r="B2080" s="4" t="str">
        <f>+VLOOKUP($A2080,DATOS_CAPACITACIONES!A:B,2,0)</f>
        <v>SST</v>
      </c>
      <c r="C2080" s="4" t="str">
        <f>+VLOOKUP($A2080,DATOS_CAPACITACIONES!A:C,3,0)</f>
        <v xml:space="preserve">Seguridad vial </v>
      </c>
      <c r="D2080" s="4">
        <f>+VLOOKUP($A2080,DATOS_CAPACITACIONES!A:D,4,0)</f>
        <v>0</v>
      </c>
      <c r="E2080" s="4" t="str">
        <f>+VLOOKUP($A2080,DATOS_CAPACITACIONES!A:E,5,0)</f>
        <v>Felipe Arias</v>
      </c>
      <c r="F2080" s="4" t="str">
        <f>+VLOOKUP($A2080,DATOS_CAPACITACIONES!A:F,6,0)</f>
        <v>Felipe Arias</v>
      </c>
      <c r="G2080" s="4" t="str">
        <f>+VLOOKUP($A2080,DATOS_CAPACITACIONES!A:G,7,0)</f>
        <v xml:space="preserve">Finca El Pilar </v>
      </c>
      <c r="H2080" s="5">
        <f>+VLOOKUP($A2080,DATOS_CAPACITACIONES!A:H,8,0)</f>
        <v>44527</v>
      </c>
      <c r="I2080" s="4">
        <f>+VLOOKUP($A2080,DATOS_CAPACITACIONES!A:I,9,0)</f>
        <v>120</v>
      </c>
      <c r="J2080" s="2">
        <v>1010143088</v>
      </c>
      <c r="K2080" s="4">
        <f>+VLOOKUP($J2080,DATOS_PERSONAL!B:C,2,0)</f>
        <v>1536</v>
      </c>
      <c r="L2080" s="4" t="str">
        <f>+VLOOKUP($J2080,DATOS_PERSONAL!B:D,3,0)</f>
        <v>MONICA ALEJANDRA</v>
      </c>
      <c r="M2080" s="4" t="str">
        <f>+VLOOKUP($J2080,DATOS_PERSONAL!B:E,4,0)</f>
        <v xml:space="preserve">HERNANDEZ HERNANDEZ </v>
      </c>
      <c r="N2080" s="4" t="str">
        <f>+VLOOKUP($J2080,DATOS_PERSONAL!B:F,5,0)</f>
        <v>OROBERLÍN S.A.S.</v>
      </c>
      <c r="O2080" s="4">
        <f>+VLOOKUP($A2080,DATOS_CAPACITACIONES!A:N,11)</f>
        <v>91</v>
      </c>
      <c r="P2080" s="4">
        <f>+VLOOKUP($A2080,DATOS_CAPACITACIONES!A:L,12)</f>
        <v>91</v>
      </c>
      <c r="Q2080" s="3">
        <f t="shared" si="32"/>
        <v>1</v>
      </c>
    </row>
    <row r="2081" spans="1:17" ht="34.5" customHeight="1" x14ac:dyDescent="0.25">
      <c r="A2081" s="2">
        <v>85</v>
      </c>
      <c r="B2081" s="4" t="str">
        <f>+VLOOKUP($A2081,DATOS_CAPACITACIONES!A:B,2,0)</f>
        <v>SST</v>
      </c>
      <c r="C2081" s="4" t="str">
        <f>+VLOOKUP($A2081,DATOS_CAPACITACIONES!A:C,3,0)</f>
        <v xml:space="preserve">Seguridad vial </v>
      </c>
      <c r="D2081" s="4">
        <f>+VLOOKUP($A2081,DATOS_CAPACITACIONES!A:D,4,0)</f>
        <v>0</v>
      </c>
      <c r="E2081" s="4" t="str">
        <f>+VLOOKUP($A2081,DATOS_CAPACITACIONES!A:E,5,0)</f>
        <v>Felipe Arias</v>
      </c>
      <c r="F2081" s="4" t="str">
        <f>+VLOOKUP($A2081,DATOS_CAPACITACIONES!A:F,6,0)</f>
        <v>Felipe Arias</v>
      </c>
      <c r="G2081" s="4" t="str">
        <f>+VLOOKUP($A2081,DATOS_CAPACITACIONES!A:G,7,0)</f>
        <v xml:space="preserve">Finca El Pilar </v>
      </c>
      <c r="H2081" s="5">
        <f>+VLOOKUP($A2081,DATOS_CAPACITACIONES!A:H,8,0)</f>
        <v>44527</v>
      </c>
      <c r="I2081" s="4">
        <f>+VLOOKUP($A2081,DATOS_CAPACITACIONES!A:I,9,0)</f>
        <v>120</v>
      </c>
      <c r="J2081" s="2">
        <v>86059628</v>
      </c>
      <c r="K2081" s="4" t="str">
        <f>+VLOOKUP($J2081,DATOS_PERSONAL!B:C,2,0)</f>
        <v>N/A</v>
      </c>
      <c r="L2081" s="4" t="str">
        <f>+VLOOKUP($J2081,DATOS_PERSONAL!B:D,3,0)</f>
        <v xml:space="preserve"> GEDMAN</v>
      </c>
      <c r="M2081" s="4" t="str">
        <f>+VLOOKUP($J2081,DATOS_PERSONAL!B:E,4,0)</f>
        <v>HERNANDEZ ALVARADO</v>
      </c>
      <c r="N2081" s="4" t="str">
        <f>+VLOOKUP($J2081,DATOS_PERSONAL!B:F,5,0)</f>
        <v>PALMERAS CARARABO S.A.</v>
      </c>
      <c r="O2081" s="4">
        <f>+VLOOKUP($A2081,DATOS_CAPACITACIONES!A:N,11)</f>
        <v>91</v>
      </c>
      <c r="P2081" s="4">
        <f>+VLOOKUP($A2081,DATOS_CAPACITACIONES!A:L,12)</f>
        <v>91</v>
      </c>
      <c r="Q2081" s="3">
        <f t="shared" si="32"/>
        <v>1</v>
      </c>
    </row>
    <row r="2082" spans="1:17" ht="34.5" customHeight="1" x14ac:dyDescent="0.25">
      <c r="A2082" s="2">
        <v>85</v>
      </c>
      <c r="B2082" s="4" t="str">
        <f>+VLOOKUP($A2082,DATOS_CAPACITACIONES!A:B,2,0)</f>
        <v>SST</v>
      </c>
      <c r="C2082" s="4" t="str">
        <f>+VLOOKUP($A2082,DATOS_CAPACITACIONES!A:C,3,0)</f>
        <v xml:space="preserve">Seguridad vial </v>
      </c>
      <c r="D2082" s="4">
        <f>+VLOOKUP($A2082,DATOS_CAPACITACIONES!A:D,4,0)</f>
        <v>0</v>
      </c>
      <c r="E2082" s="4" t="str">
        <f>+VLOOKUP($A2082,DATOS_CAPACITACIONES!A:E,5,0)</f>
        <v>Felipe Arias</v>
      </c>
      <c r="F2082" s="4" t="str">
        <f>+VLOOKUP($A2082,DATOS_CAPACITACIONES!A:F,6,0)</f>
        <v>Felipe Arias</v>
      </c>
      <c r="G2082" s="4" t="str">
        <f>+VLOOKUP($A2082,DATOS_CAPACITACIONES!A:G,7,0)</f>
        <v xml:space="preserve">Finca El Pilar </v>
      </c>
      <c r="H2082" s="5">
        <f>+VLOOKUP($A2082,DATOS_CAPACITACIONES!A:H,8,0)</f>
        <v>44527</v>
      </c>
      <c r="I2082" s="4">
        <f>+VLOOKUP($A2082,DATOS_CAPACITACIONES!A:I,9,0)</f>
        <v>120</v>
      </c>
      <c r="J2082" s="2">
        <v>1123116186</v>
      </c>
      <c r="K2082" s="4" t="str">
        <f>+VLOOKUP($J2082,DATOS_PERSONAL!B:C,2,0)</f>
        <v>N/A</v>
      </c>
      <c r="L2082" s="4" t="str">
        <f>+VLOOKUP($J2082,DATOS_PERSONAL!B:D,3,0)</f>
        <v xml:space="preserve"> JOSE NICODEMUS</v>
      </c>
      <c r="M2082" s="4" t="str">
        <f>+VLOOKUP($J2082,DATOS_PERSONAL!B:E,4,0)</f>
        <v>GUTIERREZ ARDILA</v>
      </c>
      <c r="N2082" s="4" t="str">
        <f>+VLOOKUP($J2082,DATOS_PERSONAL!B:F,5,0)</f>
        <v>PALMERAS CARARABO S.A.</v>
      </c>
      <c r="O2082" s="4">
        <f>+VLOOKUP($A2082,DATOS_CAPACITACIONES!A:N,11)</f>
        <v>91</v>
      </c>
      <c r="P2082" s="4">
        <f>+VLOOKUP($A2082,DATOS_CAPACITACIONES!A:L,12)</f>
        <v>91</v>
      </c>
      <c r="Q2082" s="3">
        <f t="shared" si="32"/>
        <v>1</v>
      </c>
    </row>
    <row r="2083" spans="1:17" ht="34.5" customHeight="1" x14ac:dyDescent="0.25">
      <c r="A2083" s="2">
        <v>85</v>
      </c>
      <c r="B2083" s="4" t="str">
        <f>+VLOOKUP($A2083,DATOS_CAPACITACIONES!A:B,2,0)</f>
        <v>SST</v>
      </c>
      <c r="C2083" s="4" t="str">
        <f>+VLOOKUP($A2083,DATOS_CAPACITACIONES!A:C,3,0)</f>
        <v xml:space="preserve">Seguridad vial </v>
      </c>
      <c r="D2083" s="4">
        <f>+VLOOKUP($A2083,DATOS_CAPACITACIONES!A:D,4,0)</f>
        <v>0</v>
      </c>
      <c r="E2083" s="4" t="str">
        <f>+VLOOKUP($A2083,DATOS_CAPACITACIONES!A:E,5,0)</f>
        <v>Felipe Arias</v>
      </c>
      <c r="F2083" s="4" t="str">
        <f>+VLOOKUP($A2083,DATOS_CAPACITACIONES!A:F,6,0)</f>
        <v>Felipe Arias</v>
      </c>
      <c r="G2083" s="4" t="str">
        <f>+VLOOKUP($A2083,DATOS_CAPACITACIONES!A:G,7,0)</f>
        <v xml:space="preserve">Finca El Pilar </v>
      </c>
      <c r="H2083" s="5">
        <f>+VLOOKUP($A2083,DATOS_CAPACITACIONES!A:H,8,0)</f>
        <v>44527</v>
      </c>
      <c r="I2083" s="4">
        <f>+VLOOKUP($A2083,DATOS_CAPACITACIONES!A:I,9,0)</f>
        <v>120</v>
      </c>
      <c r="J2083" s="2">
        <v>31536041</v>
      </c>
      <c r="K2083" s="4">
        <f>+VLOOKUP($J2083,DATOS_PERSONAL!B:C,2,0)</f>
        <v>1101</v>
      </c>
      <c r="L2083" s="4" t="str">
        <f>+VLOOKUP($J2083,DATOS_PERSONAL!B:D,3,0)</f>
        <v>ZAMIRNA</v>
      </c>
      <c r="M2083" s="4" t="str">
        <f>+VLOOKUP($J2083,DATOS_PERSONAL!B:E,4,0)</f>
        <v xml:space="preserve">GUERRERO AGUILAR </v>
      </c>
      <c r="N2083" s="4" t="str">
        <f>+VLOOKUP($J2083,DATOS_PERSONAL!B:F,5,0)</f>
        <v>OROBERLÍN S.A.S.</v>
      </c>
      <c r="O2083" s="4">
        <f>+VLOOKUP($A2083,DATOS_CAPACITACIONES!A:N,11)</f>
        <v>91</v>
      </c>
      <c r="P2083" s="4">
        <f>+VLOOKUP($A2083,DATOS_CAPACITACIONES!A:L,12)</f>
        <v>91</v>
      </c>
      <c r="Q2083" s="3">
        <f t="shared" si="32"/>
        <v>1</v>
      </c>
    </row>
    <row r="2084" spans="1:17" ht="34.5" customHeight="1" x14ac:dyDescent="0.25">
      <c r="A2084" s="2">
        <v>85</v>
      </c>
      <c r="B2084" s="4" t="str">
        <f>+VLOOKUP($A2084,DATOS_CAPACITACIONES!A:B,2,0)</f>
        <v>SST</v>
      </c>
      <c r="C2084" s="4" t="str">
        <f>+VLOOKUP($A2084,DATOS_CAPACITACIONES!A:C,3,0)</f>
        <v xml:space="preserve">Seguridad vial </v>
      </c>
      <c r="D2084" s="4">
        <f>+VLOOKUP($A2084,DATOS_CAPACITACIONES!A:D,4,0)</f>
        <v>0</v>
      </c>
      <c r="E2084" s="4" t="str">
        <f>+VLOOKUP($A2084,DATOS_CAPACITACIONES!A:E,5,0)</f>
        <v>Felipe Arias</v>
      </c>
      <c r="F2084" s="4" t="str">
        <f>+VLOOKUP($A2084,DATOS_CAPACITACIONES!A:F,6,0)</f>
        <v>Felipe Arias</v>
      </c>
      <c r="G2084" s="4" t="str">
        <f>+VLOOKUP($A2084,DATOS_CAPACITACIONES!A:G,7,0)</f>
        <v xml:space="preserve">Finca El Pilar </v>
      </c>
      <c r="H2084" s="5">
        <f>+VLOOKUP($A2084,DATOS_CAPACITACIONES!A:H,8,0)</f>
        <v>44527</v>
      </c>
      <c r="I2084" s="4">
        <f>+VLOOKUP($A2084,DATOS_CAPACITACIONES!A:I,9,0)</f>
        <v>120</v>
      </c>
      <c r="J2084" s="2">
        <v>93470745</v>
      </c>
      <c r="K2084" s="4" t="str">
        <f>+VLOOKUP($J2084,DATOS_PERSONAL!B:C,2,0)</f>
        <v>N/A</v>
      </c>
      <c r="L2084" s="4" t="str">
        <f>+VLOOKUP($J2084,DATOS_PERSONAL!B:D,3,0)</f>
        <v>FERNANDO</v>
      </c>
      <c r="M2084" s="4" t="str">
        <f>+VLOOKUP($J2084,DATOS_PERSONAL!B:E,4,0)</f>
        <v>GONZALEZ POVEDA</v>
      </c>
      <c r="N2084" s="4" t="str">
        <f>+VLOOKUP($J2084,DATOS_PERSONAL!B:F,5,0)</f>
        <v>PALMERAS CARARABO S.A.</v>
      </c>
      <c r="O2084" s="4">
        <f>+VLOOKUP($A2084,DATOS_CAPACITACIONES!A:N,11)</f>
        <v>91</v>
      </c>
      <c r="P2084" s="4">
        <f>+VLOOKUP($A2084,DATOS_CAPACITACIONES!A:L,12)</f>
        <v>91</v>
      </c>
      <c r="Q2084" s="3">
        <f t="shared" si="32"/>
        <v>1</v>
      </c>
    </row>
    <row r="2085" spans="1:17" ht="34.5" customHeight="1" x14ac:dyDescent="0.25">
      <c r="A2085" s="2">
        <v>85</v>
      </c>
      <c r="B2085" s="4" t="str">
        <f>+VLOOKUP($A2085,DATOS_CAPACITACIONES!A:B,2,0)</f>
        <v>SST</v>
      </c>
      <c r="C2085" s="4" t="str">
        <f>+VLOOKUP($A2085,DATOS_CAPACITACIONES!A:C,3,0)</f>
        <v xml:space="preserve">Seguridad vial </v>
      </c>
      <c r="D2085" s="4">
        <f>+VLOOKUP($A2085,DATOS_CAPACITACIONES!A:D,4,0)</f>
        <v>0</v>
      </c>
      <c r="E2085" s="4" t="str">
        <f>+VLOOKUP($A2085,DATOS_CAPACITACIONES!A:E,5,0)</f>
        <v>Felipe Arias</v>
      </c>
      <c r="F2085" s="4" t="str">
        <f>+VLOOKUP($A2085,DATOS_CAPACITACIONES!A:F,6,0)</f>
        <v>Felipe Arias</v>
      </c>
      <c r="G2085" s="4" t="str">
        <f>+VLOOKUP($A2085,DATOS_CAPACITACIONES!A:G,7,0)</f>
        <v xml:space="preserve">Finca El Pilar </v>
      </c>
      <c r="H2085" s="5">
        <f>+VLOOKUP($A2085,DATOS_CAPACITACIONES!A:H,8,0)</f>
        <v>44527</v>
      </c>
      <c r="I2085" s="4">
        <f>+VLOOKUP($A2085,DATOS_CAPACITACIONES!A:I,9,0)</f>
        <v>120</v>
      </c>
      <c r="J2085" s="2">
        <v>1121829043</v>
      </c>
      <c r="K2085" s="4" t="str">
        <f>+VLOOKUP($J2085,DATOS_PERSONAL!B:C,2,0)</f>
        <v>N/A</v>
      </c>
      <c r="L2085" s="4" t="str">
        <f>+VLOOKUP($J2085,DATOS_PERSONAL!B:D,3,0)</f>
        <v>GERARDO</v>
      </c>
      <c r="M2085" s="4" t="str">
        <f>+VLOOKUP($J2085,DATOS_PERSONAL!B:E,4,0)</f>
        <v>GONZALEZ</v>
      </c>
      <c r="N2085" s="4" t="str">
        <f>+VLOOKUP($J2085,DATOS_PERSONAL!B:F,5,0)</f>
        <v>OROBERLÍN S.A.S.</v>
      </c>
      <c r="O2085" s="4">
        <f>+VLOOKUP($A2085,DATOS_CAPACITACIONES!A:N,11)</f>
        <v>91</v>
      </c>
      <c r="P2085" s="4">
        <f>+VLOOKUP($A2085,DATOS_CAPACITACIONES!A:L,12)</f>
        <v>91</v>
      </c>
      <c r="Q2085" s="3">
        <f t="shared" si="32"/>
        <v>1</v>
      </c>
    </row>
    <row r="2086" spans="1:17" ht="34.5" customHeight="1" x14ac:dyDescent="0.25">
      <c r="A2086" s="2">
        <v>85</v>
      </c>
      <c r="B2086" s="4" t="str">
        <f>+VLOOKUP($A2086,DATOS_CAPACITACIONES!A:B,2,0)</f>
        <v>SST</v>
      </c>
      <c r="C2086" s="4" t="str">
        <f>+VLOOKUP($A2086,DATOS_CAPACITACIONES!A:C,3,0)</f>
        <v xml:space="preserve">Seguridad vial </v>
      </c>
      <c r="D2086" s="4">
        <f>+VLOOKUP($A2086,DATOS_CAPACITACIONES!A:D,4,0)</f>
        <v>0</v>
      </c>
      <c r="E2086" s="4" t="str">
        <f>+VLOOKUP($A2086,DATOS_CAPACITACIONES!A:E,5,0)</f>
        <v>Felipe Arias</v>
      </c>
      <c r="F2086" s="4" t="str">
        <f>+VLOOKUP($A2086,DATOS_CAPACITACIONES!A:F,6,0)</f>
        <v>Felipe Arias</v>
      </c>
      <c r="G2086" s="4" t="str">
        <f>+VLOOKUP($A2086,DATOS_CAPACITACIONES!A:G,7,0)</f>
        <v xml:space="preserve">Finca El Pilar </v>
      </c>
      <c r="H2086" s="5">
        <f>+VLOOKUP($A2086,DATOS_CAPACITACIONES!A:H,8,0)</f>
        <v>44527</v>
      </c>
      <c r="I2086" s="4">
        <f>+VLOOKUP($A2086,DATOS_CAPACITACIONES!A:I,9,0)</f>
        <v>120</v>
      </c>
      <c r="J2086" s="2">
        <v>1006838553</v>
      </c>
      <c r="K2086" s="4">
        <f>+VLOOKUP($J2086,DATOS_PERSONAL!B:C,2,0)</f>
        <v>1547</v>
      </c>
      <c r="L2086" s="4" t="str">
        <f>+VLOOKUP($J2086,DATOS_PERSONAL!B:D,3,0)</f>
        <v>MIGUEL ANGEL</v>
      </c>
      <c r="M2086" s="4" t="str">
        <f>+VLOOKUP($J2086,DATOS_PERSONAL!B:E,4,0)</f>
        <v xml:space="preserve">GARCIA MORENO </v>
      </c>
      <c r="N2086" s="4" t="str">
        <f>+VLOOKUP($J2086,DATOS_PERSONAL!B:F,5,0)</f>
        <v>OROBERLÍN S.A.S.</v>
      </c>
      <c r="O2086" s="4">
        <f>+VLOOKUP($A2086,DATOS_CAPACITACIONES!A:N,11)</f>
        <v>91</v>
      </c>
      <c r="P2086" s="4">
        <f>+VLOOKUP($A2086,DATOS_CAPACITACIONES!A:L,12)</f>
        <v>91</v>
      </c>
      <c r="Q2086" s="3">
        <f t="shared" si="32"/>
        <v>1</v>
      </c>
    </row>
    <row r="2087" spans="1:17" ht="34.5" customHeight="1" x14ac:dyDescent="0.25">
      <c r="A2087" s="2">
        <v>85</v>
      </c>
      <c r="B2087" s="4" t="str">
        <f>+VLOOKUP($A2087,DATOS_CAPACITACIONES!A:B,2,0)</f>
        <v>SST</v>
      </c>
      <c r="C2087" s="4" t="str">
        <f>+VLOOKUP($A2087,DATOS_CAPACITACIONES!A:C,3,0)</f>
        <v xml:space="preserve">Seguridad vial </v>
      </c>
      <c r="D2087" s="4">
        <f>+VLOOKUP($A2087,DATOS_CAPACITACIONES!A:D,4,0)</f>
        <v>0</v>
      </c>
      <c r="E2087" s="4" t="str">
        <f>+VLOOKUP($A2087,DATOS_CAPACITACIONES!A:E,5,0)</f>
        <v>Felipe Arias</v>
      </c>
      <c r="F2087" s="4" t="str">
        <f>+VLOOKUP($A2087,DATOS_CAPACITACIONES!A:F,6,0)</f>
        <v>Felipe Arias</v>
      </c>
      <c r="G2087" s="4" t="str">
        <f>+VLOOKUP($A2087,DATOS_CAPACITACIONES!A:G,7,0)</f>
        <v xml:space="preserve">Finca El Pilar </v>
      </c>
      <c r="H2087" s="5">
        <f>+VLOOKUP($A2087,DATOS_CAPACITACIONES!A:H,8,0)</f>
        <v>44527</v>
      </c>
      <c r="I2087" s="4">
        <f>+VLOOKUP($A2087,DATOS_CAPACITACIONES!A:I,9,0)</f>
        <v>120</v>
      </c>
      <c r="J2087" s="2">
        <v>1121819501</v>
      </c>
      <c r="K2087" s="4">
        <f>+VLOOKUP($J2087,DATOS_PERSONAL!B:C,2,0)</f>
        <v>1494</v>
      </c>
      <c r="L2087" s="4" t="str">
        <f>+VLOOKUP($J2087,DATOS_PERSONAL!B:D,3,0)</f>
        <v>JOHN FREDY</v>
      </c>
      <c r="M2087" s="4" t="str">
        <f>+VLOOKUP($J2087,DATOS_PERSONAL!B:E,4,0)</f>
        <v xml:space="preserve">GARCIA GONZALEZ </v>
      </c>
      <c r="N2087" s="4" t="str">
        <f>+VLOOKUP($J2087,DATOS_PERSONAL!B:F,5,0)</f>
        <v>OROBERLÍN S.A.S.</v>
      </c>
      <c r="O2087" s="4">
        <f>+VLOOKUP($A2087,DATOS_CAPACITACIONES!A:N,11)</f>
        <v>91</v>
      </c>
      <c r="P2087" s="4">
        <f>+VLOOKUP($A2087,DATOS_CAPACITACIONES!A:L,12)</f>
        <v>91</v>
      </c>
      <c r="Q2087" s="3">
        <f t="shared" si="32"/>
        <v>1</v>
      </c>
    </row>
    <row r="2088" spans="1:17" ht="34.5" customHeight="1" x14ac:dyDescent="0.25">
      <c r="A2088" s="2">
        <v>85</v>
      </c>
      <c r="B2088" s="4" t="str">
        <f>+VLOOKUP($A2088,DATOS_CAPACITACIONES!A:B,2,0)</f>
        <v>SST</v>
      </c>
      <c r="C2088" s="4" t="str">
        <f>+VLOOKUP($A2088,DATOS_CAPACITACIONES!A:C,3,0)</f>
        <v xml:space="preserve">Seguridad vial </v>
      </c>
      <c r="D2088" s="4">
        <f>+VLOOKUP($A2088,DATOS_CAPACITACIONES!A:D,4,0)</f>
        <v>0</v>
      </c>
      <c r="E2088" s="4" t="str">
        <f>+VLOOKUP($A2088,DATOS_CAPACITACIONES!A:E,5,0)</f>
        <v>Felipe Arias</v>
      </c>
      <c r="F2088" s="4" t="str">
        <f>+VLOOKUP($A2088,DATOS_CAPACITACIONES!A:F,6,0)</f>
        <v>Felipe Arias</v>
      </c>
      <c r="G2088" s="4" t="str">
        <f>+VLOOKUP($A2088,DATOS_CAPACITACIONES!A:G,7,0)</f>
        <v xml:space="preserve">Finca El Pilar </v>
      </c>
      <c r="H2088" s="5">
        <f>+VLOOKUP($A2088,DATOS_CAPACITACIONES!A:H,8,0)</f>
        <v>44527</v>
      </c>
      <c r="I2088" s="4">
        <f>+VLOOKUP($A2088,DATOS_CAPACITACIONES!A:I,9,0)</f>
        <v>120</v>
      </c>
      <c r="J2088" s="2">
        <v>40441358</v>
      </c>
      <c r="K2088" s="4" t="str">
        <f>+VLOOKUP($J2088,DATOS_PERSONAL!B:C,2,0)</f>
        <v>N/A</v>
      </c>
      <c r="L2088" s="4" t="str">
        <f>+VLOOKUP($J2088,DATOS_PERSONAL!B:D,3,0)</f>
        <v xml:space="preserve"> SARA </v>
      </c>
      <c r="M2088" s="4" t="str">
        <f>+VLOOKUP($J2088,DATOS_PERSONAL!B:E,4,0)</f>
        <v>GARCIA GONZALEZ</v>
      </c>
      <c r="N2088" s="4" t="str">
        <f>+VLOOKUP($J2088,DATOS_PERSONAL!B:F,5,0)</f>
        <v>PALMERAS CARARABO S.A.</v>
      </c>
      <c r="O2088" s="4">
        <f>+VLOOKUP($A2088,DATOS_CAPACITACIONES!A:N,11)</f>
        <v>91</v>
      </c>
      <c r="P2088" s="4">
        <f>+VLOOKUP($A2088,DATOS_CAPACITACIONES!A:L,12)</f>
        <v>91</v>
      </c>
      <c r="Q2088" s="3">
        <f t="shared" si="32"/>
        <v>1</v>
      </c>
    </row>
    <row r="2089" spans="1:17" ht="34.5" customHeight="1" x14ac:dyDescent="0.25">
      <c r="A2089" s="2">
        <v>85</v>
      </c>
      <c r="B2089" s="4" t="str">
        <f>+VLOOKUP($A2089,DATOS_CAPACITACIONES!A:B,2,0)</f>
        <v>SST</v>
      </c>
      <c r="C2089" s="4" t="str">
        <f>+VLOOKUP($A2089,DATOS_CAPACITACIONES!A:C,3,0)</f>
        <v xml:space="preserve">Seguridad vial </v>
      </c>
      <c r="D2089" s="4">
        <f>+VLOOKUP($A2089,DATOS_CAPACITACIONES!A:D,4,0)</f>
        <v>0</v>
      </c>
      <c r="E2089" s="4" t="str">
        <f>+VLOOKUP($A2089,DATOS_CAPACITACIONES!A:E,5,0)</f>
        <v>Felipe Arias</v>
      </c>
      <c r="F2089" s="4" t="str">
        <f>+VLOOKUP($A2089,DATOS_CAPACITACIONES!A:F,6,0)</f>
        <v>Felipe Arias</v>
      </c>
      <c r="G2089" s="4" t="str">
        <f>+VLOOKUP($A2089,DATOS_CAPACITACIONES!A:G,7,0)</f>
        <v xml:space="preserve">Finca El Pilar </v>
      </c>
      <c r="H2089" s="5">
        <f>+VLOOKUP($A2089,DATOS_CAPACITACIONES!A:H,8,0)</f>
        <v>44527</v>
      </c>
      <c r="I2089" s="4">
        <f>+VLOOKUP($A2089,DATOS_CAPACITACIONES!A:I,9,0)</f>
        <v>120</v>
      </c>
      <c r="J2089" s="2">
        <v>1006822040</v>
      </c>
      <c r="K2089" s="4" t="str">
        <f>+VLOOKUP($J2089,DATOS_PERSONAL!B:C,2,0)</f>
        <v>N/A</v>
      </c>
      <c r="L2089" s="4" t="str">
        <f>+VLOOKUP($J2089,DATOS_PERSONAL!B:D,3,0)</f>
        <v>EIDER ORLANDO</v>
      </c>
      <c r="M2089" s="4" t="str">
        <f>+VLOOKUP($J2089,DATOS_PERSONAL!B:E,4,0)</f>
        <v>GARCIA</v>
      </c>
      <c r="N2089" s="4" t="str">
        <f>+VLOOKUP($J2089,DATOS_PERSONAL!B:F,5,0)</f>
        <v>OROBERLÍN S.A.S.</v>
      </c>
      <c r="O2089" s="4">
        <f>+VLOOKUP($A2089,DATOS_CAPACITACIONES!A:N,11)</f>
        <v>91</v>
      </c>
      <c r="P2089" s="4">
        <f>+VLOOKUP($A2089,DATOS_CAPACITACIONES!A:L,12)</f>
        <v>91</v>
      </c>
      <c r="Q2089" s="3">
        <f t="shared" si="32"/>
        <v>1</v>
      </c>
    </row>
    <row r="2090" spans="1:17" ht="34.5" customHeight="1" x14ac:dyDescent="0.25">
      <c r="A2090" s="2">
        <v>85</v>
      </c>
      <c r="B2090" s="4" t="str">
        <f>+VLOOKUP($A2090,DATOS_CAPACITACIONES!A:B,2,0)</f>
        <v>SST</v>
      </c>
      <c r="C2090" s="4" t="str">
        <f>+VLOOKUP($A2090,DATOS_CAPACITACIONES!A:C,3,0)</f>
        <v xml:space="preserve">Seguridad vial </v>
      </c>
      <c r="D2090" s="4">
        <f>+VLOOKUP($A2090,DATOS_CAPACITACIONES!A:D,4,0)</f>
        <v>0</v>
      </c>
      <c r="E2090" s="4" t="str">
        <f>+VLOOKUP($A2090,DATOS_CAPACITACIONES!A:E,5,0)</f>
        <v>Felipe Arias</v>
      </c>
      <c r="F2090" s="4" t="str">
        <f>+VLOOKUP($A2090,DATOS_CAPACITACIONES!A:F,6,0)</f>
        <v>Felipe Arias</v>
      </c>
      <c r="G2090" s="4" t="str">
        <f>+VLOOKUP($A2090,DATOS_CAPACITACIONES!A:G,7,0)</f>
        <v xml:space="preserve">Finca El Pilar </v>
      </c>
      <c r="H2090" s="5">
        <f>+VLOOKUP($A2090,DATOS_CAPACITACIONES!A:H,8,0)</f>
        <v>44527</v>
      </c>
      <c r="I2090" s="4">
        <f>+VLOOKUP($A2090,DATOS_CAPACITACIONES!A:I,9,0)</f>
        <v>120</v>
      </c>
      <c r="J2090" s="2">
        <v>1007057960</v>
      </c>
      <c r="K2090" s="4" t="str">
        <f>+VLOOKUP($J2090,DATOS_PERSONAL!B:C,2,0)</f>
        <v>N/A</v>
      </c>
      <c r="L2090" s="4" t="str">
        <f>+VLOOKUP($J2090,DATOS_PERSONAL!B:D,3,0)</f>
        <v>WILSON ANDRES</v>
      </c>
      <c r="M2090" s="4" t="str">
        <f>+VLOOKUP($J2090,DATOS_PERSONAL!B:E,4,0)</f>
        <v>DIAZ BERNAL</v>
      </c>
      <c r="N2090" s="4" t="str">
        <f>+VLOOKUP($J2090,DATOS_PERSONAL!B:F,5,0)</f>
        <v>PALMERAS CARARABO S.A.</v>
      </c>
      <c r="O2090" s="4">
        <f>+VLOOKUP($A2090,DATOS_CAPACITACIONES!A:N,11)</f>
        <v>91</v>
      </c>
      <c r="P2090" s="4">
        <f>+VLOOKUP($A2090,DATOS_CAPACITACIONES!A:L,12)</f>
        <v>91</v>
      </c>
      <c r="Q2090" s="3">
        <f t="shared" si="32"/>
        <v>1</v>
      </c>
    </row>
    <row r="2091" spans="1:17" ht="34.5" customHeight="1" x14ac:dyDescent="0.25">
      <c r="A2091" s="2">
        <v>85</v>
      </c>
      <c r="B2091" s="4" t="str">
        <f>+VLOOKUP($A2091,DATOS_CAPACITACIONES!A:B,2,0)</f>
        <v>SST</v>
      </c>
      <c r="C2091" s="4" t="str">
        <f>+VLOOKUP($A2091,DATOS_CAPACITACIONES!A:C,3,0)</f>
        <v xml:space="preserve">Seguridad vial </v>
      </c>
      <c r="D2091" s="4">
        <f>+VLOOKUP($A2091,DATOS_CAPACITACIONES!A:D,4,0)</f>
        <v>0</v>
      </c>
      <c r="E2091" s="4" t="str">
        <f>+VLOOKUP($A2091,DATOS_CAPACITACIONES!A:E,5,0)</f>
        <v>Felipe Arias</v>
      </c>
      <c r="F2091" s="4" t="str">
        <f>+VLOOKUP($A2091,DATOS_CAPACITACIONES!A:F,6,0)</f>
        <v>Felipe Arias</v>
      </c>
      <c r="G2091" s="4" t="str">
        <f>+VLOOKUP($A2091,DATOS_CAPACITACIONES!A:G,7,0)</f>
        <v xml:space="preserve">Finca El Pilar </v>
      </c>
      <c r="H2091" s="5">
        <f>+VLOOKUP($A2091,DATOS_CAPACITACIONES!A:H,8,0)</f>
        <v>44527</v>
      </c>
      <c r="I2091" s="4">
        <f>+VLOOKUP($A2091,DATOS_CAPACITACIONES!A:I,9,0)</f>
        <v>120</v>
      </c>
      <c r="J2091" s="2">
        <v>10187350</v>
      </c>
      <c r="K2091" s="4" t="str">
        <f>+VLOOKUP($J2091,DATOS_PERSONAL!B:C,2,0)</f>
        <v>N/A</v>
      </c>
      <c r="L2091" s="4" t="str">
        <f>+VLOOKUP($J2091,DATOS_PERSONAL!B:D,3,0)</f>
        <v>WILSON</v>
      </c>
      <c r="M2091" s="4" t="str">
        <f>+VLOOKUP($J2091,DATOS_PERSONAL!B:E,4,0)</f>
        <v>DIAZ BERNAL</v>
      </c>
      <c r="N2091" s="4" t="str">
        <f>+VLOOKUP($J2091,DATOS_PERSONAL!B:F,5,0)</f>
        <v>PALMERAS CARARABO S.A.</v>
      </c>
      <c r="O2091" s="4">
        <f>+VLOOKUP($A2091,DATOS_CAPACITACIONES!A:N,11)</f>
        <v>91</v>
      </c>
      <c r="P2091" s="4">
        <f>+VLOOKUP($A2091,DATOS_CAPACITACIONES!A:L,12)</f>
        <v>91</v>
      </c>
      <c r="Q2091" s="3">
        <f t="shared" si="32"/>
        <v>1</v>
      </c>
    </row>
    <row r="2092" spans="1:17" ht="34.5" customHeight="1" x14ac:dyDescent="0.25">
      <c r="A2092" s="2">
        <v>85</v>
      </c>
      <c r="B2092" s="4" t="str">
        <f>+VLOOKUP($A2092,DATOS_CAPACITACIONES!A:B,2,0)</f>
        <v>SST</v>
      </c>
      <c r="C2092" s="4" t="str">
        <f>+VLOOKUP($A2092,DATOS_CAPACITACIONES!A:C,3,0)</f>
        <v xml:space="preserve">Seguridad vial </v>
      </c>
      <c r="D2092" s="4">
        <f>+VLOOKUP($A2092,DATOS_CAPACITACIONES!A:D,4,0)</f>
        <v>0</v>
      </c>
      <c r="E2092" s="4" t="str">
        <f>+VLOOKUP($A2092,DATOS_CAPACITACIONES!A:E,5,0)</f>
        <v>Felipe Arias</v>
      </c>
      <c r="F2092" s="4" t="str">
        <f>+VLOOKUP($A2092,DATOS_CAPACITACIONES!A:F,6,0)</f>
        <v>Felipe Arias</v>
      </c>
      <c r="G2092" s="4" t="str">
        <f>+VLOOKUP($A2092,DATOS_CAPACITACIONES!A:G,7,0)</f>
        <v xml:space="preserve">Finca El Pilar </v>
      </c>
      <c r="H2092" s="5">
        <f>+VLOOKUP($A2092,DATOS_CAPACITACIONES!A:H,8,0)</f>
        <v>44527</v>
      </c>
      <c r="I2092" s="4">
        <f>+VLOOKUP($A2092,DATOS_CAPACITACIONES!A:I,9,0)</f>
        <v>120</v>
      </c>
      <c r="J2092" s="2">
        <v>1122123721</v>
      </c>
      <c r="K2092" s="4">
        <f>+VLOOKUP($J2092,DATOS_PERSONAL!B:C,2,0)</f>
        <v>1549</v>
      </c>
      <c r="L2092" s="4" t="str">
        <f>+VLOOKUP($J2092,DATOS_PERSONAL!B:D,3,0)</f>
        <v>WALTER</v>
      </c>
      <c r="M2092" s="4" t="str">
        <f>+VLOOKUP($J2092,DATOS_PERSONAL!B:E,4,0)</f>
        <v>DIAZ BALANTA</v>
      </c>
      <c r="N2092" s="4" t="str">
        <f>+VLOOKUP($J2092,DATOS_PERSONAL!B:F,5,0)</f>
        <v>OROBERLÍN S.A.S.</v>
      </c>
      <c r="O2092" s="4">
        <f>+VLOOKUP($A2092,DATOS_CAPACITACIONES!A:N,11)</f>
        <v>91</v>
      </c>
      <c r="P2092" s="4">
        <f>+VLOOKUP($A2092,DATOS_CAPACITACIONES!A:L,12)</f>
        <v>91</v>
      </c>
      <c r="Q2092" s="3">
        <f t="shared" si="32"/>
        <v>1</v>
      </c>
    </row>
    <row r="2093" spans="1:17" ht="34.5" customHeight="1" x14ac:dyDescent="0.25">
      <c r="A2093" s="2">
        <v>85</v>
      </c>
      <c r="B2093" s="4" t="str">
        <f>+VLOOKUP($A2093,DATOS_CAPACITACIONES!A:B,2,0)</f>
        <v>SST</v>
      </c>
      <c r="C2093" s="4" t="str">
        <f>+VLOOKUP($A2093,DATOS_CAPACITACIONES!A:C,3,0)</f>
        <v xml:space="preserve">Seguridad vial </v>
      </c>
      <c r="D2093" s="4">
        <f>+VLOOKUP($A2093,DATOS_CAPACITACIONES!A:D,4,0)</f>
        <v>0</v>
      </c>
      <c r="E2093" s="4" t="str">
        <f>+VLOOKUP($A2093,DATOS_CAPACITACIONES!A:E,5,0)</f>
        <v>Felipe Arias</v>
      </c>
      <c r="F2093" s="4" t="str">
        <f>+VLOOKUP($A2093,DATOS_CAPACITACIONES!A:F,6,0)</f>
        <v>Felipe Arias</v>
      </c>
      <c r="G2093" s="4" t="str">
        <f>+VLOOKUP($A2093,DATOS_CAPACITACIONES!A:G,7,0)</f>
        <v xml:space="preserve">Finca El Pilar </v>
      </c>
      <c r="H2093" s="5">
        <f>+VLOOKUP($A2093,DATOS_CAPACITACIONES!A:H,8,0)</f>
        <v>44527</v>
      </c>
      <c r="I2093" s="4">
        <f>+VLOOKUP($A2093,DATOS_CAPACITACIONES!A:I,9,0)</f>
        <v>120</v>
      </c>
      <c r="J2093" s="2">
        <v>38360656</v>
      </c>
      <c r="K2093" s="4">
        <f>+VLOOKUP($J2093,DATOS_PERSONAL!B:C,2,0)</f>
        <v>1039</v>
      </c>
      <c r="L2093" s="4" t="str">
        <f>+VLOOKUP($J2093,DATOS_PERSONAL!B:D,3,0)</f>
        <v>EMILCE</v>
      </c>
      <c r="M2093" s="4" t="str">
        <f>+VLOOKUP($J2093,DATOS_PERSONAL!B:E,4,0)</f>
        <v xml:space="preserve">CESPEDES CANAS </v>
      </c>
      <c r="N2093" s="4" t="str">
        <f>+VLOOKUP($J2093,DATOS_PERSONAL!B:F,5,0)</f>
        <v>OROBERLÍN S.A.S.</v>
      </c>
      <c r="O2093" s="4">
        <f>+VLOOKUP($A2093,DATOS_CAPACITACIONES!A:N,11)</f>
        <v>91</v>
      </c>
      <c r="P2093" s="4">
        <f>+VLOOKUP($A2093,DATOS_CAPACITACIONES!A:L,12)</f>
        <v>91</v>
      </c>
      <c r="Q2093" s="3">
        <f t="shared" si="32"/>
        <v>1</v>
      </c>
    </row>
    <row r="2094" spans="1:17" ht="34.5" customHeight="1" x14ac:dyDescent="0.25">
      <c r="A2094" s="2">
        <v>85</v>
      </c>
      <c r="B2094" s="4" t="str">
        <f>+VLOOKUP($A2094,DATOS_CAPACITACIONES!A:B,2,0)</f>
        <v>SST</v>
      </c>
      <c r="C2094" s="4" t="str">
        <f>+VLOOKUP($A2094,DATOS_CAPACITACIONES!A:C,3,0)</f>
        <v xml:space="preserve">Seguridad vial </v>
      </c>
      <c r="D2094" s="4">
        <f>+VLOOKUP($A2094,DATOS_CAPACITACIONES!A:D,4,0)</f>
        <v>0</v>
      </c>
      <c r="E2094" s="4" t="str">
        <f>+VLOOKUP($A2094,DATOS_CAPACITACIONES!A:E,5,0)</f>
        <v>Felipe Arias</v>
      </c>
      <c r="F2094" s="4" t="str">
        <f>+VLOOKUP($A2094,DATOS_CAPACITACIONES!A:F,6,0)</f>
        <v>Felipe Arias</v>
      </c>
      <c r="G2094" s="4" t="str">
        <f>+VLOOKUP($A2094,DATOS_CAPACITACIONES!A:G,7,0)</f>
        <v xml:space="preserve">Finca El Pilar </v>
      </c>
      <c r="H2094" s="5">
        <f>+VLOOKUP($A2094,DATOS_CAPACITACIONES!A:H,8,0)</f>
        <v>44527</v>
      </c>
      <c r="I2094" s="4">
        <f>+VLOOKUP($A2094,DATOS_CAPACITACIONES!A:I,9,0)</f>
        <v>120</v>
      </c>
      <c r="J2094" s="2">
        <v>17412291</v>
      </c>
      <c r="K2094" s="4" t="str">
        <f>+VLOOKUP($J2094,DATOS_PERSONAL!B:C,2,0)</f>
        <v>N/A</v>
      </c>
      <c r="L2094" s="4" t="str">
        <f>+VLOOKUP($J2094,DATOS_PERSONAL!B:D,3,0)</f>
        <v>MISAEL</v>
      </c>
      <c r="M2094" s="4" t="str">
        <f>+VLOOKUP($J2094,DATOS_PERSONAL!B:E,4,0)</f>
        <v>CARO PEDRAZA</v>
      </c>
      <c r="N2094" s="4" t="str">
        <f>+VLOOKUP($J2094,DATOS_PERSONAL!B:F,5,0)</f>
        <v>OROBERLÍN S.A.S.</v>
      </c>
      <c r="O2094" s="4">
        <f>+VLOOKUP($A2094,DATOS_CAPACITACIONES!A:N,11)</f>
        <v>91</v>
      </c>
      <c r="P2094" s="4">
        <f>+VLOOKUP($A2094,DATOS_CAPACITACIONES!A:L,12)</f>
        <v>91</v>
      </c>
      <c r="Q2094" s="3">
        <f t="shared" si="32"/>
        <v>1</v>
      </c>
    </row>
    <row r="2095" spans="1:17" ht="34.5" customHeight="1" x14ac:dyDescent="0.25">
      <c r="A2095" s="2">
        <v>85</v>
      </c>
      <c r="B2095" s="4" t="str">
        <f>+VLOOKUP($A2095,DATOS_CAPACITACIONES!A:B,2,0)</f>
        <v>SST</v>
      </c>
      <c r="C2095" s="4" t="str">
        <f>+VLOOKUP($A2095,DATOS_CAPACITACIONES!A:C,3,0)</f>
        <v xml:space="preserve">Seguridad vial </v>
      </c>
      <c r="D2095" s="4">
        <f>+VLOOKUP($A2095,DATOS_CAPACITACIONES!A:D,4,0)</f>
        <v>0</v>
      </c>
      <c r="E2095" s="4" t="str">
        <f>+VLOOKUP($A2095,DATOS_CAPACITACIONES!A:E,5,0)</f>
        <v>Felipe Arias</v>
      </c>
      <c r="F2095" s="4" t="str">
        <f>+VLOOKUP($A2095,DATOS_CAPACITACIONES!A:F,6,0)</f>
        <v>Felipe Arias</v>
      </c>
      <c r="G2095" s="4" t="str">
        <f>+VLOOKUP($A2095,DATOS_CAPACITACIONES!A:G,7,0)</f>
        <v xml:space="preserve">Finca El Pilar </v>
      </c>
      <c r="H2095" s="5">
        <f>+VLOOKUP($A2095,DATOS_CAPACITACIONES!A:H,8,0)</f>
        <v>44527</v>
      </c>
      <c r="I2095" s="4">
        <f>+VLOOKUP($A2095,DATOS_CAPACITACIONES!A:I,9,0)</f>
        <v>120</v>
      </c>
      <c r="J2095" s="2">
        <v>1103219172</v>
      </c>
      <c r="K2095" s="4">
        <f>+VLOOKUP($J2095,DATOS_PERSONAL!B:C,2,0)</f>
        <v>1230</v>
      </c>
      <c r="L2095" s="4" t="str">
        <f>+VLOOKUP($J2095,DATOS_PERSONAL!B:D,3,0)</f>
        <v>PABLO SEGUNDO</v>
      </c>
      <c r="M2095" s="4" t="str">
        <f>+VLOOKUP($J2095,DATOS_PERSONAL!B:E,4,0)</f>
        <v xml:space="preserve">CARDENAS MUÑOZ </v>
      </c>
      <c r="N2095" s="4" t="str">
        <f>+VLOOKUP($J2095,DATOS_PERSONAL!B:F,5,0)</f>
        <v>OROBERLÍN S.A.S.</v>
      </c>
      <c r="O2095" s="4">
        <f>+VLOOKUP($A2095,DATOS_CAPACITACIONES!A:N,11)</f>
        <v>91</v>
      </c>
      <c r="P2095" s="4">
        <f>+VLOOKUP($A2095,DATOS_CAPACITACIONES!A:L,12)</f>
        <v>91</v>
      </c>
      <c r="Q2095" s="3">
        <f t="shared" si="32"/>
        <v>1</v>
      </c>
    </row>
    <row r="2096" spans="1:17" ht="34.5" customHeight="1" x14ac:dyDescent="0.25">
      <c r="A2096" s="2">
        <v>85</v>
      </c>
      <c r="B2096" s="4" t="str">
        <f>+VLOOKUP($A2096,DATOS_CAPACITACIONES!A:B,2,0)</f>
        <v>SST</v>
      </c>
      <c r="C2096" s="4" t="str">
        <f>+VLOOKUP($A2096,DATOS_CAPACITACIONES!A:C,3,0)</f>
        <v xml:space="preserve">Seguridad vial </v>
      </c>
      <c r="D2096" s="4">
        <f>+VLOOKUP($A2096,DATOS_CAPACITACIONES!A:D,4,0)</f>
        <v>0</v>
      </c>
      <c r="E2096" s="4" t="str">
        <f>+VLOOKUP($A2096,DATOS_CAPACITACIONES!A:E,5,0)</f>
        <v>Felipe Arias</v>
      </c>
      <c r="F2096" s="4" t="str">
        <f>+VLOOKUP($A2096,DATOS_CAPACITACIONES!A:F,6,0)</f>
        <v>Felipe Arias</v>
      </c>
      <c r="G2096" s="4" t="str">
        <f>+VLOOKUP($A2096,DATOS_CAPACITACIONES!A:G,7,0)</f>
        <v xml:space="preserve">Finca El Pilar </v>
      </c>
      <c r="H2096" s="5">
        <f>+VLOOKUP($A2096,DATOS_CAPACITACIONES!A:H,8,0)</f>
        <v>44527</v>
      </c>
      <c r="I2096" s="4">
        <f>+VLOOKUP($A2096,DATOS_CAPACITACIONES!A:I,9,0)</f>
        <v>120</v>
      </c>
      <c r="J2096" s="2">
        <v>7278364</v>
      </c>
      <c r="K2096" s="4">
        <f>+VLOOKUP($J2096,DATOS_PERSONAL!B:C,2,0)</f>
        <v>1001</v>
      </c>
      <c r="L2096" s="4" t="str">
        <f>+VLOOKUP($J2096,DATOS_PERSONAL!B:D,3,0)</f>
        <v xml:space="preserve"> OROSMAN</v>
      </c>
      <c r="M2096" s="4" t="str">
        <f>+VLOOKUP($J2096,DATOS_PERSONAL!B:E,4,0)</f>
        <v>BUITRAGO</v>
      </c>
      <c r="N2096" s="4" t="str">
        <f>+VLOOKUP($J2096,DATOS_PERSONAL!B:F,5,0)</f>
        <v>OROBERLÍN S.A.S.</v>
      </c>
      <c r="O2096" s="4">
        <f>+VLOOKUP($A2096,DATOS_CAPACITACIONES!A:N,11)</f>
        <v>91</v>
      </c>
      <c r="P2096" s="4">
        <f>+VLOOKUP($A2096,DATOS_CAPACITACIONES!A:L,12)</f>
        <v>91</v>
      </c>
      <c r="Q2096" s="3">
        <f t="shared" si="32"/>
        <v>1</v>
      </c>
    </row>
    <row r="2097" spans="1:17" ht="34.5" customHeight="1" x14ac:dyDescent="0.25">
      <c r="A2097" s="2">
        <v>85</v>
      </c>
      <c r="B2097" s="4" t="str">
        <f>+VLOOKUP($A2097,DATOS_CAPACITACIONES!A:B,2,0)</f>
        <v>SST</v>
      </c>
      <c r="C2097" s="4" t="str">
        <f>+VLOOKUP($A2097,DATOS_CAPACITACIONES!A:C,3,0)</f>
        <v xml:space="preserve">Seguridad vial </v>
      </c>
      <c r="D2097" s="4">
        <f>+VLOOKUP($A2097,DATOS_CAPACITACIONES!A:D,4,0)</f>
        <v>0</v>
      </c>
      <c r="E2097" s="4" t="str">
        <f>+VLOOKUP($A2097,DATOS_CAPACITACIONES!A:E,5,0)</f>
        <v>Felipe Arias</v>
      </c>
      <c r="F2097" s="4" t="str">
        <f>+VLOOKUP($A2097,DATOS_CAPACITACIONES!A:F,6,0)</f>
        <v>Felipe Arias</v>
      </c>
      <c r="G2097" s="4" t="str">
        <f>+VLOOKUP($A2097,DATOS_CAPACITACIONES!A:G,7,0)</f>
        <v xml:space="preserve">Finca El Pilar </v>
      </c>
      <c r="H2097" s="5">
        <f>+VLOOKUP($A2097,DATOS_CAPACITACIONES!A:H,8,0)</f>
        <v>44527</v>
      </c>
      <c r="I2097" s="4">
        <f>+VLOOKUP($A2097,DATOS_CAPACITACIONES!A:I,9,0)</f>
        <v>120</v>
      </c>
      <c r="J2097" s="2">
        <v>17345837</v>
      </c>
      <c r="K2097" s="4">
        <f>+VLOOKUP($J2097,DATOS_PERSONAL!B:C,2,0)</f>
        <v>1240</v>
      </c>
      <c r="L2097" s="4" t="str">
        <f>+VLOOKUP($J2097,DATOS_PERSONAL!B:D,3,0)</f>
        <v>GUILLERMO ANTONIO</v>
      </c>
      <c r="M2097" s="4" t="str">
        <f>+VLOOKUP($J2097,DATOS_PERSONAL!B:E,4,0)</f>
        <v xml:space="preserve">BRAVO </v>
      </c>
      <c r="N2097" s="4" t="str">
        <f>+VLOOKUP($J2097,DATOS_PERSONAL!B:F,5,0)</f>
        <v>OROBERLÍN S.A.S.</v>
      </c>
      <c r="O2097" s="4">
        <f>+VLOOKUP($A2097,DATOS_CAPACITACIONES!A:N,11)</f>
        <v>91</v>
      </c>
      <c r="P2097" s="4">
        <f>+VLOOKUP($A2097,DATOS_CAPACITACIONES!A:L,12)</f>
        <v>91</v>
      </c>
      <c r="Q2097" s="3">
        <f t="shared" si="32"/>
        <v>1</v>
      </c>
    </row>
    <row r="2098" spans="1:17" ht="34.5" customHeight="1" x14ac:dyDescent="0.25">
      <c r="A2098" s="2">
        <v>85</v>
      </c>
      <c r="B2098" s="4" t="str">
        <f>+VLOOKUP($A2098,DATOS_CAPACITACIONES!A:B,2,0)</f>
        <v>SST</v>
      </c>
      <c r="C2098" s="4" t="str">
        <f>+VLOOKUP($A2098,DATOS_CAPACITACIONES!A:C,3,0)</f>
        <v xml:space="preserve">Seguridad vial </v>
      </c>
      <c r="D2098" s="4">
        <f>+VLOOKUP($A2098,DATOS_CAPACITACIONES!A:D,4,0)</f>
        <v>0</v>
      </c>
      <c r="E2098" s="4" t="str">
        <f>+VLOOKUP($A2098,DATOS_CAPACITACIONES!A:E,5,0)</f>
        <v>Felipe Arias</v>
      </c>
      <c r="F2098" s="4" t="str">
        <f>+VLOOKUP($A2098,DATOS_CAPACITACIONES!A:F,6,0)</f>
        <v>Felipe Arias</v>
      </c>
      <c r="G2098" s="4" t="str">
        <f>+VLOOKUP($A2098,DATOS_CAPACITACIONES!A:G,7,0)</f>
        <v xml:space="preserve">Finca El Pilar </v>
      </c>
      <c r="H2098" s="5">
        <f>+VLOOKUP($A2098,DATOS_CAPACITACIONES!A:H,8,0)</f>
        <v>44527</v>
      </c>
      <c r="I2098" s="4">
        <f>+VLOOKUP($A2098,DATOS_CAPACITACIONES!A:I,9,0)</f>
        <v>120</v>
      </c>
      <c r="J2098" s="2">
        <v>1006697383</v>
      </c>
      <c r="K2098" s="4">
        <f>+VLOOKUP($J2098,DATOS_PERSONAL!B:C,2,0)</f>
        <v>1535</v>
      </c>
      <c r="L2098" s="4" t="str">
        <f>+VLOOKUP($J2098,DATOS_PERSONAL!B:D,3,0)</f>
        <v>DIANA SOFIA</v>
      </c>
      <c r="M2098" s="4" t="str">
        <f>+VLOOKUP($J2098,DATOS_PERSONAL!B:E,4,0)</f>
        <v xml:space="preserve">BLANCO ANDRADE </v>
      </c>
      <c r="N2098" s="4" t="str">
        <f>+VLOOKUP($J2098,DATOS_PERSONAL!B:F,5,0)</f>
        <v>OROBERLÍN S.A.S.</v>
      </c>
      <c r="O2098" s="4">
        <f>+VLOOKUP($A2098,DATOS_CAPACITACIONES!A:N,11)</f>
        <v>91</v>
      </c>
      <c r="P2098" s="4">
        <f>+VLOOKUP($A2098,DATOS_CAPACITACIONES!A:L,12)</f>
        <v>91</v>
      </c>
      <c r="Q2098" s="3">
        <f t="shared" si="32"/>
        <v>1</v>
      </c>
    </row>
    <row r="2099" spans="1:17" ht="34.5" customHeight="1" x14ac:dyDescent="0.25">
      <c r="A2099" s="2">
        <v>85</v>
      </c>
      <c r="B2099" s="4" t="str">
        <f>+VLOOKUP($A2099,DATOS_CAPACITACIONES!A:B,2,0)</f>
        <v>SST</v>
      </c>
      <c r="C2099" s="4" t="str">
        <f>+VLOOKUP($A2099,DATOS_CAPACITACIONES!A:C,3,0)</f>
        <v xml:space="preserve">Seguridad vial </v>
      </c>
      <c r="D2099" s="4">
        <f>+VLOOKUP($A2099,DATOS_CAPACITACIONES!A:D,4,0)</f>
        <v>0</v>
      </c>
      <c r="E2099" s="4" t="str">
        <f>+VLOOKUP($A2099,DATOS_CAPACITACIONES!A:E,5,0)</f>
        <v>Felipe Arias</v>
      </c>
      <c r="F2099" s="4" t="str">
        <f>+VLOOKUP($A2099,DATOS_CAPACITACIONES!A:F,6,0)</f>
        <v>Felipe Arias</v>
      </c>
      <c r="G2099" s="4" t="str">
        <f>+VLOOKUP($A2099,DATOS_CAPACITACIONES!A:G,7,0)</f>
        <v xml:space="preserve">Finca El Pilar </v>
      </c>
      <c r="H2099" s="5">
        <f>+VLOOKUP($A2099,DATOS_CAPACITACIONES!A:H,8,0)</f>
        <v>44527</v>
      </c>
      <c r="I2099" s="4">
        <f>+VLOOKUP($A2099,DATOS_CAPACITACIONES!A:I,9,0)</f>
        <v>120</v>
      </c>
      <c r="J2099" s="2">
        <v>11323827</v>
      </c>
      <c r="K2099" s="4" t="str">
        <f>+VLOOKUP($J2099,DATOS_PERSONAL!B:C,2,0)</f>
        <v>N/A</v>
      </c>
      <c r="L2099" s="4" t="str">
        <f>+VLOOKUP($J2099,DATOS_PERSONAL!B:D,3,0)</f>
        <v>ARQUIMEDES</v>
      </c>
      <c r="M2099" s="4" t="str">
        <f>+VLOOKUP($J2099,DATOS_PERSONAL!B:E,4,0)</f>
        <v>BERNAL</v>
      </c>
      <c r="N2099" s="4" t="str">
        <f>+VLOOKUP($J2099,DATOS_PERSONAL!B:F,5,0)</f>
        <v>PALMERAS CARARABO S.A.</v>
      </c>
      <c r="O2099" s="4">
        <f>+VLOOKUP($A2099,DATOS_CAPACITACIONES!A:N,11)</f>
        <v>91</v>
      </c>
      <c r="P2099" s="4">
        <f>+VLOOKUP($A2099,DATOS_CAPACITACIONES!A:L,12)</f>
        <v>91</v>
      </c>
      <c r="Q2099" s="3">
        <f t="shared" si="32"/>
        <v>1</v>
      </c>
    </row>
    <row r="2100" spans="1:17" ht="34.5" customHeight="1" x14ac:dyDescent="0.25">
      <c r="A2100" s="2">
        <v>85</v>
      </c>
      <c r="B2100" s="4" t="str">
        <f>+VLOOKUP($A2100,DATOS_CAPACITACIONES!A:B,2,0)</f>
        <v>SST</v>
      </c>
      <c r="C2100" s="4" t="str">
        <f>+VLOOKUP($A2100,DATOS_CAPACITACIONES!A:C,3,0)</f>
        <v xml:space="preserve">Seguridad vial </v>
      </c>
      <c r="D2100" s="4">
        <f>+VLOOKUP($A2100,DATOS_CAPACITACIONES!A:D,4,0)</f>
        <v>0</v>
      </c>
      <c r="E2100" s="4" t="str">
        <f>+VLOOKUP($A2100,DATOS_CAPACITACIONES!A:E,5,0)</f>
        <v>Felipe Arias</v>
      </c>
      <c r="F2100" s="4" t="str">
        <f>+VLOOKUP($A2100,DATOS_CAPACITACIONES!A:F,6,0)</f>
        <v>Felipe Arias</v>
      </c>
      <c r="G2100" s="4" t="str">
        <f>+VLOOKUP($A2100,DATOS_CAPACITACIONES!A:G,7,0)</f>
        <v xml:space="preserve">Finca El Pilar </v>
      </c>
      <c r="H2100" s="5">
        <f>+VLOOKUP($A2100,DATOS_CAPACITACIONES!A:H,8,0)</f>
        <v>44527</v>
      </c>
      <c r="I2100" s="4">
        <f>+VLOOKUP($A2100,DATOS_CAPACITACIONES!A:I,9,0)</f>
        <v>120</v>
      </c>
      <c r="J2100" s="2">
        <v>1193531410</v>
      </c>
      <c r="K2100" s="4">
        <f>+VLOOKUP($J2100,DATOS_PERSONAL!B:C,2,0)</f>
        <v>1544</v>
      </c>
      <c r="L2100" s="4" t="str">
        <f>+VLOOKUP($J2100,DATOS_PERSONAL!B:D,3,0)</f>
        <v>SARA DANIELA</v>
      </c>
      <c r="M2100" s="4" t="str">
        <f>+VLOOKUP($J2100,DATOS_PERSONAL!B:E,4,0)</f>
        <v xml:space="preserve">BELTRAN MORENO </v>
      </c>
      <c r="N2100" s="4" t="str">
        <f>+VLOOKUP($J2100,DATOS_PERSONAL!B:F,5,0)</f>
        <v>OROBERLÍN S.A.S.</v>
      </c>
      <c r="O2100" s="4">
        <f>+VLOOKUP($A2100,DATOS_CAPACITACIONES!A:N,11)</f>
        <v>91</v>
      </c>
      <c r="P2100" s="4">
        <f>+VLOOKUP($A2100,DATOS_CAPACITACIONES!A:L,12)</f>
        <v>91</v>
      </c>
      <c r="Q2100" s="3">
        <f t="shared" si="32"/>
        <v>1</v>
      </c>
    </row>
    <row r="2101" spans="1:17" ht="34.5" customHeight="1" x14ac:dyDescent="0.25">
      <c r="A2101" s="2">
        <v>85</v>
      </c>
      <c r="B2101" s="4" t="str">
        <f>+VLOOKUP($A2101,DATOS_CAPACITACIONES!A:B,2,0)</f>
        <v>SST</v>
      </c>
      <c r="C2101" s="4" t="str">
        <f>+VLOOKUP($A2101,DATOS_CAPACITACIONES!A:C,3,0)</f>
        <v xml:space="preserve">Seguridad vial </v>
      </c>
      <c r="D2101" s="4">
        <f>+VLOOKUP($A2101,DATOS_CAPACITACIONES!A:D,4,0)</f>
        <v>0</v>
      </c>
      <c r="E2101" s="4" t="str">
        <f>+VLOOKUP($A2101,DATOS_CAPACITACIONES!A:E,5,0)</f>
        <v>Felipe Arias</v>
      </c>
      <c r="F2101" s="4" t="str">
        <f>+VLOOKUP($A2101,DATOS_CAPACITACIONES!A:F,6,0)</f>
        <v>Felipe Arias</v>
      </c>
      <c r="G2101" s="4" t="str">
        <f>+VLOOKUP($A2101,DATOS_CAPACITACIONES!A:G,7,0)</f>
        <v xml:space="preserve">Finca El Pilar </v>
      </c>
      <c r="H2101" s="5">
        <f>+VLOOKUP($A2101,DATOS_CAPACITACIONES!A:H,8,0)</f>
        <v>44527</v>
      </c>
      <c r="I2101" s="4">
        <f>+VLOOKUP($A2101,DATOS_CAPACITACIONES!A:I,9,0)</f>
        <v>120</v>
      </c>
      <c r="J2101" s="2">
        <v>1106333245</v>
      </c>
      <c r="K2101" s="4" t="str">
        <f>+VLOOKUP($J2101,DATOS_PERSONAL!B:C,2,0)</f>
        <v>N/A</v>
      </c>
      <c r="L2101" s="4" t="str">
        <f>+VLOOKUP($J2101,DATOS_PERSONAL!B:D,3,0)</f>
        <v xml:space="preserve">NUBIA ESPERANZA </v>
      </c>
      <c r="M2101" s="4" t="str">
        <f>+VLOOKUP($J2101,DATOS_PERSONAL!B:E,4,0)</f>
        <v>BELTRAN ECHEVERRY</v>
      </c>
      <c r="N2101" s="4" t="str">
        <f>+VLOOKUP($J2101,DATOS_PERSONAL!B:F,5,0)</f>
        <v>PALMERAS CARARABO S.A.</v>
      </c>
      <c r="O2101" s="4">
        <f>+VLOOKUP($A2101,DATOS_CAPACITACIONES!A:N,11)</f>
        <v>91</v>
      </c>
      <c r="P2101" s="4">
        <f>+VLOOKUP($A2101,DATOS_CAPACITACIONES!A:L,12)</f>
        <v>91</v>
      </c>
      <c r="Q2101" s="3">
        <f t="shared" si="32"/>
        <v>1</v>
      </c>
    </row>
    <row r="2102" spans="1:17" ht="34.5" customHeight="1" x14ac:dyDescent="0.25">
      <c r="A2102" s="2">
        <v>85</v>
      </c>
      <c r="B2102" s="4" t="str">
        <f>+VLOOKUP($A2102,DATOS_CAPACITACIONES!A:B,2,0)</f>
        <v>SST</v>
      </c>
      <c r="C2102" s="4" t="str">
        <f>+VLOOKUP($A2102,DATOS_CAPACITACIONES!A:C,3,0)</f>
        <v xml:space="preserve">Seguridad vial </v>
      </c>
      <c r="D2102" s="4">
        <f>+VLOOKUP($A2102,DATOS_CAPACITACIONES!A:D,4,0)</f>
        <v>0</v>
      </c>
      <c r="E2102" s="4" t="str">
        <f>+VLOOKUP($A2102,DATOS_CAPACITACIONES!A:E,5,0)</f>
        <v>Felipe Arias</v>
      </c>
      <c r="F2102" s="4" t="str">
        <f>+VLOOKUP($A2102,DATOS_CAPACITACIONES!A:F,6,0)</f>
        <v>Felipe Arias</v>
      </c>
      <c r="G2102" s="4" t="str">
        <f>+VLOOKUP($A2102,DATOS_CAPACITACIONES!A:G,7,0)</f>
        <v xml:space="preserve">Finca El Pilar </v>
      </c>
      <c r="H2102" s="5">
        <f>+VLOOKUP($A2102,DATOS_CAPACITACIONES!A:H,8,0)</f>
        <v>44527</v>
      </c>
      <c r="I2102" s="4">
        <f>+VLOOKUP($A2102,DATOS_CAPACITACIONES!A:I,9,0)</f>
        <v>120</v>
      </c>
      <c r="J2102" s="2">
        <v>1121917518</v>
      </c>
      <c r="K2102" s="4" t="str">
        <f>+VLOOKUP($J2102,DATOS_PERSONAL!B:C,2,0)</f>
        <v>N/A</v>
      </c>
      <c r="L2102" s="4" t="str">
        <f>+VLOOKUP($J2102,DATOS_PERSONAL!B:D,3,0)</f>
        <v xml:space="preserve"> CARLOS ALBEIRO</v>
      </c>
      <c r="M2102" s="4" t="str">
        <f>+VLOOKUP($J2102,DATOS_PERSONAL!B:E,4,0)</f>
        <v>BECERRA ZAMORA</v>
      </c>
      <c r="N2102" s="4" t="str">
        <f>+VLOOKUP($J2102,DATOS_PERSONAL!B:F,5,0)</f>
        <v>PALMERAS CARARABO S.A.</v>
      </c>
      <c r="O2102" s="4">
        <f>+VLOOKUP($A2102,DATOS_CAPACITACIONES!A:N,11)</f>
        <v>91</v>
      </c>
      <c r="P2102" s="4">
        <f>+VLOOKUP($A2102,DATOS_CAPACITACIONES!A:L,12)</f>
        <v>91</v>
      </c>
      <c r="Q2102" s="3">
        <f t="shared" si="32"/>
        <v>1</v>
      </c>
    </row>
    <row r="2103" spans="1:17" ht="34.5" customHeight="1" x14ac:dyDescent="0.25">
      <c r="A2103" s="2">
        <v>85</v>
      </c>
      <c r="B2103" s="4" t="str">
        <f>+VLOOKUP($A2103,DATOS_CAPACITACIONES!A:B,2,0)</f>
        <v>SST</v>
      </c>
      <c r="C2103" s="4" t="str">
        <f>+VLOOKUP($A2103,DATOS_CAPACITACIONES!A:C,3,0)</f>
        <v xml:space="preserve">Seguridad vial </v>
      </c>
      <c r="D2103" s="4">
        <f>+VLOOKUP($A2103,DATOS_CAPACITACIONES!A:D,4,0)</f>
        <v>0</v>
      </c>
      <c r="E2103" s="4" t="str">
        <f>+VLOOKUP($A2103,DATOS_CAPACITACIONES!A:E,5,0)</f>
        <v>Felipe Arias</v>
      </c>
      <c r="F2103" s="4" t="str">
        <f>+VLOOKUP($A2103,DATOS_CAPACITACIONES!A:F,6,0)</f>
        <v>Felipe Arias</v>
      </c>
      <c r="G2103" s="4" t="str">
        <f>+VLOOKUP($A2103,DATOS_CAPACITACIONES!A:G,7,0)</f>
        <v xml:space="preserve">Finca El Pilar </v>
      </c>
      <c r="H2103" s="5">
        <f>+VLOOKUP($A2103,DATOS_CAPACITACIONES!A:H,8,0)</f>
        <v>44527</v>
      </c>
      <c r="I2103" s="4">
        <f>+VLOOKUP($A2103,DATOS_CAPACITACIONES!A:I,9,0)</f>
        <v>120</v>
      </c>
      <c r="J2103" s="2">
        <v>19618655</v>
      </c>
      <c r="K2103" s="4">
        <f>+VLOOKUP($J2103,DATOS_PERSONAL!B:C,2,0)</f>
        <v>1551</v>
      </c>
      <c r="L2103" s="4" t="str">
        <f>+VLOOKUP($J2103,DATOS_PERSONAL!B:D,3,0)</f>
        <v>WILMAN ANTONIO</v>
      </c>
      <c r="M2103" s="4" t="str">
        <f>+VLOOKUP($J2103,DATOS_PERSONAL!B:E,4,0)</f>
        <v>BARRETO MARTINEZ</v>
      </c>
      <c r="N2103" s="4" t="str">
        <f>+VLOOKUP($J2103,DATOS_PERSONAL!B:F,5,0)</f>
        <v>OROBERLÍN S.A.S.</v>
      </c>
      <c r="O2103" s="4">
        <f>+VLOOKUP($A2103,DATOS_CAPACITACIONES!A:N,11)</f>
        <v>91</v>
      </c>
      <c r="P2103" s="4">
        <f>+VLOOKUP($A2103,DATOS_CAPACITACIONES!A:L,12)</f>
        <v>91</v>
      </c>
      <c r="Q2103" s="3">
        <f t="shared" si="32"/>
        <v>1</v>
      </c>
    </row>
    <row r="2104" spans="1:17" ht="34.5" customHeight="1" x14ac:dyDescent="0.25">
      <c r="A2104" s="2">
        <v>85</v>
      </c>
      <c r="B2104" s="4" t="str">
        <f>+VLOOKUP($A2104,DATOS_CAPACITACIONES!A:B,2,0)</f>
        <v>SST</v>
      </c>
      <c r="C2104" s="4" t="str">
        <f>+VLOOKUP($A2104,DATOS_CAPACITACIONES!A:C,3,0)</f>
        <v xml:space="preserve">Seguridad vial </v>
      </c>
      <c r="D2104" s="4">
        <f>+VLOOKUP($A2104,DATOS_CAPACITACIONES!A:D,4,0)</f>
        <v>0</v>
      </c>
      <c r="E2104" s="4" t="str">
        <f>+VLOOKUP($A2104,DATOS_CAPACITACIONES!A:E,5,0)</f>
        <v>Felipe Arias</v>
      </c>
      <c r="F2104" s="4" t="str">
        <f>+VLOOKUP($A2104,DATOS_CAPACITACIONES!A:F,6,0)</f>
        <v>Felipe Arias</v>
      </c>
      <c r="G2104" s="4" t="str">
        <f>+VLOOKUP($A2104,DATOS_CAPACITACIONES!A:G,7,0)</f>
        <v xml:space="preserve">Finca El Pilar </v>
      </c>
      <c r="H2104" s="5">
        <f>+VLOOKUP($A2104,DATOS_CAPACITACIONES!A:H,8,0)</f>
        <v>44527</v>
      </c>
      <c r="I2104" s="4">
        <f>+VLOOKUP($A2104,DATOS_CAPACITACIONES!A:I,9,0)</f>
        <v>120</v>
      </c>
      <c r="J2104" s="2">
        <v>1052702515</v>
      </c>
      <c r="K2104" s="4">
        <f>+VLOOKUP($J2104,DATOS_PERSONAL!B:C,2,0)</f>
        <v>1517</v>
      </c>
      <c r="L2104" s="4" t="str">
        <f>+VLOOKUP($J2104,DATOS_PERSONAL!B:D,3,0)</f>
        <v xml:space="preserve"> ALEXANDER</v>
      </c>
      <c r="M2104" s="4" t="str">
        <f>+VLOOKUP($J2104,DATOS_PERSONAL!B:E,4,0)</f>
        <v>ANGULO CANTILLO</v>
      </c>
      <c r="N2104" s="4" t="str">
        <f>+VLOOKUP($J2104,DATOS_PERSONAL!B:F,5,0)</f>
        <v>OROBERLÍN S.A.S.</v>
      </c>
      <c r="O2104" s="4">
        <f>+VLOOKUP($A2104,DATOS_CAPACITACIONES!A:N,11)</f>
        <v>91</v>
      </c>
      <c r="P2104" s="4">
        <f>+VLOOKUP($A2104,DATOS_CAPACITACIONES!A:L,12)</f>
        <v>91</v>
      </c>
      <c r="Q2104" s="3">
        <f t="shared" si="32"/>
        <v>1</v>
      </c>
    </row>
    <row r="2105" spans="1:17" ht="34.5" customHeight="1" x14ac:dyDescent="0.25">
      <c r="A2105" s="2">
        <v>85</v>
      </c>
      <c r="B2105" s="4" t="str">
        <f>+VLOOKUP($A2105,DATOS_CAPACITACIONES!A:B,2,0)</f>
        <v>SST</v>
      </c>
      <c r="C2105" s="4" t="str">
        <f>+VLOOKUP($A2105,DATOS_CAPACITACIONES!A:C,3,0)</f>
        <v xml:space="preserve">Seguridad vial </v>
      </c>
      <c r="D2105" s="4">
        <f>+VLOOKUP($A2105,DATOS_CAPACITACIONES!A:D,4,0)</f>
        <v>0</v>
      </c>
      <c r="E2105" s="4" t="str">
        <f>+VLOOKUP($A2105,DATOS_CAPACITACIONES!A:E,5,0)</f>
        <v>Felipe Arias</v>
      </c>
      <c r="F2105" s="4" t="str">
        <f>+VLOOKUP($A2105,DATOS_CAPACITACIONES!A:F,6,0)</f>
        <v>Felipe Arias</v>
      </c>
      <c r="G2105" s="4" t="str">
        <f>+VLOOKUP($A2105,DATOS_CAPACITACIONES!A:G,7,0)</f>
        <v xml:space="preserve">Finca El Pilar </v>
      </c>
      <c r="H2105" s="5">
        <f>+VLOOKUP($A2105,DATOS_CAPACITACIONES!A:H,8,0)</f>
        <v>44527</v>
      </c>
      <c r="I2105" s="4">
        <f>+VLOOKUP($A2105,DATOS_CAPACITACIONES!A:I,9,0)</f>
        <v>120</v>
      </c>
      <c r="J2105" s="2">
        <v>1120499197</v>
      </c>
      <c r="K2105" s="4">
        <f>+VLOOKUP($J2105,DATOS_PERSONAL!B:C,2,0)</f>
        <v>1065</v>
      </c>
      <c r="L2105" s="4" t="str">
        <f>+VLOOKUP($J2105,DATOS_PERSONAL!B:D,3,0)</f>
        <v>LADY JOHANA</v>
      </c>
      <c r="M2105" s="4" t="str">
        <f>+VLOOKUP($J2105,DATOS_PERSONAL!B:E,4,0)</f>
        <v xml:space="preserve">ANDRADE SANCHEZ </v>
      </c>
      <c r="N2105" s="4" t="str">
        <f>+VLOOKUP($J2105,DATOS_PERSONAL!B:F,5,0)</f>
        <v>OROBERLÍN S.A.S.</v>
      </c>
      <c r="O2105" s="4">
        <f>+VLOOKUP($A2105,DATOS_CAPACITACIONES!A:N,11)</f>
        <v>91</v>
      </c>
      <c r="P2105" s="4">
        <f>+VLOOKUP($A2105,DATOS_CAPACITACIONES!A:L,12)</f>
        <v>91</v>
      </c>
      <c r="Q2105" s="3">
        <f t="shared" si="32"/>
        <v>1</v>
      </c>
    </row>
    <row r="2106" spans="1:17" ht="34.5" customHeight="1" x14ac:dyDescent="0.25">
      <c r="A2106" s="2">
        <v>85</v>
      </c>
      <c r="B2106" s="4" t="str">
        <f>+VLOOKUP($A2106,DATOS_CAPACITACIONES!A:B,2,0)</f>
        <v>SST</v>
      </c>
      <c r="C2106" s="4" t="str">
        <f>+VLOOKUP($A2106,DATOS_CAPACITACIONES!A:C,3,0)</f>
        <v xml:space="preserve">Seguridad vial </v>
      </c>
      <c r="D2106" s="4">
        <f>+VLOOKUP($A2106,DATOS_CAPACITACIONES!A:D,4,0)</f>
        <v>0</v>
      </c>
      <c r="E2106" s="4" t="str">
        <f>+VLOOKUP($A2106,DATOS_CAPACITACIONES!A:E,5,0)</f>
        <v>Felipe Arias</v>
      </c>
      <c r="F2106" s="4" t="str">
        <f>+VLOOKUP($A2106,DATOS_CAPACITACIONES!A:F,6,0)</f>
        <v>Felipe Arias</v>
      </c>
      <c r="G2106" s="4" t="str">
        <f>+VLOOKUP($A2106,DATOS_CAPACITACIONES!A:G,7,0)</f>
        <v xml:space="preserve">Finca El Pilar </v>
      </c>
      <c r="H2106" s="5">
        <f>+VLOOKUP($A2106,DATOS_CAPACITACIONES!A:H,8,0)</f>
        <v>44527</v>
      </c>
      <c r="I2106" s="4">
        <f>+VLOOKUP($A2106,DATOS_CAPACITACIONES!A:I,9,0)</f>
        <v>120</v>
      </c>
      <c r="J2106" s="2">
        <v>1122126571</v>
      </c>
      <c r="K2106" s="4">
        <f>+VLOOKUP($J2106,DATOS_PERSONAL!B:C,2,0)</f>
        <v>1485</v>
      </c>
      <c r="L2106" s="4" t="str">
        <f>+VLOOKUP($J2106,DATOS_PERSONAL!B:D,3,0)</f>
        <v xml:space="preserve"> FREDY ALEXANDER</v>
      </c>
      <c r="M2106" s="4" t="str">
        <f>+VLOOKUP($J2106,DATOS_PERSONAL!B:E,4,0)</f>
        <v>ALVAREZ GALINDO</v>
      </c>
      <c r="N2106" s="4" t="str">
        <f>+VLOOKUP($J2106,DATOS_PERSONAL!B:F,5,0)</f>
        <v>OROBERLÍN S.A.S.</v>
      </c>
      <c r="O2106" s="4">
        <f>+VLOOKUP($A2106,DATOS_CAPACITACIONES!A:N,11)</f>
        <v>91</v>
      </c>
      <c r="P2106" s="4">
        <f>+VLOOKUP($A2106,DATOS_CAPACITACIONES!A:L,12)</f>
        <v>91</v>
      </c>
      <c r="Q2106" s="3">
        <f t="shared" si="32"/>
        <v>1</v>
      </c>
    </row>
    <row r="2107" spans="1:17" ht="34.5" customHeight="1" x14ac:dyDescent="0.25">
      <c r="A2107" s="2">
        <v>85</v>
      </c>
      <c r="B2107" s="4" t="str">
        <f>+VLOOKUP($A2107,DATOS_CAPACITACIONES!A:B,2,0)</f>
        <v>SST</v>
      </c>
      <c r="C2107" s="4" t="str">
        <f>+VLOOKUP($A2107,DATOS_CAPACITACIONES!A:C,3,0)</f>
        <v xml:space="preserve">Seguridad vial </v>
      </c>
      <c r="D2107" s="4">
        <f>+VLOOKUP($A2107,DATOS_CAPACITACIONES!A:D,4,0)</f>
        <v>0</v>
      </c>
      <c r="E2107" s="4" t="str">
        <f>+VLOOKUP($A2107,DATOS_CAPACITACIONES!A:E,5,0)</f>
        <v>Felipe Arias</v>
      </c>
      <c r="F2107" s="4" t="str">
        <f>+VLOOKUP($A2107,DATOS_CAPACITACIONES!A:F,6,0)</f>
        <v>Felipe Arias</v>
      </c>
      <c r="G2107" s="4" t="str">
        <f>+VLOOKUP($A2107,DATOS_CAPACITACIONES!A:G,7,0)</f>
        <v xml:space="preserve">Finca El Pilar </v>
      </c>
      <c r="H2107" s="5">
        <f>+VLOOKUP($A2107,DATOS_CAPACITACIONES!A:H,8,0)</f>
        <v>44527</v>
      </c>
      <c r="I2107" s="4">
        <f>+VLOOKUP($A2107,DATOS_CAPACITACIONES!A:I,9,0)</f>
        <v>120</v>
      </c>
      <c r="J2107" s="2">
        <v>17328515</v>
      </c>
      <c r="K2107" s="4" t="str">
        <f>+VLOOKUP($J2107,DATOS_PERSONAL!B:C,2,0)</f>
        <v>N/A</v>
      </c>
      <c r="L2107" s="4" t="str">
        <f>+VLOOKUP($J2107,DATOS_PERSONAL!B:D,3,0)</f>
        <v>BENJAMIN</v>
      </c>
      <c r="M2107" s="4" t="str">
        <f>+VLOOKUP($J2107,DATOS_PERSONAL!B:E,4,0)</f>
        <v>ALDANA RINCON</v>
      </c>
      <c r="N2107" s="4" t="str">
        <f>+VLOOKUP($J2107,DATOS_PERSONAL!B:F,5,0)</f>
        <v>PALMERAS CARARABO S.A.</v>
      </c>
      <c r="O2107" s="4">
        <f>+VLOOKUP($A2107,DATOS_CAPACITACIONES!A:N,11)</f>
        <v>91</v>
      </c>
      <c r="P2107" s="4">
        <f>+VLOOKUP($A2107,DATOS_CAPACITACIONES!A:L,12)</f>
        <v>91</v>
      </c>
      <c r="Q2107" s="3">
        <f t="shared" si="32"/>
        <v>1</v>
      </c>
    </row>
    <row r="2108" spans="1:17" ht="34.5" customHeight="1" x14ac:dyDescent="0.25">
      <c r="A2108" s="2">
        <v>86</v>
      </c>
      <c r="B2108" s="4" t="str">
        <f>+VLOOKUP($A2108,DATOS_CAPACITACIONES!A:B,2,0)</f>
        <v>Administración</v>
      </c>
      <c r="C2108" s="4" t="str">
        <f>+VLOOKUP($A2108,DATOS_CAPACITACIONES!A:C,3,0)</f>
        <v>Curso de excel</v>
      </c>
      <c r="D2108" s="4">
        <f>+VLOOKUP($A2108,DATOS_CAPACITACIONES!A:D,4,0)</f>
        <v>0</v>
      </c>
      <c r="E2108" s="4" t="str">
        <f>+VLOOKUP($A2108,DATOS_CAPACITACIONES!A:E,5,0)</f>
        <v>William Diaz</v>
      </c>
      <c r="F2108" s="4" t="str">
        <f>+VLOOKUP($A2108,DATOS_CAPACITACIONES!A:F,6,0)</f>
        <v>William Diaz</v>
      </c>
      <c r="G2108" s="4" t="str">
        <f>+VLOOKUP($A2108,DATOS_CAPACITACIONES!A:G,7,0)</f>
        <v xml:space="preserve">Finca El Pilar </v>
      </c>
      <c r="H2108" s="5">
        <f>+VLOOKUP($A2108,DATOS_CAPACITACIONES!A:H,8,0)</f>
        <v>44440</v>
      </c>
      <c r="I2108" s="4">
        <f>+VLOOKUP($A2108,DATOS_CAPACITACIONES!A:I,9,0)</f>
        <v>180</v>
      </c>
      <c r="J2108" s="2">
        <v>86053117</v>
      </c>
      <c r="K2108" s="4" t="str">
        <f>+VLOOKUP($J2108,DATOS_PERSONAL!B:C,2,0)</f>
        <v>N/A</v>
      </c>
      <c r="L2108" s="4" t="str">
        <f>+VLOOKUP($J2108,DATOS_PERSONAL!B:D,3,0)</f>
        <v xml:space="preserve"> OMAR </v>
      </c>
      <c r="M2108" s="4" t="str">
        <f>+VLOOKUP($J2108,DATOS_PERSONAL!B:E,4,0)</f>
        <v>RIVERA ESPINOSA</v>
      </c>
      <c r="N2108" s="4" t="str">
        <f>+VLOOKUP($J2108,DATOS_PERSONAL!B:F,5,0)</f>
        <v>PALMERAS CARARABO S.A.</v>
      </c>
      <c r="O2108" s="4">
        <f>+VLOOKUP($A2108,DATOS_CAPACITACIONES!A:N,11)</f>
        <v>8</v>
      </c>
      <c r="P2108" s="4">
        <f>+VLOOKUP($A2108,DATOS_CAPACITACIONES!A:L,12)</f>
        <v>8</v>
      </c>
      <c r="Q2108" s="3">
        <f t="shared" si="32"/>
        <v>1</v>
      </c>
    </row>
    <row r="2109" spans="1:17" ht="34.5" customHeight="1" x14ac:dyDescent="0.25">
      <c r="A2109" s="2">
        <v>86</v>
      </c>
      <c r="B2109" s="4" t="str">
        <f>+VLOOKUP($A2109,DATOS_CAPACITACIONES!A:B,2,0)</f>
        <v>Administración</v>
      </c>
      <c r="C2109" s="4" t="str">
        <f>+VLOOKUP($A2109,DATOS_CAPACITACIONES!A:C,3,0)</f>
        <v>Curso de excel</v>
      </c>
      <c r="D2109" s="4">
        <f>+VLOOKUP($A2109,DATOS_CAPACITACIONES!A:D,4,0)</f>
        <v>0</v>
      </c>
      <c r="E2109" s="4" t="str">
        <f>+VLOOKUP($A2109,DATOS_CAPACITACIONES!A:E,5,0)</f>
        <v>William Diaz</v>
      </c>
      <c r="F2109" s="4" t="str">
        <f>+VLOOKUP($A2109,DATOS_CAPACITACIONES!A:F,6,0)</f>
        <v>William Diaz</v>
      </c>
      <c r="G2109" s="4" t="str">
        <f>+VLOOKUP($A2109,DATOS_CAPACITACIONES!A:G,7,0)</f>
        <v xml:space="preserve">Finca El Pilar </v>
      </c>
      <c r="H2109" s="5">
        <f>+VLOOKUP($A2109,DATOS_CAPACITACIONES!A:H,8,0)</f>
        <v>44440</v>
      </c>
      <c r="I2109" s="4">
        <f>+VLOOKUP($A2109,DATOS_CAPACITACIONES!A:I,9,0)</f>
        <v>180</v>
      </c>
      <c r="J2109" s="2">
        <v>1122139360</v>
      </c>
      <c r="K2109" s="4" t="str">
        <f>+VLOOKUP($J2109,DATOS_PERSONAL!B:C,2,0)</f>
        <v>N/A</v>
      </c>
      <c r="L2109" s="4" t="str">
        <f>+VLOOKUP($J2109,DATOS_PERSONAL!B:D,3,0)</f>
        <v>DIANA CAROLINA</v>
      </c>
      <c r="M2109" s="4" t="str">
        <f>+VLOOKUP($J2109,DATOS_PERSONAL!B:E,4,0)</f>
        <v>GÜIZA SALCEDO</v>
      </c>
      <c r="N2109" s="4" t="str">
        <f>+VLOOKUP($J2109,DATOS_PERSONAL!B:F,5,0)</f>
        <v>PALMERAS CARARABO S.A.</v>
      </c>
      <c r="O2109" s="4">
        <f>+VLOOKUP($A2109,DATOS_CAPACITACIONES!A:N,11)</f>
        <v>8</v>
      </c>
      <c r="P2109" s="4">
        <f>+VLOOKUP($A2109,DATOS_CAPACITACIONES!A:L,12)</f>
        <v>8</v>
      </c>
      <c r="Q2109" s="3">
        <f t="shared" si="32"/>
        <v>1</v>
      </c>
    </row>
    <row r="2110" spans="1:17" ht="34.5" customHeight="1" x14ac:dyDescent="0.25">
      <c r="A2110" s="2">
        <v>86</v>
      </c>
      <c r="B2110" s="4" t="str">
        <f>+VLOOKUP($A2110,DATOS_CAPACITACIONES!A:B,2,0)</f>
        <v>Administración</v>
      </c>
      <c r="C2110" s="4" t="str">
        <f>+VLOOKUP($A2110,DATOS_CAPACITACIONES!A:C,3,0)</f>
        <v>Curso de excel</v>
      </c>
      <c r="D2110" s="4">
        <f>+VLOOKUP($A2110,DATOS_CAPACITACIONES!A:D,4,0)</f>
        <v>0</v>
      </c>
      <c r="E2110" s="4" t="str">
        <f>+VLOOKUP($A2110,DATOS_CAPACITACIONES!A:E,5,0)</f>
        <v>William Diaz</v>
      </c>
      <c r="F2110" s="4" t="str">
        <f>+VLOOKUP($A2110,DATOS_CAPACITACIONES!A:F,6,0)</f>
        <v>William Diaz</v>
      </c>
      <c r="G2110" s="4" t="str">
        <f>+VLOOKUP($A2110,DATOS_CAPACITACIONES!A:G,7,0)</f>
        <v xml:space="preserve">Finca El Pilar </v>
      </c>
      <c r="H2110" s="5">
        <f>+VLOOKUP($A2110,DATOS_CAPACITACIONES!A:H,8,0)</f>
        <v>44440</v>
      </c>
      <c r="I2110" s="4">
        <f>+VLOOKUP($A2110,DATOS_CAPACITACIONES!A:I,9,0)</f>
        <v>180</v>
      </c>
      <c r="J2110" s="2">
        <v>40441358</v>
      </c>
      <c r="K2110" s="4" t="str">
        <f>+VLOOKUP($J2110,DATOS_PERSONAL!B:C,2,0)</f>
        <v>N/A</v>
      </c>
      <c r="L2110" s="4" t="str">
        <f>+VLOOKUP($J2110,DATOS_PERSONAL!B:D,3,0)</f>
        <v xml:space="preserve"> SARA </v>
      </c>
      <c r="M2110" s="4" t="str">
        <f>+VLOOKUP($J2110,DATOS_PERSONAL!B:E,4,0)</f>
        <v>GARCIA GONZALEZ</v>
      </c>
      <c r="N2110" s="4" t="str">
        <f>+VLOOKUP($J2110,DATOS_PERSONAL!B:F,5,0)</f>
        <v>PALMERAS CARARABO S.A.</v>
      </c>
      <c r="O2110" s="4">
        <f>+VLOOKUP($A2110,DATOS_CAPACITACIONES!A:N,11)</f>
        <v>8</v>
      </c>
      <c r="P2110" s="4">
        <f>+VLOOKUP($A2110,DATOS_CAPACITACIONES!A:L,12)</f>
        <v>8</v>
      </c>
      <c r="Q2110" s="3">
        <f t="shared" si="32"/>
        <v>1</v>
      </c>
    </row>
    <row r="2111" spans="1:17" ht="34.5" customHeight="1" x14ac:dyDescent="0.25">
      <c r="A2111" s="2">
        <v>86</v>
      </c>
      <c r="B2111" s="4" t="str">
        <f>+VLOOKUP($A2111,DATOS_CAPACITACIONES!A:B,2,0)</f>
        <v>Administración</v>
      </c>
      <c r="C2111" s="4" t="str">
        <f>+VLOOKUP($A2111,DATOS_CAPACITACIONES!A:C,3,0)</f>
        <v>Curso de excel</v>
      </c>
      <c r="D2111" s="4">
        <f>+VLOOKUP($A2111,DATOS_CAPACITACIONES!A:D,4,0)</f>
        <v>0</v>
      </c>
      <c r="E2111" s="4" t="str">
        <f>+VLOOKUP($A2111,DATOS_CAPACITACIONES!A:E,5,0)</f>
        <v>William Diaz</v>
      </c>
      <c r="F2111" s="4" t="str">
        <f>+VLOOKUP($A2111,DATOS_CAPACITACIONES!A:F,6,0)</f>
        <v>William Diaz</v>
      </c>
      <c r="G2111" s="4" t="str">
        <f>+VLOOKUP($A2111,DATOS_CAPACITACIONES!A:G,7,0)</f>
        <v xml:space="preserve">Finca El Pilar </v>
      </c>
      <c r="H2111" s="5">
        <f>+VLOOKUP($A2111,DATOS_CAPACITACIONES!A:H,8,0)</f>
        <v>44440</v>
      </c>
      <c r="I2111" s="4">
        <f>+VLOOKUP($A2111,DATOS_CAPACITACIONES!A:I,9,0)</f>
        <v>180</v>
      </c>
      <c r="J2111" s="2">
        <v>1121951678</v>
      </c>
      <c r="K2111" s="4" t="str">
        <f>+VLOOKUP($J2111,DATOS_PERSONAL!B:C,2,0)</f>
        <v>N/A</v>
      </c>
      <c r="L2111" s="4" t="str">
        <f>+VLOOKUP($J2111,DATOS_PERSONAL!B:D,3,0)</f>
        <v>WILLIAM ALEJANDRO</v>
      </c>
      <c r="M2111" s="4" t="str">
        <f>+VLOOKUP($J2111,DATOS_PERSONAL!B:E,4,0)</f>
        <v>FIERRO RIVEROS</v>
      </c>
      <c r="N2111" s="4" t="str">
        <f>+VLOOKUP($J2111,DATOS_PERSONAL!B:F,5,0)</f>
        <v>PALMERAS CARARABO S.A.</v>
      </c>
      <c r="O2111" s="4">
        <f>+VLOOKUP($A2111,DATOS_CAPACITACIONES!A:N,11)</f>
        <v>8</v>
      </c>
      <c r="P2111" s="4">
        <f>+VLOOKUP($A2111,DATOS_CAPACITACIONES!A:L,12)</f>
        <v>8</v>
      </c>
      <c r="Q2111" s="3">
        <f t="shared" si="32"/>
        <v>1</v>
      </c>
    </row>
    <row r="2112" spans="1:17" ht="34.5" customHeight="1" x14ac:dyDescent="0.25">
      <c r="A2112" s="2">
        <v>86</v>
      </c>
      <c r="B2112" s="4" t="str">
        <f>+VLOOKUP($A2112,DATOS_CAPACITACIONES!A:B,2,0)</f>
        <v>Administración</v>
      </c>
      <c r="C2112" s="4" t="str">
        <f>+VLOOKUP($A2112,DATOS_CAPACITACIONES!A:C,3,0)</f>
        <v>Curso de excel</v>
      </c>
      <c r="D2112" s="4">
        <f>+VLOOKUP($A2112,DATOS_CAPACITACIONES!A:D,4,0)</f>
        <v>0</v>
      </c>
      <c r="E2112" s="4" t="str">
        <f>+VLOOKUP($A2112,DATOS_CAPACITACIONES!A:E,5,0)</f>
        <v>William Diaz</v>
      </c>
      <c r="F2112" s="4" t="str">
        <f>+VLOOKUP($A2112,DATOS_CAPACITACIONES!A:F,6,0)</f>
        <v>William Diaz</v>
      </c>
      <c r="G2112" s="4" t="str">
        <f>+VLOOKUP($A2112,DATOS_CAPACITACIONES!A:G,7,0)</f>
        <v xml:space="preserve">Finca El Pilar </v>
      </c>
      <c r="H2112" s="5">
        <f>+VLOOKUP($A2112,DATOS_CAPACITACIONES!A:H,8,0)</f>
        <v>44440</v>
      </c>
      <c r="I2112" s="4">
        <f>+VLOOKUP($A2112,DATOS_CAPACITACIONES!A:I,9,0)</f>
        <v>180</v>
      </c>
      <c r="J2112" s="2">
        <v>1121910048</v>
      </c>
      <c r="K2112" s="4" t="str">
        <f>+VLOOKUP($J2112,DATOS_PERSONAL!B:C,2,0)</f>
        <v>N/A</v>
      </c>
      <c r="L2112" s="4" t="str">
        <f>+VLOOKUP($J2112,DATOS_PERSONAL!B:D,3,0)</f>
        <v xml:space="preserve"> DEISY TATIANA</v>
      </c>
      <c r="M2112" s="4" t="str">
        <f>+VLOOKUP($J2112,DATOS_PERSONAL!B:E,4,0)</f>
        <v>DUARTE MORENO</v>
      </c>
      <c r="N2112" s="4" t="str">
        <f>+VLOOKUP($J2112,DATOS_PERSONAL!B:F,5,0)</f>
        <v>PALMERAS CARARABO S.A.</v>
      </c>
      <c r="O2112" s="4">
        <f>+VLOOKUP($A2112,DATOS_CAPACITACIONES!A:N,11)</f>
        <v>8</v>
      </c>
      <c r="P2112" s="4">
        <f>+VLOOKUP($A2112,DATOS_CAPACITACIONES!A:L,12)</f>
        <v>8</v>
      </c>
      <c r="Q2112" s="3">
        <f t="shared" si="32"/>
        <v>1</v>
      </c>
    </row>
    <row r="2113" spans="1:17" ht="34.5" customHeight="1" x14ac:dyDescent="0.25">
      <c r="A2113" s="2">
        <v>86</v>
      </c>
      <c r="B2113" s="4" t="str">
        <f>+VLOOKUP($A2113,DATOS_CAPACITACIONES!A:B,2,0)</f>
        <v>Administración</v>
      </c>
      <c r="C2113" s="4" t="str">
        <f>+VLOOKUP($A2113,DATOS_CAPACITACIONES!A:C,3,0)</f>
        <v>Curso de excel</v>
      </c>
      <c r="D2113" s="4">
        <f>+VLOOKUP($A2113,DATOS_CAPACITACIONES!A:D,4,0)</f>
        <v>0</v>
      </c>
      <c r="E2113" s="4" t="str">
        <f>+VLOOKUP($A2113,DATOS_CAPACITACIONES!A:E,5,0)</f>
        <v>William Diaz</v>
      </c>
      <c r="F2113" s="4" t="str">
        <f>+VLOOKUP($A2113,DATOS_CAPACITACIONES!A:F,6,0)</f>
        <v>William Diaz</v>
      </c>
      <c r="G2113" s="4" t="str">
        <f>+VLOOKUP($A2113,DATOS_CAPACITACIONES!A:G,7,0)</f>
        <v xml:space="preserve">Finca El Pilar </v>
      </c>
      <c r="H2113" s="5">
        <f>+VLOOKUP($A2113,DATOS_CAPACITACIONES!A:H,8,0)</f>
        <v>44440</v>
      </c>
      <c r="I2113" s="4">
        <f>+VLOOKUP($A2113,DATOS_CAPACITACIONES!A:I,9,0)</f>
        <v>180</v>
      </c>
      <c r="J2113" s="2">
        <v>1122123512</v>
      </c>
      <c r="K2113" s="4" t="str">
        <f>+VLOOKUP($J2113,DATOS_PERSONAL!B:C,2,0)</f>
        <v>N/A</v>
      </c>
      <c r="L2113" s="4" t="str">
        <f>+VLOOKUP($J2113,DATOS_PERSONAL!B:D,3,0)</f>
        <v xml:space="preserve"> SANDRA MARCELA </v>
      </c>
      <c r="M2113" s="4" t="str">
        <f>+VLOOKUP($J2113,DATOS_PERSONAL!B:E,4,0)</f>
        <v>CARO MORA</v>
      </c>
      <c r="N2113" s="4" t="str">
        <f>+VLOOKUP($J2113,DATOS_PERSONAL!B:F,5,0)</f>
        <v>PALMERAS CARARABO S.A.</v>
      </c>
      <c r="O2113" s="4">
        <f>+VLOOKUP($A2113,DATOS_CAPACITACIONES!A:N,11)</f>
        <v>8</v>
      </c>
      <c r="P2113" s="4">
        <f>+VLOOKUP($A2113,DATOS_CAPACITACIONES!A:L,12)</f>
        <v>8</v>
      </c>
      <c r="Q2113" s="3">
        <f t="shared" si="32"/>
        <v>1</v>
      </c>
    </row>
    <row r="2114" spans="1:17" ht="34.5" customHeight="1" x14ac:dyDescent="0.25">
      <c r="A2114" s="2">
        <v>86</v>
      </c>
      <c r="B2114" s="4" t="str">
        <f>+VLOOKUP($A2114,DATOS_CAPACITACIONES!A:B,2,0)</f>
        <v>Administración</v>
      </c>
      <c r="C2114" s="4" t="str">
        <f>+VLOOKUP($A2114,DATOS_CAPACITACIONES!A:C,3,0)</f>
        <v>Curso de excel</v>
      </c>
      <c r="D2114" s="4">
        <f>+VLOOKUP($A2114,DATOS_CAPACITACIONES!A:D,4,0)</f>
        <v>0</v>
      </c>
      <c r="E2114" s="4" t="str">
        <f>+VLOOKUP($A2114,DATOS_CAPACITACIONES!A:E,5,0)</f>
        <v>William Diaz</v>
      </c>
      <c r="F2114" s="4" t="str">
        <f>+VLOOKUP($A2114,DATOS_CAPACITACIONES!A:F,6,0)</f>
        <v>William Diaz</v>
      </c>
      <c r="G2114" s="4" t="str">
        <f>+VLOOKUP($A2114,DATOS_CAPACITACIONES!A:G,7,0)</f>
        <v xml:space="preserve">Finca El Pilar </v>
      </c>
      <c r="H2114" s="5">
        <f>+VLOOKUP($A2114,DATOS_CAPACITACIONES!A:H,8,0)</f>
        <v>44440</v>
      </c>
      <c r="I2114" s="4">
        <f>+VLOOKUP($A2114,DATOS_CAPACITACIONES!A:I,9,0)</f>
        <v>180</v>
      </c>
      <c r="J2114" s="2">
        <v>1106333245</v>
      </c>
      <c r="K2114" s="4" t="str">
        <f>+VLOOKUP($J2114,DATOS_PERSONAL!B:C,2,0)</f>
        <v>N/A</v>
      </c>
      <c r="L2114" s="4" t="str">
        <f>+VLOOKUP($J2114,DATOS_PERSONAL!B:D,3,0)</f>
        <v xml:space="preserve">NUBIA ESPERANZA </v>
      </c>
      <c r="M2114" s="4" t="str">
        <f>+VLOOKUP($J2114,DATOS_PERSONAL!B:E,4,0)</f>
        <v>BELTRAN ECHEVERRY</v>
      </c>
      <c r="N2114" s="4" t="str">
        <f>+VLOOKUP($J2114,DATOS_PERSONAL!B:F,5,0)</f>
        <v>PALMERAS CARARABO S.A.</v>
      </c>
      <c r="O2114" s="4">
        <f>+VLOOKUP($A2114,DATOS_CAPACITACIONES!A:N,11)</f>
        <v>8</v>
      </c>
      <c r="P2114" s="4">
        <f>+VLOOKUP($A2114,DATOS_CAPACITACIONES!A:L,12)</f>
        <v>8</v>
      </c>
      <c r="Q2114" s="3">
        <f t="shared" ref="Q2114:Q2177" si="33">(P2114/O2114)</f>
        <v>1</v>
      </c>
    </row>
    <row r="2115" spans="1:17" ht="34.5" customHeight="1" x14ac:dyDescent="0.25">
      <c r="A2115" s="2">
        <v>86</v>
      </c>
      <c r="B2115" s="4" t="str">
        <f>+VLOOKUP($A2115,DATOS_CAPACITACIONES!A:B,2,0)</f>
        <v>Administración</v>
      </c>
      <c r="C2115" s="4" t="str">
        <f>+VLOOKUP($A2115,DATOS_CAPACITACIONES!A:C,3,0)</f>
        <v>Curso de excel</v>
      </c>
      <c r="D2115" s="4">
        <f>+VLOOKUP($A2115,DATOS_CAPACITACIONES!A:D,4,0)</f>
        <v>0</v>
      </c>
      <c r="E2115" s="4" t="str">
        <f>+VLOOKUP($A2115,DATOS_CAPACITACIONES!A:E,5,0)</f>
        <v>William Diaz</v>
      </c>
      <c r="F2115" s="4" t="str">
        <f>+VLOOKUP($A2115,DATOS_CAPACITACIONES!A:F,6,0)</f>
        <v>William Diaz</v>
      </c>
      <c r="G2115" s="4" t="str">
        <f>+VLOOKUP($A2115,DATOS_CAPACITACIONES!A:G,7,0)</f>
        <v xml:space="preserve">Finca El Pilar </v>
      </c>
      <c r="H2115" s="5">
        <f>+VLOOKUP($A2115,DATOS_CAPACITACIONES!A:H,8,0)</f>
        <v>44440</v>
      </c>
      <c r="I2115" s="4">
        <f>+VLOOKUP($A2115,DATOS_CAPACITACIONES!A:I,9,0)</f>
        <v>180</v>
      </c>
      <c r="J2115" s="2">
        <v>1121903978</v>
      </c>
      <c r="K2115" s="4" t="str">
        <f>+VLOOKUP($J2115,DATOS_PERSONAL!B:C,2,0)</f>
        <v>N/A</v>
      </c>
      <c r="L2115" s="4" t="str">
        <f>+VLOOKUP($J2115,DATOS_PERSONAL!B:D,3,0)</f>
        <v xml:space="preserve"> CARLOS FELIPE</v>
      </c>
      <c r="M2115" s="4" t="str">
        <f>+VLOOKUP($J2115,DATOS_PERSONAL!B:E,4,0)</f>
        <v>ARIAS RODRIGUEZ</v>
      </c>
      <c r="N2115" s="4" t="str">
        <f>+VLOOKUP($J2115,DATOS_PERSONAL!B:F,5,0)</f>
        <v>PALMERAS CARARABO S.A.</v>
      </c>
      <c r="O2115" s="4">
        <f>+VLOOKUP($A2115,DATOS_CAPACITACIONES!A:N,11)</f>
        <v>8</v>
      </c>
      <c r="P2115" s="4">
        <f>+VLOOKUP($A2115,DATOS_CAPACITACIONES!A:L,12)</f>
        <v>8</v>
      </c>
      <c r="Q2115" s="3">
        <f t="shared" si="33"/>
        <v>1</v>
      </c>
    </row>
    <row r="2116" spans="1:17" ht="34.5" customHeight="1" x14ac:dyDescent="0.25">
      <c r="A2116" s="2">
        <v>87</v>
      </c>
      <c r="B2116" s="4" t="str">
        <f>+VLOOKUP($A2116,DATOS_CAPACITACIONES!A:B,2,0)</f>
        <v>SST</v>
      </c>
      <c r="C2116" s="4" t="str">
        <f>+VLOOKUP($A2116,DATOS_CAPACITACIONES!A:C,3,0)</f>
        <v>Curso de manejo seguro de plaguicidas</v>
      </c>
      <c r="D2116" s="4">
        <f>+VLOOKUP($A2116,DATOS_CAPACITACIONES!A:D,4,0)</f>
        <v>0</v>
      </c>
      <c r="E2116" s="4" t="str">
        <f>+VLOOKUP($A2116,DATOS_CAPACITACIONES!A:E,5,0)</f>
        <v>Yaricel Parrado Ortega</v>
      </c>
      <c r="F2116" s="4" t="str">
        <f>+VLOOKUP($A2116,DATOS_CAPACITACIONES!A:F,6,0)</f>
        <v>Felipe Arias</v>
      </c>
      <c r="G2116" s="4" t="str">
        <f>+VLOOKUP($A2116,DATOS_CAPACITACIONES!A:G,7,0)</f>
        <v xml:space="preserve">Finca El Pilar </v>
      </c>
      <c r="H2116" s="5">
        <f>+VLOOKUP($A2116,DATOS_CAPACITACIONES!A:H,8,0)</f>
        <v>44468</v>
      </c>
      <c r="I2116" s="4">
        <f>+VLOOKUP($A2116,DATOS_CAPACITACIONES!A:I,9,0)</f>
        <v>1440</v>
      </c>
      <c r="J2116" s="2">
        <v>17267214</v>
      </c>
      <c r="K2116" s="4">
        <f>+VLOOKUP($J2116,DATOS_PERSONAL!B:C,2,0)</f>
        <v>1311</v>
      </c>
      <c r="L2116" s="4" t="str">
        <f>+VLOOKUP($J2116,DATOS_PERSONAL!B:D,3,0)</f>
        <v>JOSE ALVARO</v>
      </c>
      <c r="M2116" s="4" t="str">
        <f>+VLOOKUP($J2116,DATOS_PERSONAL!B:E,4,0)</f>
        <v xml:space="preserve">SUAREZ TRIVIÑO </v>
      </c>
      <c r="N2116" s="4" t="str">
        <f>+VLOOKUP($J2116,DATOS_PERSONAL!B:F,5,0)</f>
        <v>OROBERLÍN S.A.S.</v>
      </c>
      <c r="O2116" s="4">
        <f>+VLOOKUP($A2116,DATOS_CAPACITACIONES!A:N,11)</f>
        <v>26</v>
      </c>
      <c r="P2116" s="4">
        <f>+VLOOKUP($A2116,DATOS_CAPACITACIONES!A:L,12)</f>
        <v>26</v>
      </c>
      <c r="Q2116" s="3">
        <f t="shared" si="33"/>
        <v>1</v>
      </c>
    </row>
    <row r="2117" spans="1:17" ht="34.5" customHeight="1" x14ac:dyDescent="0.25">
      <c r="A2117" s="2">
        <v>87</v>
      </c>
      <c r="B2117" s="4" t="str">
        <f>+VLOOKUP($A2117,DATOS_CAPACITACIONES!A:B,2,0)</f>
        <v>SST</v>
      </c>
      <c r="C2117" s="4" t="str">
        <f>+VLOOKUP($A2117,DATOS_CAPACITACIONES!A:C,3,0)</f>
        <v>Curso de manejo seguro de plaguicidas</v>
      </c>
      <c r="D2117" s="4">
        <f>+VLOOKUP($A2117,DATOS_CAPACITACIONES!A:D,4,0)</f>
        <v>0</v>
      </c>
      <c r="E2117" s="4" t="str">
        <f>+VLOOKUP($A2117,DATOS_CAPACITACIONES!A:E,5,0)</f>
        <v>Yaricel Parrado Ortega</v>
      </c>
      <c r="F2117" s="4" t="str">
        <f>+VLOOKUP($A2117,DATOS_CAPACITACIONES!A:F,6,0)</f>
        <v>Felipe Arias</v>
      </c>
      <c r="G2117" s="4" t="str">
        <f>+VLOOKUP($A2117,DATOS_CAPACITACIONES!A:G,7,0)</f>
        <v xml:space="preserve">Finca El Pilar </v>
      </c>
      <c r="H2117" s="5">
        <f>+VLOOKUP($A2117,DATOS_CAPACITACIONES!A:H,8,0)</f>
        <v>44468</v>
      </c>
      <c r="I2117" s="4">
        <f>+VLOOKUP($A2117,DATOS_CAPACITACIONES!A:I,9,0)</f>
        <v>1440</v>
      </c>
      <c r="J2117" s="2">
        <v>1121866226</v>
      </c>
      <c r="K2117" s="4" t="str">
        <f>+VLOOKUP($J2117,DATOS_PERSONAL!B:C,2,0)</f>
        <v>N/A</v>
      </c>
      <c r="L2117" s="4" t="str">
        <f>+VLOOKUP($J2117,DATOS_PERSONAL!B:D,3,0)</f>
        <v xml:space="preserve"> JOHN ALEXANDER</v>
      </c>
      <c r="M2117" s="4" t="str">
        <f>+VLOOKUP($J2117,DATOS_PERSONAL!B:E,4,0)</f>
        <v>SANTANA MORALES</v>
      </c>
      <c r="N2117" s="4" t="str">
        <f>+VLOOKUP($J2117,DATOS_PERSONAL!B:F,5,0)</f>
        <v>PALMERAS CARARABO S.A.</v>
      </c>
      <c r="O2117" s="4">
        <f>+VLOOKUP($A2117,DATOS_CAPACITACIONES!A:N,11)</f>
        <v>26</v>
      </c>
      <c r="P2117" s="4">
        <f>+VLOOKUP($A2117,DATOS_CAPACITACIONES!A:L,12)</f>
        <v>26</v>
      </c>
      <c r="Q2117" s="3">
        <f t="shared" si="33"/>
        <v>1</v>
      </c>
    </row>
    <row r="2118" spans="1:17" ht="34.5" customHeight="1" x14ac:dyDescent="0.25">
      <c r="A2118" s="2">
        <v>87</v>
      </c>
      <c r="B2118" s="4" t="str">
        <f>+VLOOKUP($A2118,DATOS_CAPACITACIONES!A:B,2,0)</f>
        <v>SST</v>
      </c>
      <c r="C2118" s="4" t="str">
        <f>+VLOOKUP($A2118,DATOS_CAPACITACIONES!A:C,3,0)</f>
        <v>Curso de manejo seguro de plaguicidas</v>
      </c>
      <c r="D2118" s="4">
        <f>+VLOOKUP($A2118,DATOS_CAPACITACIONES!A:D,4,0)</f>
        <v>0</v>
      </c>
      <c r="E2118" s="4" t="str">
        <f>+VLOOKUP($A2118,DATOS_CAPACITACIONES!A:E,5,0)</f>
        <v>Yaricel Parrado Ortega</v>
      </c>
      <c r="F2118" s="4" t="str">
        <f>+VLOOKUP($A2118,DATOS_CAPACITACIONES!A:F,6,0)</f>
        <v>Felipe Arias</v>
      </c>
      <c r="G2118" s="4" t="str">
        <f>+VLOOKUP($A2118,DATOS_CAPACITACIONES!A:G,7,0)</f>
        <v xml:space="preserve">Finca El Pilar </v>
      </c>
      <c r="H2118" s="5">
        <f>+VLOOKUP($A2118,DATOS_CAPACITACIONES!A:H,8,0)</f>
        <v>44468</v>
      </c>
      <c r="I2118" s="4">
        <f>+VLOOKUP($A2118,DATOS_CAPACITACIONES!A:I,9,0)</f>
        <v>1440</v>
      </c>
      <c r="J2118" s="2">
        <v>25331999</v>
      </c>
      <c r="K2118" s="4">
        <f>+VLOOKUP($J2118,DATOS_PERSONAL!B:C,2,0)</f>
        <v>1121</v>
      </c>
      <c r="L2118" s="4" t="str">
        <f>+VLOOKUP($J2118,DATOS_PERSONAL!B:D,3,0)</f>
        <v xml:space="preserve">VICKY JIMENA </v>
      </c>
      <c r="M2118" s="4" t="str">
        <f>+VLOOKUP($J2118,DATOS_PERSONAL!B:E,4,0)</f>
        <v xml:space="preserve">SANDOVAL GOLU </v>
      </c>
      <c r="N2118" s="4" t="str">
        <f>+VLOOKUP($J2118,DATOS_PERSONAL!B:F,5,0)</f>
        <v>OROBERLÍN S.A.S.</v>
      </c>
      <c r="O2118" s="4">
        <f>+VLOOKUP($A2118,DATOS_CAPACITACIONES!A:N,11)</f>
        <v>26</v>
      </c>
      <c r="P2118" s="4">
        <f>+VLOOKUP($A2118,DATOS_CAPACITACIONES!A:L,12)</f>
        <v>26</v>
      </c>
      <c r="Q2118" s="3">
        <f t="shared" si="33"/>
        <v>1</v>
      </c>
    </row>
    <row r="2119" spans="1:17" ht="34.5" customHeight="1" x14ac:dyDescent="0.25">
      <c r="A2119" s="2">
        <v>87</v>
      </c>
      <c r="B2119" s="4" t="str">
        <f>+VLOOKUP($A2119,DATOS_CAPACITACIONES!A:B,2,0)</f>
        <v>SST</v>
      </c>
      <c r="C2119" s="4" t="str">
        <f>+VLOOKUP($A2119,DATOS_CAPACITACIONES!A:C,3,0)</f>
        <v>Curso de manejo seguro de plaguicidas</v>
      </c>
      <c r="D2119" s="4">
        <f>+VLOOKUP($A2119,DATOS_CAPACITACIONES!A:D,4,0)</f>
        <v>0</v>
      </c>
      <c r="E2119" s="4" t="str">
        <f>+VLOOKUP($A2119,DATOS_CAPACITACIONES!A:E,5,0)</f>
        <v>Yaricel Parrado Ortega</v>
      </c>
      <c r="F2119" s="4" t="str">
        <f>+VLOOKUP($A2119,DATOS_CAPACITACIONES!A:F,6,0)</f>
        <v>Felipe Arias</v>
      </c>
      <c r="G2119" s="4" t="str">
        <f>+VLOOKUP($A2119,DATOS_CAPACITACIONES!A:G,7,0)</f>
        <v xml:space="preserve">Finca El Pilar </v>
      </c>
      <c r="H2119" s="5">
        <f>+VLOOKUP($A2119,DATOS_CAPACITACIONES!A:H,8,0)</f>
        <v>44468</v>
      </c>
      <c r="I2119" s="4">
        <f>+VLOOKUP($A2119,DATOS_CAPACITACIONES!A:I,9,0)</f>
        <v>1440</v>
      </c>
      <c r="J2119" s="2">
        <v>40401255</v>
      </c>
      <c r="K2119" s="4">
        <f>+VLOOKUP($J2119,DATOS_PERSONAL!B:C,2,0)</f>
        <v>1034</v>
      </c>
      <c r="L2119" s="4" t="str">
        <f>+VLOOKUP($J2119,DATOS_PERSONAL!B:D,3,0)</f>
        <v>YUDY FERLAY</v>
      </c>
      <c r="M2119" s="4" t="str">
        <f>+VLOOKUP($J2119,DATOS_PERSONAL!B:E,4,0)</f>
        <v xml:space="preserve">ROMERO BERNAL </v>
      </c>
      <c r="N2119" s="4" t="str">
        <f>+VLOOKUP($J2119,DATOS_PERSONAL!B:F,5,0)</f>
        <v>OROBERLÍN S.A.S.</v>
      </c>
      <c r="O2119" s="4">
        <f>+VLOOKUP($A2119,DATOS_CAPACITACIONES!A:N,11)</f>
        <v>26</v>
      </c>
      <c r="P2119" s="4">
        <f>+VLOOKUP($A2119,DATOS_CAPACITACIONES!A:L,12)</f>
        <v>26</v>
      </c>
      <c r="Q2119" s="3">
        <f t="shared" si="33"/>
        <v>1</v>
      </c>
    </row>
    <row r="2120" spans="1:17" ht="34.5" customHeight="1" x14ac:dyDescent="0.25">
      <c r="A2120" s="2">
        <v>87</v>
      </c>
      <c r="B2120" s="4" t="str">
        <f>+VLOOKUP($A2120,DATOS_CAPACITACIONES!A:B,2,0)</f>
        <v>SST</v>
      </c>
      <c r="C2120" s="4" t="str">
        <f>+VLOOKUP($A2120,DATOS_CAPACITACIONES!A:C,3,0)</f>
        <v>Curso de manejo seguro de plaguicidas</v>
      </c>
      <c r="D2120" s="4">
        <f>+VLOOKUP($A2120,DATOS_CAPACITACIONES!A:D,4,0)</f>
        <v>0</v>
      </c>
      <c r="E2120" s="4" t="str">
        <f>+VLOOKUP($A2120,DATOS_CAPACITACIONES!A:E,5,0)</f>
        <v>Yaricel Parrado Ortega</v>
      </c>
      <c r="F2120" s="4" t="str">
        <f>+VLOOKUP($A2120,DATOS_CAPACITACIONES!A:F,6,0)</f>
        <v>Felipe Arias</v>
      </c>
      <c r="G2120" s="4" t="str">
        <f>+VLOOKUP($A2120,DATOS_CAPACITACIONES!A:G,7,0)</f>
        <v xml:space="preserve">Finca El Pilar </v>
      </c>
      <c r="H2120" s="5">
        <f>+VLOOKUP($A2120,DATOS_CAPACITACIONES!A:H,8,0)</f>
        <v>44468</v>
      </c>
      <c r="I2120" s="4">
        <f>+VLOOKUP($A2120,DATOS_CAPACITACIONES!A:I,9,0)</f>
        <v>1440</v>
      </c>
      <c r="J2120" s="2">
        <v>1122132486</v>
      </c>
      <c r="K2120" s="4">
        <f>+VLOOKUP($J2120,DATOS_PERSONAL!B:C,2,0)</f>
        <v>1216</v>
      </c>
      <c r="L2120" s="4" t="str">
        <f>+VLOOKUP($J2120,DATOS_PERSONAL!B:D,3,0)</f>
        <v xml:space="preserve"> LAURA MARCELA</v>
      </c>
      <c r="M2120" s="4" t="str">
        <f>+VLOOKUP($J2120,DATOS_PERSONAL!B:E,4,0)</f>
        <v>ROJAS GARCIA</v>
      </c>
      <c r="N2120" s="4" t="str">
        <f>+VLOOKUP($J2120,DATOS_PERSONAL!B:F,5,0)</f>
        <v>OROBERLÍN S.A.S.</v>
      </c>
      <c r="O2120" s="4">
        <f>+VLOOKUP($A2120,DATOS_CAPACITACIONES!A:N,11)</f>
        <v>26</v>
      </c>
      <c r="P2120" s="4">
        <f>+VLOOKUP($A2120,DATOS_CAPACITACIONES!A:L,12)</f>
        <v>26</v>
      </c>
      <c r="Q2120" s="3">
        <f t="shared" si="33"/>
        <v>1</v>
      </c>
    </row>
    <row r="2121" spans="1:17" ht="34.5" customHeight="1" x14ac:dyDescent="0.25">
      <c r="A2121" s="2">
        <v>87</v>
      </c>
      <c r="B2121" s="4" t="str">
        <f>+VLOOKUP($A2121,DATOS_CAPACITACIONES!A:B,2,0)</f>
        <v>SST</v>
      </c>
      <c r="C2121" s="4" t="str">
        <f>+VLOOKUP($A2121,DATOS_CAPACITACIONES!A:C,3,0)</f>
        <v>Curso de manejo seguro de plaguicidas</v>
      </c>
      <c r="D2121" s="4">
        <f>+VLOOKUP($A2121,DATOS_CAPACITACIONES!A:D,4,0)</f>
        <v>0</v>
      </c>
      <c r="E2121" s="4" t="str">
        <f>+VLOOKUP($A2121,DATOS_CAPACITACIONES!A:E,5,0)</f>
        <v>Yaricel Parrado Ortega</v>
      </c>
      <c r="F2121" s="4" t="str">
        <f>+VLOOKUP($A2121,DATOS_CAPACITACIONES!A:F,6,0)</f>
        <v>Felipe Arias</v>
      </c>
      <c r="G2121" s="4" t="str">
        <f>+VLOOKUP($A2121,DATOS_CAPACITACIONES!A:G,7,0)</f>
        <v xml:space="preserve">Finca El Pilar </v>
      </c>
      <c r="H2121" s="5">
        <f>+VLOOKUP($A2121,DATOS_CAPACITACIONES!A:H,8,0)</f>
        <v>44468</v>
      </c>
      <c r="I2121" s="4">
        <f>+VLOOKUP($A2121,DATOS_CAPACITACIONES!A:I,9,0)</f>
        <v>1440</v>
      </c>
      <c r="J2121" s="2">
        <v>16882469</v>
      </c>
      <c r="K2121" s="4" t="str">
        <f>+VLOOKUP($J2121,DATOS_PERSONAL!B:C,2,0)</f>
        <v>N/A</v>
      </c>
      <c r="L2121" s="4" t="str">
        <f>+VLOOKUP($J2121,DATOS_PERSONAL!B:D,3,0)</f>
        <v xml:space="preserve"> WEIMAR</v>
      </c>
      <c r="M2121" s="4" t="str">
        <f>+VLOOKUP($J2121,DATOS_PERSONAL!B:E,4,0)</f>
        <v>PEÑA MOSQUERA</v>
      </c>
      <c r="N2121" s="4" t="str">
        <f>+VLOOKUP($J2121,DATOS_PERSONAL!B:F,5,0)</f>
        <v>PALMERAS CARARABO S.A.</v>
      </c>
      <c r="O2121" s="4">
        <f>+VLOOKUP($A2121,DATOS_CAPACITACIONES!A:N,11)</f>
        <v>26</v>
      </c>
      <c r="P2121" s="4">
        <f>+VLOOKUP($A2121,DATOS_CAPACITACIONES!A:L,12)</f>
        <v>26</v>
      </c>
      <c r="Q2121" s="3">
        <f t="shared" si="33"/>
        <v>1</v>
      </c>
    </row>
    <row r="2122" spans="1:17" ht="34.5" customHeight="1" x14ac:dyDescent="0.25">
      <c r="A2122" s="2">
        <v>87</v>
      </c>
      <c r="B2122" s="4" t="str">
        <f>+VLOOKUP($A2122,DATOS_CAPACITACIONES!A:B,2,0)</f>
        <v>SST</v>
      </c>
      <c r="C2122" s="4" t="str">
        <f>+VLOOKUP($A2122,DATOS_CAPACITACIONES!A:C,3,0)</f>
        <v>Curso de manejo seguro de plaguicidas</v>
      </c>
      <c r="D2122" s="4">
        <f>+VLOOKUP($A2122,DATOS_CAPACITACIONES!A:D,4,0)</f>
        <v>0</v>
      </c>
      <c r="E2122" s="4" t="str">
        <f>+VLOOKUP($A2122,DATOS_CAPACITACIONES!A:E,5,0)</f>
        <v>Yaricel Parrado Ortega</v>
      </c>
      <c r="F2122" s="4" t="str">
        <f>+VLOOKUP($A2122,DATOS_CAPACITACIONES!A:F,6,0)</f>
        <v>Felipe Arias</v>
      </c>
      <c r="G2122" s="4" t="str">
        <f>+VLOOKUP($A2122,DATOS_CAPACITACIONES!A:G,7,0)</f>
        <v xml:space="preserve">Finca El Pilar </v>
      </c>
      <c r="H2122" s="5">
        <f>+VLOOKUP($A2122,DATOS_CAPACITACIONES!A:H,8,0)</f>
        <v>44468</v>
      </c>
      <c r="I2122" s="4">
        <f>+VLOOKUP($A2122,DATOS_CAPACITACIONES!A:I,9,0)</f>
        <v>1440</v>
      </c>
      <c r="J2122" s="2">
        <v>1123116129</v>
      </c>
      <c r="K2122" s="4">
        <f>+VLOOKUP($J2122,DATOS_PERSONAL!B:C,2,0)</f>
        <v>1090</v>
      </c>
      <c r="L2122" s="4" t="str">
        <f>+VLOOKUP($J2122,DATOS_PERSONAL!B:D,3,0)</f>
        <v>JUAN ESTEBAN</v>
      </c>
      <c r="M2122" s="4" t="str">
        <f>+VLOOKUP($J2122,DATOS_PERSONAL!B:E,4,0)</f>
        <v xml:space="preserve">ORTIZ </v>
      </c>
      <c r="N2122" s="4" t="str">
        <f>+VLOOKUP($J2122,DATOS_PERSONAL!B:F,5,0)</f>
        <v>OROBERLÍN S.A.S.</v>
      </c>
      <c r="O2122" s="4">
        <f>+VLOOKUP($A2122,DATOS_CAPACITACIONES!A:N,11)</f>
        <v>26</v>
      </c>
      <c r="P2122" s="4">
        <f>+VLOOKUP($A2122,DATOS_CAPACITACIONES!A:L,12)</f>
        <v>26</v>
      </c>
      <c r="Q2122" s="3">
        <f t="shared" si="33"/>
        <v>1</v>
      </c>
    </row>
    <row r="2123" spans="1:17" ht="34.5" customHeight="1" x14ac:dyDescent="0.25">
      <c r="A2123" s="2">
        <v>87</v>
      </c>
      <c r="B2123" s="4" t="str">
        <f>+VLOOKUP($A2123,DATOS_CAPACITACIONES!A:B,2,0)</f>
        <v>SST</v>
      </c>
      <c r="C2123" s="4" t="str">
        <f>+VLOOKUP($A2123,DATOS_CAPACITACIONES!A:C,3,0)</f>
        <v>Curso de manejo seguro de plaguicidas</v>
      </c>
      <c r="D2123" s="4">
        <f>+VLOOKUP($A2123,DATOS_CAPACITACIONES!A:D,4,0)</f>
        <v>0</v>
      </c>
      <c r="E2123" s="4" t="str">
        <f>+VLOOKUP($A2123,DATOS_CAPACITACIONES!A:E,5,0)</f>
        <v>Yaricel Parrado Ortega</v>
      </c>
      <c r="F2123" s="4" t="str">
        <f>+VLOOKUP($A2123,DATOS_CAPACITACIONES!A:F,6,0)</f>
        <v>Felipe Arias</v>
      </c>
      <c r="G2123" s="4" t="str">
        <f>+VLOOKUP($A2123,DATOS_CAPACITACIONES!A:G,7,0)</f>
        <v xml:space="preserve">Finca El Pilar </v>
      </c>
      <c r="H2123" s="5">
        <f>+VLOOKUP($A2123,DATOS_CAPACITACIONES!A:H,8,0)</f>
        <v>44468</v>
      </c>
      <c r="I2123" s="4">
        <f>+VLOOKUP($A2123,DATOS_CAPACITACIONES!A:I,9,0)</f>
        <v>1440</v>
      </c>
      <c r="J2123" s="2">
        <v>31031695</v>
      </c>
      <c r="K2123" s="4">
        <f>+VLOOKUP($J2123,DATOS_PERSONAL!B:C,2,0)</f>
        <v>1422</v>
      </c>
      <c r="L2123" s="4" t="str">
        <f>+VLOOKUP($J2123,DATOS_PERSONAL!B:D,3,0)</f>
        <v>ANA ELIZABETH</v>
      </c>
      <c r="M2123" s="4" t="str">
        <f>+VLOOKUP($J2123,DATOS_PERSONAL!B:E,4,0)</f>
        <v>ORTIZ</v>
      </c>
      <c r="N2123" s="4" t="str">
        <f>+VLOOKUP($J2123,DATOS_PERSONAL!B:F,5,0)</f>
        <v>OROBERLÍN S.A.S.</v>
      </c>
      <c r="O2123" s="4">
        <f>+VLOOKUP($A2123,DATOS_CAPACITACIONES!A:N,11)</f>
        <v>26</v>
      </c>
      <c r="P2123" s="4">
        <f>+VLOOKUP($A2123,DATOS_CAPACITACIONES!A:L,12)</f>
        <v>26</v>
      </c>
      <c r="Q2123" s="3">
        <f t="shared" si="33"/>
        <v>1</v>
      </c>
    </row>
    <row r="2124" spans="1:17" ht="34.5" customHeight="1" x14ac:dyDescent="0.25">
      <c r="A2124" s="2">
        <v>87</v>
      </c>
      <c r="B2124" s="4" t="str">
        <f>+VLOOKUP($A2124,DATOS_CAPACITACIONES!A:B,2,0)</f>
        <v>SST</v>
      </c>
      <c r="C2124" s="4" t="str">
        <f>+VLOOKUP($A2124,DATOS_CAPACITACIONES!A:C,3,0)</f>
        <v>Curso de manejo seguro de plaguicidas</v>
      </c>
      <c r="D2124" s="4">
        <f>+VLOOKUP($A2124,DATOS_CAPACITACIONES!A:D,4,0)</f>
        <v>0</v>
      </c>
      <c r="E2124" s="4" t="str">
        <f>+VLOOKUP($A2124,DATOS_CAPACITACIONES!A:E,5,0)</f>
        <v>Yaricel Parrado Ortega</v>
      </c>
      <c r="F2124" s="4" t="str">
        <f>+VLOOKUP($A2124,DATOS_CAPACITACIONES!A:F,6,0)</f>
        <v>Felipe Arias</v>
      </c>
      <c r="G2124" s="4" t="str">
        <f>+VLOOKUP($A2124,DATOS_CAPACITACIONES!A:G,7,0)</f>
        <v xml:space="preserve">Finca El Pilar </v>
      </c>
      <c r="H2124" s="5">
        <f>+VLOOKUP($A2124,DATOS_CAPACITACIONES!A:H,8,0)</f>
        <v>44468</v>
      </c>
      <c r="I2124" s="4">
        <f>+VLOOKUP($A2124,DATOS_CAPACITACIONES!A:I,9,0)</f>
        <v>1440</v>
      </c>
      <c r="J2124" s="2">
        <v>40328103</v>
      </c>
      <c r="K2124" s="4">
        <f>+VLOOKUP($J2124,DATOS_PERSONAL!B:C,2,0)</f>
        <v>1030</v>
      </c>
      <c r="L2124" s="4" t="str">
        <f>+VLOOKUP($J2124,DATOS_PERSONAL!B:D,3,0)</f>
        <v>DORYS ADRIANA</v>
      </c>
      <c r="M2124" s="4" t="str">
        <f>+VLOOKUP($J2124,DATOS_PERSONAL!B:E,4,0)</f>
        <v xml:space="preserve">MORENO SANCHEZ </v>
      </c>
      <c r="N2124" s="4" t="str">
        <f>+VLOOKUP($J2124,DATOS_PERSONAL!B:F,5,0)</f>
        <v>OROBERLÍN S.A.S.</v>
      </c>
      <c r="O2124" s="4">
        <f>+VLOOKUP($A2124,DATOS_CAPACITACIONES!A:N,11)</f>
        <v>26</v>
      </c>
      <c r="P2124" s="4">
        <f>+VLOOKUP($A2124,DATOS_CAPACITACIONES!A:L,12)</f>
        <v>26</v>
      </c>
      <c r="Q2124" s="3">
        <f t="shared" si="33"/>
        <v>1</v>
      </c>
    </row>
    <row r="2125" spans="1:17" ht="34.5" customHeight="1" x14ac:dyDescent="0.25">
      <c r="A2125" s="2">
        <v>87</v>
      </c>
      <c r="B2125" s="4" t="str">
        <f>+VLOOKUP($A2125,DATOS_CAPACITACIONES!A:B,2,0)</f>
        <v>SST</v>
      </c>
      <c r="C2125" s="4" t="str">
        <f>+VLOOKUP($A2125,DATOS_CAPACITACIONES!A:C,3,0)</f>
        <v>Curso de manejo seguro de plaguicidas</v>
      </c>
      <c r="D2125" s="4">
        <f>+VLOOKUP($A2125,DATOS_CAPACITACIONES!A:D,4,0)</f>
        <v>0</v>
      </c>
      <c r="E2125" s="4" t="str">
        <f>+VLOOKUP($A2125,DATOS_CAPACITACIONES!A:E,5,0)</f>
        <v>Yaricel Parrado Ortega</v>
      </c>
      <c r="F2125" s="4" t="str">
        <f>+VLOOKUP($A2125,DATOS_CAPACITACIONES!A:F,6,0)</f>
        <v>Felipe Arias</v>
      </c>
      <c r="G2125" s="4" t="str">
        <f>+VLOOKUP($A2125,DATOS_CAPACITACIONES!A:G,7,0)</f>
        <v xml:space="preserve">Finca El Pilar </v>
      </c>
      <c r="H2125" s="5">
        <f>+VLOOKUP($A2125,DATOS_CAPACITACIONES!A:H,8,0)</f>
        <v>44468</v>
      </c>
      <c r="I2125" s="4">
        <f>+VLOOKUP($A2125,DATOS_CAPACITACIONES!A:I,9,0)</f>
        <v>1440</v>
      </c>
      <c r="J2125" s="2">
        <v>40404467</v>
      </c>
      <c r="K2125" s="4">
        <f>+VLOOKUP($J2125,DATOS_PERSONAL!B:C,2,0)</f>
        <v>1029</v>
      </c>
      <c r="L2125" s="4" t="str">
        <f>+VLOOKUP($J2125,DATOS_PERSONAL!B:D,3,0)</f>
        <v>BLANCA MARINELLA</v>
      </c>
      <c r="M2125" s="4" t="str">
        <f>+VLOOKUP($J2125,DATOS_PERSONAL!B:E,4,0)</f>
        <v xml:space="preserve">MORENO SANCHEZ </v>
      </c>
      <c r="N2125" s="4" t="str">
        <f>+VLOOKUP($J2125,DATOS_PERSONAL!B:F,5,0)</f>
        <v>OROBERLÍN S.A.S.</v>
      </c>
      <c r="O2125" s="4">
        <f>+VLOOKUP($A2125,DATOS_CAPACITACIONES!A:N,11)</f>
        <v>26</v>
      </c>
      <c r="P2125" s="4">
        <f>+VLOOKUP($A2125,DATOS_CAPACITACIONES!A:L,12)</f>
        <v>26</v>
      </c>
      <c r="Q2125" s="3">
        <f t="shared" si="33"/>
        <v>1</v>
      </c>
    </row>
    <row r="2126" spans="1:17" ht="34.5" customHeight="1" x14ac:dyDescent="0.25">
      <c r="A2126" s="2">
        <v>87</v>
      </c>
      <c r="B2126" s="4" t="str">
        <f>+VLOOKUP($A2126,DATOS_CAPACITACIONES!A:B,2,0)</f>
        <v>SST</v>
      </c>
      <c r="C2126" s="4" t="str">
        <f>+VLOOKUP($A2126,DATOS_CAPACITACIONES!A:C,3,0)</f>
        <v>Curso de manejo seguro de plaguicidas</v>
      </c>
      <c r="D2126" s="4">
        <f>+VLOOKUP($A2126,DATOS_CAPACITACIONES!A:D,4,0)</f>
        <v>0</v>
      </c>
      <c r="E2126" s="4" t="str">
        <f>+VLOOKUP($A2126,DATOS_CAPACITACIONES!A:E,5,0)</f>
        <v>Yaricel Parrado Ortega</v>
      </c>
      <c r="F2126" s="4" t="str">
        <f>+VLOOKUP($A2126,DATOS_CAPACITACIONES!A:F,6,0)</f>
        <v>Felipe Arias</v>
      </c>
      <c r="G2126" s="4" t="str">
        <f>+VLOOKUP($A2126,DATOS_CAPACITACIONES!A:G,7,0)</f>
        <v xml:space="preserve">Finca El Pilar </v>
      </c>
      <c r="H2126" s="5">
        <f>+VLOOKUP($A2126,DATOS_CAPACITACIONES!A:H,8,0)</f>
        <v>44468</v>
      </c>
      <c r="I2126" s="4">
        <f>+VLOOKUP($A2126,DATOS_CAPACITACIONES!A:I,9,0)</f>
        <v>1440</v>
      </c>
      <c r="J2126" s="2">
        <v>1121890868</v>
      </c>
      <c r="K2126" s="4" t="str">
        <f>+VLOOKUP($J2126,DATOS_PERSONAL!B:C,2,0)</f>
        <v>N/A</v>
      </c>
      <c r="L2126" s="4" t="str">
        <f>+VLOOKUP($J2126,DATOS_PERSONAL!B:D,3,0)</f>
        <v>JAIME</v>
      </c>
      <c r="M2126" s="4" t="str">
        <f>+VLOOKUP($J2126,DATOS_PERSONAL!B:E,4,0)</f>
        <v>LOZADA</v>
      </c>
      <c r="N2126" s="4" t="str">
        <f>+VLOOKUP($J2126,DATOS_PERSONAL!B:F,5,0)</f>
        <v>PALMERAS CARARABO S.A.</v>
      </c>
      <c r="O2126" s="4">
        <f>+VLOOKUP($A2126,DATOS_CAPACITACIONES!A:N,11)</f>
        <v>26</v>
      </c>
      <c r="P2126" s="4">
        <f>+VLOOKUP($A2126,DATOS_CAPACITACIONES!A:L,12)</f>
        <v>26</v>
      </c>
      <c r="Q2126" s="3">
        <f t="shared" si="33"/>
        <v>1</v>
      </c>
    </row>
    <row r="2127" spans="1:17" ht="34.5" customHeight="1" x14ac:dyDescent="0.25">
      <c r="A2127" s="2">
        <v>87</v>
      </c>
      <c r="B2127" s="4" t="str">
        <f>+VLOOKUP($A2127,DATOS_CAPACITACIONES!A:B,2,0)</f>
        <v>SST</v>
      </c>
      <c r="C2127" s="4" t="str">
        <f>+VLOOKUP($A2127,DATOS_CAPACITACIONES!A:C,3,0)</f>
        <v>Curso de manejo seguro de plaguicidas</v>
      </c>
      <c r="D2127" s="4">
        <f>+VLOOKUP($A2127,DATOS_CAPACITACIONES!A:D,4,0)</f>
        <v>0</v>
      </c>
      <c r="E2127" s="4" t="str">
        <f>+VLOOKUP($A2127,DATOS_CAPACITACIONES!A:E,5,0)</f>
        <v>Yaricel Parrado Ortega</v>
      </c>
      <c r="F2127" s="4" t="str">
        <f>+VLOOKUP($A2127,DATOS_CAPACITACIONES!A:F,6,0)</f>
        <v>Felipe Arias</v>
      </c>
      <c r="G2127" s="4" t="str">
        <f>+VLOOKUP($A2127,DATOS_CAPACITACIONES!A:G,7,0)</f>
        <v xml:space="preserve">Finca El Pilar </v>
      </c>
      <c r="H2127" s="5">
        <f>+VLOOKUP($A2127,DATOS_CAPACITACIONES!A:H,8,0)</f>
        <v>44468</v>
      </c>
      <c r="I2127" s="4">
        <f>+VLOOKUP($A2127,DATOS_CAPACITACIONES!A:I,9,0)</f>
        <v>1440</v>
      </c>
      <c r="J2127" s="2">
        <v>1143826359</v>
      </c>
      <c r="K2127" s="4" t="str">
        <f>+VLOOKUP($J2127,DATOS_PERSONAL!B:C,2,0)</f>
        <v>N/A</v>
      </c>
      <c r="L2127" s="4" t="str">
        <f>+VLOOKUP($J2127,DATOS_PERSONAL!B:D,3,0)</f>
        <v>ANDERSON</v>
      </c>
      <c r="M2127" s="4" t="str">
        <f>+VLOOKUP($J2127,DATOS_PERSONAL!B:E,4,0)</f>
        <v xml:space="preserve">LARRAHONDO MARTINEZ </v>
      </c>
      <c r="N2127" s="4" t="str">
        <f>+VLOOKUP($J2127,DATOS_PERSONAL!B:F,5,0)</f>
        <v>PALMERAS CARARABO S.A.</v>
      </c>
      <c r="O2127" s="4">
        <f>+VLOOKUP($A2127,DATOS_CAPACITACIONES!A:N,11)</f>
        <v>26</v>
      </c>
      <c r="P2127" s="4">
        <f>+VLOOKUP($A2127,DATOS_CAPACITACIONES!A:L,12)</f>
        <v>26</v>
      </c>
      <c r="Q2127" s="3">
        <f t="shared" si="33"/>
        <v>1</v>
      </c>
    </row>
    <row r="2128" spans="1:17" ht="34.5" customHeight="1" x14ac:dyDescent="0.25">
      <c r="A2128" s="2">
        <v>87</v>
      </c>
      <c r="B2128" s="4" t="str">
        <f>+VLOOKUP($A2128,DATOS_CAPACITACIONES!A:B,2,0)</f>
        <v>SST</v>
      </c>
      <c r="C2128" s="4" t="str">
        <f>+VLOOKUP($A2128,DATOS_CAPACITACIONES!A:C,3,0)</f>
        <v>Curso de manejo seguro de plaguicidas</v>
      </c>
      <c r="D2128" s="4">
        <f>+VLOOKUP($A2128,DATOS_CAPACITACIONES!A:D,4,0)</f>
        <v>0</v>
      </c>
      <c r="E2128" s="4" t="str">
        <f>+VLOOKUP($A2128,DATOS_CAPACITACIONES!A:E,5,0)</f>
        <v>Yaricel Parrado Ortega</v>
      </c>
      <c r="F2128" s="4" t="str">
        <f>+VLOOKUP($A2128,DATOS_CAPACITACIONES!A:F,6,0)</f>
        <v>Felipe Arias</v>
      </c>
      <c r="G2128" s="4" t="str">
        <f>+VLOOKUP($A2128,DATOS_CAPACITACIONES!A:G,7,0)</f>
        <v xml:space="preserve">Finca El Pilar </v>
      </c>
      <c r="H2128" s="5">
        <f>+VLOOKUP($A2128,DATOS_CAPACITACIONES!A:H,8,0)</f>
        <v>44468</v>
      </c>
      <c r="I2128" s="4">
        <f>+VLOOKUP($A2128,DATOS_CAPACITACIONES!A:I,9,0)</f>
        <v>1440</v>
      </c>
      <c r="J2128" s="2">
        <v>1119888284</v>
      </c>
      <c r="K2128" s="4" t="str">
        <f>+VLOOKUP($J2128,DATOS_PERSONAL!B:C,2,0)</f>
        <v>N/A</v>
      </c>
      <c r="L2128" s="4" t="str">
        <f>+VLOOKUP($J2128,DATOS_PERSONAL!B:D,3,0)</f>
        <v>OSCAR</v>
      </c>
      <c r="M2128" s="4" t="str">
        <f>+VLOOKUP($J2128,DATOS_PERSONAL!B:E,4,0)</f>
        <v>JARAMILLO RODRIGUEZ</v>
      </c>
      <c r="N2128" s="4" t="str">
        <f>+VLOOKUP($J2128,DATOS_PERSONAL!B:F,5,0)</f>
        <v>PALMERAS CARARABO S.A.</v>
      </c>
      <c r="O2128" s="4">
        <f>+VLOOKUP($A2128,DATOS_CAPACITACIONES!A:N,11)</f>
        <v>26</v>
      </c>
      <c r="P2128" s="4">
        <f>+VLOOKUP($A2128,DATOS_CAPACITACIONES!A:L,12)</f>
        <v>26</v>
      </c>
      <c r="Q2128" s="3">
        <f t="shared" si="33"/>
        <v>1</v>
      </c>
    </row>
    <row r="2129" spans="1:17" ht="34.5" customHeight="1" x14ac:dyDescent="0.25">
      <c r="A2129" s="2">
        <v>87</v>
      </c>
      <c r="B2129" s="4" t="str">
        <f>+VLOOKUP($A2129,DATOS_CAPACITACIONES!A:B,2,0)</f>
        <v>SST</v>
      </c>
      <c r="C2129" s="4" t="str">
        <f>+VLOOKUP($A2129,DATOS_CAPACITACIONES!A:C,3,0)</f>
        <v>Curso de manejo seguro de plaguicidas</v>
      </c>
      <c r="D2129" s="4">
        <f>+VLOOKUP($A2129,DATOS_CAPACITACIONES!A:D,4,0)</f>
        <v>0</v>
      </c>
      <c r="E2129" s="4" t="str">
        <f>+VLOOKUP($A2129,DATOS_CAPACITACIONES!A:E,5,0)</f>
        <v>Yaricel Parrado Ortega</v>
      </c>
      <c r="F2129" s="4" t="str">
        <f>+VLOOKUP($A2129,DATOS_CAPACITACIONES!A:F,6,0)</f>
        <v>Felipe Arias</v>
      </c>
      <c r="G2129" s="4" t="str">
        <f>+VLOOKUP($A2129,DATOS_CAPACITACIONES!A:G,7,0)</f>
        <v xml:space="preserve">Finca El Pilar </v>
      </c>
      <c r="H2129" s="5">
        <f>+VLOOKUP($A2129,DATOS_CAPACITACIONES!A:H,8,0)</f>
        <v>44468</v>
      </c>
      <c r="I2129" s="4">
        <f>+VLOOKUP($A2129,DATOS_CAPACITACIONES!A:I,9,0)</f>
        <v>1440</v>
      </c>
      <c r="J2129" s="2">
        <v>1121911429</v>
      </c>
      <c r="K2129" s="4">
        <f>+VLOOKUP($J2129,DATOS_PERSONAL!B:C,2,0)</f>
        <v>1037</v>
      </c>
      <c r="L2129" s="4" t="str">
        <f>+VLOOKUP($J2129,DATOS_PERSONAL!B:D,3,0)</f>
        <v>JYMMY ALEXANDER</v>
      </c>
      <c r="M2129" s="4" t="str">
        <f>+VLOOKUP($J2129,DATOS_PERSONAL!B:E,4,0)</f>
        <v xml:space="preserve">HERNANDEZ MORENO  </v>
      </c>
      <c r="N2129" s="4" t="str">
        <f>+VLOOKUP($J2129,DATOS_PERSONAL!B:F,5,0)</f>
        <v>OROBERLÍN S.A.S.</v>
      </c>
      <c r="O2129" s="4">
        <f>+VLOOKUP($A2129,DATOS_CAPACITACIONES!A:N,11)</f>
        <v>26</v>
      </c>
      <c r="P2129" s="4">
        <f>+VLOOKUP($A2129,DATOS_CAPACITACIONES!A:L,12)</f>
        <v>26</v>
      </c>
      <c r="Q2129" s="3">
        <f t="shared" si="33"/>
        <v>1</v>
      </c>
    </row>
    <row r="2130" spans="1:17" ht="34.5" customHeight="1" x14ac:dyDescent="0.25">
      <c r="A2130" s="2">
        <v>87</v>
      </c>
      <c r="B2130" s="4" t="str">
        <f>+VLOOKUP($A2130,DATOS_CAPACITACIONES!A:B,2,0)</f>
        <v>SST</v>
      </c>
      <c r="C2130" s="4" t="str">
        <f>+VLOOKUP($A2130,DATOS_CAPACITACIONES!A:C,3,0)</f>
        <v>Curso de manejo seguro de plaguicidas</v>
      </c>
      <c r="D2130" s="4">
        <f>+VLOOKUP($A2130,DATOS_CAPACITACIONES!A:D,4,0)</f>
        <v>0</v>
      </c>
      <c r="E2130" s="4" t="str">
        <f>+VLOOKUP($A2130,DATOS_CAPACITACIONES!A:E,5,0)</f>
        <v>Yaricel Parrado Ortega</v>
      </c>
      <c r="F2130" s="4" t="str">
        <f>+VLOOKUP($A2130,DATOS_CAPACITACIONES!A:F,6,0)</f>
        <v>Felipe Arias</v>
      </c>
      <c r="G2130" s="4" t="str">
        <f>+VLOOKUP($A2130,DATOS_CAPACITACIONES!A:G,7,0)</f>
        <v xml:space="preserve">Finca El Pilar </v>
      </c>
      <c r="H2130" s="5">
        <f>+VLOOKUP($A2130,DATOS_CAPACITACIONES!A:H,8,0)</f>
        <v>44468</v>
      </c>
      <c r="I2130" s="4">
        <f>+VLOOKUP($A2130,DATOS_CAPACITACIONES!A:I,9,0)</f>
        <v>1440</v>
      </c>
      <c r="J2130" s="2">
        <v>1007329990</v>
      </c>
      <c r="K2130" s="4">
        <f>+VLOOKUP($J2130,DATOS_PERSONAL!B:C,2,0)</f>
        <v>1101</v>
      </c>
      <c r="L2130" s="4" t="str">
        <f>+VLOOKUP($J2130,DATOS_PERSONAL!B:D,3,0)</f>
        <v>ADRIANA</v>
      </c>
      <c r="M2130" s="4" t="str">
        <f>+VLOOKUP($J2130,DATOS_PERSONAL!B:E,4,0)</f>
        <v xml:space="preserve">HERNANDEZ LONDOÑO </v>
      </c>
      <c r="N2130" s="4" t="str">
        <f>+VLOOKUP($J2130,DATOS_PERSONAL!B:F,5,0)</f>
        <v>OROBERLÍN S.A.S.</v>
      </c>
      <c r="O2130" s="4">
        <f>+VLOOKUP($A2130,DATOS_CAPACITACIONES!A:N,11)</f>
        <v>26</v>
      </c>
      <c r="P2130" s="4">
        <f>+VLOOKUP($A2130,DATOS_CAPACITACIONES!A:L,12)</f>
        <v>26</v>
      </c>
      <c r="Q2130" s="3">
        <f t="shared" si="33"/>
        <v>1</v>
      </c>
    </row>
    <row r="2131" spans="1:17" ht="34.5" customHeight="1" x14ac:dyDescent="0.25">
      <c r="A2131" s="2">
        <v>87</v>
      </c>
      <c r="B2131" s="4" t="str">
        <f>+VLOOKUP($A2131,DATOS_CAPACITACIONES!A:B,2,0)</f>
        <v>SST</v>
      </c>
      <c r="C2131" s="4" t="str">
        <f>+VLOOKUP($A2131,DATOS_CAPACITACIONES!A:C,3,0)</f>
        <v>Curso de manejo seguro de plaguicidas</v>
      </c>
      <c r="D2131" s="4">
        <f>+VLOOKUP($A2131,DATOS_CAPACITACIONES!A:D,4,0)</f>
        <v>0</v>
      </c>
      <c r="E2131" s="4" t="str">
        <f>+VLOOKUP($A2131,DATOS_CAPACITACIONES!A:E,5,0)</f>
        <v>Yaricel Parrado Ortega</v>
      </c>
      <c r="F2131" s="4" t="str">
        <f>+VLOOKUP($A2131,DATOS_CAPACITACIONES!A:F,6,0)</f>
        <v>Felipe Arias</v>
      </c>
      <c r="G2131" s="4" t="str">
        <f>+VLOOKUP($A2131,DATOS_CAPACITACIONES!A:G,7,0)</f>
        <v xml:space="preserve">Finca El Pilar </v>
      </c>
      <c r="H2131" s="5">
        <f>+VLOOKUP($A2131,DATOS_CAPACITACIONES!A:H,8,0)</f>
        <v>44468</v>
      </c>
      <c r="I2131" s="4">
        <f>+VLOOKUP($A2131,DATOS_CAPACITACIONES!A:I,9,0)</f>
        <v>1440</v>
      </c>
      <c r="J2131" s="2">
        <v>1123115110</v>
      </c>
      <c r="K2131" s="4">
        <f>+VLOOKUP($J2131,DATOS_PERSONAL!B:C,2,0)</f>
        <v>1371</v>
      </c>
      <c r="L2131" s="4" t="str">
        <f>+VLOOKUP($J2131,DATOS_PERSONAL!B:D,3,0)</f>
        <v>MARINELLY</v>
      </c>
      <c r="M2131" s="4" t="str">
        <f>+VLOOKUP($J2131,DATOS_PERSONAL!B:E,4,0)</f>
        <v xml:space="preserve">HERNANDEZ JILGUERO </v>
      </c>
      <c r="N2131" s="4" t="str">
        <f>+VLOOKUP($J2131,DATOS_PERSONAL!B:F,5,0)</f>
        <v>OROBERLÍN S.A.S.</v>
      </c>
      <c r="O2131" s="4">
        <f>+VLOOKUP($A2131,DATOS_CAPACITACIONES!A:N,11)</f>
        <v>26</v>
      </c>
      <c r="P2131" s="4">
        <f>+VLOOKUP($A2131,DATOS_CAPACITACIONES!A:L,12)</f>
        <v>26</v>
      </c>
      <c r="Q2131" s="3">
        <f t="shared" si="33"/>
        <v>1</v>
      </c>
    </row>
    <row r="2132" spans="1:17" ht="34.5" customHeight="1" x14ac:dyDescent="0.25">
      <c r="A2132" s="2">
        <v>87</v>
      </c>
      <c r="B2132" s="4" t="str">
        <f>+VLOOKUP($A2132,DATOS_CAPACITACIONES!A:B,2,0)</f>
        <v>SST</v>
      </c>
      <c r="C2132" s="4" t="str">
        <f>+VLOOKUP($A2132,DATOS_CAPACITACIONES!A:C,3,0)</f>
        <v>Curso de manejo seguro de plaguicidas</v>
      </c>
      <c r="D2132" s="4">
        <f>+VLOOKUP($A2132,DATOS_CAPACITACIONES!A:D,4,0)</f>
        <v>0</v>
      </c>
      <c r="E2132" s="4" t="str">
        <f>+VLOOKUP($A2132,DATOS_CAPACITACIONES!A:E,5,0)</f>
        <v>Yaricel Parrado Ortega</v>
      </c>
      <c r="F2132" s="4" t="str">
        <f>+VLOOKUP($A2132,DATOS_CAPACITACIONES!A:F,6,0)</f>
        <v>Felipe Arias</v>
      </c>
      <c r="G2132" s="4" t="str">
        <f>+VLOOKUP($A2132,DATOS_CAPACITACIONES!A:G,7,0)</f>
        <v xml:space="preserve">Finca El Pilar </v>
      </c>
      <c r="H2132" s="5">
        <f>+VLOOKUP($A2132,DATOS_CAPACITACIONES!A:H,8,0)</f>
        <v>44468</v>
      </c>
      <c r="I2132" s="4">
        <f>+VLOOKUP($A2132,DATOS_CAPACITACIONES!A:I,9,0)</f>
        <v>1440</v>
      </c>
      <c r="J2132" s="2">
        <v>1122139360</v>
      </c>
      <c r="K2132" s="4" t="str">
        <f>+VLOOKUP($J2132,DATOS_PERSONAL!B:C,2,0)</f>
        <v>N/A</v>
      </c>
      <c r="L2132" s="4" t="str">
        <f>+VLOOKUP($J2132,DATOS_PERSONAL!B:D,3,0)</f>
        <v>DIANA CAROLINA</v>
      </c>
      <c r="M2132" s="4" t="str">
        <f>+VLOOKUP($J2132,DATOS_PERSONAL!B:E,4,0)</f>
        <v>GÜIZA SALCEDO</v>
      </c>
      <c r="N2132" s="4" t="str">
        <f>+VLOOKUP($J2132,DATOS_PERSONAL!B:F,5,0)</f>
        <v>PALMERAS CARARABO S.A.</v>
      </c>
      <c r="O2132" s="4">
        <f>+VLOOKUP($A2132,DATOS_CAPACITACIONES!A:N,11)</f>
        <v>26</v>
      </c>
      <c r="P2132" s="4">
        <f>+VLOOKUP($A2132,DATOS_CAPACITACIONES!A:L,12)</f>
        <v>26</v>
      </c>
      <c r="Q2132" s="3">
        <f t="shared" si="33"/>
        <v>1</v>
      </c>
    </row>
    <row r="2133" spans="1:17" ht="34.5" customHeight="1" x14ac:dyDescent="0.25">
      <c r="A2133" s="2">
        <v>87</v>
      </c>
      <c r="B2133" s="4" t="str">
        <f>+VLOOKUP($A2133,DATOS_CAPACITACIONES!A:B,2,0)</f>
        <v>SST</v>
      </c>
      <c r="C2133" s="4" t="str">
        <f>+VLOOKUP($A2133,DATOS_CAPACITACIONES!A:C,3,0)</f>
        <v>Curso de manejo seguro de plaguicidas</v>
      </c>
      <c r="D2133" s="4">
        <f>+VLOOKUP($A2133,DATOS_CAPACITACIONES!A:D,4,0)</f>
        <v>0</v>
      </c>
      <c r="E2133" s="4" t="str">
        <f>+VLOOKUP($A2133,DATOS_CAPACITACIONES!A:E,5,0)</f>
        <v>Yaricel Parrado Ortega</v>
      </c>
      <c r="F2133" s="4" t="str">
        <f>+VLOOKUP($A2133,DATOS_CAPACITACIONES!A:F,6,0)</f>
        <v>Felipe Arias</v>
      </c>
      <c r="G2133" s="4" t="str">
        <f>+VLOOKUP($A2133,DATOS_CAPACITACIONES!A:G,7,0)</f>
        <v xml:space="preserve">Finca El Pilar </v>
      </c>
      <c r="H2133" s="5">
        <f>+VLOOKUP($A2133,DATOS_CAPACITACIONES!A:H,8,0)</f>
        <v>44468</v>
      </c>
      <c r="I2133" s="4">
        <f>+VLOOKUP($A2133,DATOS_CAPACITACIONES!A:I,9,0)</f>
        <v>1440</v>
      </c>
      <c r="J2133" s="2">
        <v>1121952333</v>
      </c>
      <c r="K2133" s="4">
        <f>+VLOOKUP($J2133,DATOS_PERSONAL!B:C,2,0)</f>
        <v>1480</v>
      </c>
      <c r="L2133" s="4" t="str">
        <f>+VLOOKUP($J2133,DATOS_PERSONAL!B:D,3,0)</f>
        <v>DANNY ALEJANDRA</v>
      </c>
      <c r="M2133" s="4" t="str">
        <f>+VLOOKUP($J2133,DATOS_PERSONAL!B:E,4,0)</f>
        <v xml:space="preserve">GONZALEZ </v>
      </c>
      <c r="N2133" s="4" t="str">
        <f>+VLOOKUP($J2133,DATOS_PERSONAL!B:F,5,0)</f>
        <v>OROBERLÍN S.A.S.</v>
      </c>
      <c r="O2133" s="4">
        <f>+VLOOKUP($A2133,DATOS_CAPACITACIONES!A:N,11)</f>
        <v>26</v>
      </c>
      <c r="P2133" s="4">
        <f>+VLOOKUP($A2133,DATOS_CAPACITACIONES!A:L,12)</f>
        <v>26</v>
      </c>
      <c r="Q2133" s="3">
        <f t="shared" si="33"/>
        <v>1</v>
      </c>
    </row>
    <row r="2134" spans="1:17" ht="34.5" customHeight="1" x14ac:dyDescent="0.25">
      <c r="A2134" s="2">
        <v>87</v>
      </c>
      <c r="B2134" s="4" t="str">
        <f>+VLOOKUP($A2134,DATOS_CAPACITACIONES!A:B,2,0)</f>
        <v>SST</v>
      </c>
      <c r="C2134" s="4" t="str">
        <f>+VLOOKUP($A2134,DATOS_CAPACITACIONES!A:C,3,0)</f>
        <v>Curso de manejo seguro de plaguicidas</v>
      </c>
      <c r="D2134" s="4">
        <f>+VLOOKUP($A2134,DATOS_CAPACITACIONES!A:D,4,0)</f>
        <v>0</v>
      </c>
      <c r="E2134" s="4" t="str">
        <f>+VLOOKUP($A2134,DATOS_CAPACITACIONES!A:E,5,0)</f>
        <v>Yaricel Parrado Ortega</v>
      </c>
      <c r="F2134" s="4" t="str">
        <f>+VLOOKUP($A2134,DATOS_CAPACITACIONES!A:F,6,0)</f>
        <v>Felipe Arias</v>
      </c>
      <c r="G2134" s="4" t="str">
        <f>+VLOOKUP($A2134,DATOS_CAPACITACIONES!A:G,7,0)</f>
        <v xml:space="preserve">Finca El Pilar </v>
      </c>
      <c r="H2134" s="5">
        <f>+VLOOKUP($A2134,DATOS_CAPACITACIONES!A:H,8,0)</f>
        <v>44468</v>
      </c>
      <c r="I2134" s="4">
        <f>+VLOOKUP($A2134,DATOS_CAPACITACIONES!A:I,9,0)</f>
        <v>1440</v>
      </c>
      <c r="J2134" s="2">
        <v>3274896</v>
      </c>
      <c r="K2134" s="4" t="str">
        <f>+VLOOKUP($J2134,DATOS_PERSONAL!B:C,2,0)</f>
        <v>N/A</v>
      </c>
      <c r="L2134" s="4" t="str">
        <f>+VLOOKUP($J2134,DATOS_PERSONAL!B:D,3,0)</f>
        <v>FREDY</v>
      </c>
      <c r="M2134" s="4" t="str">
        <f>+VLOOKUP($J2134,DATOS_PERSONAL!B:E,4,0)</f>
        <v>GARCIA LADINO</v>
      </c>
      <c r="N2134" s="4" t="str">
        <f>+VLOOKUP($J2134,DATOS_PERSONAL!B:F,5,0)</f>
        <v>PALMERAS CARARABO S.A.</v>
      </c>
      <c r="O2134" s="4">
        <f>+VLOOKUP($A2134,DATOS_CAPACITACIONES!A:N,11)</f>
        <v>26</v>
      </c>
      <c r="P2134" s="4">
        <f>+VLOOKUP($A2134,DATOS_CAPACITACIONES!A:L,12)</f>
        <v>26</v>
      </c>
      <c r="Q2134" s="3">
        <f t="shared" si="33"/>
        <v>1</v>
      </c>
    </row>
    <row r="2135" spans="1:17" ht="34.5" customHeight="1" x14ac:dyDescent="0.25">
      <c r="A2135" s="2">
        <v>87</v>
      </c>
      <c r="B2135" s="4" t="str">
        <f>+VLOOKUP($A2135,DATOS_CAPACITACIONES!A:B,2,0)</f>
        <v>SST</v>
      </c>
      <c r="C2135" s="4" t="str">
        <f>+VLOOKUP($A2135,DATOS_CAPACITACIONES!A:C,3,0)</f>
        <v>Curso de manejo seguro de plaguicidas</v>
      </c>
      <c r="D2135" s="4">
        <f>+VLOOKUP($A2135,DATOS_CAPACITACIONES!A:D,4,0)</f>
        <v>0</v>
      </c>
      <c r="E2135" s="4" t="str">
        <f>+VLOOKUP($A2135,DATOS_CAPACITACIONES!A:E,5,0)</f>
        <v>Yaricel Parrado Ortega</v>
      </c>
      <c r="F2135" s="4" t="str">
        <f>+VLOOKUP($A2135,DATOS_CAPACITACIONES!A:F,6,0)</f>
        <v>Felipe Arias</v>
      </c>
      <c r="G2135" s="4" t="str">
        <f>+VLOOKUP($A2135,DATOS_CAPACITACIONES!A:G,7,0)</f>
        <v xml:space="preserve">Finca El Pilar </v>
      </c>
      <c r="H2135" s="5">
        <f>+VLOOKUP($A2135,DATOS_CAPACITACIONES!A:H,8,0)</f>
        <v>44468</v>
      </c>
      <c r="I2135" s="4">
        <f>+VLOOKUP($A2135,DATOS_CAPACITACIONES!A:I,9,0)</f>
        <v>1440</v>
      </c>
      <c r="J2135" s="2">
        <v>1007057960</v>
      </c>
      <c r="K2135" s="4" t="str">
        <f>+VLOOKUP($J2135,DATOS_PERSONAL!B:C,2,0)</f>
        <v>N/A</v>
      </c>
      <c r="L2135" s="4" t="str">
        <f>+VLOOKUP($J2135,DATOS_PERSONAL!B:D,3,0)</f>
        <v>WILSON ANDRES</v>
      </c>
      <c r="M2135" s="4" t="str">
        <f>+VLOOKUP($J2135,DATOS_PERSONAL!B:E,4,0)</f>
        <v>DIAZ BERNAL</v>
      </c>
      <c r="N2135" s="4" t="str">
        <f>+VLOOKUP($J2135,DATOS_PERSONAL!B:F,5,0)</f>
        <v>PALMERAS CARARABO S.A.</v>
      </c>
      <c r="O2135" s="4">
        <f>+VLOOKUP($A2135,DATOS_CAPACITACIONES!A:N,11)</f>
        <v>26</v>
      </c>
      <c r="P2135" s="4">
        <f>+VLOOKUP($A2135,DATOS_CAPACITACIONES!A:L,12)</f>
        <v>26</v>
      </c>
      <c r="Q2135" s="3">
        <f t="shared" si="33"/>
        <v>1</v>
      </c>
    </row>
    <row r="2136" spans="1:17" ht="34.5" customHeight="1" x14ac:dyDescent="0.25">
      <c r="A2136" s="2">
        <v>87</v>
      </c>
      <c r="B2136" s="4" t="str">
        <f>+VLOOKUP($A2136,DATOS_CAPACITACIONES!A:B,2,0)</f>
        <v>SST</v>
      </c>
      <c r="C2136" s="4" t="str">
        <f>+VLOOKUP($A2136,DATOS_CAPACITACIONES!A:C,3,0)</f>
        <v>Curso de manejo seguro de plaguicidas</v>
      </c>
      <c r="D2136" s="4">
        <f>+VLOOKUP($A2136,DATOS_CAPACITACIONES!A:D,4,0)</f>
        <v>0</v>
      </c>
      <c r="E2136" s="4" t="str">
        <f>+VLOOKUP($A2136,DATOS_CAPACITACIONES!A:E,5,0)</f>
        <v>Yaricel Parrado Ortega</v>
      </c>
      <c r="F2136" s="4" t="str">
        <f>+VLOOKUP($A2136,DATOS_CAPACITACIONES!A:F,6,0)</f>
        <v>Felipe Arias</v>
      </c>
      <c r="G2136" s="4" t="str">
        <f>+VLOOKUP($A2136,DATOS_CAPACITACIONES!A:G,7,0)</f>
        <v xml:space="preserve">Finca El Pilar </v>
      </c>
      <c r="H2136" s="5">
        <f>+VLOOKUP($A2136,DATOS_CAPACITACIONES!A:H,8,0)</f>
        <v>44468</v>
      </c>
      <c r="I2136" s="4">
        <f>+VLOOKUP($A2136,DATOS_CAPACITACIONES!A:I,9,0)</f>
        <v>1440</v>
      </c>
      <c r="J2136" s="2">
        <v>1007057960</v>
      </c>
      <c r="K2136" s="4" t="str">
        <f>+VLOOKUP($J2136,DATOS_PERSONAL!B:C,2,0)</f>
        <v>N/A</v>
      </c>
      <c r="L2136" s="4" t="str">
        <f>+VLOOKUP($J2136,DATOS_PERSONAL!B:D,3,0)</f>
        <v>WILSON ANDRES</v>
      </c>
      <c r="M2136" s="4" t="str">
        <f>+VLOOKUP($J2136,DATOS_PERSONAL!B:E,4,0)</f>
        <v>DIAZ BERNAL</v>
      </c>
      <c r="N2136" s="4" t="str">
        <f>+VLOOKUP($J2136,DATOS_PERSONAL!B:F,5,0)</f>
        <v>PALMERAS CARARABO S.A.</v>
      </c>
      <c r="O2136" s="4">
        <f>+VLOOKUP($A2136,DATOS_CAPACITACIONES!A:N,11)</f>
        <v>26</v>
      </c>
      <c r="P2136" s="4">
        <f>+VLOOKUP($A2136,DATOS_CAPACITACIONES!A:L,12)</f>
        <v>26</v>
      </c>
      <c r="Q2136" s="3">
        <f t="shared" si="33"/>
        <v>1</v>
      </c>
    </row>
    <row r="2137" spans="1:17" ht="34.5" customHeight="1" x14ac:dyDescent="0.25">
      <c r="A2137" s="2">
        <v>87</v>
      </c>
      <c r="B2137" s="4" t="str">
        <f>+VLOOKUP($A2137,DATOS_CAPACITACIONES!A:B,2,0)</f>
        <v>SST</v>
      </c>
      <c r="C2137" s="4" t="str">
        <f>+VLOOKUP($A2137,DATOS_CAPACITACIONES!A:C,3,0)</f>
        <v>Curso de manejo seguro de plaguicidas</v>
      </c>
      <c r="D2137" s="4">
        <f>+VLOOKUP($A2137,DATOS_CAPACITACIONES!A:D,4,0)</f>
        <v>0</v>
      </c>
      <c r="E2137" s="4" t="str">
        <f>+VLOOKUP($A2137,DATOS_CAPACITACIONES!A:E,5,0)</f>
        <v>Yaricel Parrado Ortega</v>
      </c>
      <c r="F2137" s="4" t="str">
        <f>+VLOOKUP($A2137,DATOS_CAPACITACIONES!A:F,6,0)</f>
        <v>Felipe Arias</v>
      </c>
      <c r="G2137" s="4" t="str">
        <f>+VLOOKUP($A2137,DATOS_CAPACITACIONES!A:G,7,0)</f>
        <v xml:space="preserve">Finca El Pilar </v>
      </c>
      <c r="H2137" s="5">
        <f>+VLOOKUP($A2137,DATOS_CAPACITACIONES!A:H,8,0)</f>
        <v>44468</v>
      </c>
      <c r="I2137" s="4">
        <f>+VLOOKUP($A2137,DATOS_CAPACITACIONES!A:I,9,0)</f>
        <v>1440</v>
      </c>
      <c r="J2137" s="2">
        <v>1109411143</v>
      </c>
      <c r="K2137" s="4">
        <f>+VLOOKUP($J2137,DATOS_PERSONAL!B:C,2,0)</f>
        <v>1477</v>
      </c>
      <c r="L2137" s="4" t="str">
        <f>+VLOOKUP($J2137,DATOS_PERSONAL!B:D,3,0)</f>
        <v>YISSY FERNANDA</v>
      </c>
      <c r="M2137" s="4" t="str">
        <f>+VLOOKUP($J2137,DATOS_PERSONAL!B:E,4,0)</f>
        <v xml:space="preserve">CASTRO CESPEDES </v>
      </c>
      <c r="N2137" s="4" t="str">
        <f>+VLOOKUP($J2137,DATOS_PERSONAL!B:F,5,0)</f>
        <v>OROBERLÍN S.A.S.</v>
      </c>
      <c r="O2137" s="4">
        <f>+VLOOKUP($A2137,DATOS_CAPACITACIONES!A:N,11)</f>
        <v>26</v>
      </c>
      <c r="P2137" s="4">
        <f>+VLOOKUP($A2137,DATOS_CAPACITACIONES!A:L,12)</f>
        <v>26</v>
      </c>
      <c r="Q2137" s="3">
        <f t="shared" si="33"/>
        <v>1</v>
      </c>
    </row>
    <row r="2138" spans="1:17" ht="34.5" customHeight="1" x14ac:dyDescent="0.25">
      <c r="A2138" s="2">
        <v>87</v>
      </c>
      <c r="B2138" s="4" t="str">
        <f>+VLOOKUP($A2138,DATOS_CAPACITACIONES!A:B,2,0)</f>
        <v>SST</v>
      </c>
      <c r="C2138" s="4" t="str">
        <f>+VLOOKUP($A2138,DATOS_CAPACITACIONES!A:C,3,0)</f>
        <v>Curso de manejo seguro de plaguicidas</v>
      </c>
      <c r="D2138" s="4">
        <f>+VLOOKUP($A2138,DATOS_CAPACITACIONES!A:D,4,0)</f>
        <v>0</v>
      </c>
      <c r="E2138" s="4" t="str">
        <f>+VLOOKUP($A2138,DATOS_CAPACITACIONES!A:E,5,0)</f>
        <v>Yaricel Parrado Ortega</v>
      </c>
      <c r="F2138" s="4" t="str">
        <f>+VLOOKUP($A2138,DATOS_CAPACITACIONES!A:F,6,0)</f>
        <v>Felipe Arias</v>
      </c>
      <c r="G2138" s="4" t="str">
        <f>+VLOOKUP($A2138,DATOS_CAPACITACIONES!A:G,7,0)</f>
        <v xml:space="preserve">Finca El Pilar </v>
      </c>
      <c r="H2138" s="5">
        <f>+VLOOKUP($A2138,DATOS_CAPACITACIONES!A:H,8,0)</f>
        <v>44468</v>
      </c>
      <c r="I2138" s="4">
        <f>+VLOOKUP($A2138,DATOS_CAPACITACIONES!A:I,9,0)</f>
        <v>1440</v>
      </c>
      <c r="J2138" s="2">
        <v>1122142973</v>
      </c>
      <c r="K2138" s="4">
        <f>+VLOOKUP($J2138,DATOS_PERSONAL!B:C,2,0)</f>
        <v>1415</v>
      </c>
      <c r="L2138" s="4" t="str">
        <f>+VLOOKUP($J2138,DATOS_PERSONAL!B:D,3,0)</f>
        <v xml:space="preserve"> ERIKA DAYANA</v>
      </c>
      <c r="M2138" s="4" t="str">
        <f>+VLOOKUP($J2138,DATOS_PERSONAL!B:E,4,0)</f>
        <v>CARO MORA</v>
      </c>
      <c r="N2138" s="4" t="str">
        <f>+VLOOKUP($J2138,DATOS_PERSONAL!B:F,5,0)</f>
        <v>OROBERLÍN S.A.S.</v>
      </c>
      <c r="O2138" s="4">
        <f>+VLOOKUP($A2138,DATOS_CAPACITACIONES!A:N,11)</f>
        <v>26</v>
      </c>
      <c r="P2138" s="4">
        <f>+VLOOKUP($A2138,DATOS_CAPACITACIONES!A:L,12)</f>
        <v>26</v>
      </c>
      <c r="Q2138" s="3">
        <f t="shared" si="33"/>
        <v>1</v>
      </c>
    </row>
    <row r="2139" spans="1:17" ht="34.5" customHeight="1" x14ac:dyDescent="0.25">
      <c r="A2139" s="2">
        <v>87</v>
      </c>
      <c r="B2139" s="4" t="str">
        <f>+VLOOKUP($A2139,DATOS_CAPACITACIONES!A:B,2,0)</f>
        <v>SST</v>
      </c>
      <c r="C2139" s="4" t="str">
        <f>+VLOOKUP($A2139,DATOS_CAPACITACIONES!A:C,3,0)</f>
        <v>Curso de manejo seguro de plaguicidas</v>
      </c>
      <c r="D2139" s="4">
        <f>+VLOOKUP($A2139,DATOS_CAPACITACIONES!A:D,4,0)</f>
        <v>0</v>
      </c>
      <c r="E2139" s="4" t="str">
        <f>+VLOOKUP($A2139,DATOS_CAPACITACIONES!A:E,5,0)</f>
        <v>Yaricel Parrado Ortega</v>
      </c>
      <c r="F2139" s="4" t="str">
        <f>+VLOOKUP($A2139,DATOS_CAPACITACIONES!A:F,6,0)</f>
        <v>Felipe Arias</v>
      </c>
      <c r="G2139" s="4" t="str">
        <f>+VLOOKUP($A2139,DATOS_CAPACITACIONES!A:G,7,0)</f>
        <v xml:space="preserve">Finca El Pilar </v>
      </c>
      <c r="H2139" s="5">
        <f>+VLOOKUP($A2139,DATOS_CAPACITACIONES!A:H,8,0)</f>
        <v>44468</v>
      </c>
      <c r="I2139" s="4">
        <f>+VLOOKUP($A2139,DATOS_CAPACITACIONES!A:I,9,0)</f>
        <v>1440</v>
      </c>
      <c r="J2139" s="2">
        <v>7278364</v>
      </c>
      <c r="K2139" s="4">
        <f>+VLOOKUP($J2139,DATOS_PERSONAL!B:C,2,0)</f>
        <v>1001</v>
      </c>
      <c r="L2139" s="4" t="str">
        <f>+VLOOKUP($J2139,DATOS_PERSONAL!B:D,3,0)</f>
        <v xml:space="preserve"> OROSMAN</v>
      </c>
      <c r="M2139" s="4" t="str">
        <f>+VLOOKUP($J2139,DATOS_PERSONAL!B:E,4,0)</f>
        <v>BUITRAGO</v>
      </c>
      <c r="N2139" s="4" t="str">
        <f>+VLOOKUP($J2139,DATOS_PERSONAL!B:F,5,0)</f>
        <v>OROBERLÍN S.A.S.</v>
      </c>
      <c r="O2139" s="4">
        <f>+VLOOKUP($A2139,DATOS_CAPACITACIONES!A:N,11)</f>
        <v>26</v>
      </c>
      <c r="P2139" s="4">
        <f>+VLOOKUP($A2139,DATOS_CAPACITACIONES!A:L,12)</f>
        <v>26</v>
      </c>
      <c r="Q2139" s="3">
        <f t="shared" si="33"/>
        <v>1</v>
      </c>
    </row>
    <row r="2140" spans="1:17" ht="34.5" customHeight="1" x14ac:dyDescent="0.25">
      <c r="A2140" s="2">
        <v>87</v>
      </c>
      <c r="B2140" s="4" t="str">
        <f>+VLOOKUP($A2140,DATOS_CAPACITACIONES!A:B,2,0)</f>
        <v>SST</v>
      </c>
      <c r="C2140" s="4" t="str">
        <f>+VLOOKUP($A2140,DATOS_CAPACITACIONES!A:C,3,0)</f>
        <v>Curso de manejo seguro de plaguicidas</v>
      </c>
      <c r="D2140" s="4">
        <f>+VLOOKUP($A2140,DATOS_CAPACITACIONES!A:D,4,0)</f>
        <v>0</v>
      </c>
      <c r="E2140" s="4" t="str">
        <f>+VLOOKUP($A2140,DATOS_CAPACITACIONES!A:E,5,0)</f>
        <v>Yaricel Parrado Ortega</v>
      </c>
      <c r="F2140" s="4" t="str">
        <f>+VLOOKUP($A2140,DATOS_CAPACITACIONES!A:F,6,0)</f>
        <v>Felipe Arias</v>
      </c>
      <c r="G2140" s="4" t="str">
        <f>+VLOOKUP($A2140,DATOS_CAPACITACIONES!A:G,7,0)</f>
        <v xml:space="preserve">Finca El Pilar </v>
      </c>
      <c r="H2140" s="5">
        <f>+VLOOKUP($A2140,DATOS_CAPACITACIONES!A:H,8,0)</f>
        <v>44468</v>
      </c>
      <c r="I2140" s="4">
        <f>+VLOOKUP($A2140,DATOS_CAPACITACIONES!A:I,9,0)</f>
        <v>1440</v>
      </c>
      <c r="J2140" s="2">
        <v>11323827</v>
      </c>
      <c r="K2140" s="4" t="str">
        <f>+VLOOKUP($J2140,DATOS_PERSONAL!B:C,2,0)</f>
        <v>N/A</v>
      </c>
      <c r="L2140" s="4" t="str">
        <f>+VLOOKUP($J2140,DATOS_PERSONAL!B:D,3,0)</f>
        <v>ARQUIMEDES</v>
      </c>
      <c r="M2140" s="4" t="str">
        <f>+VLOOKUP($J2140,DATOS_PERSONAL!B:E,4,0)</f>
        <v>BERNAL</v>
      </c>
      <c r="N2140" s="4" t="str">
        <f>+VLOOKUP($J2140,DATOS_PERSONAL!B:F,5,0)</f>
        <v>PALMERAS CARARABO S.A.</v>
      </c>
      <c r="O2140" s="4">
        <f>+VLOOKUP($A2140,DATOS_CAPACITACIONES!A:N,11)</f>
        <v>26</v>
      </c>
      <c r="P2140" s="4">
        <f>+VLOOKUP($A2140,DATOS_CAPACITACIONES!A:L,12)</f>
        <v>26</v>
      </c>
      <c r="Q2140" s="3">
        <f t="shared" si="33"/>
        <v>1</v>
      </c>
    </row>
    <row r="2141" spans="1:17" ht="34.5" customHeight="1" x14ac:dyDescent="0.25">
      <c r="A2141" s="2">
        <v>87</v>
      </c>
      <c r="B2141" s="4" t="str">
        <f>+VLOOKUP($A2141,DATOS_CAPACITACIONES!A:B,2,0)</f>
        <v>SST</v>
      </c>
      <c r="C2141" s="4" t="str">
        <f>+VLOOKUP($A2141,DATOS_CAPACITACIONES!A:C,3,0)</f>
        <v>Curso de manejo seguro de plaguicidas</v>
      </c>
      <c r="D2141" s="4">
        <f>+VLOOKUP($A2141,DATOS_CAPACITACIONES!A:D,4,0)</f>
        <v>0</v>
      </c>
      <c r="E2141" s="4" t="str">
        <f>+VLOOKUP($A2141,DATOS_CAPACITACIONES!A:E,5,0)</f>
        <v>Yaricel Parrado Ortega</v>
      </c>
      <c r="F2141" s="4" t="str">
        <f>+VLOOKUP($A2141,DATOS_CAPACITACIONES!A:F,6,0)</f>
        <v>Felipe Arias</v>
      </c>
      <c r="G2141" s="4" t="str">
        <f>+VLOOKUP($A2141,DATOS_CAPACITACIONES!A:G,7,0)</f>
        <v xml:space="preserve">Finca El Pilar </v>
      </c>
      <c r="H2141" s="5">
        <f>+VLOOKUP($A2141,DATOS_CAPACITACIONES!A:H,8,0)</f>
        <v>44468</v>
      </c>
      <c r="I2141" s="4">
        <f>+VLOOKUP($A2141,DATOS_CAPACITACIONES!A:I,9,0)</f>
        <v>1440</v>
      </c>
      <c r="J2141" s="2">
        <v>1121917518</v>
      </c>
      <c r="K2141" s="4" t="str">
        <f>+VLOOKUP($J2141,DATOS_PERSONAL!B:C,2,0)</f>
        <v>N/A</v>
      </c>
      <c r="L2141" s="4" t="str">
        <f>+VLOOKUP($J2141,DATOS_PERSONAL!B:D,3,0)</f>
        <v xml:space="preserve"> CARLOS ALBEIRO</v>
      </c>
      <c r="M2141" s="4" t="str">
        <f>+VLOOKUP($J2141,DATOS_PERSONAL!B:E,4,0)</f>
        <v>BECERRA ZAMORA</v>
      </c>
      <c r="N2141" s="4" t="str">
        <f>+VLOOKUP($J2141,DATOS_PERSONAL!B:F,5,0)</f>
        <v>PALMERAS CARARABO S.A.</v>
      </c>
      <c r="O2141" s="4">
        <f>+VLOOKUP($A2141,DATOS_CAPACITACIONES!A:N,11)</f>
        <v>26</v>
      </c>
      <c r="P2141" s="4">
        <f>+VLOOKUP($A2141,DATOS_CAPACITACIONES!A:L,12)</f>
        <v>26</v>
      </c>
      <c r="Q2141" s="3">
        <f t="shared" si="33"/>
        <v>1</v>
      </c>
    </row>
    <row r="2142" spans="1:17" ht="34.5" customHeight="1" x14ac:dyDescent="0.25">
      <c r="A2142" s="2">
        <v>88</v>
      </c>
      <c r="B2142" s="4" t="str">
        <f>+VLOOKUP($A2142,DATOS_CAPACITACIONES!A:B,2,0)</f>
        <v>Administración</v>
      </c>
      <c r="C2142" s="4" t="str">
        <f>+VLOOKUP($A2142,DATOS_CAPACITACIONES!A:C,3,0)</f>
        <v>Código de ética, política de sostenibilidad y procedimiento PQRS</v>
      </c>
      <c r="D2142" s="4">
        <f>+VLOOKUP($A2142,DATOS_CAPACITACIONES!A:D,4,0)</f>
        <v>0</v>
      </c>
      <c r="E2142" s="4" t="str">
        <f>+VLOOKUP($A2142,DATOS_CAPACITACIONES!A:E,5,0)</f>
        <v xml:space="preserve">Patricia Ortiz, Yady Bayona </v>
      </c>
      <c r="F2142" s="4" t="str">
        <f>+VLOOKUP($A2142,DATOS_CAPACITACIONES!A:F,6,0)</f>
        <v>Patricia Ortiz</v>
      </c>
      <c r="G2142" s="4" t="str">
        <f>+VLOOKUP($A2142,DATOS_CAPACITACIONES!A:G,7,0)</f>
        <v xml:space="preserve">Finca El Pilar </v>
      </c>
      <c r="H2142" s="5">
        <f>+VLOOKUP($A2142,DATOS_CAPACITACIONES!A:H,8,0)</f>
        <v>44527</v>
      </c>
      <c r="I2142" s="4">
        <f>+VLOOKUP($A2142,DATOS_CAPACITACIONES!A:I,9,0)</f>
        <v>120</v>
      </c>
      <c r="J2142" s="2">
        <v>86070853</v>
      </c>
      <c r="K2142" s="4">
        <f>+VLOOKUP($J2142,DATOS_PERSONAL!B:C,2,0)</f>
        <v>1075</v>
      </c>
      <c r="L2142" s="4" t="str">
        <f>+VLOOKUP($J2142,DATOS_PERSONAL!B:D,3,0)</f>
        <v>FREDY</v>
      </c>
      <c r="M2142" s="4" t="str">
        <f>+VLOOKUP($J2142,DATOS_PERSONAL!B:E,4,0)</f>
        <v xml:space="preserve">ZAMORA </v>
      </c>
      <c r="N2142" s="4" t="str">
        <f>+VLOOKUP($J2142,DATOS_PERSONAL!B:F,5,0)</f>
        <v>OROBERLÍN S.A.S.</v>
      </c>
      <c r="O2142" s="4">
        <f>+VLOOKUP($A2142,DATOS_CAPACITACIONES!A:N,11)</f>
        <v>75</v>
      </c>
      <c r="P2142" s="4">
        <f>+VLOOKUP($A2142,DATOS_CAPACITACIONES!A:L,12)</f>
        <v>75</v>
      </c>
      <c r="Q2142" s="3">
        <f t="shared" si="33"/>
        <v>1</v>
      </c>
    </row>
    <row r="2143" spans="1:17" ht="34.5" customHeight="1" x14ac:dyDescent="0.25">
      <c r="A2143" s="2">
        <v>88</v>
      </c>
      <c r="B2143" s="4" t="str">
        <f>+VLOOKUP($A2143,DATOS_CAPACITACIONES!A:B,2,0)</f>
        <v>Administración</v>
      </c>
      <c r="C2143" s="4" t="str">
        <f>+VLOOKUP($A2143,DATOS_CAPACITACIONES!A:C,3,0)</f>
        <v>Código de ética, política de sostenibilidad y procedimiento PQRS</v>
      </c>
      <c r="D2143" s="4">
        <f>+VLOOKUP($A2143,DATOS_CAPACITACIONES!A:D,4,0)</f>
        <v>0</v>
      </c>
      <c r="E2143" s="4" t="str">
        <f>+VLOOKUP($A2143,DATOS_CAPACITACIONES!A:E,5,0)</f>
        <v xml:space="preserve">Patricia Ortiz, Yady Bayona </v>
      </c>
      <c r="F2143" s="4" t="str">
        <f>+VLOOKUP($A2143,DATOS_CAPACITACIONES!A:F,6,0)</f>
        <v>Patricia Ortiz</v>
      </c>
      <c r="G2143" s="4" t="str">
        <f>+VLOOKUP($A2143,DATOS_CAPACITACIONES!A:G,7,0)</f>
        <v xml:space="preserve">Finca El Pilar </v>
      </c>
      <c r="H2143" s="5">
        <f>+VLOOKUP($A2143,DATOS_CAPACITACIONES!A:H,8,0)</f>
        <v>44527</v>
      </c>
      <c r="I2143" s="4">
        <f>+VLOOKUP($A2143,DATOS_CAPACITACIONES!A:I,9,0)</f>
        <v>120</v>
      </c>
      <c r="J2143" s="2">
        <v>31031744</v>
      </c>
      <c r="K2143" s="4">
        <f>+VLOOKUP($J2143,DATOS_PERSONAL!B:C,2,0)</f>
        <v>1023</v>
      </c>
      <c r="L2143" s="4" t="str">
        <f>+VLOOKUP($J2143,DATOS_PERSONAL!B:D,3,0)</f>
        <v xml:space="preserve"> MARIA EUGENIA</v>
      </c>
      <c r="M2143" s="4" t="str">
        <f>+VLOOKUP($J2143,DATOS_PERSONAL!B:E,4,0)</f>
        <v>VARGAS OVALLE</v>
      </c>
      <c r="N2143" s="4" t="str">
        <f>+VLOOKUP($J2143,DATOS_PERSONAL!B:F,5,0)</f>
        <v>OROBERLÍN S.A.S.</v>
      </c>
      <c r="O2143" s="4">
        <f>+VLOOKUP($A2143,DATOS_CAPACITACIONES!A:N,11)</f>
        <v>75</v>
      </c>
      <c r="P2143" s="4">
        <f>+VLOOKUP($A2143,DATOS_CAPACITACIONES!A:L,12)</f>
        <v>75</v>
      </c>
      <c r="Q2143" s="3">
        <f t="shared" si="33"/>
        <v>1</v>
      </c>
    </row>
    <row r="2144" spans="1:17" ht="34.5" customHeight="1" x14ac:dyDescent="0.25">
      <c r="A2144" s="2">
        <v>88</v>
      </c>
      <c r="B2144" s="4" t="str">
        <f>+VLOOKUP($A2144,DATOS_CAPACITACIONES!A:B,2,0)</f>
        <v>Administración</v>
      </c>
      <c r="C2144" s="4" t="str">
        <f>+VLOOKUP($A2144,DATOS_CAPACITACIONES!A:C,3,0)</f>
        <v>Código de ética, política de sostenibilidad y procedimiento PQRS</v>
      </c>
      <c r="D2144" s="4">
        <f>+VLOOKUP($A2144,DATOS_CAPACITACIONES!A:D,4,0)</f>
        <v>0</v>
      </c>
      <c r="E2144" s="4" t="str">
        <f>+VLOOKUP($A2144,DATOS_CAPACITACIONES!A:E,5,0)</f>
        <v xml:space="preserve">Patricia Ortiz, Yady Bayona </v>
      </c>
      <c r="F2144" s="4" t="str">
        <f>+VLOOKUP($A2144,DATOS_CAPACITACIONES!A:F,6,0)</f>
        <v>Patricia Ortiz</v>
      </c>
      <c r="G2144" s="4" t="str">
        <f>+VLOOKUP($A2144,DATOS_CAPACITACIONES!A:G,7,0)</f>
        <v xml:space="preserve">Finca El Pilar </v>
      </c>
      <c r="H2144" s="5">
        <f>+VLOOKUP($A2144,DATOS_CAPACITACIONES!A:H,8,0)</f>
        <v>44527</v>
      </c>
      <c r="I2144" s="4">
        <f>+VLOOKUP($A2144,DATOS_CAPACITACIONES!A:I,9,0)</f>
        <v>120</v>
      </c>
      <c r="J2144" s="2">
        <v>1123116500</v>
      </c>
      <c r="K2144" s="4">
        <f>+VLOOKUP($J2144,DATOS_PERSONAL!B:C,2,0)</f>
        <v>1461</v>
      </c>
      <c r="L2144" s="4" t="str">
        <f>+VLOOKUP($J2144,DATOS_PERSONAL!B:D,3,0)</f>
        <v>ALEXIS JAIR</v>
      </c>
      <c r="M2144" s="4" t="str">
        <f>+VLOOKUP($J2144,DATOS_PERSONAL!B:E,4,0)</f>
        <v xml:space="preserve">VANEGAS VILLALOBOS </v>
      </c>
      <c r="N2144" s="4" t="str">
        <f>+VLOOKUP($J2144,DATOS_PERSONAL!B:F,5,0)</f>
        <v>OROBERLÍN S.A.S.</v>
      </c>
      <c r="O2144" s="4">
        <f>+VLOOKUP($A2144,DATOS_CAPACITACIONES!A:N,11)</f>
        <v>75</v>
      </c>
      <c r="P2144" s="4">
        <f>+VLOOKUP($A2144,DATOS_CAPACITACIONES!A:L,12)</f>
        <v>75</v>
      </c>
      <c r="Q2144" s="3">
        <f t="shared" si="33"/>
        <v>1</v>
      </c>
    </row>
    <row r="2145" spans="1:17" ht="34.5" customHeight="1" x14ac:dyDescent="0.25">
      <c r="A2145" s="2">
        <v>88</v>
      </c>
      <c r="B2145" s="4" t="str">
        <f>+VLOOKUP($A2145,DATOS_CAPACITACIONES!A:B,2,0)</f>
        <v>Administración</v>
      </c>
      <c r="C2145" s="4" t="str">
        <f>+VLOOKUP($A2145,DATOS_CAPACITACIONES!A:C,3,0)</f>
        <v>Código de ética, política de sostenibilidad y procedimiento PQRS</v>
      </c>
      <c r="D2145" s="4">
        <f>+VLOOKUP($A2145,DATOS_CAPACITACIONES!A:D,4,0)</f>
        <v>0</v>
      </c>
      <c r="E2145" s="4" t="str">
        <f>+VLOOKUP($A2145,DATOS_CAPACITACIONES!A:E,5,0)</f>
        <v xml:space="preserve">Patricia Ortiz, Yady Bayona </v>
      </c>
      <c r="F2145" s="4" t="str">
        <f>+VLOOKUP($A2145,DATOS_CAPACITACIONES!A:F,6,0)</f>
        <v>Patricia Ortiz</v>
      </c>
      <c r="G2145" s="4" t="str">
        <f>+VLOOKUP($A2145,DATOS_CAPACITACIONES!A:G,7,0)</f>
        <v xml:space="preserve">Finca El Pilar </v>
      </c>
      <c r="H2145" s="5">
        <f>+VLOOKUP($A2145,DATOS_CAPACITACIONES!A:H,8,0)</f>
        <v>44527</v>
      </c>
      <c r="I2145" s="4">
        <f>+VLOOKUP($A2145,DATOS_CAPACITACIONES!A:I,9,0)</f>
        <v>120</v>
      </c>
      <c r="J2145" s="2">
        <v>1121906783</v>
      </c>
      <c r="K2145" s="4">
        <f>+VLOOKUP($J2145,DATOS_PERSONAL!B:C,2,0)</f>
        <v>1022</v>
      </c>
      <c r="L2145" s="4" t="str">
        <f>+VLOOKUP($J2145,DATOS_PERSONAL!B:D,3,0)</f>
        <v>FRANCISCO</v>
      </c>
      <c r="M2145" s="4" t="str">
        <f>+VLOOKUP($J2145,DATOS_PERSONAL!B:E,4,0)</f>
        <v xml:space="preserve">VANEGAS SOLANO </v>
      </c>
      <c r="N2145" s="4" t="str">
        <f>+VLOOKUP($J2145,DATOS_PERSONAL!B:F,5,0)</f>
        <v>OROBERLÍN S.A.S.</v>
      </c>
      <c r="O2145" s="4">
        <f>+VLOOKUP($A2145,DATOS_CAPACITACIONES!A:N,11)</f>
        <v>75</v>
      </c>
      <c r="P2145" s="4">
        <f>+VLOOKUP($A2145,DATOS_CAPACITACIONES!A:L,12)</f>
        <v>75</v>
      </c>
      <c r="Q2145" s="3">
        <f t="shared" si="33"/>
        <v>1</v>
      </c>
    </row>
    <row r="2146" spans="1:17" ht="34.5" customHeight="1" x14ac:dyDescent="0.25">
      <c r="A2146" s="2">
        <v>88</v>
      </c>
      <c r="B2146" s="4" t="str">
        <f>+VLOOKUP($A2146,DATOS_CAPACITACIONES!A:B,2,0)</f>
        <v>Administración</v>
      </c>
      <c r="C2146" s="4" t="str">
        <f>+VLOOKUP($A2146,DATOS_CAPACITACIONES!A:C,3,0)</f>
        <v>Código de ética, política de sostenibilidad y procedimiento PQRS</v>
      </c>
      <c r="D2146" s="4">
        <f>+VLOOKUP($A2146,DATOS_CAPACITACIONES!A:D,4,0)</f>
        <v>0</v>
      </c>
      <c r="E2146" s="4" t="str">
        <f>+VLOOKUP($A2146,DATOS_CAPACITACIONES!A:E,5,0)</f>
        <v xml:space="preserve">Patricia Ortiz, Yady Bayona </v>
      </c>
      <c r="F2146" s="4" t="str">
        <f>+VLOOKUP($A2146,DATOS_CAPACITACIONES!A:F,6,0)</f>
        <v>Patricia Ortiz</v>
      </c>
      <c r="G2146" s="4" t="str">
        <f>+VLOOKUP($A2146,DATOS_CAPACITACIONES!A:G,7,0)</f>
        <v xml:space="preserve">Finca El Pilar </v>
      </c>
      <c r="H2146" s="5">
        <f>+VLOOKUP($A2146,DATOS_CAPACITACIONES!A:H,8,0)</f>
        <v>44527</v>
      </c>
      <c r="I2146" s="4">
        <f>+VLOOKUP($A2146,DATOS_CAPACITACIONES!A:I,9,0)</f>
        <v>120</v>
      </c>
      <c r="J2146" s="2">
        <v>1116786787</v>
      </c>
      <c r="K2146" s="4" t="str">
        <f>+VLOOKUP($J2146,DATOS_PERSONAL!B:C,2,0)</f>
        <v>N/A</v>
      </c>
      <c r="L2146" s="4" t="str">
        <f>+VLOOKUP($J2146,DATOS_PERSONAL!B:D,3,0)</f>
        <v xml:space="preserve"> ANDRES DAVID </v>
      </c>
      <c r="M2146" s="4" t="str">
        <f>+VLOOKUP($J2146,DATOS_PERSONAL!B:E,4,0)</f>
        <v>VALLEJO CASTAÑEDA</v>
      </c>
      <c r="N2146" s="4" t="str">
        <f>+VLOOKUP($J2146,DATOS_PERSONAL!B:F,5,0)</f>
        <v>PALMERAS CARARABO S.A.</v>
      </c>
      <c r="O2146" s="4">
        <f>+VLOOKUP($A2146,DATOS_CAPACITACIONES!A:N,11)</f>
        <v>75</v>
      </c>
      <c r="P2146" s="4">
        <f>+VLOOKUP($A2146,DATOS_CAPACITACIONES!A:L,12)</f>
        <v>75</v>
      </c>
      <c r="Q2146" s="3">
        <f t="shared" si="33"/>
        <v>1</v>
      </c>
    </row>
    <row r="2147" spans="1:17" ht="34.5" customHeight="1" x14ac:dyDescent="0.25">
      <c r="A2147" s="2">
        <v>88</v>
      </c>
      <c r="B2147" s="4" t="str">
        <f>+VLOOKUP($A2147,DATOS_CAPACITACIONES!A:B,2,0)</f>
        <v>Administración</v>
      </c>
      <c r="C2147" s="4" t="str">
        <f>+VLOOKUP($A2147,DATOS_CAPACITACIONES!A:C,3,0)</f>
        <v>Código de ética, política de sostenibilidad y procedimiento PQRS</v>
      </c>
      <c r="D2147" s="4">
        <f>+VLOOKUP($A2147,DATOS_CAPACITACIONES!A:D,4,0)</f>
        <v>0</v>
      </c>
      <c r="E2147" s="4" t="str">
        <f>+VLOOKUP($A2147,DATOS_CAPACITACIONES!A:E,5,0)</f>
        <v xml:space="preserve">Patricia Ortiz, Yady Bayona </v>
      </c>
      <c r="F2147" s="4" t="str">
        <f>+VLOOKUP($A2147,DATOS_CAPACITACIONES!A:F,6,0)</f>
        <v>Patricia Ortiz</v>
      </c>
      <c r="G2147" s="4" t="str">
        <f>+VLOOKUP($A2147,DATOS_CAPACITACIONES!A:G,7,0)</f>
        <v xml:space="preserve">Finca El Pilar </v>
      </c>
      <c r="H2147" s="5">
        <f>+VLOOKUP($A2147,DATOS_CAPACITACIONES!A:H,8,0)</f>
        <v>44527</v>
      </c>
      <c r="I2147" s="4">
        <f>+VLOOKUP($A2147,DATOS_CAPACITACIONES!A:I,9,0)</f>
        <v>120</v>
      </c>
      <c r="J2147" s="2">
        <v>40341942</v>
      </c>
      <c r="K2147" s="4">
        <f>+VLOOKUP($J2147,DATOS_PERSONAL!B:C,2,0)</f>
        <v>1028</v>
      </c>
      <c r="L2147" s="4" t="str">
        <f>+VLOOKUP($J2147,DATOS_PERSONAL!B:D,3,0)</f>
        <v xml:space="preserve"> MARIA YORLEY</v>
      </c>
      <c r="M2147" s="4" t="str">
        <f>+VLOOKUP($J2147,DATOS_PERSONAL!B:E,4,0)</f>
        <v>TORRES GARCIA</v>
      </c>
      <c r="N2147" s="4" t="str">
        <f>+VLOOKUP($J2147,DATOS_PERSONAL!B:F,5,0)</f>
        <v>OROBERLÍN S.A.S.</v>
      </c>
      <c r="O2147" s="4">
        <f>+VLOOKUP($A2147,DATOS_CAPACITACIONES!A:N,11)</f>
        <v>75</v>
      </c>
      <c r="P2147" s="4">
        <f>+VLOOKUP($A2147,DATOS_CAPACITACIONES!A:L,12)</f>
        <v>75</v>
      </c>
      <c r="Q2147" s="3">
        <f t="shared" si="33"/>
        <v>1</v>
      </c>
    </row>
    <row r="2148" spans="1:17" ht="34.5" customHeight="1" x14ac:dyDescent="0.25">
      <c r="A2148" s="2">
        <v>88</v>
      </c>
      <c r="B2148" s="4" t="str">
        <f>+VLOOKUP($A2148,DATOS_CAPACITACIONES!A:B,2,0)</f>
        <v>Administración</v>
      </c>
      <c r="C2148" s="4" t="str">
        <f>+VLOOKUP($A2148,DATOS_CAPACITACIONES!A:C,3,0)</f>
        <v>Código de ética, política de sostenibilidad y procedimiento PQRS</v>
      </c>
      <c r="D2148" s="4">
        <f>+VLOOKUP($A2148,DATOS_CAPACITACIONES!A:D,4,0)</f>
        <v>0</v>
      </c>
      <c r="E2148" s="4" t="str">
        <f>+VLOOKUP($A2148,DATOS_CAPACITACIONES!A:E,5,0)</f>
        <v xml:space="preserve">Patricia Ortiz, Yady Bayona </v>
      </c>
      <c r="F2148" s="4" t="str">
        <f>+VLOOKUP($A2148,DATOS_CAPACITACIONES!A:F,6,0)</f>
        <v>Patricia Ortiz</v>
      </c>
      <c r="G2148" s="4" t="str">
        <f>+VLOOKUP($A2148,DATOS_CAPACITACIONES!A:G,7,0)</f>
        <v xml:space="preserve">Finca El Pilar </v>
      </c>
      <c r="H2148" s="5">
        <f>+VLOOKUP($A2148,DATOS_CAPACITACIONES!A:H,8,0)</f>
        <v>44527</v>
      </c>
      <c r="I2148" s="4">
        <f>+VLOOKUP($A2148,DATOS_CAPACITACIONES!A:I,9,0)</f>
        <v>120</v>
      </c>
      <c r="J2148" s="2">
        <v>1120874028</v>
      </c>
      <c r="K2148" s="4" t="str">
        <f>+VLOOKUP($J2148,DATOS_PERSONAL!B:C,2,0)</f>
        <v>N/A</v>
      </c>
      <c r="L2148" s="4" t="str">
        <f>+VLOOKUP($J2148,DATOS_PERSONAL!B:D,3,0)</f>
        <v xml:space="preserve">ARMANDO </v>
      </c>
      <c r="M2148" s="4" t="str">
        <f>+VLOOKUP($J2148,DATOS_PERSONAL!B:E,4,0)</f>
        <v xml:space="preserve">SISNERO </v>
      </c>
      <c r="N2148" s="4" t="str">
        <f>+VLOOKUP($J2148,DATOS_PERSONAL!B:F,5,0)</f>
        <v>OROBERLÍN S.A.S.</v>
      </c>
      <c r="O2148" s="4">
        <f>+VLOOKUP($A2148,DATOS_CAPACITACIONES!A:N,11)</f>
        <v>75</v>
      </c>
      <c r="P2148" s="4">
        <f>+VLOOKUP($A2148,DATOS_CAPACITACIONES!A:L,12)</f>
        <v>75</v>
      </c>
      <c r="Q2148" s="3">
        <f t="shared" si="33"/>
        <v>1</v>
      </c>
    </row>
    <row r="2149" spans="1:17" ht="34.5" customHeight="1" x14ac:dyDescent="0.25">
      <c r="A2149" s="2">
        <v>88</v>
      </c>
      <c r="B2149" s="4" t="str">
        <f>+VLOOKUP($A2149,DATOS_CAPACITACIONES!A:B,2,0)</f>
        <v>Administración</v>
      </c>
      <c r="C2149" s="4" t="str">
        <f>+VLOOKUP($A2149,DATOS_CAPACITACIONES!A:C,3,0)</f>
        <v>Código de ética, política de sostenibilidad y procedimiento PQRS</v>
      </c>
      <c r="D2149" s="4">
        <f>+VLOOKUP($A2149,DATOS_CAPACITACIONES!A:D,4,0)</f>
        <v>0</v>
      </c>
      <c r="E2149" s="4" t="str">
        <f>+VLOOKUP($A2149,DATOS_CAPACITACIONES!A:E,5,0)</f>
        <v xml:space="preserve">Patricia Ortiz, Yady Bayona </v>
      </c>
      <c r="F2149" s="4" t="str">
        <f>+VLOOKUP($A2149,DATOS_CAPACITACIONES!A:F,6,0)</f>
        <v>Patricia Ortiz</v>
      </c>
      <c r="G2149" s="4" t="str">
        <f>+VLOOKUP($A2149,DATOS_CAPACITACIONES!A:G,7,0)</f>
        <v xml:space="preserve">Finca El Pilar </v>
      </c>
      <c r="H2149" s="5">
        <f>+VLOOKUP($A2149,DATOS_CAPACITACIONES!A:H,8,0)</f>
        <v>44527</v>
      </c>
      <c r="I2149" s="4">
        <f>+VLOOKUP($A2149,DATOS_CAPACITACIONES!A:I,9,0)</f>
        <v>120</v>
      </c>
      <c r="J2149" s="2">
        <v>40401255</v>
      </c>
      <c r="K2149" s="4">
        <f>+VLOOKUP($J2149,DATOS_PERSONAL!B:C,2,0)</f>
        <v>1034</v>
      </c>
      <c r="L2149" s="4" t="str">
        <f>+VLOOKUP($J2149,DATOS_PERSONAL!B:D,3,0)</f>
        <v>YUDY FERLAY</v>
      </c>
      <c r="M2149" s="4" t="str">
        <f>+VLOOKUP($J2149,DATOS_PERSONAL!B:E,4,0)</f>
        <v xml:space="preserve">ROMERO BERNAL </v>
      </c>
      <c r="N2149" s="4" t="str">
        <f>+VLOOKUP($J2149,DATOS_PERSONAL!B:F,5,0)</f>
        <v>OROBERLÍN S.A.S.</v>
      </c>
      <c r="O2149" s="4">
        <f>+VLOOKUP($A2149,DATOS_CAPACITACIONES!A:N,11)</f>
        <v>75</v>
      </c>
      <c r="P2149" s="4">
        <f>+VLOOKUP($A2149,DATOS_CAPACITACIONES!A:L,12)</f>
        <v>75</v>
      </c>
      <c r="Q2149" s="3">
        <f t="shared" si="33"/>
        <v>1</v>
      </c>
    </row>
    <row r="2150" spans="1:17" ht="34.5" customHeight="1" x14ac:dyDescent="0.25">
      <c r="A2150" s="2">
        <v>88</v>
      </c>
      <c r="B2150" s="4" t="str">
        <f>+VLOOKUP($A2150,DATOS_CAPACITACIONES!A:B,2,0)</f>
        <v>Administración</v>
      </c>
      <c r="C2150" s="4" t="str">
        <f>+VLOOKUP($A2150,DATOS_CAPACITACIONES!A:C,3,0)</f>
        <v>Código de ética, política de sostenibilidad y procedimiento PQRS</v>
      </c>
      <c r="D2150" s="4">
        <f>+VLOOKUP($A2150,DATOS_CAPACITACIONES!A:D,4,0)</f>
        <v>0</v>
      </c>
      <c r="E2150" s="4" t="str">
        <f>+VLOOKUP($A2150,DATOS_CAPACITACIONES!A:E,5,0)</f>
        <v xml:space="preserve">Patricia Ortiz, Yady Bayona </v>
      </c>
      <c r="F2150" s="4" t="str">
        <f>+VLOOKUP($A2150,DATOS_CAPACITACIONES!A:F,6,0)</f>
        <v>Patricia Ortiz</v>
      </c>
      <c r="G2150" s="4" t="str">
        <f>+VLOOKUP($A2150,DATOS_CAPACITACIONES!A:G,7,0)</f>
        <v xml:space="preserve">Finca El Pilar </v>
      </c>
      <c r="H2150" s="5">
        <f>+VLOOKUP($A2150,DATOS_CAPACITACIONES!A:H,8,0)</f>
        <v>44527</v>
      </c>
      <c r="I2150" s="4">
        <f>+VLOOKUP($A2150,DATOS_CAPACITACIONES!A:I,9,0)</f>
        <v>120</v>
      </c>
      <c r="J2150" s="2">
        <v>1123116797</v>
      </c>
      <c r="K2150" s="4">
        <f>+VLOOKUP($J2150,DATOS_PERSONAL!B:C,2,0)</f>
        <v>1404</v>
      </c>
      <c r="L2150" s="4" t="str">
        <f>+VLOOKUP($J2150,DATOS_PERSONAL!B:D,3,0)</f>
        <v xml:space="preserve"> ELKIN STEVEN</v>
      </c>
      <c r="M2150" s="4" t="str">
        <f>+VLOOKUP($J2150,DATOS_PERSONAL!B:E,4,0)</f>
        <v>ROJAS ORTIZ</v>
      </c>
      <c r="N2150" s="4" t="str">
        <f>+VLOOKUP($J2150,DATOS_PERSONAL!B:F,5,0)</f>
        <v>OROBERLÍN S.A.S.</v>
      </c>
      <c r="O2150" s="4">
        <f>+VLOOKUP($A2150,DATOS_CAPACITACIONES!A:N,11)</f>
        <v>75</v>
      </c>
      <c r="P2150" s="4">
        <f>+VLOOKUP($A2150,DATOS_CAPACITACIONES!A:L,12)</f>
        <v>75</v>
      </c>
      <c r="Q2150" s="3">
        <f t="shared" si="33"/>
        <v>1</v>
      </c>
    </row>
    <row r="2151" spans="1:17" ht="34.5" customHeight="1" x14ac:dyDescent="0.25">
      <c r="A2151" s="2">
        <v>88</v>
      </c>
      <c r="B2151" s="4" t="str">
        <f>+VLOOKUP($A2151,DATOS_CAPACITACIONES!A:B,2,0)</f>
        <v>Administración</v>
      </c>
      <c r="C2151" s="4" t="str">
        <f>+VLOOKUP($A2151,DATOS_CAPACITACIONES!A:C,3,0)</f>
        <v>Código de ética, política de sostenibilidad y procedimiento PQRS</v>
      </c>
      <c r="D2151" s="4">
        <f>+VLOOKUP($A2151,DATOS_CAPACITACIONES!A:D,4,0)</f>
        <v>0</v>
      </c>
      <c r="E2151" s="4" t="str">
        <f>+VLOOKUP($A2151,DATOS_CAPACITACIONES!A:E,5,0)</f>
        <v xml:space="preserve">Patricia Ortiz, Yady Bayona </v>
      </c>
      <c r="F2151" s="4" t="str">
        <f>+VLOOKUP($A2151,DATOS_CAPACITACIONES!A:F,6,0)</f>
        <v>Patricia Ortiz</v>
      </c>
      <c r="G2151" s="4" t="str">
        <f>+VLOOKUP($A2151,DATOS_CAPACITACIONES!A:G,7,0)</f>
        <v xml:space="preserve">Finca El Pilar </v>
      </c>
      <c r="H2151" s="5">
        <f>+VLOOKUP($A2151,DATOS_CAPACITACIONES!A:H,8,0)</f>
        <v>44527</v>
      </c>
      <c r="I2151" s="4">
        <f>+VLOOKUP($A2151,DATOS_CAPACITACIONES!A:I,9,0)</f>
        <v>120</v>
      </c>
      <c r="J2151" s="2">
        <v>1006690391</v>
      </c>
      <c r="K2151" s="4" t="str">
        <f>+VLOOKUP($J2151,DATOS_PERSONAL!B:C,2,0)</f>
        <v>N/A</v>
      </c>
      <c r="L2151" s="4" t="str">
        <f>+VLOOKUP($J2151,DATOS_PERSONAL!B:D,3,0)</f>
        <v>JUAN ESTEBAN</v>
      </c>
      <c r="M2151" s="4" t="str">
        <f>+VLOOKUP($J2151,DATOS_PERSONAL!B:E,4,0)</f>
        <v>RODRIGUEZ ARCILA</v>
      </c>
      <c r="N2151" s="4" t="str">
        <f>+VLOOKUP($J2151,DATOS_PERSONAL!B:F,5,0)</f>
        <v>OROBERLÍN S.A.S.</v>
      </c>
      <c r="O2151" s="4">
        <f>+VLOOKUP($A2151,DATOS_CAPACITACIONES!A:N,11)</f>
        <v>75</v>
      </c>
      <c r="P2151" s="4">
        <f>+VLOOKUP($A2151,DATOS_CAPACITACIONES!A:L,12)</f>
        <v>75</v>
      </c>
      <c r="Q2151" s="3">
        <f t="shared" si="33"/>
        <v>1</v>
      </c>
    </row>
    <row r="2152" spans="1:17" ht="34.5" customHeight="1" x14ac:dyDescent="0.25">
      <c r="A2152" s="2">
        <v>88</v>
      </c>
      <c r="B2152" s="4" t="str">
        <f>+VLOOKUP($A2152,DATOS_CAPACITACIONES!A:B,2,0)</f>
        <v>Administración</v>
      </c>
      <c r="C2152" s="4" t="str">
        <f>+VLOOKUP($A2152,DATOS_CAPACITACIONES!A:C,3,0)</f>
        <v>Código de ética, política de sostenibilidad y procedimiento PQRS</v>
      </c>
      <c r="D2152" s="4">
        <f>+VLOOKUP($A2152,DATOS_CAPACITACIONES!A:D,4,0)</f>
        <v>0</v>
      </c>
      <c r="E2152" s="4" t="str">
        <f>+VLOOKUP($A2152,DATOS_CAPACITACIONES!A:E,5,0)</f>
        <v xml:space="preserve">Patricia Ortiz, Yady Bayona </v>
      </c>
      <c r="F2152" s="4" t="str">
        <f>+VLOOKUP($A2152,DATOS_CAPACITACIONES!A:F,6,0)</f>
        <v>Patricia Ortiz</v>
      </c>
      <c r="G2152" s="4" t="str">
        <f>+VLOOKUP($A2152,DATOS_CAPACITACIONES!A:G,7,0)</f>
        <v xml:space="preserve">Finca El Pilar </v>
      </c>
      <c r="H2152" s="5">
        <f>+VLOOKUP($A2152,DATOS_CAPACITACIONES!A:H,8,0)</f>
        <v>44527</v>
      </c>
      <c r="I2152" s="4">
        <f>+VLOOKUP($A2152,DATOS_CAPACITACIONES!A:I,9,0)</f>
        <v>120</v>
      </c>
      <c r="J2152" s="2">
        <v>1123114419</v>
      </c>
      <c r="K2152" s="4">
        <f>+VLOOKUP($J2152,DATOS_PERSONAL!B:C,2,0)</f>
        <v>1059</v>
      </c>
      <c r="L2152" s="4" t="str">
        <f>+VLOOKUP($J2152,DATOS_PERSONAL!B:D,3,0)</f>
        <v>ANA MARIA</v>
      </c>
      <c r="M2152" s="4" t="str">
        <f>+VLOOKUP($J2152,DATOS_PERSONAL!B:E,4,0)</f>
        <v xml:space="preserve">ROBAYO JIMENEZ </v>
      </c>
      <c r="N2152" s="4" t="str">
        <f>+VLOOKUP($J2152,DATOS_PERSONAL!B:F,5,0)</f>
        <v>OROBERLÍN S.A.S.</v>
      </c>
      <c r="O2152" s="4">
        <f>+VLOOKUP($A2152,DATOS_CAPACITACIONES!A:N,11)</f>
        <v>75</v>
      </c>
      <c r="P2152" s="4">
        <f>+VLOOKUP($A2152,DATOS_CAPACITACIONES!A:L,12)</f>
        <v>75</v>
      </c>
      <c r="Q2152" s="3">
        <f t="shared" si="33"/>
        <v>1</v>
      </c>
    </row>
    <row r="2153" spans="1:17" ht="34.5" customHeight="1" x14ac:dyDescent="0.25">
      <c r="A2153" s="2">
        <v>88</v>
      </c>
      <c r="B2153" s="4" t="str">
        <f>+VLOOKUP($A2153,DATOS_CAPACITACIONES!A:B,2,0)</f>
        <v>Administración</v>
      </c>
      <c r="C2153" s="4" t="str">
        <f>+VLOOKUP($A2153,DATOS_CAPACITACIONES!A:C,3,0)</f>
        <v>Código de ética, política de sostenibilidad y procedimiento PQRS</v>
      </c>
      <c r="D2153" s="4">
        <f>+VLOOKUP($A2153,DATOS_CAPACITACIONES!A:D,4,0)</f>
        <v>0</v>
      </c>
      <c r="E2153" s="4" t="str">
        <f>+VLOOKUP($A2153,DATOS_CAPACITACIONES!A:E,5,0)</f>
        <v xml:space="preserve">Patricia Ortiz, Yady Bayona </v>
      </c>
      <c r="F2153" s="4" t="str">
        <f>+VLOOKUP($A2153,DATOS_CAPACITACIONES!A:F,6,0)</f>
        <v>Patricia Ortiz</v>
      </c>
      <c r="G2153" s="4" t="str">
        <f>+VLOOKUP($A2153,DATOS_CAPACITACIONES!A:G,7,0)</f>
        <v xml:space="preserve">Finca El Pilar </v>
      </c>
      <c r="H2153" s="5">
        <f>+VLOOKUP($A2153,DATOS_CAPACITACIONES!A:H,8,0)</f>
        <v>44527</v>
      </c>
      <c r="I2153" s="4">
        <f>+VLOOKUP($A2153,DATOS_CAPACITACIONES!A:I,9,0)</f>
        <v>120</v>
      </c>
      <c r="J2153" s="2">
        <v>1122646567</v>
      </c>
      <c r="K2153" s="4">
        <f>+VLOOKUP($J2153,DATOS_PERSONAL!B:C,2,0)</f>
        <v>1232</v>
      </c>
      <c r="L2153" s="4" t="str">
        <f>+VLOOKUP($J2153,DATOS_PERSONAL!B:D,3,0)</f>
        <v xml:space="preserve"> ISRAEL</v>
      </c>
      <c r="M2153" s="4" t="str">
        <f>+VLOOKUP($J2153,DATOS_PERSONAL!B:E,4,0)</f>
        <v>ROBAYO JIMENEZ</v>
      </c>
      <c r="N2153" s="4" t="str">
        <f>+VLOOKUP($J2153,DATOS_PERSONAL!B:F,5,0)</f>
        <v>OROBERLÍN S.A.S.</v>
      </c>
      <c r="O2153" s="4">
        <f>+VLOOKUP($A2153,DATOS_CAPACITACIONES!A:N,11)</f>
        <v>75</v>
      </c>
      <c r="P2153" s="4">
        <f>+VLOOKUP($A2153,DATOS_CAPACITACIONES!A:L,12)</f>
        <v>75</v>
      </c>
      <c r="Q2153" s="3">
        <f t="shared" si="33"/>
        <v>1</v>
      </c>
    </row>
    <row r="2154" spans="1:17" ht="34.5" customHeight="1" x14ac:dyDescent="0.25">
      <c r="A2154" s="2">
        <v>88</v>
      </c>
      <c r="B2154" s="4" t="str">
        <f>+VLOOKUP($A2154,DATOS_CAPACITACIONES!A:B,2,0)</f>
        <v>Administración</v>
      </c>
      <c r="C2154" s="4" t="str">
        <f>+VLOOKUP($A2154,DATOS_CAPACITACIONES!A:C,3,0)</f>
        <v>Código de ética, política de sostenibilidad y procedimiento PQRS</v>
      </c>
      <c r="D2154" s="4">
        <f>+VLOOKUP($A2154,DATOS_CAPACITACIONES!A:D,4,0)</f>
        <v>0</v>
      </c>
      <c r="E2154" s="4" t="str">
        <f>+VLOOKUP($A2154,DATOS_CAPACITACIONES!A:E,5,0)</f>
        <v xml:space="preserve">Patricia Ortiz, Yady Bayona </v>
      </c>
      <c r="F2154" s="4" t="str">
        <f>+VLOOKUP($A2154,DATOS_CAPACITACIONES!A:F,6,0)</f>
        <v>Patricia Ortiz</v>
      </c>
      <c r="G2154" s="4" t="str">
        <f>+VLOOKUP($A2154,DATOS_CAPACITACIONES!A:G,7,0)</f>
        <v xml:space="preserve">Finca El Pilar </v>
      </c>
      <c r="H2154" s="5">
        <f>+VLOOKUP($A2154,DATOS_CAPACITACIONES!A:H,8,0)</f>
        <v>44527</v>
      </c>
      <c r="I2154" s="4">
        <f>+VLOOKUP($A2154,DATOS_CAPACITACIONES!A:I,9,0)</f>
        <v>120</v>
      </c>
      <c r="J2154" s="2">
        <v>1123114657</v>
      </c>
      <c r="K2154" s="4">
        <f>+VLOOKUP($J2154,DATOS_PERSONAL!B:C,2,0)</f>
        <v>1456</v>
      </c>
      <c r="L2154" s="4" t="str">
        <f>+VLOOKUP($J2154,DATOS_PERSONAL!B:D,3,0)</f>
        <v xml:space="preserve"> SIGUIFREDO</v>
      </c>
      <c r="M2154" s="4" t="str">
        <f>+VLOOKUP($J2154,DATOS_PERSONAL!B:E,4,0)</f>
        <v>ROBAYO JIMENEZ</v>
      </c>
      <c r="N2154" s="4" t="str">
        <f>+VLOOKUP($J2154,DATOS_PERSONAL!B:F,5,0)</f>
        <v>OROBERLÍN S.A.S.</v>
      </c>
      <c r="O2154" s="4">
        <f>+VLOOKUP($A2154,DATOS_CAPACITACIONES!A:N,11)</f>
        <v>75</v>
      </c>
      <c r="P2154" s="4">
        <f>+VLOOKUP($A2154,DATOS_CAPACITACIONES!A:L,12)</f>
        <v>75</v>
      </c>
      <c r="Q2154" s="3">
        <f t="shared" si="33"/>
        <v>1</v>
      </c>
    </row>
    <row r="2155" spans="1:17" ht="34.5" customHeight="1" x14ac:dyDescent="0.25">
      <c r="A2155" s="2">
        <v>88</v>
      </c>
      <c r="B2155" s="4" t="str">
        <f>+VLOOKUP($A2155,DATOS_CAPACITACIONES!A:B,2,0)</f>
        <v>Administración</v>
      </c>
      <c r="C2155" s="4" t="str">
        <f>+VLOOKUP($A2155,DATOS_CAPACITACIONES!A:C,3,0)</f>
        <v>Código de ética, política de sostenibilidad y procedimiento PQRS</v>
      </c>
      <c r="D2155" s="4">
        <f>+VLOOKUP($A2155,DATOS_CAPACITACIONES!A:D,4,0)</f>
        <v>0</v>
      </c>
      <c r="E2155" s="4" t="str">
        <f>+VLOOKUP($A2155,DATOS_CAPACITACIONES!A:E,5,0)</f>
        <v xml:space="preserve">Patricia Ortiz, Yady Bayona </v>
      </c>
      <c r="F2155" s="4" t="str">
        <f>+VLOOKUP($A2155,DATOS_CAPACITACIONES!A:F,6,0)</f>
        <v>Patricia Ortiz</v>
      </c>
      <c r="G2155" s="4" t="str">
        <f>+VLOOKUP($A2155,DATOS_CAPACITACIONES!A:G,7,0)</f>
        <v xml:space="preserve">Finca El Pilar </v>
      </c>
      <c r="H2155" s="5">
        <f>+VLOOKUP($A2155,DATOS_CAPACITACIONES!A:H,8,0)</f>
        <v>44527</v>
      </c>
      <c r="I2155" s="4">
        <f>+VLOOKUP($A2155,DATOS_CAPACITACIONES!A:I,9,0)</f>
        <v>120</v>
      </c>
      <c r="J2155" s="2">
        <v>1006658683</v>
      </c>
      <c r="K2155" s="4">
        <f>+VLOOKUP($J2155,DATOS_PERSONAL!B:C,2,0)</f>
        <v>1509</v>
      </c>
      <c r="L2155" s="4" t="str">
        <f>+VLOOKUP($J2155,DATOS_PERSONAL!B:D,3,0)</f>
        <v>BRAYAN DAVID</v>
      </c>
      <c r="M2155" s="4" t="str">
        <f>+VLOOKUP($J2155,DATOS_PERSONAL!B:E,4,0)</f>
        <v xml:space="preserve">ROA OCHOA </v>
      </c>
      <c r="N2155" s="4" t="str">
        <f>+VLOOKUP($J2155,DATOS_PERSONAL!B:F,5,0)</f>
        <v>OROBERLÍN S.A.S.</v>
      </c>
      <c r="O2155" s="4">
        <f>+VLOOKUP($A2155,DATOS_CAPACITACIONES!A:N,11)</f>
        <v>75</v>
      </c>
      <c r="P2155" s="4">
        <f>+VLOOKUP($A2155,DATOS_CAPACITACIONES!A:L,12)</f>
        <v>75</v>
      </c>
      <c r="Q2155" s="3">
        <f t="shared" si="33"/>
        <v>1</v>
      </c>
    </row>
    <row r="2156" spans="1:17" ht="34.5" customHeight="1" x14ac:dyDescent="0.25">
      <c r="A2156" s="2">
        <v>88</v>
      </c>
      <c r="B2156" s="4" t="str">
        <f>+VLOOKUP($A2156,DATOS_CAPACITACIONES!A:B,2,0)</f>
        <v>Administración</v>
      </c>
      <c r="C2156" s="4" t="str">
        <f>+VLOOKUP($A2156,DATOS_CAPACITACIONES!A:C,3,0)</f>
        <v>Código de ética, política de sostenibilidad y procedimiento PQRS</v>
      </c>
      <c r="D2156" s="4">
        <f>+VLOOKUP($A2156,DATOS_CAPACITACIONES!A:D,4,0)</f>
        <v>0</v>
      </c>
      <c r="E2156" s="4" t="str">
        <f>+VLOOKUP($A2156,DATOS_CAPACITACIONES!A:E,5,0)</f>
        <v xml:space="preserve">Patricia Ortiz, Yady Bayona </v>
      </c>
      <c r="F2156" s="4" t="str">
        <f>+VLOOKUP($A2156,DATOS_CAPACITACIONES!A:F,6,0)</f>
        <v>Patricia Ortiz</v>
      </c>
      <c r="G2156" s="4" t="str">
        <f>+VLOOKUP($A2156,DATOS_CAPACITACIONES!A:G,7,0)</f>
        <v xml:space="preserve">Finca El Pilar </v>
      </c>
      <c r="H2156" s="5">
        <f>+VLOOKUP($A2156,DATOS_CAPACITACIONES!A:H,8,0)</f>
        <v>44527</v>
      </c>
      <c r="I2156" s="4">
        <f>+VLOOKUP($A2156,DATOS_CAPACITACIONES!A:I,9,0)</f>
        <v>120</v>
      </c>
      <c r="J2156" s="2">
        <v>1123114519</v>
      </c>
      <c r="K2156" s="4">
        <f>+VLOOKUP($J2156,DATOS_PERSONAL!B:C,2,0)</f>
        <v>1016</v>
      </c>
      <c r="L2156" s="4" t="str">
        <f>+VLOOKUP($J2156,DATOS_PERSONAL!B:D,3,0)</f>
        <v xml:space="preserve"> JUAN CARLOS</v>
      </c>
      <c r="M2156" s="4" t="str">
        <f>+VLOOKUP($J2156,DATOS_PERSONAL!B:E,4,0)</f>
        <v>ROA CASTILLO</v>
      </c>
      <c r="N2156" s="4" t="str">
        <f>+VLOOKUP($J2156,DATOS_PERSONAL!B:F,5,0)</f>
        <v>OROBERLÍN S.A.S.</v>
      </c>
      <c r="O2156" s="4">
        <f>+VLOOKUP($A2156,DATOS_CAPACITACIONES!A:N,11)</f>
        <v>75</v>
      </c>
      <c r="P2156" s="4">
        <f>+VLOOKUP($A2156,DATOS_CAPACITACIONES!A:L,12)</f>
        <v>75</v>
      </c>
      <c r="Q2156" s="3">
        <f t="shared" si="33"/>
        <v>1</v>
      </c>
    </row>
    <row r="2157" spans="1:17" ht="34.5" customHeight="1" x14ac:dyDescent="0.25">
      <c r="A2157" s="2">
        <v>88</v>
      </c>
      <c r="B2157" s="4" t="str">
        <f>+VLOOKUP($A2157,DATOS_CAPACITACIONES!A:B,2,0)</f>
        <v>Administración</v>
      </c>
      <c r="C2157" s="4" t="str">
        <f>+VLOOKUP($A2157,DATOS_CAPACITACIONES!A:C,3,0)</f>
        <v>Código de ética, política de sostenibilidad y procedimiento PQRS</v>
      </c>
      <c r="D2157" s="4">
        <f>+VLOOKUP($A2157,DATOS_CAPACITACIONES!A:D,4,0)</f>
        <v>0</v>
      </c>
      <c r="E2157" s="4" t="str">
        <f>+VLOOKUP($A2157,DATOS_CAPACITACIONES!A:E,5,0)</f>
        <v xml:space="preserve">Patricia Ortiz, Yady Bayona </v>
      </c>
      <c r="F2157" s="4" t="str">
        <f>+VLOOKUP($A2157,DATOS_CAPACITACIONES!A:F,6,0)</f>
        <v>Patricia Ortiz</v>
      </c>
      <c r="G2157" s="4" t="str">
        <f>+VLOOKUP($A2157,DATOS_CAPACITACIONES!A:G,7,0)</f>
        <v xml:space="preserve">Finca El Pilar </v>
      </c>
      <c r="H2157" s="5">
        <f>+VLOOKUP($A2157,DATOS_CAPACITACIONES!A:H,8,0)</f>
        <v>44527</v>
      </c>
      <c r="I2157" s="4">
        <f>+VLOOKUP($A2157,DATOS_CAPACITACIONES!A:I,9,0)</f>
        <v>120</v>
      </c>
      <c r="J2157" s="2">
        <v>1123114283</v>
      </c>
      <c r="K2157" s="4">
        <f>+VLOOKUP($J2157,DATOS_PERSONAL!B:C,2,0)</f>
        <v>1017</v>
      </c>
      <c r="L2157" s="4" t="str">
        <f>+VLOOKUP($J2157,DATOS_PERSONAL!B:D,3,0)</f>
        <v xml:space="preserve"> RODRIGO JOSE</v>
      </c>
      <c r="M2157" s="4" t="str">
        <f>+VLOOKUP($J2157,DATOS_PERSONAL!B:E,4,0)</f>
        <v>ROA CASTILLO</v>
      </c>
      <c r="N2157" s="4" t="str">
        <f>+VLOOKUP($J2157,DATOS_PERSONAL!B:F,5,0)</f>
        <v>OROBERLÍN S.A.S.</v>
      </c>
      <c r="O2157" s="4">
        <f>+VLOOKUP($A2157,DATOS_CAPACITACIONES!A:N,11)</f>
        <v>75</v>
      </c>
      <c r="P2157" s="4">
        <f>+VLOOKUP($A2157,DATOS_CAPACITACIONES!A:L,12)</f>
        <v>75</v>
      </c>
      <c r="Q2157" s="3">
        <f t="shared" si="33"/>
        <v>1</v>
      </c>
    </row>
    <row r="2158" spans="1:17" ht="34.5" customHeight="1" x14ac:dyDescent="0.25">
      <c r="A2158" s="2">
        <v>88</v>
      </c>
      <c r="B2158" s="4" t="str">
        <f>+VLOOKUP($A2158,DATOS_CAPACITACIONES!A:B,2,0)</f>
        <v>Administración</v>
      </c>
      <c r="C2158" s="4" t="str">
        <f>+VLOOKUP($A2158,DATOS_CAPACITACIONES!A:C,3,0)</f>
        <v>Código de ética, política de sostenibilidad y procedimiento PQRS</v>
      </c>
      <c r="D2158" s="4">
        <f>+VLOOKUP($A2158,DATOS_CAPACITACIONES!A:D,4,0)</f>
        <v>0</v>
      </c>
      <c r="E2158" s="4" t="str">
        <f>+VLOOKUP($A2158,DATOS_CAPACITACIONES!A:E,5,0)</f>
        <v xml:space="preserve">Patricia Ortiz, Yady Bayona </v>
      </c>
      <c r="F2158" s="4" t="str">
        <f>+VLOOKUP($A2158,DATOS_CAPACITACIONES!A:F,6,0)</f>
        <v>Patricia Ortiz</v>
      </c>
      <c r="G2158" s="4" t="str">
        <f>+VLOOKUP($A2158,DATOS_CAPACITACIONES!A:G,7,0)</f>
        <v xml:space="preserve">Finca El Pilar </v>
      </c>
      <c r="H2158" s="5">
        <f>+VLOOKUP($A2158,DATOS_CAPACITACIONES!A:H,8,0)</f>
        <v>44527</v>
      </c>
      <c r="I2158" s="4">
        <f>+VLOOKUP($A2158,DATOS_CAPACITACIONES!A:I,9,0)</f>
        <v>120</v>
      </c>
      <c r="J2158" s="2">
        <v>86053117</v>
      </c>
      <c r="K2158" s="4" t="str">
        <f>+VLOOKUP($J2158,DATOS_PERSONAL!B:C,2,0)</f>
        <v>N/A</v>
      </c>
      <c r="L2158" s="4" t="str">
        <f>+VLOOKUP($J2158,DATOS_PERSONAL!B:D,3,0)</f>
        <v xml:space="preserve"> OMAR </v>
      </c>
      <c r="M2158" s="4" t="str">
        <f>+VLOOKUP($J2158,DATOS_PERSONAL!B:E,4,0)</f>
        <v>RIVERA ESPINOSA</v>
      </c>
      <c r="N2158" s="4" t="str">
        <f>+VLOOKUP($J2158,DATOS_PERSONAL!B:F,5,0)</f>
        <v>PALMERAS CARARABO S.A.</v>
      </c>
      <c r="O2158" s="4">
        <f>+VLOOKUP($A2158,DATOS_CAPACITACIONES!A:N,11)</f>
        <v>75</v>
      </c>
      <c r="P2158" s="4">
        <f>+VLOOKUP($A2158,DATOS_CAPACITACIONES!A:L,12)</f>
        <v>75</v>
      </c>
      <c r="Q2158" s="3">
        <f t="shared" si="33"/>
        <v>1</v>
      </c>
    </row>
    <row r="2159" spans="1:17" ht="34.5" customHeight="1" x14ac:dyDescent="0.25">
      <c r="A2159" s="2">
        <v>88</v>
      </c>
      <c r="B2159" s="4" t="str">
        <f>+VLOOKUP($A2159,DATOS_CAPACITACIONES!A:B,2,0)</f>
        <v>Administración</v>
      </c>
      <c r="C2159" s="4" t="str">
        <f>+VLOOKUP($A2159,DATOS_CAPACITACIONES!A:C,3,0)</f>
        <v>Código de ética, política de sostenibilidad y procedimiento PQRS</v>
      </c>
      <c r="D2159" s="4">
        <f>+VLOOKUP($A2159,DATOS_CAPACITACIONES!A:D,4,0)</f>
        <v>0</v>
      </c>
      <c r="E2159" s="4" t="str">
        <f>+VLOOKUP($A2159,DATOS_CAPACITACIONES!A:E,5,0)</f>
        <v xml:space="preserve">Patricia Ortiz, Yady Bayona </v>
      </c>
      <c r="F2159" s="4" t="str">
        <f>+VLOOKUP($A2159,DATOS_CAPACITACIONES!A:F,6,0)</f>
        <v>Patricia Ortiz</v>
      </c>
      <c r="G2159" s="4" t="str">
        <f>+VLOOKUP($A2159,DATOS_CAPACITACIONES!A:G,7,0)</f>
        <v xml:space="preserve">Finca El Pilar </v>
      </c>
      <c r="H2159" s="5">
        <f>+VLOOKUP($A2159,DATOS_CAPACITACIONES!A:H,8,0)</f>
        <v>44527</v>
      </c>
      <c r="I2159" s="4">
        <f>+VLOOKUP($A2159,DATOS_CAPACITACIONES!A:I,9,0)</f>
        <v>120</v>
      </c>
      <c r="J2159" s="2">
        <v>40411297</v>
      </c>
      <c r="K2159" s="4">
        <f>+VLOOKUP($J2159,DATOS_PERSONAL!B:C,2,0)</f>
        <v>1015</v>
      </c>
      <c r="L2159" s="4" t="str">
        <f>+VLOOKUP($J2159,DATOS_PERSONAL!B:D,3,0)</f>
        <v xml:space="preserve"> ANGELICA YOHANA</v>
      </c>
      <c r="M2159" s="4" t="str">
        <f>+VLOOKUP($J2159,DATOS_PERSONAL!B:E,4,0)</f>
        <v>RINCON</v>
      </c>
      <c r="N2159" s="4" t="str">
        <f>+VLOOKUP($J2159,DATOS_PERSONAL!B:F,5,0)</f>
        <v>OROBERLÍN S.A.S.</v>
      </c>
      <c r="O2159" s="4">
        <f>+VLOOKUP($A2159,DATOS_CAPACITACIONES!A:N,11)</f>
        <v>75</v>
      </c>
      <c r="P2159" s="4">
        <f>+VLOOKUP($A2159,DATOS_CAPACITACIONES!A:L,12)</f>
        <v>75</v>
      </c>
      <c r="Q2159" s="3">
        <f t="shared" si="33"/>
        <v>1</v>
      </c>
    </row>
    <row r="2160" spans="1:17" ht="34.5" customHeight="1" x14ac:dyDescent="0.25">
      <c r="A2160" s="2">
        <v>88</v>
      </c>
      <c r="B2160" s="4" t="str">
        <f>+VLOOKUP($A2160,DATOS_CAPACITACIONES!A:B,2,0)</f>
        <v>Administración</v>
      </c>
      <c r="C2160" s="4" t="str">
        <f>+VLOOKUP($A2160,DATOS_CAPACITACIONES!A:C,3,0)</f>
        <v>Código de ética, política de sostenibilidad y procedimiento PQRS</v>
      </c>
      <c r="D2160" s="4">
        <f>+VLOOKUP($A2160,DATOS_CAPACITACIONES!A:D,4,0)</f>
        <v>0</v>
      </c>
      <c r="E2160" s="4" t="str">
        <f>+VLOOKUP($A2160,DATOS_CAPACITACIONES!A:E,5,0)</f>
        <v xml:space="preserve">Patricia Ortiz, Yady Bayona </v>
      </c>
      <c r="F2160" s="4" t="str">
        <f>+VLOOKUP($A2160,DATOS_CAPACITACIONES!A:F,6,0)</f>
        <v>Patricia Ortiz</v>
      </c>
      <c r="G2160" s="4" t="str">
        <f>+VLOOKUP($A2160,DATOS_CAPACITACIONES!A:G,7,0)</f>
        <v xml:space="preserve">Finca El Pilar </v>
      </c>
      <c r="H2160" s="5">
        <f>+VLOOKUP($A2160,DATOS_CAPACITACIONES!A:H,8,0)</f>
        <v>44527</v>
      </c>
      <c r="I2160" s="4">
        <f>+VLOOKUP($A2160,DATOS_CAPACITACIONES!A:I,9,0)</f>
        <v>120</v>
      </c>
      <c r="J2160" s="2">
        <v>19561040</v>
      </c>
      <c r="K2160" s="4">
        <f>+VLOOKUP($J2160,DATOS_PERSONAL!B:C,2,0)</f>
        <v>1166</v>
      </c>
      <c r="L2160" s="4" t="str">
        <f>+VLOOKUP($J2160,DATOS_PERSONAL!B:D,3,0)</f>
        <v>GILBERTO SEGUNDO</v>
      </c>
      <c r="M2160" s="4" t="str">
        <f>+VLOOKUP($J2160,DATOS_PERSONAL!B:E,4,0)</f>
        <v xml:space="preserve">PEREZ RIVERA </v>
      </c>
      <c r="N2160" s="4" t="str">
        <f>+VLOOKUP($J2160,DATOS_PERSONAL!B:F,5,0)</f>
        <v>OROBERLÍN S.A.S.</v>
      </c>
      <c r="O2160" s="4">
        <f>+VLOOKUP($A2160,DATOS_CAPACITACIONES!A:N,11)</f>
        <v>75</v>
      </c>
      <c r="P2160" s="4">
        <f>+VLOOKUP($A2160,DATOS_CAPACITACIONES!A:L,12)</f>
        <v>75</v>
      </c>
      <c r="Q2160" s="3">
        <f t="shared" si="33"/>
        <v>1</v>
      </c>
    </row>
    <row r="2161" spans="1:17" ht="34.5" customHeight="1" x14ac:dyDescent="0.25">
      <c r="A2161" s="2">
        <v>88</v>
      </c>
      <c r="B2161" s="4" t="str">
        <f>+VLOOKUP($A2161,DATOS_CAPACITACIONES!A:B,2,0)</f>
        <v>Administración</v>
      </c>
      <c r="C2161" s="4" t="str">
        <f>+VLOOKUP($A2161,DATOS_CAPACITACIONES!A:C,3,0)</f>
        <v>Código de ética, política de sostenibilidad y procedimiento PQRS</v>
      </c>
      <c r="D2161" s="4">
        <f>+VLOOKUP($A2161,DATOS_CAPACITACIONES!A:D,4,0)</f>
        <v>0</v>
      </c>
      <c r="E2161" s="4" t="str">
        <f>+VLOOKUP($A2161,DATOS_CAPACITACIONES!A:E,5,0)</f>
        <v xml:space="preserve">Patricia Ortiz, Yady Bayona </v>
      </c>
      <c r="F2161" s="4" t="str">
        <f>+VLOOKUP($A2161,DATOS_CAPACITACIONES!A:F,6,0)</f>
        <v>Patricia Ortiz</v>
      </c>
      <c r="G2161" s="4" t="str">
        <f>+VLOOKUP($A2161,DATOS_CAPACITACIONES!A:G,7,0)</f>
        <v xml:space="preserve">Finca El Pilar </v>
      </c>
      <c r="H2161" s="5">
        <f>+VLOOKUP($A2161,DATOS_CAPACITACIONES!A:H,8,0)</f>
        <v>44527</v>
      </c>
      <c r="I2161" s="4">
        <f>+VLOOKUP($A2161,DATOS_CAPACITACIONES!A:I,9,0)</f>
        <v>120</v>
      </c>
      <c r="J2161" s="2">
        <v>1123514268</v>
      </c>
      <c r="K2161" s="4">
        <f>+VLOOKUP($J2161,DATOS_PERSONAL!B:C,2,0)</f>
        <v>1510</v>
      </c>
      <c r="L2161" s="4" t="str">
        <f>+VLOOKUP($J2161,DATOS_PERSONAL!B:D,3,0)</f>
        <v xml:space="preserve"> CRISTIAN ANDRES</v>
      </c>
      <c r="M2161" s="4" t="str">
        <f>+VLOOKUP($J2161,DATOS_PERSONAL!B:E,4,0)</f>
        <v>PEREZ GUAYABO</v>
      </c>
      <c r="N2161" s="4" t="str">
        <f>+VLOOKUP($J2161,DATOS_PERSONAL!B:F,5,0)</f>
        <v>OROBERLÍN S.A.S.</v>
      </c>
      <c r="O2161" s="4">
        <f>+VLOOKUP($A2161,DATOS_CAPACITACIONES!A:N,11)</f>
        <v>75</v>
      </c>
      <c r="P2161" s="4">
        <f>+VLOOKUP($A2161,DATOS_CAPACITACIONES!A:L,12)</f>
        <v>75</v>
      </c>
      <c r="Q2161" s="3">
        <f t="shared" si="33"/>
        <v>1</v>
      </c>
    </row>
    <row r="2162" spans="1:17" ht="34.5" customHeight="1" x14ac:dyDescent="0.25">
      <c r="A2162" s="2">
        <v>88</v>
      </c>
      <c r="B2162" s="4" t="str">
        <f>+VLOOKUP($A2162,DATOS_CAPACITACIONES!A:B,2,0)</f>
        <v>Administración</v>
      </c>
      <c r="C2162" s="4" t="str">
        <f>+VLOOKUP($A2162,DATOS_CAPACITACIONES!A:C,3,0)</f>
        <v>Código de ética, política de sostenibilidad y procedimiento PQRS</v>
      </c>
      <c r="D2162" s="4">
        <f>+VLOOKUP($A2162,DATOS_CAPACITACIONES!A:D,4,0)</f>
        <v>0</v>
      </c>
      <c r="E2162" s="4" t="str">
        <f>+VLOOKUP($A2162,DATOS_CAPACITACIONES!A:E,5,0)</f>
        <v xml:space="preserve">Patricia Ortiz, Yady Bayona </v>
      </c>
      <c r="F2162" s="4" t="str">
        <f>+VLOOKUP($A2162,DATOS_CAPACITACIONES!A:F,6,0)</f>
        <v>Patricia Ortiz</v>
      </c>
      <c r="G2162" s="4" t="str">
        <f>+VLOOKUP($A2162,DATOS_CAPACITACIONES!A:G,7,0)</f>
        <v xml:space="preserve">Finca El Pilar </v>
      </c>
      <c r="H2162" s="5">
        <f>+VLOOKUP($A2162,DATOS_CAPACITACIONES!A:H,8,0)</f>
        <v>44527</v>
      </c>
      <c r="I2162" s="4">
        <f>+VLOOKUP($A2162,DATOS_CAPACITACIONES!A:I,9,0)</f>
        <v>120</v>
      </c>
      <c r="J2162" s="2">
        <v>19602072</v>
      </c>
      <c r="K2162" s="4" t="str">
        <f>+VLOOKUP($J2162,DATOS_PERSONAL!B:C,2,0)</f>
        <v>N/A</v>
      </c>
      <c r="L2162" s="4" t="str">
        <f>+VLOOKUP($J2162,DATOS_PERSONAL!B:D,3,0)</f>
        <v xml:space="preserve">WILFREDO </v>
      </c>
      <c r="M2162" s="4" t="str">
        <f>+VLOOKUP($J2162,DATOS_PERSONAL!B:E,4,0)</f>
        <v>PEREZ</v>
      </c>
      <c r="N2162" s="4" t="str">
        <f>+VLOOKUP($J2162,DATOS_PERSONAL!B:F,5,0)</f>
        <v>OROBERLÍN S.A.S.</v>
      </c>
      <c r="O2162" s="4">
        <f>+VLOOKUP($A2162,DATOS_CAPACITACIONES!A:N,11)</f>
        <v>75</v>
      </c>
      <c r="P2162" s="4">
        <f>+VLOOKUP($A2162,DATOS_CAPACITACIONES!A:L,12)</f>
        <v>75</v>
      </c>
      <c r="Q2162" s="3">
        <f t="shared" si="33"/>
        <v>1</v>
      </c>
    </row>
    <row r="2163" spans="1:17" ht="34.5" customHeight="1" x14ac:dyDescent="0.25">
      <c r="A2163" s="2">
        <v>88</v>
      </c>
      <c r="B2163" s="4" t="str">
        <f>+VLOOKUP($A2163,DATOS_CAPACITACIONES!A:B,2,0)</f>
        <v>Administración</v>
      </c>
      <c r="C2163" s="4" t="str">
        <f>+VLOOKUP($A2163,DATOS_CAPACITACIONES!A:C,3,0)</f>
        <v>Código de ética, política de sostenibilidad y procedimiento PQRS</v>
      </c>
      <c r="D2163" s="4">
        <f>+VLOOKUP($A2163,DATOS_CAPACITACIONES!A:D,4,0)</f>
        <v>0</v>
      </c>
      <c r="E2163" s="4" t="str">
        <f>+VLOOKUP($A2163,DATOS_CAPACITACIONES!A:E,5,0)</f>
        <v xml:space="preserve">Patricia Ortiz, Yady Bayona </v>
      </c>
      <c r="F2163" s="4" t="str">
        <f>+VLOOKUP($A2163,DATOS_CAPACITACIONES!A:F,6,0)</f>
        <v>Patricia Ortiz</v>
      </c>
      <c r="G2163" s="4" t="str">
        <f>+VLOOKUP($A2163,DATOS_CAPACITACIONES!A:G,7,0)</f>
        <v xml:space="preserve">Finca El Pilar </v>
      </c>
      <c r="H2163" s="5">
        <f>+VLOOKUP($A2163,DATOS_CAPACITACIONES!A:H,8,0)</f>
        <v>44527</v>
      </c>
      <c r="I2163" s="4">
        <f>+VLOOKUP($A2163,DATOS_CAPACITACIONES!A:I,9,0)</f>
        <v>120</v>
      </c>
      <c r="J2163" s="90">
        <v>15253586878</v>
      </c>
      <c r="K2163" s="4" t="str">
        <f>+VLOOKUP($J2163,DATOS_PERSONAL!B:C,2,0)</f>
        <v>N/A</v>
      </c>
      <c r="L2163" s="4" t="str">
        <f>+VLOOKUP($J2163,DATOS_PERSONAL!B:D,3,0)</f>
        <v>HERNAN</v>
      </c>
      <c r="M2163" s="4" t="str">
        <f>+VLOOKUP($J2163,DATOS_PERSONAL!B:E,4,0)</f>
        <v>PEREZ</v>
      </c>
      <c r="N2163" s="4" t="str">
        <f>+VLOOKUP($J2163,DATOS_PERSONAL!B:F,5,0)</f>
        <v>OROBERLÍN S.A.S.</v>
      </c>
      <c r="O2163" s="4">
        <f>+VLOOKUP($A2163,DATOS_CAPACITACIONES!A:N,11)</f>
        <v>75</v>
      </c>
      <c r="P2163" s="4">
        <f>+VLOOKUP($A2163,DATOS_CAPACITACIONES!A:L,12)</f>
        <v>75</v>
      </c>
      <c r="Q2163" s="3">
        <f t="shared" si="33"/>
        <v>1</v>
      </c>
    </row>
    <row r="2164" spans="1:17" ht="34.5" customHeight="1" x14ac:dyDescent="0.25">
      <c r="A2164" s="2">
        <v>88</v>
      </c>
      <c r="B2164" s="4" t="str">
        <f>+VLOOKUP($A2164,DATOS_CAPACITACIONES!A:B,2,0)</f>
        <v>Administración</v>
      </c>
      <c r="C2164" s="4" t="str">
        <f>+VLOOKUP($A2164,DATOS_CAPACITACIONES!A:C,3,0)</f>
        <v>Código de ética, política de sostenibilidad y procedimiento PQRS</v>
      </c>
      <c r="D2164" s="4">
        <f>+VLOOKUP($A2164,DATOS_CAPACITACIONES!A:D,4,0)</f>
        <v>0</v>
      </c>
      <c r="E2164" s="4" t="str">
        <f>+VLOOKUP($A2164,DATOS_CAPACITACIONES!A:E,5,0)</f>
        <v xml:space="preserve">Patricia Ortiz, Yady Bayona </v>
      </c>
      <c r="F2164" s="4" t="str">
        <f>+VLOOKUP($A2164,DATOS_CAPACITACIONES!A:F,6,0)</f>
        <v>Patricia Ortiz</v>
      </c>
      <c r="G2164" s="4" t="str">
        <f>+VLOOKUP($A2164,DATOS_CAPACITACIONES!A:G,7,0)</f>
        <v xml:space="preserve">Finca El Pilar </v>
      </c>
      <c r="H2164" s="5">
        <f>+VLOOKUP($A2164,DATOS_CAPACITACIONES!A:H,8,0)</f>
        <v>44527</v>
      </c>
      <c r="I2164" s="4">
        <f>+VLOOKUP($A2164,DATOS_CAPACITACIONES!A:I,9,0)</f>
        <v>120</v>
      </c>
      <c r="J2164" s="2">
        <v>1069755169</v>
      </c>
      <c r="K2164" s="4" t="str">
        <f>+VLOOKUP($J2164,DATOS_PERSONAL!B:C,2,0)</f>
        <v>N/A</v>
      </c>
      <c r="L2164" s="4" t="str">
        <f>+VLOOKUP($J2164,DATOS_PERSONAL!B:D,3,0)</f>
        <v xml:space="preserve"> EDUAR MANUEL</v>
      </c>
      <c r="M2164" s="4" t="str">
        <f>+VLOOKUP($J2164,DATOS_PERSONAL!B:E,4,0)</f>
        <v>PERDOMO SON</v>
      </c>
      <c r="N2164" s="4" t="str">
        <f>+VLOOKUP($J2164,DATOS_PERSONAL!B:F,5,0)</f>
        <v>PALMERAS CARARABO S.A.</v>
      </c>
      <c r="O2164" s="4">
        <f>+VLOOKUP($A2164,DATOS_CAPACITACIONES!A:N,11)</f>
        <v>75</v>
      </c>
      <c r="P2164" s="4">
        <f>+VLOOKUP($A2164,DATOS_CAPACITACIONES!A:L,12)</f>
        <v>75</v>
      </c>
      <c r="Q2164" s="3">
        <f t="shared" si="33"/>
        <v>1</v>
      </c>
    </row>
    <row r="2165" spans="1:17" ht="34.5" customHeight="1" x14ac:dyDescent="0.25">
      <c r="A2165" s="2">
        <v>88</v>
      </c>
      <c r="B2165" s="4" t="str">
        <f>+VLOOKUP($A2165,DATOS_CAPACITACIONES!A:B,2,0)</f>
        <v>Administración</v>
      </c>
      <c r="C2165" s="4" t="str">
        <f>+VLOOKUP($A2165,DATOS_CAPACITACIONES!A:C,3,0)</f>
        <v>Código de ética, política de sostenibilidad y procedimiento PQRS</v>
      </c>
      <c r="D2165" s="4">
        <f>+VLOOKUP($A2165,DATOS_CAPACITACIONES!A:D,4,0)</f>
        <v>0</v>
      </c>
      <c r="E2165" s="4" t="str">
        <f>+VLOOKUP($A2165,DATOS_CAPACITACIONES!A:E,5,0)</f>
        <v xml:space="preserve">Patricia Ortiz, Yady Bayona </v>
      </c>
      <c r="F2165" s="4" t="str">
        <f>+VLOOKUP($A2165,DATOS_CAPACITACIONES!A:F,6,0)</f>
        <v>Patricia Ortiz</v>
      </c>
      <c r="G2165" s="4" t="str">
        <f>+VLOOKUP($A2165,DATOS_CAPACITACIONES!A:G,7,0)</f>
        <v xml:space="preserve">Finca El Pilar </v>
      </c>
      <c r="H2165" s="5">
        <f>+VLOOKUP($A2165,DATOS_CAPACITACIONES!A:H,8,0)</f>
        <v>44527</v>
      </c>
      <c r="I2165" s="4">
        <f>+VLOOKUP($A2165,DATOS_CAPACITACIONES!A:I,9,0)</f>
        <v>120</v>
      </c>
      <c r="J2165" s="2">
        <v>16882469</v>
      </c>
      <c r="K2165" s="4" t="str">
        <f>+VLOOKUP($J2165,DATOS_PERSONAL!B:C,2,0)</f>
        <v>N/A</v>
      </c>
      <c r="L2165" s="4" t="str">
        <f>+VLOOKUP($J2165,DATOS_PERSONAL!B:D,3,0)</f>
        <v xml:space="preserve"> WEIMAR</v>
      </c>
      <c r="M2165" s="4" t="str">
        <f>+VLOOKUP($J2165,DATOS_PERSONAL!B:E,4,0)</f>
        <v>PEÑA MOSQUERA</v>
      </c>
      <c r="N2165" s="4" t="str">
        <f>+VLOOKUP($J2165,DATOS_PERSONAL!B:F,5,0)</f>
        <v>PALMERAS CARARABO S.A.</v>
      </c>
      <c r="O2165" s="4">
        <f>+VLOOKUP($A2165,DATOS_CAPACITACIONES!A:N,11)</f>
        <v>75</v>
      </c>
      <c r="P2165" s="4">
        <f>+VLOOKUP($A2165,DATOS_CAPACITACIONES!A:L,12)</f>
        <v>75</v>
      </c>
      <c r="Q2165" s="3">
        <f t="shared" si="33"/>
        <v>1</v>
      </c>
    </row>
    <row r="2166" spans="1:17" ht="34.5" customHeight="1" x14ac:dyDescent="0.25">
      <c r="A2166" s="2">
        <v>88</v>
      </c>
      <c r="B2166" s="4" t="str">
        <f>+VLOOKUP($A2166,DATOS_CAPACITACIONES!A:B,2,0)</f>
        <v>Administración</v>
      </c>
      <c r="C2166" s="4" t="str">
        <f>+VLOOKUP($A2166,DATOS_CAPACITACIONES!A:C,3,0)</f>
        <v>Código de ética, política de sostenibilidad y procedimiento PQRS</v>
      </c>
      <c r="D2166" s="4">
        <f>+VLOOKUP($A2166,DATOS_CAPACITACIONES!A:D,4,0)</f>
        <v>0</v>
      </c>
      <c r="E2166" s="4" t="str">
        <f>+VLOOKUP($A2166,DATOS_CAPACITACIONES!A:E,5,0)</f>
        <v xml:space="preserve">Patricia Ortiz, Yady Bayona </v>
      </c>
      <c r="F2166" s="4" t="str">
        <f>+VLOOKUP($A2166,DATOS_CAPACITACIONES!A:F,6,0)</f>
        <v>Patricia Ortiz</v>
      </c>
      <c r="G2166" s="4" t="str">
        <f>+VLOOKUP($A2166,DATOS_CAPACITACIONES!A:G,7,0)</f>
        <v xml:space="preserve">Finca El Pilar </v>
      </c>
      <c r="H2166" s="5">
        <f>+VLOOKUP($A2166,DATOS_CAPACITACIONES!A:H,8,0)</f>
        <v>44527</v>
      </c>
      <c r="I2166" s="4">
        <f>+VLOOKUP($A2166,DATOS_CAPACITACIONES!A:I,9,0)</f>
        <v>120</v>
      </c>
      <c r="J2166" s="2">
        <v>1120571325</v>
      </c>
      <c r="K2166" s="4">
        <f>+VLOOKUP($J2166,DATOS_PERSONAL!B:C,2,0)</f>
        <v>1145</v>
      </c>
      <c r="L2166" s="4" t="str">
        <f>+VLOOKUP($J2166,DATOS_PERSONAL!B:D,3,0)</f>
        <v>WILINTON DAVID</v>
      </c>
      <c r="M2166" s="4" t="str">
        <f>+VLOOKUP($J2166,DATOS_PERSONAL!B:E,4,0)</f>
        <v xml:space="preserve">PADILLA MORALES </v>
      </c>
      <c r="N2166" s="4" t="str">
        <f>+VLOOKUP($J2166,DATOS_PERSONAL!B:F,5,0)</f>
        <v>OROBERLÍN S.A.S.</v>
      </c>
      <c r="O2166" s="4">
        <f>+VLOOKUP($A2166,DATOS_CAPACITACIONES!A:N,11)</f>
        <v>75</v>
      </c>
      <c r="P2166" s="4">
        <f>+VLOOKUP($A2166,DATOS_CAPACITACIONES!A:L,12)</f>
        <v>75</v>
      </c>
      <c r="Q2166" s="3">
        <f t="shared" si="33"/>
        <v>1</v>
      </c>
    </row>
    <row r="2167" spans="1:17" ht="34.5" customHeight="1" x14ac:dyDescent="0.25">
      <c r="A2167" s="2">
        <v>88</v>
      </c>
      <c r="B2167" s="4" t="str">
        <f>+VLOOKUP($A2167,DATOS_CAPACITACIONES!A:B,2,0)</f>
        <v>Administración</v>
      </c>
      <c r="C2167" s="4" t="str">
        <f>+VLOOKUP($A2167,DATOS_CAPACITACIONES!A:C,3,0)</f>
        <v>Código de ética, política de sostenibilidad y procedimiento PQRS</v>
      </c>
      <c r="D2167" s="4">
        <f>+VLOOKUP($A2167,DATOS_CAPACITACIONES!A:D,4,0)</f>
        <v>0</v>
      </c>
      <c r="E2167" s="4" t="str">
        <f>+VLOOKUP($A2167,DATOS_CAPACITACIONES!A:E,5,0)</f>
        <v xml:space="preserve">Patricia Ortiz, Yady Bayona </v>
      </c>
      <c r="F2167" s="4" t="str">
        <f>+VLOOKUP($A2167,DATOS_CAPACITACIONES!A:F,6,0)</f>
        <v>Patricia Ortiz</v>
      </c>
      <c r="G2167" s="4" t="str">
        <f>+VLOOKUP($A2167,DATOS_CAPACITACIONES!A:G,7,0)</f>
        <v xml:space="preserve">Finca El Pilar </v>
      </c>
      <c r="H2167" s="5">
        <f>+VLOOKUP($A2167,DATOS_CAPACITACIONES!A:H,8,0)</f>
        <v>44527</v>
      </c>
      <c r="I2167" s="4">
        <f>+VLOOKUP($A2167,DATOS_CAPACITACIONES!A:I,9,0)</f>
        <v>120</v>
      </c>
      <c r="J2167" s="2">
        <v>1122131510</v>
      </c>
      <c r="K2167" s="4" t="str">
        <f>+VLOOKUP($J2167,DATOS_PERSONAL!B:C,2,0)</f>
        <v>N/A</v>
      </c>
      <c r="L2167" s="4" t="str">
        <f>+VLOOKUP($J2167,DATOS_PERSONAL!B:D,3,0)</f>
        <v xml:space="preserve"> DIEGO FERNANDO </v>
      </c>
      <c r="M2167" s="4" t="str">
        <f>+VLOOKUP($J2167,DATOS_PERSONAL!B:E,4,0)</f>
        <v>ORTIZ OSPINA</v>
      </c>
      <c r="N2167" s="4" t="str">
        <f>+VLOOKUP($J2167,DATOS_PERSONAL!B:F,5,0)</f>
        <v>PALMERAS CARARABO S.A.</v>
      </c>
      <c r="O2167" s="4">
        <f>+VLOOKUP($A2167,DATOS_CAPACITACIONES!A:N,11)</f>
        <v>75</v>
      </c>
      <c r="P2167" s="4">
        <f>+VLOOKUP($A2167,DATOS_CAPACITACIONES!A:L,12)</f>
        <v>75</v>
      </c>
      <c r="Q2167" s="3">
        <f t="shared" si="33"/>
        <v>1</v>
      </c>
    </row>
    <row r="2168" spans="1:17" ht="34.5" customHeight="1" x14ac:dyDescent="0.25">
      <c r="A2168" s="2">
        <v>88</v>
      </c>
      <c r="B2168" s="4" t="str">
        <f>+VLOOKUP($A2168,DATOS_CAPACITACIONES!A:B,2,0)</f>
        <v>Administración</v>
      </c>
      <c r="C2168" s="4" t="str">
        <f>+VLOOKUP($A2168,DATOS_CAPACITACIONES!A:C,3,0)</f>
        <v>Código de ética, política de sostenibilidad y procedimiento PQRS</v>
      </c>
      <c r="D2168" s="4">
        <f>+VLOOKUP($A2168,DATOS_CAPACITACIONES!A:D,4,0)</f>
        <v>0</v>
      </c>
      <c r="E2168" s="4" t="str">
        <f>+VLOOKUP($A2168,DATOS_CAPACITACIONES!A:E,5,0)</f>
        <v xml:space="preserve">Patricia Ortiz, Yady Bayona </v>
      </c>
      <c r="F2168" s="4" t="str">
        <f>+VLOOKUP($A2168,DATOS_CAPACITACIONES!A:F,6,0)</f>
        <v>Patricia Ortiz</v>
      </c>
      <c r="G2168" s="4" t="str">
        <f>+VLOOKUP($A2168,DATOS_CAPACITACIONES!A:G,7,0)</f>
        <v xml:space="preserve">Finca El Pilar </v>
      </c>
      <c r="H2168" s="5">
        <f>+VLOOKUP($A2168,DATOS_CAPACITACIONES!A:H,8,0)</f>
        <v>44527</v>
      </c>
      <c r="I2168" s="4">
        <f>+VLOOKUP($A2168,DATOS_CAPACITACIONES!A:I,9,0)</f>
        <v>120</v>
      </c>
      <c r="J2168" s="2">
        <v>40334493</v>
      </c>
      <c r="K2168" s="4" t="str">
        <f>+VLOOKUP($J2168,DATOS_PERSONAL!B:C,2,0)</f>
        <v>N/A</v>
      </c>
      <c r="L2168" s="4" t="str">
        <f>+VLOOKUP($J2168,DATOS_PERSONAL!B:D,3,0)</f>
        <v>PATRICIA</v>
      </c>
      <c r="M2168" s="4" t="str">
        <f>+VLOOKUP($J2168,DATOS_PERSONAL!B:E,4,0)</f>
        <v xml:space="preserve">ORTIZ GOMEZ </v>
      </c>
      <c r="N2168" s="4" t="str">
        <f>+VLOOKUP($J2168,DATOS_PERSONAL!B:F,5,0)</f>
        <v>PALMERAS CARARABO S.A.</v>
      </c>
      <c r="O2168" s="4">
        <f>+VLOOKUP($A2168,DATOS_CAPACITACIONES!A:N,11)</f>
        <v>75</v>
      </c>
      <c r="P2168" s="4">
        <f>+VLOOKUP($A2168,DATOS_CAPACITACIONES!A:L,12)</f>
        <v>75</v>
      </c>
      <c r="Q2168" s="3">
        <f t="shared" si="33"/>
        <v>1</v>
      </c>
    </row>
    <row r="2169" spans="1:17" ht="34.5" customHeight="1" x14ac:dyDescent="0.25">
      <c r="A2169" s="2">
        <v>88</v>
      </c>
      <c r="B2169" s="4" t="str">
        <f>+VLOOKUP($A2169,DATOS_CAPACITACIONES!A:B,2,0)</f>
        <v>Administración</v>
      </c>
      <c r="C2169" s="4" t="str">
        <f>+VLOOKUP($A2169,DATOS_CAPACITACIONES!A:C,3,0)</f>
        <v>Código de ética, política de sostenibilidad y procedimiento PQRS</v>
      </c>
      <c r="D2169" s="4">
        <f>+VLOOKUP($A2169,DATOS_CAPACITACIONES!A:D,4,0)</f>
        <v>0</v>
      </c>
      <c r="E2169" s="4" t="str">
        <f>+VLOOKUP($A2169,DATOS_CAPACITACIONES!A:E,5,0)</f>
        <v xml:space="preserve">Patricia Ortiz, Yady Bayona </v>
      </c>
      <c r="F2169" s="4" t="str">
        <f>+VLOOKUP($A2169,DATOS_CAPACITACIONES!A:F,6,0)</f>
        <v>Patricia Ortiz</v>
      </c>
      <c r="G2169" s="4" t="str">
        <f>+VLOOKUP($A2169,DATOS_CAPACITACIONES!A:G,7,0)</f>
        <v xml:space="preserve">Finca El Pilar </v>
      </c>
      <c r="H2169" s="5">
        <f>+VLOOKUP($A2169,DATOS_CAPACITACIONES!A:H,8,0)</f>
        <v>44527</v>
      </c>
      <c r="I2169" s="4">
        <f>+VLOOKUP($A2169,DATOS_CAPACITACIONES!A:I,9,0)</f>
        <v>120</v>
      </c>
      <c r="J2169" s="2">
        <v>31031695</v>
      </c>
      <c r="K2169" s="4">
        <f>+VLOOKUP($J2169,DATOS_PERSONAL!B:C,2,0)</f>
        <v>1422</v>
      </c>
      <c r="L2169" s="4" t="str">
        <f>+VLOOKUP($J2169,DATOS_PERSONAL!B:D,3,0)</f>
        <v>ANA ELIZABETH</v>
      </c>
      <c r="M2169" s="4" t="str">
        <f>+VLOOKUP($J2169,DATOS_PERSONAL!B:E,4,0)</f>
        <v>ORTIZ</v>
      </c>
      <c r="N2169" s="4" t="str">
        <f>+VLOOKUP($J2169,DATOS_PERSONAL!B:F,5,0)</f>
        <v>OROBERLÍN S.A.S.</v>
      </c>
      <c r="O2169" s="4">
        <f>+VLOOKUP($A2169,DATOS_CAPACITACIONES!A:N,11)</f>
        <v>75</v>
      </c>
      <c r="P2169" s="4">
        <f>+VLOOKUP($A2169,DATOS_CAPACITACIONES!A:L,12)</f>
        <v>75</v>
      </c>
      <c r="Q2169" s="3">
        <f t="shared" si="33"/>
        <v>1</v>
      </c>
    </row>
    <row r="2170" spans="1:17" ht="34.5" customHeight="1" x14ac:dyDescent="0.25">
      <c r="A2170" s="2">
        <v>88</v>
      </c>
      <c r="B2170" s="4" t="str">
        <f>+VLOOKUP($A2170,DATOS_CAPACITACIONES!A:B,2,0)</f>
        <v>Administración</v>
      </c>
      <c r="C2170" s="4" t="str">
        <f>+VLOOKUP($A2170,DATOS_CAPACITACIONES!A:C,3,0)</f>
        <v>Código de ética, política de sostenibilidad y procedimiento PQRS</v>
      </c>
      <c r="D2170" s="4">
        <f>+VLOOKUP($A2170,DATOS_CAPACITACIONES!A:D,4,0)</f>
        <v>0</v>
      </c>
      <c r="E2170" s="4" t="str">
        <f>+VLOOKUP($A2170,DATOS_CAPACITACIONES!A:E,5,0)</f>
        <v xml:space="preserve">Patricia Ortiz, Yady Bayona </v>
      </c>
      <c r="F2170" s="4" t="str">
        <f>+VLOOKUP($A2170,DATOS_CAPACITACIONES!A:F,6,0)</f>
        <v>Patricia Ortiz</v>
      </c>
      <c r="G2170" s="4" t="str">
        <f>+VLOOKUP($A2170,DATOS_CAPACITACIONES!A:G,7,0)</f>
        <v xml:space="preserve">Finca El Pilar </v>
      </c>
      <c r="H2170" s="5">
        <f>+VLOOKUP($A2170,DATOS_CAPACITACIONES!A:H,8,0)</f>
        <v>44527</v>
      </c>
      <c r="I2170" s="4">
        <f>+VLOOKUP($A2170,DATOS_CAPACITACIONES!A:I,9,0)</f>
        <v>120</v>
      </c>
      <c r="J2170" s="2">
        <v>7807070</v>
      </c>
      <c r="K2170" s="4" t="str">
        <f>+VLOOKUP($J2170,DATOS_PERSONAL!B:C,2,0)</f>
        <v>N/A</v>
      </c>
      <c r="L2170" s="4" t="str">
        <f>+VLOOKUP($J2170,DATOS_PERSONAL!B:D,3,0)</f>
        <v xml:space="preserve"> PEDRO ANTONIO </v>
      </c>
      <c r="M2170" s="4" t="str">
        <f>+VLOOKUP($J2170,DATOS_PERSONAL!B:E,4,0)</f>
        <v>ORTIZ</v>
      </c>
      <c r="N2170" s="4" t="str">
        <f>+VLOOKUP($J2170,DATOS_PERSONAL!B:F,5,0)</f>
        <v>PALMERAS CARARABO S.A.</v>
      </c>
      <c r="O2170" s="4">
        <f>+VLOOKUP($A2170,DATOS_CAPACITACIONES!A:N,11)</f>
        <v>75</v>
      </c>
      <c r="P2170" s="4">
        <f>+VLOOKUP($A2170,DATOS_CAPACITACIONES!A:L,12)</f>
        <v>75</v>
      </c>
      <c r="Q2170" s="3">
        <f t="shared" si="33"/>
        <v>1</v>
      </c>
    </row>
    <row r="2171" spans="1:17" ht="34.5" customHeight="1" x14ac:dyDescent="0.25">
      <c r="A2171" s="2">
        <v>88</v>
      </c>
      <c r="B2171" s="4" t="str">
        <f>+VLOOKUP($A2171,DATOS_CAPACITACIONES!A:B,2,0)</f>
        <v>Administración</v>
      </c>
      <c r="C2171" s="4" t="str">
        <f>+VLOOKUP($A2171,DATOS_CAPACITACIONES!A:C,3,0)</f>
        <v>Código de ética, política de sostenibilidad y procedimiento PQRS</v>
      </c>
      <c r="D2171" s="4">
        <f>+VLOOKUP($A2171,DATOS_CAPACITACIONES!A:D,4,0)</f>
        <v>0</v>
      </c>
      <c r="E2171" s="4" t="str">
        <f>+VLOOKUP($A2171,DATOS_CAPACITACIONES!A:E,5,0)</f>
        <v xml:space="preserve">Patricia Ortiz, Yady Bayona </v>
      </c>
      <c r="F2171" s="4" t="str">
        <f>+VLOOKUP($A2171,DATOS_CAPACITACIONES!A:F,6,0)</f>
        <v>Patricia Ortiz</v>
      </c>
      <c r="G2171" s="4" t="str">
        <f>+VLOOKUP($A2171,DATOS_CAPACITACIONES!A:G,7,0)</f>
        <v xml:space="preserve">Finca El Pilar </v>
      </c>
      <c r="H2171" s="5">
        <f>+VLOOKUP($A2171,DATOS_CAPACITACIONES!A:H,8,0)</f>
        <v>44527</v>
      </c>
      <c r="I2171" s="4">
        <f>+VLOOKUP($A2171,DATOS_CAPACITACIONES!A:I,9,0)</f>
        <v>120</v>
      </c>
      <c r="J2171" s="90">
        <v>1054544136</v>
      </c>
      <c r="K2171" s="4" t="str">
        <f>+VLOOKUP($J2171,DATOS_PERSONAL!B:C,2,0)</f>
        <v>N/A</v>
      </c>
      <c r="L2171" s="4" t="str">
        <f>+VLOOKUP($J2171,DATOS_PERSONAL!B:D,3,0)</f>
        <v xml:space="preserve">ALEJANDRO </v>
      </c>
      <c r="M2171" s="4" t="str">
        <f>+VLOOKUP($J2171,DATOS_PERSONAL!B:E,4,0)</f>
        <v>NIÑO</v>
      </c>
      <c r="N2171" s="4" t="str">
        <f>+VLOOKUP($J2171,DATOS_PERSONAL!B:F,5,0)</f>
        <v>OROBERLÍN S.A.S.</v>
      </c>
      <c r="O2171" s="4">
        <f>+VLOOKUP($A2171,DATOS_CAPACITACIONES!A:N,11)</f>
        <v>75</v>
      </c>
      <c r="P2171" s="4">
        <f>+VLOOKUP($A2171,DATOS_CAPACITACIONES!A:L,12)</f>
        <v>75</v>
      </c>
      <c r="Q2171" s="3">
        <f t="shared" si="33"/>
        <v>1</v>
      </c>
    </row>
    <row r="2172" spans="1:17" ht="34.5" customHeight="1" x14ac:dyDescent="0.25">
      <c r="A2172" s="2">
        <v>88</v>
      </c>
      <c r="B2172" s="4" t="str">
        <f>+VLOOKUP($A2172,DATOS_CAPACITACIONES!A:B,2,0)</f>
        <v>Administración</v>
      </c>
      <c r="C2172" s="4" t="str">
        <f>+VLOOKUP($A2172,DATOS_CAPACITACIONES!A:C,3,0)</f>
        <v>Código de ética, política de sostenibilidad y procedimiento PQRS</v>
      </c>
      <c r="D2172" s="4">
        <f>+VLOOKUP($A2172,DATOS_CAPACITACIONES!A:D,4,0)</f>
        <v>0</v>
      </c>
      <c r="E2172" s="4" t="str">
        <f>+VLOOKUP($A2172,DATOS_CAPACITACIONES!A:E,5,0)</f>
        <v xml:space="preserve">Patricia Ortiz, Yady Bayona </v>
      </c>
      <c r="F2172" s="4" t="str">
        <f>+VLOOKUP($A2172,DATOS_CAPACITACIONES!A:F,6,0)</f>
        <v>Patricia Ortiz</v>
      </c>
      <c r="G2172" s="4" t="str">
        <f>+VLOOKUP($A2172,DATOS_CAPACITACIONES!A:G,7,0)</f>
        <v xml:space="preserve">Finca El Pilar </v>
      </c>
      <c r="H2172" s="5">
        <f>+VLOOKUP($A2172,DATOS_CAPACITACIONES!A:H,8,0)</f>
        <v>44527</v>
      </c>
      <c r="I2172" s="4">
        <f>+VLOOKUP($A2172,DATOS_CAPACITACIONES!A:I,9,0)</f>
        <v>120</v>
      </c>
      <c r="J2172" s="2">
        <v>17330089</v>
      </c>
      <c r="K2172" s="4">
        <f>+VLOOKUP($J2172,DATOS_PERSONAL!B:C,2,0)</f>
        <v>1093</v>
      </c>
      <c r="L2172" s="4" t="str">
        <f>+VLOOKUP($J2172,DATOS_PERSONAL!B:D,3,0)</f>
        <v xml:space="preserve">JAVIER IGNACIO </v>
      </c>
      <c r="M2172" s="4" t="str">
        <f>+VLOOKUP($J2172,DATOS_PERSONAL!B:E,4,0)</f>
        <v xml:space="preserve">NARVAEZ SOACHE </v>
      </c>
      <c r="N2172" s="4" t="str">
        <f>+VLOOKUP($J2172,DATOS_PERSONAL!B:F,5,0)</f>
        <v>OROBERLÍN S.A.S.</v>
      </c>
      <c r="O2172" s="4">
        <f>+VLOOKUP($A2172,DATOS_CAPACITACIONES!A:N,11)</f>
        <v>75</v>
      </c>
      <c r="P2172" s="4">
        <f>+VLOOKUP($A2172,DATOS_CAPACITACIONES!A:L,12)</f>
        <v>75</v>
      </c>
      <c r="Q2172" s="3">
        <f t="shared" si="33"/>
        <v>1</v>
      </c>
    </row>
    <row r="2173" spans="1:17" ht="34.5" customHeight="1" x14ac:dyDescent="0.25">
      <c r="A2173" s="2">
        <v>88</v>
      </c>
      <c r="B2173" s="4" t="str">
        <f>+VLOOKUP($A2173,DATOS_CAPACITACIONES!A:B,2,0)</f>
        <v>Administración</v>
      </c>
      <c r="C2173" s="4" t="str">
        <f>+VLOOKUP($A2173,DATOS_CAPACITACIONES!A:C,3,0)</f>
        <v>Código de ética, política de sostenibilidad y procedimiento PQRS</v>
      </c>
      <c r="D2173" s="4">
        <f>+VLOOKUP($A2173,DATOS_CAPACITACIONES!A:D,4,0)</f>
        <v>0</v>
      </c>
      <c r="E2173" s="4" t="str">
        <f>+VLOOKUP($A2173,DATOS_CAPACITACIONES!A:E,5,0)</f>
        <v xml:space="preserve">Patricia Ortiz, Yady Bayona </v>
      </c>
      <c r="F2173" s="4" t="str">
        <f>+VLOOKUP($A2173,DATOS_CAPACITACIONES!A:F,6,0)</f>
        <v>Patricia Ortiz</v>
      </c>
      <c r="G2173" s="4" t="str">
        <f>+VLOOKUP($A2173,DATOS_CAPACITACIONES!A:G,7,0)</f>
        <v xml:space="preserve">Finca El Pilar </v>
      </c>
      <c r="H2173" s="5">
        <f>+VLOOKUP($A2173,DATOS_CAPACITACIONES!A:H,8,0)</f>
        <v>44527</v>
      </c>
      <c r="I2173" s="4">
        <f>+VLOOKUP($A2173,DATOS_CAPACITACIONES!A:I,9,0)</f>
        <v>120</v>
      </c>
      <c r="J2173" s="2">
        <v>1123116287</v>
      </c>
      <c r="K2173" s="4">
        <f>+VLOOKUP($J2173,DATOS_PERSONAL!B:C,2,0)</f>
        <v>1358</v>
      </c>
      <c r="L2173" s="4" t="str">
        <f>+VLOOKUP($J2173,DATOS_PERSONAL!B:D,3,0)</f>
        <v>IVAN JAVIER</v>
      </c>
      <c r="M2173" s="4" t="str">
        <f>+VLOOKUP($J2173,DATOS_PERSONAL!B:E,4,0)</f>
        <v xml:space="preserve">NARVAEZ HERNANDEZ </v>
      </c>
      <c r="N2173" s="4" t="str">
        <f>+VLOOKUP($J2173,DATOS_PERSONAL!B:F,5,0)</f>
        <v>OROBERLÍN S.A.S.</v>
      </c>
      <c r="O2173" s="4">
        <f>+VLOOKUP($A2173,DATOS_CAPACITACIONES!A:N,11)</f>
        <v>75</v>
      </c>
      <c r="P2173" s="4">
        <f>+VLOOKUP($A2173,DATOS_CAPACITACIONES!A:L,12)</f>
        <v>75</v>
      </c>
      <c r="Q2173" s="3">
        <f t="shared" si="33"/>
        <v>1</v>
      </c>
    </row>
    <row r="2174" spans="1:17" ht="34.5" customHeight="1" x14ac:dyDescent="0.25">
      <c r="A2174" s="2">
        <v>88</v>
      </c>
      <c r="B2174" s="4" t="str">
        <f>+VLOOKUP($A2174,DATOS_CAPACITACIONES!A:B,2,0)</f>
        <v>Administración</v>
      </c>
      <c r="C2174" s="4" t="str">
        <f>+VLOOKUP($A2174,DATOS_CAPACITACIONES!A:C,3,0)</f>
        <v>Código de ética, política de sostenibilidad y procedimiento PQRS</v>
      </c>
      <c r="D2174" s="4">
        <f>+VLOOKUP($A2174,DATOS_CAPACITACIONES!A:D,4,0)</f>
        <v>0</v>
      </c>
      <c r="E2174" s="4" t="str">
        <f>+VLOOKUP($A2174,DATOS_CAPACITACIONES!A:E,5,0)</f>
        <v xml:space="preserve">Patricia Ortiz, Yady Bayona </v>
      </c>
      <c r="F2174" s="4" t="str">
        <f>+VLOOKUP($A2174,DATOS_CAPACITACIONES!A:F,6,0)</f>
        <v>Patricia Ortiz</v>
      </c>
      <c r="G2174" s="4" t="str">
        <f>+VLOOKUP($A2174,DATOS_CAPACITACIONES!A:G,7,0)</f>
        <v xml:space="preserve">Finca El Pilar </v>
      </c>
      <c r="H2174" s="5">
        <f>+VLOOKUP($A2174,DATOS_CAPACITACIONES!A:H,8,0)</f>
        <v>44527</v>
      </c>
      <c r="I2174" s="4">
        <f>+VLOOKUP($A2174,DATOS_CAPACITACIONES!A:I,9,0)</f>
        <v>120</v>
      </c>
      <c r="J2174" s="2">
        <v>1003274956</v>
      </c>
      <c r="K2174" s="4">
        <f>+VLOOKUP($J2174,DATOS_PERSONAL!B:C,2,0)</f>
        <v>1463</v>
      </c>
      <c r="L2174" s="4" t="str">
        <f>+VLOOKUP($J2174,DATOS_PERSONAL!B:D,3,0)</f>
        <v>WILSON ENRRIQUE</v>
      </c>
      <c r="M2174" s="4" t="str">
        <f>+VLOOKUP($J2174,DATOS_PERSONAL!B:E,4,0)</f>
        <v>MURILLO JIMENEZ</v>
      </c>
      <c r="N2174" s="4" t="str">
        <f>+VLOOKUP($J2174,DATOS_PERSONAL!B:F,5,0)</f>
        <v>OROBERLÍN S.A.S.</v>
      </c>
      <c r="O2174" s="4">
        <f>+VLOOKUP($A2174,DATOS_CAPACITACIONES!A:N,11)</f>
        <v>75</v>
      </c>
      <c r="P2174" s="4">
        <f>+VLOOKUP($A2174,DATOS_CAPACITACIONES!A:L,12)</f>
        <v>75</v>
      </c>
      <c r="Q2174" s="3">
        <f t="shared" si="33"/>
        <v>1</v>
      </c>
    </row>
    <row r="2175" spans="1:17" ht="34.5" customHeight="1" x14ac:dyDescent="0.25">
      <c r="A2175" s="2">
        <v>88</v>
      </c>
      <c r="B2175" s="4" t="str">
        <f>+VLOOKUP($A2175,DATOS_CAPACITACIONES!A:B,2,0)</f>
        <v>Administración</v>
      </c>
      <c r="C2175" s="4" t="str">
        <f>+VLOOKUP($A2175,DATOS_CAPACITACIONES!A:C,3,0)</f>
        <v>Código de ética, política de sostenibilidad y procedimiento PQRS</v>
      </c>
      <c r="D2175" s="4">
        <f>+VLOOKUP($A2175,DATOS_CAPACITACIONES!A:D,4,0)</f>
        <v>0</v>
      </c>
      <c r="E2175" s="4" t="str">
        <f>+VLOOKUP($A2175,DATOS_CAPACITACIONES!A:E,5,0)</f>
        <v xml:space="preserve">Patricia Ortiz, Yady Bayona </v>
      </c>
      <c r="F2175" s="4" t="str">
        <f>+VLOOKUP($A2175,DATOS_CAPACITACIONES!A:F,6,0)</f>
        <v>Patricia Ortiz</v>
      </c>
      <c r="G2175" s="4" t="str">
        <f>+VLOOKUP($A2175,DATOS_CAPACITACIONES!A:G,7,0)</f>
        <v xml:space="preserve">Finca El Pilar </v>
      </c>
      <c r="H2175" s="5">
        <f>+VLOOKUP($A2175,DATOS_CAPACITACIONES!A:H,8,0)</f>
        <v>44527</v>
      </c>
      <c r="I2175" s="4">
        <f>+VLOOKUP($A2175,DATOS_CAPACITACIONES!A:I,9,0)</f>
        <v>120</v>
      </c>
      <c r="J2175" s="2">
        <v>40328103</v>
      </c>
      <c r="K2175" s="4">
        <f>+VLOOKUP($J2175,DATOS_PERSONAL!B:C,2,0)</f>
        <v>1030</v>
      </c>
      <c r="L2175" s="4" t="str">
        <f>+VLOOKUP($J2175,DATOS_PERSONAL!B:D,3,0)</f>
        <v>DORYS ADRIANA</v>
      </c>
      <c r="M2175" s="4" t="str">
        <f>+VLOOKUP($J2175,DATOS_PERSONAL!B:E,4,0)</f>
        <v xml:space="preserve">MORENO SANCHEZ </v>
      </c>
      <c r="N2175" s="4" t="str">
        <f>+VLOOKUP($J2175,DATOS_PERSONAL!B:F,5,0)</f>
        <v>OROBERLÍN S.A.S.</v>
      </c>
      <c r="O2175" s="4">
        <f>+VLOOKUP($A2175,DATOS_CAPACITACIONES!A:N,11)</f>
        <v>75</v>
      </c>
      <c r="P2175" s="4">
        <f>+VLOOKUP($A2175,DATOS_CAPACITACIONES!A:L,12)</f>
        <v>75</v>
      </c>
      <c r="Q2175" s="3">
        <f t="shared" si="33"/>
        <v>1</v>
      </c>
    </row>
    <row r="2176" spans="1:17" ht="34.5" customHeight="1" x14ac:dyDescent="0.25">
      <c r="A2176" s="2">
        <v>88</v>
      </c>
      <c r="B2176" s="4" t="str">
        <f>+VLOOKUP($A2176,DATOS_CAPACITACIONES!A:B,2,0)</f>
        <v>Administración</v>
      </c>
      <c r="C2176" s="4" t="str">
        <f>+VLOOKUP($A2176,DATOS_CAPACITACIONES!A:C,3,0)</f>
        <v>Código de ética, política de sostenibilidad y procedimiento PQRS</v>
      </c>
      <c r="D2176" s="4">
        <f>+VLOOKUP($A2176,DATOS_CAPACITACIONES!A:D,4,0)</f>
        <v>0</v>
      </c>
      <c r="E2176" s="4" t="str">
        <f>+VLOOKUP($A2176,DATOS_CAPACITACIONES!A:E,5,0)</f>
        <v xml:space="preserve">Patricia Ortiz, Yady Bayona </v>
      </c>
      <c r="F2176" s="4" t="str">
        <f>+VLOOKUP($A2176,DATOS_CAPACITACIONES!A:F,6,0)</f>
        <v>Patricia Ortiz</v>
      </c>
      <c r="G2176" s="4" t="str">
        <f>+VLOOKUP($A2176,DATOS_CAPACITACIONES!A:G,7,0)</f>
        <v xml:space="preserve">Finca El Pilar </v>
      </c>
      <c r="H2176" s="5">
        <f>+VLOOKUP($A2176,DATOS_CAPACITACIONES!A:H,8,0)</f>
        <v>44527</v>
      </c>
      <c r="I2176" s="4">
        <f>+VLOOKUP($A2176,DATOS_CAPACITACIONES!A:I,9,0)</f>
        <v>120</v>
      </c>
      <c r="J2176" s="2">
        <v>40404467</v>
      </c>
      <c r="K2176" s="4">
        <f>+VLOOKUP($J2176,DATOS_PERSONAL!B:C,2,0)</f>
        <v>1029</v>
      </c>
      <c r="L2176" s="4" t="str">
        <f>+VLOOKUP($J2176,DATOS_PERSONAL!B:D,3,0)</f>
        <v>BLANCA MARINELLA</v>
      </c>
      <c r="M2176" s="4" t="str">
        <f>+VLOOKUP($J2176,DATOS_PERSONAL!B:E,4,0)</f>
        <v xml:space="preserve">MORENO SANCHEZ </v>
      </c>
      <c r="N2176" s="4" t="str">
        <f>+VLOOKUP($J2176,DATOS_PERSONAL!B:F,5,0)</f>
        <v>OROBERLÍN S.A.S.</v>
      </c>
      <c r="O2176" s="4">
        <f>+VLOOKUP($A2176,DATOS_CAPACITACIONES!A:N,11)</f>
        <v>75</v>
      </c>
      <c r="P2176" s="4">
        <f>+VLOOKUP($A2176,DATOS_CAPACITACIONES!A:L,12)</f>
        <v>75</v>
      </c>
      <c r="Q2176" s="3">
        <f t="shared" si="33"/>
        <v>1</v>
      </c>
    </row>
    <row r="2177" spans="1:17" ht="34.5" customHeight="1" x14ac:dyDescent="0.25">
      <c r="A2177" s="2">
        <v>88</v>
      </c>
      <c r="B2177" s="4" t="str">
        <f>+VLOOKUP($A2177,DATOS_CAPACITACIONES!A:B,2,0)</f>
        <v>Administración</v>
      </c>
      <c r="C2177" s="4" t="str">
        <f>+VLOOKUP($A2177,DATOS_CAPACITACIONES!A:C,3,0)</f>
        <v>Código de ética, política de sostenibilidad y procedimiento PQRS</v>
      </c>
      <c r="D2177" s="4">
        <f>+VLOOKUP($A2177,DATOS_CAPACITACIONES!A:D,4,0)</f>
        <v>0</v>
      </c>
      <c r="E2177" s="4" t="str">
        <f>+VLOOKUP($A2177,DATOS_CAPACITACIONES!A:E,5,0)</f>
        <v xml:space="preserve">Patricia Ortiz, Yady Bayona </v>
      </c>
      <c r="F2177" s="4" t="str">
        <f>+VLOOKUP($A2177,DATOS_CAPACITACIONES!A:F,6,0)</f>
        <v>Patricia Ortiz</v>
      </c>
      <c r="G2177" s="4" t="str">
        <f>+VLOOKUP($A2177,DATOS_CAPACITACIONES!A:G,7,0)</f>
        <v xml:space="preserve">Finca El Pilar </v>
      </c>
      <c r="H2177" s="5">
        <f>+VLOOKUP($A2177,DATOS_CAPACITACIONES!A:H,8,0)</f>
        <v>44527</v>
      </c>
      <c r="I2177" s="4">
        <f>+VLOOKUP($A2177,DATOS_CAPACITACIONES!A:I,9,0)</f>
        <v>120</v>
      </c>
      <c r="J2177" s="2">
        <v>77103898</v>
      </c>
      <c r="K2177" s="4">
        <f>+VLOOKUP($J2177,DATOS_PERSONAL!B:C,2,0)</f>
        <v>1347</v>
      </c>
      <c r="L2177" s="4" t="str">
        <f>+VLOOKUP($J2177,DATOS_PERSONAL!B:D,3,0)</f>
        <v xml:space="preserve"> JHANDY EMIRO</v>
      </c>
      <c r="M2177" s="4" t="str">
        <f>+VLOOKUP($J2177,DATOS_PERSONAL!B:E,4,0)</f>
        <v>MARTINEZ OSPINO</v>
      </c>
      <c r="N2177" s="4" t="str">
        <f>+VLOOKUP($J2177,DATOS_PERSONAL!B:F,5,0)</f>
        <v>OROBERLÍN S.A.S.</v>
      </c>
      <c r="O2177" s="4">
        <f>+VLOOKUP($A2177,DATOS_CAPACITACIONES!A:N,11)</f>
        <v>75</v>
      </c>
      <c r="P2177" s="4">
        <f>+VLOOKUP($A2177,DATOS_CAPACITACIONES!A:L,12)</f>
        <v>75</v>
      </c>
      <c r="Q2177" s="3">
        <f t="shared" si="33"/>
        <v>1</v>
      </c>
    </row>
    <row r="2178" spans="1:17" ht="34.5" customHeight="1" x14ac:dyDescent="0.25">
      <c r="A2178" s="2">
        <v>88</v>
      </c>
      <c r="B2178" s="4" t="str">
        <f>+VLOOKUP($A2178,DATOS_CAPACITACIONES!A:B,2,0)</f>
        <v>Administración</v>
      </c>
      <c r="C2178" s="4" t="str">
        <f>+VLOOKUP($A2178,DATOS_CAPACITACIONES!A:C,3,0)</f>
        <v>Código de ética, política de sostenibilidad y procedimiento PQRS</v>
      </c>
      <c r="D2178" s="4">
        <f>+VLOOKUP($A2178,DATOS_CAPACITACIONES!A:D,4,0)</f>
        <v>0</v>
      </c>
      <c r="E2178" s="4" t="str">
        <f>+VLOOKUP($A2178,DATOS_CAPACITACIONES!A:E,5,0)</f>
        <v xml:space="preserve">Patricia Ortiz, Yady Bayona </v>
      </c>
      <c r="F2178" s="4" t="str">
        <f>+VLOOKUP($A2178,DATOS_CAPACITACIONES!A:F,6,0)</f>
        <v>Patricia Ortiz</v>
      </c>
      <c r="G2178" s="4" t="str">
        <f>+VLOOKUP($A2178,DATOS_CAPACITACIONES!A:G,7,0)</f>
        <v xml:space="preserve">Finca El Pilar </v>
      </c>
      <c r="H2178" s="5">
        <f>+VLOOKUP($A2178,DATOS_CAPACITACIONES!A:H,8,0)</f>
        <v>44527</v>
      </c>
      <c r="I2178" s="4">
        <f>+VLOOKUP($A2178,DATOS_CAPACITACIONES!A:I,9,0)</f>
        <v>120</v>
      </c>
      <c r="J2178" s="2">
        <v>19118159</v>
      </c>
      <c r="K2178" s="4">
        <f>+VLOOKUP($J2178,DATOS_PERSONAL!B:C,2,0)</f>
        <v>1402</v>
      </c>
      <c r="L2178" s="4" t="str">
        <f>+VLOOKUP($J2178,DATOS_PERSONAL!B:D,3,0)</f>
        <v xml:space="preserve">NICANOR </v>
      </c>
      <c r="M2178" s="4" t="str">
        <f>+VLOOKUP($J2178,DATOS_PERSONAL!B:E,4,0)</f>
        <v>MARTINEZ GOMEZ</v>
      </c>
      <c r="N2178" s="4" t="str">
        <f>+VLOOKUP($J2178,DATOS_PERSONAL!B:F,5,0)</f>
        <v>OROBERLÍN S.A.S.</v>
      </c>
      <c r="O2178" s="4">
        <f>+VLOOKUP($A2178,DATOS_CAPACITACIONES!A:N,11)</f>
        <v>75</v>
      </c>
      <c r="P2178" s="4">
        <f>+VLOOKUP($A2178,DATOS_CAPACITACIONES!A:L,12)</f>
        <v>75</v>
      </c>
      <c r="Q2178" s="3">
        <f t="shared" ref="Q2178:Q2241" si="34">(P2178/O2178)</f>
        <v>1</v>
      </c>
    </row>
    <row r="2179" spans="1:17" ht="34.5" customHeight="1" x14ac:dyDescent="0.25">
      <c r="A2179" s="2">
        <v>88</v>
      </c>
      <c r="B2179" s="4" t="str">
        <f>+VLOOKUP($A2179,DATOS_CAPACITACIONES!A:B,2,0)</f>
        <v>Administración</v>
      </c>
      <c r="C2179" s="4" t="str">
        <f>+VLOOKUP($A2179,DATOS_CAPACITACIONES!A:C,3,0)</f>
        <v>Código de ética, política de sostenibilidad y procedimiento PQRS</v>
      </c>
      <c r="D2179" s="4">
        <f>+VLOOKUP($A2179,DATOS_CAPACITACIONES!A:D,4,0)</f>
        <v>0</v>
      </c>
      <c r="E2179" s="4" t="str">
        <f>+VLOOKUP($A2179,DATOS_CAPACITACIONES!A:E,5,0)</f>
        <v xml:space="preserve">Patricia Ortiz, Yady Bayona </v>
      </c>
      <c r="F2179" s="4" t="str">
        <f>+VLOOKUP($A2179,DATOS_CAPACITACIONES!A:F,6,0)</f>
        <v>Patricia Ortiz</v>
      </c>
      <c r="G2179" s="4" t="str">
        <f>+VLOOKUP($A2179,DATOS_CAPACITACIONES!A:G,7,0)</f>
        <v xml:space="preserve">Finca El Pilar </v>
      </c>
      <c r="H2179" s="5">
        <f>+VLOOKUP($A2179,DATOS_CAPACITACIONES!A:H,8,0)</f>
        <v>44527</v>
      </c>
      <c r="I2179" s="4">
        <f>+VLOOKUP($A2179,DATOS_CAPACITACIONES!A:I,9,0)</f>
        <v>120</v>
      </c>
      <c r="J2179" s="2">
        <v>1006799330</v>
      </c>
      <c r="K2179" s="4" t="str">
        <f>+VLOOKUP($J2179,DATOS_PERSONAL!B:C,2,0)</f>
        <v>N/A</v>
      </c>
      <c r="L2179" s="4" t="str">
        <f>+VLOOKUP($J2179,DATOS_PERSONAL!B:D,3,0)</f>
        <v xml:space="preserve">SEBASTIAN DAVID </v>
      </c>
      <c r="M2179" s="4" t="str">
        <f>+VLOOKUP($J2179,DATOS_PERSONAL!B:E,4,0)</f>
        <v>MAHECHA MOLINA</v>
      </c>
      <c r="N2179" s="4" t="str">
        <f>+VLOOKUP($J2179,DATOS_PERSONAL!B:F,5,0)</f>
        <v>PALMERAS CARARABO S.A.</v>
      </c>
      <c r="O2179" s="4">
        <f>+VLOOKUP($A2179,DATOS_CAPACITACIONES!A:N,11)</f>
        <v>75</v>
      </c>
      <c r="P2179" s="4">
        <f>+VLOOKUP($A2179,DATOS_CAPACITACIONES!A:L,12)</f>
        <v>75</v>
      </c>
      <c r="Q2179" s="3">
        <f t="shared" si="34"/>
        <v>1</v>
      </c>
    </row>
    <row r="2180" spans="1:17" ht="34.5" customHeight="1" x14ac:dyDescent="0.25">
      <c r="A2180" s="2">
        <v>88</v>
      </c>
      <c r="B2180" s="4" t="str">
        <f>+VLOOKUP($A2180,DATOS_CAPACITACIONES!A:B,2,0)</f>
        <v>Administración</v>
      </c>
      <c r="C2180" s="4" t="str">
        <f>+VLOOKUP($A2180,DATOS_CAPACITACIONES!A:C,3,0)</f>
        <v>Código de ética, política de sostenibilidad y procedimiento PQRS</v>
      </c>
      <c r="D2180" s="4">
        <f>+VLOOKUP($A2180,DATOS_CAPACITACIONES!A:D,4,0)</f>
        <v>0</v>
      </c>
      <c r="E2180" s="4" t="str">
        <f>+VLOOKUP($A2180,DATOS_CAPACITACIONES!A:E,5,0)</f>
        <v xml:space="preserve">Patricia Ortiz, Yady Bayona </v>
      </c>
      <c r="F2180" s="4" t="str">
        <f>+VLOOKUP($A2180,DATOS_CAPACITACIONES!A:F,6,0)</f>
        <v>Patricia Ortiz</v>
      </c>
      <c r="G2180" s="4" t="str">
        <f>+VLOOKUP($A2180,DATOS_CAPACITACIONES!A:G,7,0)</f>
        <v xml:space="preserve">Finca El Pilar </v>
      </c>
      <c r="H2180" s="5">
        <f>+VLOOKUP($A2180,DATOS_CAPACITACIONES!A:H,8,0)</f>
        <v>44527</v>
      </c>
      <c r="I2180" s="4">
        <f>+VLOOKUP($A2180,DATOS_CAPACITACIONES!A:I,9,0)</f>
        <v>120</v>
      </c>
      <c r="J2180" s="2">
        <v>1121890868</v>
      </c>
      <c r="K2180" s="4" t="str">
        <f>+VLOOKUP($J2180,DATOS_PERSONAL!B:C,2,0)</f>
        <v>N/A</v>
      </c>
      <c r="L2180" s="4" t="str">
        <f>+VLOOKUP($J2180,DATOS_PERSONAL!B:D,3,0)</f>
        <v>JAIME</v>
      </c>
      <c r="M2180" s="4" t="str">
        <f>+VLOOKUP($J2180,DATOS_PERSONAL!B:E,4,0)</f>
        <v>LOZADA</v>
      </c>
      <c r="N2180" s="4" t="str">
        <f>+VLOOKUP($J2180,DATOS_PERSONAL!B:F,5,0)</f>
        <v>PALMERAS CARARABO S.A.</v>
      </c>
      <c r="O2180" s="4">
        <f>+VLOOKUP($A2180,DATOS_CAPACITACIONES!A:N,11)</f>
        <v>75</v>
      </c>
      <c r="P2180" s="4">
        <f>+VLOOKUP($A2180,DATOS_CAPACITACIONES!A:L,12)</f>
        <v>75</v>
      </c>
      <c r="Q2180" s="3">
        <f t="shared" si="34"/>
        <v>1</v>
      </c>
    </row>
    <row r="2181" spans="1:17" ht="34.5" customHeight="1" x14ac:dyDescent="0.25">
      <c r="A2181" s="2">
        <v>88</v>
      </c>
      <c r="B2181" s="4" t="str">
        <f>+VLOOKUP($A2181,DATOS_CAPACITACIONES!A:B,2,0)</f>
        <v>Administración</v>
      </c>
      <c r="C2181" s="4" t="str">
        <f>+VLOOKUP($A2181,DATOS_CAPACITACIONES!A:C,3,0)</f>
        <v>Código de ética, política de sostenibilidad y procedimiento PQRS</v>
      </c>
      <c r="D2181" s="4">
        <f>+VLOOKUP($A2181,DATOS_CAPACITACIONES!A:D,4,0)</f>
        <v>0</v>
      </c>
      <c r="E2181" s="4" t="str">
        <f>+VLOOKUP($A2181,DATOS_CAPACITACIONES!A:E,5,0)</f>
        <v xml:space="preserve">Patricia Ortiz, Yady Bayona </v>
      </c>
      <c r="F2181" s="4" t="str">
        <f>+VLOOKUP($A2181,DATOS_CAPACITACIONES!A:F,6,0)</f>
        <v>Patricia Ortiz</v>
      </c>
      <c r="G2181" s="4" t="str">
        <f>+VLOOKUP($A2181,DATOS_CAPACITACIONES!A:G,7,0)</f>
        <v xml:space="preserve">Finca El Pilar </v>
      </c>
      <c r="H2181" s="5">
        <f>+VLOOKUP($A2181,DATOS_CAPACITACIONES!A:H,8,0)</f>
        <v>44527</v>
      </c>
      <c r="I2181" s="4">
        <f>+VLOOKUP($A2181,DATOS_CAPACITACIONES!A:I,9,0)</f>
        <v>120</v>
      </c>
      <c r="J2181" s="2">
        <v>7837936</v>
      </c>
      <c r="K2181" s="4">
        <f>+VLOOKUP($J2181,DATOS_PERSONAL!B:C,2,0)</f>
        <v>1011</v>
      </c>
      <c r="L2181" s="4" t="str">
        <f>+VLOOKUP($J2181,DATOS_PERSONAL!B:D,3,0)</f>
        <v xml:space="preserve"> WILSON</v>
      </c>
      <c r="M2181" s="4" t="str">
        <f>+VLOOKUP($J2181,DATOS_PERSONAL!B:E,4,0)</f>
        <v>LOPEZ RINCON</v>
      </c>
      <c r="N2181" s="4" t="str">
        <f>+VLOOKUP($J2181,DATOS_PERSONAL!B:F,5,0)</f>
        <v>OROBERLÍN S.A.S.</v>
      </c>
      <c r="O2181" s="4">
        <f>+VLOOKUP($A2181,DATOS_CAPACITACIONES!A:N,11)</f>
        <v>75</v>
      </c>
      <c r="P2181" s="4">
        <f>+VLOOKUP($A2181,DATOS_CAPACITACIONES!A:L,12)</f>
        <v>75</v>
      </c>
      <c r="Q2181" s="3">
        <f t="shared" si="34"/>
        <v>1</v>
      </c>
    </row>
    <row r="2182" spans="1:17" ht="34.5" customHeight="1" x14ac:dyDescent="0.25">
      <c r="A2182" s="2">
        <v>88</v>
      </c>
      <c r="B2182" s="4" t="str">
        <f>+VLOOKUP($A2182,DATOS_CAPACITACIONES!A:B,2,0)</f>
        <v>Administración</v>
      </c>
      <c r="C2182" s="4" t="str">
        <f>+VLOOKUP($A2182,DATOS_CAPACITACIONES!A:C,3,0)</f>
        <v>Código de ética, política de sostenibilidad y procedimiento PQRS</v>
      </c>
      <c r="D2182" s="4">
        <f>+VLOOKUP($A2182,DATOS_CAPACITACIONES!A:D,4,0)</f>
        <v>0</v>
      </c>
      <c r="E2182" s="4" t="str">
        <f>+VLOOKUP($A2182,DATOS_CAPACITACIONES!A:E,5,0)</f>
        <v xml:space="preserve">Patricia Ortiz, Yady Bayona </v>
      </c>
      <c r="F2182" s="4" t="str">
        <f>+VLOOKUP($A2182,DATOS_CAPACITACIONES!A:F,6,0)</f>
        <v>Patricia Ortiz</v>
      </c>
      <c r="G2182" s="4" t="str">
        <f>+VLOOKUP($A2182,DATOS_CAPACITACIONES!A:G,7,0)</f>
        <v xml:space="preserve">Finca El Pilar </v>
      </c>
      <c r="H2182" s="5">
        <f>+VLOOKUP($A2182,DATOS_CAPACITACIONES!A:H,8,0)</f>
        <v>44527</v>
      </c>
      <c r="I2182" s="4">
        <f>+VLOOKUP($A2182,DATOS_CAPACITACIONES!A:I,9,0)</f>
        <v>120</v>
      </c>
      <c r="J2182" s="2">
        <v>1063724340</v>
      </c>
      <c r="K2182" s="4">
        <f>+VLOOKUP($J2182,DATOS_PERSONAL!B:C,2,0)</f>
        <v>1345</v>
      </c>
      <c r="L2182" s="4" t="str">
        <f>+VLOOKUP($J2182,DATOS_PERSONAL!B:D,3,0)</f>
        <v xml:space="preserve"> LUIS ALBERTO</v>
      </c>
      <c r="M2182" s="4" t="str">
        <f>+VLOOKUP($J2182,DATOS_PERSONAL!B:E,4,0)</f>
        <v>JULIO ANAYA</v>
      </c>
      <c r="N2182" s="4" t="str">
        <f>+VLOOKUP($J2182,DATOS_PERSONAL!B:F,5,0)</f>
        <v>OROBERLÍN S.A.S.</v>
      </c>
      <c r="O2182" s="4">
        <f>+VLOOKUP($A2182,DATOS_CAPACITACIONES!A:N,11)</f>
        <v>75</v>
      </c>
      <c r="P2182" s="4">
        <f>+VLOOKUP($A2182,DATOS_CAPACITACIONES!A:L,12)</f>
        <v>75</v>
      </c>
      <c r="Q2182" s="3">
        <f t="shared" si="34"/>
        <v>1</v>
      </c>
    </row>
    <row r="2183" spans="1:17" ht="34.5" customHeight="1" x14ac:dyDescent="0.25">
      <c r="A2183" s="2">
        <v>88</v>
      </c>
      <c r="B2183" s="4" t="str">
        <f>+VLOOKUP($A2183,DATOS_CAPACITACIONES!A:B,2,0)</f>
        <v>Administración</v>
      </c>
      <c r="C2183" s="4" t="str">
        <f>+VLOOKUP($A2183,DATOS_CAPACITACIONES!A:C,3,0)</f>
        <v>Código de ética, política de sostenibilidad y procedimiento PQRS</v>
      </c>
      <c r="D2183" s="4">
        <f>+VLOOKUP($A2183,DATOS_CAPACITACIONES!A:D,4,0)</f>
        <v>0</v>
      </c>
      <c r="E2183" s="4" t="str">
        <f>+VLOOKUP($A2183,DATOS_CAPACITACIONES!A:E,5,0)</f>
        <v xml:space="preserve">Patricia Ortiz, Yady Bayona </v>
      </c>
      <c r="F2183" s="4" t="str">
        <f>+VLOOKUP($A2183,DATOS_CAPACITACIONES!A:F,6,0)</f>
        <v>Patricia Ortiz</v>
      </c>
      <c r="G2183" s="4" t="str">
        <f>+VLOOKUP($A2183,DATOS_CAPACITACIONES!A:G,7,0)</f>
        <v xml:space="preserve">Finca El Pilar </v>
      </c>
      <c r="H2183" s="5">
        <f>+VLOOKUP($A2183,DATOS_CAPACITACIONES!A:H,8,0)</f>
        <v>44527</v>
      </c>
      <c r="I2183" s="4">
        <f>+VLOOKUP($A2183,DATOS_CAPACITACIONES!A:I,9,0)</f>
        <v>120</v>
      </c>
      <c r="J2183" s="2">
        <v>8665614</v>
      </c>
      <c r="K2183" s="4">
        <f>+VLOOKUP($J2183,DATOS_PERSONAL!B:C,2,0)</f>
        <v>0</v>
      </c>
      <c r="L2183" s="4" t="str">
        <f>+VLOOKUP($J2183,DATOS_PERSONAL!B:D,3,0)</f>
        <v>JOSE EDIER</v>
      </c>
      <c r="M2183" s="4" t="str">
        <f>+VLOOKUP($J2183,DATOS_PERSONAL!B:E,4,0)</f>
        <v>JIMENEZ</v>
      </c>
      <c r="N2183" s="4" t="str">
        <f>+VLOOKUP($J2183,DATOS_PERSONAL!B:F,5,0)</f>
        <v>OROBERLÍN S.A.S.</v>
      </c>
      <c r="O2183" s="4">
        <f>+VLOOKUP($A2183,DATOS_CAPACITACIONES!A:N,11)</f>
        <v>75</v>
      </c>
      <c r="P2183" s="4">
        <f>+VLOOKUP($A2183,DATOS_CAPACITACIONES!A:L,12)</f>
        <v>75</v>
      </c>
      <c r="Q2183" s="3">
        <f t="shared" si="34"/>
        <v>1</v>
      </c>
    </row>
    <row r="2184" spans="1:17" ht="34.5" customHeight="1" x14ac:dyDescent="0.25">
      <c r="A2184" s="2">
        <v>88</v>
      </c>
      <c r="B2184" s="4" t="str">
        <f>+VLOOKUP($A2184,DATOS_CAPACITACIONES!A:B,2,0)</f>
        <v>Administración</v>
      </c>
      <c r="C2184" s="4" t="str">
        <f>+VLOOKUP($A2184,DATOS_CAPACITACIONES!A:C,3,0)</f>
        <v>Código de ética, política de sostenibilidad y procedimiento PQRS</v>
      </c>
      <c r="D2184" s="4">
        <f>+VLOOKUP($A2184,DATOS_CAPACITACIONES!A:D,4,0)</f>
        <v>0</v>
      </c>
      <c r="E2184" s="4" t="str">
        <f>+VLOOKUP($A2184,DATOS_CAPACITACIONES!A:E,5,0)</f>
        <v xml:space="preserve">Patricia Ortiz, Yady Bayona </v>
      </c>
      <c r="F2184" s="4" t="str">
        <f>+VLOOKUP($A2184,DATOS_CAPACITACIONES!A:F,6,0)</f>
        <v>Patricia Ortiz</v>
      </c>
      <c r="G2184" s="4" t="str">
        <f>+VLOOKUP($A2184,DATOS_CAPACITACIONES!A:G,7,0)</f>
        <v xml:space="preserve">Finca El Pilar </v>
      </c>
      <c r="H2184" s="5">
        <f>+VLOOKUP($A2184,DATOS_CAPACITACIONES!A:H,8,0)</f>
        <v>44527</v>
      </c>
      <c r="I2184" s="4">
        <f>+VLOOKUP($A2184,DATOS_CAPACITACIONES!A:I,9,0)</f>
        <v>120</v>
      </c>
      <c r="J2184" s="2">
        <v>1006656554</v>
      </c>
      <c r="K2184" s="4">
        <f>+VLOOKUP($J2184,DATOS_PERSONAL!B:C,2,0)</f>
        <v>1009</v>
      </c>
      <c r="L2184" s="4" t="str">
        <f>+VLOOKUP($J2184,DATOS_PERSONAL!B:D,3,0)</f>
        <v>OLGA</v>
      </c>
      <c r="M2184" s="4" t="str">
        <f>+VLOOKUP($J2184,DATOS_PERSONAL!B:E,4,0)</f>
        <v xml:space="preserve">JARAMILLO RODRIGUEZ </v>
      </c>
      <c r="N2184" s="4" t="str">
        <f>+VLOOKUP($J2184,DATOS_PERSONAL!B:F,5,0)</f>
        <v>OROBERLÍN S.A.S.</v>
      </c>
      <c r="O2184" s="4">
        <f>+VLOOKUP($A2184,DATOS_CAPACITACIONES!A:N,11)</f>
        <v>75</v>
      </c>
      <c r="P2184" s="4">
        <f>+VLOOKUP($A2184,DATOS_CAPACITACIONES!A:L,12)</f>
        <v>75</v>
      </c>
      <c r="Q2184" s="3">
        <f t="shared" si="34"/>
        <v>1</v>
      </c>
    </row>
    <row r="2185" spans="1:17" ht="34.5" customHeight="1" x14ac:dyDescent="0.25">
      <c r="A2185" s="2">
        <v>88</v>
      </c>
      <c r="B2185" s="4" t="str">
        <f>+VLOOKUP($A2185,DATOS_CAPACITACIONES!A:B,2,0)</f>
        <v>Administración</v>
      </c>
      <c r="C2185" s="4" t="str">
        <f>+VLOOKUP($A2185,DATOS_CAPACITACIONES!A:C,3,0)</f>
        <v>Código de ética, política de sostenibilidad y procedimiento PQRS</v>
      </c>
      <c r="D2185" s="4">
        <f>+VLOOKUP($A2185,DATOS_CAPACITACIONES!A:D,4,0)</f>
        <v>0</v>
      </c>
      <c r="E2185" s="4" t="str">
        <f>+VLOOKUP($A2185,DATOS_CAPACITACIONES!A:E,5,0)</f>
        <v xml:space="preserve">Patricia Ortiz, Yady Bayona </v>
      </c>
      <c r="F2185" s="4" t="str">
        <f>+VLOOKUP($A2185,DATOS_CAPACITACIONES!A:F,6,0)</f>
        <v>Patricia Ortiz</v>
      </c>
      <c r="G2185" s="4" t="str">
        <f>+VLOOKUP($A2185,DATOS_CAPACITACIONES!A:G,7,0)</f>
        <v xml:space="preserve">Finca El Pilar </v>
      </c>
      <c r="H2185" s="5">
        <f>+VLOOKUP($A2185,DATOS_CAPACITACIONES!A:H,8,0)</f>
        <v>44527</v>
      </c>
      <c r="I2185" s="4">
        <f>+VLOOKUP($A2185,DATOS_CAPACITACIONES!A:I,9,0)</f>
        <v>120</v>
      </c>
      <c r="J2185" s="2">
        <v>1119888284</v>
      </c>
      <c r="K2185" s="4" t="str">
        <f>+VLOOKUP($J2185,DATOS_PERSONAL!B:C,2,0)</f>
        <v>N/A</v>
      </c>
      <c r="L2185" s="4" t="str">
        <f>+VLOOKUP($J2185,DATOS_PERSONAL!B:D,3,0)</f>
        <v>OSCAR</v>
      </c>
      <c r="M2185" s="4" t="str">
        <f>+VLOOKUP($J2185,DATOS_PERSONAL!B:E,4,0)</f>
        <v>JARAMILLO RODRIGUEZ</v>
      </c>
      <c r="N2185" s="4" t="str">
        <f>+VLOOKUP($J2185,DATOS_PERSONAL!B:F,5,0)</f>
        <v>PALMERAS CARARABO S.A.</v>
      </c>
      <c r="O2185" s="4">
        <f>+VLOOKUP($A2185,DATOS_CAPACITACIONES!A:N,11)</f>
        <v>75</v>
      </c>
      <c r="P2185" s="4">
        <f>+VLOOKUP($A2185,DATOS_CAPACITACIONES!A:L,12)</f>
        <v>75</v>
      </c>
      <c r="Q2185" s="3">
        <f t="shared" si="34"/>
        <v>1</v>
      </c>
    </row>
    <row r="2186" spans="1:17" ht="34.5" customHeight="1" x14ac:dyDescent="0.25">
      <c r="A2186" s="2">
        <v>88</v>
      </c>
      <c r="B2186" s="4" t="str">
        <f>+VLOOKUP($A2186,DATOS_CAPACITACIONES!A:B,2,0)</f>
        <v>Administración</v>
      </c>
      <c r="C2186" s="4" t="str">
        <f>+VLOOKUP($A2186,DATOS_CAPACITACIONES!A:C,3,0)</f>
        <v>Código de ética, política de sostenibilidad y procedimiento PQRS</v>
      </c>
      <c r="D2186" s="4">
        <f>+VLOOKUP($A2186,DATOS_CAPACITACIONES!A:D,4,0)</f>
        <v>0</v>
      </c>
      <c r="E2186" s="4" t="str">
        <f>+VLOOKUP($A2186,DATOS_CAPACITACIONES!A:E,5,0)</f>
        <v xml:space="preserve">Patricia Ortiz, Yady Bayona </v>
      </c>
      <c r="F2186" s="4" t="str">
        <f>+VLOOKUP($A2186,DATOS_CAPACITACIONES!A:F,6,0)</f>
        <v>Patricia Ortiz</v>
      </c>
      <c r="G2186" s="4" t="str">
        <f>+VLOOKUP($A2186,DATOS_CAPACITACIONES!A:G,7,0)</f>
        <v xml:space="preserve">Finca El Pilar </v>
      </c>
      <c r="H2186" s="5">
        <f>+VLOOKUP($A2186,DATOS_CAPACITACIONES!A:H,8,0)</f>
        <v>44527</v>
      </c>
      <c r="I2186" s="4">
        <f>+VLOOKUP($A2186,DATOS_CAPACITACIONES!A:I,9,0)</f>
        <v>120</v>
      </c>
      <c r="J2186" s="2">
        <v>1121910483</v>
      </c>
      <c r="K2186" s="4">
        <f>+VLOOKUP($J2186,DATOS_PERSONAL!B:C,2,0)</f>
        <v>1538</v>
      </c>
      <c r="L2186" s="4" t="str">
        <f>+VLOOKUP($J2186,DATOS_PERSONAL!B:D,3,0)</f>
        <v>ADRIANA</v>
      </c>
      <c r="M2186" s="4" t="str">
        <f>+VLOOKUP($J2186,DATOS_PERSONAL!B:E,4,0)</f>
        <v xml:space="preserve">JARAMILLO OVALLE </v>
      </c>
      <c r="N2186" s="4" t="str">
        <f>+VLOOKUP($J2186,DATOS_PERSONAL!B:F,5,0)</f>
        <v>OROBERLÍN S.A.S.</v>
      </c>
      <c r="O2186" s="4">
        <f>+VLOOKUP($A2186,DATOS_CAPACITACIONES!A:N,11)</f>
        <v>75</v>
      </c>
      <c r="P2186" s="4">
        <f>+VLOOKUP($A2186,DATOS_CAPACITACIONES!A:L,12)</f>
        <v>75</v>
      </c>
      <c r="Q2186" s="3">
        <f t="shared" si="34"/>
        <v>1</v>
      </c>
    </row>
    <row r="2187" spans="1:17" ht="34.5" customHeight="1" x14ac:dyDescent="0.25">
      <c r="A2187" s="2">
        <v>88</v>
      </c>
      <c r="B2187" s="4" t="str">
        <f>+VLOOKUP($A2187,DATOS_CAPACITACIONES!A:B,2,0)</f>
        <v>Administración</v>
      </c>
      <c r="C2187" s="4" t="str">
        <f>+VLOOKUP($A2187,DATOS_CAPACITACIONES!A:C,3,0)</f>
        <v>Código de ética, política de sostenibilidad y procedimiento PQRS</v>
      </c>
      <c r="D2187" s="4">
        <f>+VLOOKUP($A2187,DATOS_CAPACITACIONES!A:D,4,0)</f>
        <v>0</v>
      </c>
      <c r="E2187" s="4" t="str">
        <f>+VLOOKUP($A2187,DATOS_CAPACITACIONES!A:E,5,0)</f>
        <v xml:space="preserve">Patricia Ortiz, Yady Bayona </v>
      </c>
      <c r="F2187" s="4" t="str">
        <f>+VLOOKUP($A2187,DATOS_CAPACITACIONES!A:F,6,0)</f>
        <v>Patricia Ortiz</v>
      </c>
      <c r="G2187" s="4" t="str">
        <f>+VLOOKUP($A2187,DATOS_CAPACITACIONES!A:G,7,0)</f>
        <v xml:space="preserve">Finca El Pilar </v>
      </c>
      <c r="H2187" s="5">
        <f>+VLOOKUP($A2187,DATOS_CAPACITACIONES!A:H,8,0)</f>
        <v>44527</v>
      </c>
      <c r="I2187" s="4">
        <f>+VLOOKUP($A2187,DATOS_CAPACITACIONES!A:I,9,0)</f>
        <v>120</v>
      </c>
      <c r="J2187" s="2">
        <v>3271447</v>
      </c>
      <c r="K2187" s="4">
        <f>+VLOOKUP($J2187,DATOS_PERSONAL!B:C,2,0)</f>
        <v>1346</v>
      </c>
      <c r="L2187" s="4" t="str">
        <f>+VLOOKUP($J2187,DATOS_PERSONAL!B:D,3,0)</f>
        <v xml:space="preserve"> JOSE ANTONIO</v>
      </c>
      <c r="M2187" s="4" t="str">
        <f>+VLOOKUP($J2187,DATOS_PERSONAL!B:E,4,0)</f>
        <v>HERRERA MELO</v>
      </c>
      <c r="N2187" s="4" t="str">
        <f>+VLOOKUP($J2187,DATOS_PERSONAL!B:F,5,0)</f>
        <v>OROBERLÍN S.A.S.</v>
      </c>
      <c r="O2187" s="4">
        <f>+VLOOKUP($A2187,DATOS_CAPACITACIONES!A:N,11)</f>
        <v>75</v>
      </c>
      <c r="P2187" s="4">
        <f>+VLOOKUP($A2187,DATOS_CAPACITACIONES!A:L,12)</f>
        <v>75</v>
      </c>
      <c r="Q2187" s="3">
        <f t="shared" si="34"/>
        <v>1</v>
      </c>
    </row>
    <row r="2188" spans="1:17" ht="34.5" customHeight="1" x14ac:dyDescent="0.25">
      <c r="A2188" s="2">
        <v>88</v>
      </c>
      <c r="B2188" s="4" t="str">
        <f>+VLOOKUP($A2188,DATOS_CAPACITACIONES!A:B,2,0)</f>
        <v>Administración</v>
      </c>
      <c r="C2188" s="4" t="str">
        <f>+VLOOKUP($A2188,DATOS_CAPACITACIONES!A:C,3,0)</f>
        <v>Código de ética, política de sostenibilidad y procedimiento PQRS</v>
      </c>
      <c r="D2188" s="4">
        <f>+VLOOKUP($A2188,DATOS_CAPACITACIONES!A:D,4,0)</f>
        <v>0</v>
      </c>
      <c r="E2188" s="4" t="str">
        <f>+VLOOKUP($A2188,DATOS_CAPACITACIONES!A:E,5,0)</f>
        <v xml:space="preserve">Patricia Ortiz, Yady Bayona </v>
      </c>
      <c r="F2188" s="4" t="str">
        <f>+VLOOKUP($A2188,DATOS_CAPACITACIONES!A:F,6,0)</f>
        <v>Patricia Ortiz</v>
      </c>
      <c r="G2188" s="4" t="str">
        <f>+VLOOKUP($A2188,DATOS_CAPACITACIONES!A:G,7,0)</f>
        <v xml:space="preserve">Finca El Pilar </v>
      </c>
      <c r="H2188" s="5">
        <f>+VLOOKUP($A2188,DATOS_CAPACITACIONES!A:H,8,0)</f>
        <v>44527</v>
      </c>
      <c r="I2188" s="4">
        <f>+VLOOKUP($A2188,DATOS_CAPACITACIONES!A:I,9,0)</f>
        <v>120</v>
      </c>
      <c r="J2188" s="2">
        <v>1121819496</v>
      </c>
      <c r="K2188" s="4">
        <f>+VLOOKUP($J2188,DATOS_PERSONAL!B:C,2,0)</f>
        <v>1008</v>
      </c>
      <c r="L2188" s="4" t="str">
        <f>+VLOOKUP($J2188,DATOS_PERSONAL!B:D,3,0)</f>
        <v xml:space="preserve"> OMAR JOSE</v>
      </c>
      <c r="M2188" s="4" t="str">
        <f>+VLOOKUP($J2188,DATOS_PERSONAL!B:E,4,0)</f>
        <v>HERNANDEZ RUIZ</v>
      </c>
      <c r="N2188" s="4" t="str">
        <f>+VLOOKUP($J2188,DATOS_PERSONAL!B:F,5,0)</f>
        <v>OROBERLÍN S.A.S.</v>
      </c>
      <c r="O2188" s="4">
        <f>+VLOOKUP($A2188,DATOS_CAPACITACIONES!A:N,11)</f>
        <v>75</v>
      </c>
      <c r="P2188" s="4">
        <f>+VLOOKUP($A2188,DATOS_CAPACITACIONES!A:L,12)</f>
        <v>75</v>
      </c>
      <c r="Q2188" s="3">
        <f t="shared" si="34"/>
        <v>1</v>
      </c>
    </row>
    <row r="2189" spans="1:17" ht="34.5" customHeight="1" x14ac:dyDescent="0.25">
      <c r="A2189" s="2">
        <v>88</v>
      </c>
      <c r="B2189" s="4" t="str">
        <f>+VLOOKUP($A2189,DATOS_CAPACITACIONES!A:B,2,0)</f>
        <v>Administración</v>
      </c>
      <c r="C2189" s="4" t="str">
        <f>+VLOOKUP($A2189,DATOS_CAPACITACIONES!A:C,3,0)</f>
        <v>Código de ética, política de sostenibilidad y procedimiento PQRS</v>
      </c>
      <c r="D2189" s="4">
        <f>+VLOOKUP($A2189,DATOS_CAPACITACIONES!A:D,4,0)</f>
        <v>0</v>
      </c>
      <c r="E2189" s="4" t="str">
        <f>+VLOOKUP($A2189,DATOS_CAPACITACIONES!A:E,5,0)</f>
        <v xml:space="preserve">Patricia Ortiz, Yady Bayona </v>
      </c>
      <c r="F2189" s="4" t="str">
        <f>+VLOOKUP($A2189,DATOS_CAPACITACIONES!A:F,6,0)</f>
        <v>Patricia Ortiz</v>
      </c>
      <c r="G2189" s="4" t="str">
        <f>+VLOOKUP($A2189,DATOS_CAPACITACIONES!A:G,7,0)</f>
        <v xml:space="preserve">Finca El Pilar </v>
      </c>
      <c r="H2189" s="5">
        <f>+VLOOKUP($A2189,DATOS_CAPACITACIONES!A:H,8,0)</f>
        <v>44527</v>
      </c>
      <c r="I2189" s="4">
        <f>+VLOOKUP($A2189,DATOS_CAPACITACIONES!A:I,9,0)</f>
        <v>120</v>
      </c>
      <c r="J2189" s="2">
        <v>1121911429</v>
      </c>
      <c r="K2189" s="4">
        <f>+VLOOKUP($J2189,DATOS_PERSONAL!B:C,2,0)</f>
        <v>1037</v>
      </c>
      <c r="L2189" s="4" t="str">
        <f>+VLOOKUP($J2189,DATOS_PERSONAL!B:D,3,0)</f>
        <v>JYMMY ALEXANDER</v>
      </c>
      <c r="M2189" s="4" t="str">
        <f>+VLOOKUP($J2189,DATOS_PERSONAL!B:E,4,0)</f>
        <v xml:space="preserve">HERNANDEZ MORENO  </v>
      </c>
      <c r="N2189" s="4" t="str">
        <f>+VLOOKUP($J2189,DATOS_PERSONAL!B:F,5,0)</f>
        <v>OROBERLÍN S.A.S.</v>
      </c>
      <c r="O2189" s="4">
        <f>+VLOOKUP($A2189,DATOS_CAPACITACIONES!A:N,11)</f>
        <v>75</v>
      </c>
      <c r="P2189" s="4">
        <f>+VLOOKUP($A2189,DATOS_CAPACITACIONES!A:L,12)</f>
        <v>75</v>
      </c>
      <c r="Q2189" s="3">
        <f t="shared" si="34"/>
        <v>1</v>
      </c>
    </row>
    <row r="2190" spans="1:17" ht="34.5" customHeight="1" x14ac:dyDescent="0.25">
      <c r="A2190" s="2">
        <v>88</v>
      </c>
      <c r="B2190" s="4" t="str">
        <f>+VLOOKUP($A2190,DATOS_CAPACITACIONES!A:B,2,0)</f>
        <v>Administración</v>
      </c>
      <c r="C2190" s="4" t="str">
        <f>+VLOOKUP($A2190,DATOS_CAPACITACIONES!A:C,3,0)</f>
        <v>Código de ética, política de sostenibilidad y procedimiento PQRS</v>
      </c>
      <c r="D2190" s="4">
        <f>+VLOOKUP($A2190,DATOS_CAPACITACIONES!A:D,4,0)</f>
        <v>0</v>
      </c>
      <c r="E2190" s="4" t="str">
        <f>+VLOOKUP($A2190,DATOS_CAPACITACIONES!A:E,5,0)</f>
        <v xml:space="preserve">Patricia Ortiz, Yady Bayona </v>
      </c>
      <c r="F2190" s="4" t="str">
        <f>+VLOOKUP($A2190,DATOS_CAPACITACIONES!A:F,6,0)</f>
        <v>Patricia Ortiz</v>
      </c>
      <c r="G2190" s="4" t="str">
        <f>+VLOOKUP($A2190,DATOS_CAPACITACIONES!A:G,7,0)</f>
        <v xml:space="preserve">Finca El Pilar </v>
      </c>
      <c r="H2190" s="5">
        <f>+VLOOKUP($A2190,DATOS_CAPACITACIONES!A:H,8,0)</f>
        <v>44527</v>
      </c>
      <c r="I2190" s="4">
        <f>+VLOOKUP($A2190,DATOS_CAPACITACIONES!A:I,9,0)</f>
        <v>120</v>
      </c>
      <c r="J2190" s="2">
        <v>1121934150</v>
      </c>
      <c r="K2190" s="4">
        <f>+VLOOKUP($J2190,DATOS_PERSONAL!B:C,2,0)</f>
        <v>1058</v>
      </c>
      <c r="L2190" s="4" t="str">
        <f>+VLOOKUP($J2190,DATOS_PERSONAL!B:D,3,0)</f>
        <v xml:space="preserve"> YULIAN ANDRES</v>
      </c>
      <c r="M2190" s="4" t="str">
        <f>+VLOOKUP($J2190,DATOS_PERSONAL!B:E,4,0)</f>
        <v>HERNANDEZ MORENO</v>
      </c>
      <c r="N2190" s="4" t="str">
        <f>+VLOOKUP($J2190,DATOS_PERSONAL!B:F,5,0)</f>
        <v>OROBERLÍN S.A.S.</v>
      </c>
      <c r="O2190" s="4">
        <f>+VLOOKUP($A2190,DATOS_CAPACITACIONES!A:N,11)</f>
        <v>75</v>
      </c>
      <c r="P2190" s="4">
        <f>+VLOOKUP($A2190,DATOS_CAPACITACIONES!A:L,12)</f>
        <v>75</v>
      </c>
      <c r="Q2190" s="3">
        <f t="shared" si="34"/>
        <v>1</v>
      </c>
    </row>
    <row r="2191" spans="1:17" ht="34.5" customHeight="1" x14ac:dyDescent="0.25">
      <c r="A2191" s="2">
        <v>88</v>
      </c>
      <c r="B2191" s="4" t="str">
        <f>+VLOOKUP($A2191,DATOS_CAPACITACIONES!A:B,2,0)</f>
        <v>Administración</v>
      </c>
      <c r="C2191" s="4" t="str">
        <f>+VLOOKUP($A2191,DATOS_CAPACITACIONES!A:C,3,0)</f>
        <v>Código de ética, política de sostenibilidad y procedimiento PQRS</v>
      </c>
      <c r="D2191" s="4">
        <f>+VLOOKUP($A2191,DATOS_CAPACITACIONES!A:D,4,0)</f>
        <v>0</v>
      </c>
      <c r="E2191" s="4" t="str">
        <f>+VLOOKUP($A2191,DATOS_CAPACITACIONES!A:E,5,0)</f>
        <v xml:space="preserve">Patricia Ortiz, Yady Bayona </v>
      </c>
      <c r="F2191" s="4" t="str">
        <f>+VLOOKUP($A2191,DATOS_CAPACITACIONES!A:F,6,0)</f>
        <v>Patricia Ortiz</v>
      </c>
      <c r="G2191" s="4" t="str">
        <f>+VLOOKUP($A2191,DATOS_CAPACITACIONES!A:G,7,0)</f>
        <v xml:space="preserve">Finca El Pilar </v>
      </c>
      <c r="H2191" s="5">
        <f>+VLOOKUP($A2191,DATOS_CAPACITACIONES!A:H,8,0)</f>
        <v>44527</v>
      </c>
      <c r="I2191" s="4">
        <f>+VLOOKUP($A2191,DATOS_CAPACITACIONES!A:I,9,0)</f>
        <v>120</v>
      </c>
      <c r="J2191" s="2">
        <v>1007329990</v>
      </c>
      <c r="K2191" s="4">
        <f>+VLOOKUP($J2191,DATOS_PERSONAL!B:C,2,0)</f>
        <v>1101</v>
      </c>
      <c r="L2191" s="4" t="str">
        <f>+VLOOKUP($J2191,DATOS_PERSONAL!B:D,3,0)</f>
        <v>ADRIANA</v>
      </c>
      <c r="M2191" s="4" t="str">
        <f>+VLOOKUP($J2191,DATOS_PERSONAL!B:E,4,0)</f>
        <v xml:space="preserve">HERNANDEZ LONDOÑO </v>
      </c>
      <c r="N2191" s="4" t="str">
        <f>+VLOOKUP($J2191,DATOS_PERSONAL!B:F,5,0)</f>
        <v>OROBERLÍN S.A.S.</v>
      </c>
      <c r="O2191" s="4">
        <f>+VLOOKUP($A2191,DATOS_CAPACITACIONES!A:N,11)</f>
        <v>75</v>
      </c>
      <c r="P2191" s="4">
        <f>+VLOOKUP($A2191,DATOS_CAPACITACIONES!A:L,12)</f>
        <v>75</v>
      </c>
      <c r="Q2191" s="3">
        <f t="shared" si="34"/>
        <v>1</v>
      </c>
    </row>
    <row r="2192" spans="1:17" ht="34.5" customHeight="1" x14ac:dyDescent="0.25">
      <c r="A2192" s="2">
        <v>88</v>
      </c>
      <c r="B2192" s="4" t="str">
        <f>+VLOOKUP($A2192,DATOS_CAPACITACIONES!A:B,2,0)</f>
        <v>Administración</v>
      </c>
      <c r="C2192" s="4" t="str">
        <f>+VLOOKUP($A2192,DATOS_CAPACITACIONES!A:C,3,0)</f>
        <v>Código de ética, política de sostenibilidad y procedimiento PQRS</v>
      </c>
      <c r="D2192" s="4">
        <f>+VLOOKUP($A2192,DATOS_CAPACITACIONES!A:D,4,0)</f>
        <v>0</v>
      </c>
      <c r="E2192" s="4" t="str">
        <f>+VLOOKUP($A2192,DATOS_CAPACITACIONES!A:E,5,0)</f>
        <v xml:space="preserve">Patricia Ortiz, Yady Bayona </v>
      </c>
      <c r="F2192" s="4" t="str">
        <f>+VLOOKUP($A2192,DATOS_CAPACITACIONES!A:F,6,0)</f>
        <v>Patricia Ortiz</v>
      </c>
      <c r="G2192" s="4" t="str">
        <f>+VLOOKUP($A2192,DATOS_CAPACITACIONES!A:G,7,0)</f>
        <v xml:space="preserve">Finca El Pilar </v>
      </c>
      <c r="H2192" s="5">
        <f>+VLOOKUP($A2192,DATOS_CAPACITACIONES!A:H,8,0)</f>
        <v>44527</v>
      </c>
      <c r="I2192" s="4">
        <f>+VLOOKUP($A2192,DATOS_CAPACITACIONES!A:I,9,0)</f>
        <v>120</v>
      </c>
      <c r="J2192" s="2">
        <v>1123115110</v>
      </c>
      <c r="K2192" s="4">
        <f>+VLOOKUP($J2192,DATOS_PERSONAL!B:C,2,0)</f>
        <v>1371</v>
      </c>
      <c r="L2192" s="4" t="str">
        <f>+VLOOKUP($J2192,DATOS_PERSONAL!B:D,3,0)</f>
        <v>MARINELLY</v>
      </c>
      <c r="M2192" s="4" t="str">
        <f>+VLOOKUP($J2192,DATOS_PERSONAL!B:E,4,0)</f>
        <v xml:space="preserve">HERNANDEZ JILGUERO </v>
      </c>
      <c r="N2192" s="4" t="str">
        <f>+VLOOKUP($J2192,DATOS_PERSONAL!B:F,5,0)</f>
        <v>OROBERLÍN S.A.S.</v>
      </c>
      <c r="O2192" s="4">
        <f>+VLOOKUP($A2192,DATOS_CAPACITACIONES!A:N,11)</f>
        <v>75</v>
      </c>
      <c r="P2192" s="4">
        <f>+VLOOKUP($A2192,DATOS_CAPACITACIONES!A:L,12)</f>
        <v>75</v>
      </c>
      <c r="Q2192" s="3">
        <f t="shared" si="34"/>
        <v>1</v>
      </c>
    </row>
    <row r="2193" spans="1:17" ht="34.5" customHeight="1" x14ac:dyDescent="0.25">
      <c r="A2193" s="2">
        <v>88</v>
      </c>
      <c r="B2193" s="4" t="str">
        <f>+VLOOKUP($A2193,DATOS_CAPACITACIONES!A:B,2,0)</f>
        <v>Administración</v>
      </c>
      <c r="C2193" s="4" t="str">
        <f>+VLOOKUP($A2193,DATOS_CAPACITACIONES!A:C,3,0)</f>
        <v>Código de ética, política de sostenibilidad y procedimiento PQRS</v>
      </c>
      <c r="D2193" s="4">
        <f>+VLOOKUP($A2193,DATOS_CAPACITACIONES!A:D,4,0)</f>
        <v>0</v>
      </c>
      <c r="E2193" s="4" t="str">
        <f>+VLOOKUP($A2193,DATOS_CAPACITACIONES!A:E,5,0)</f>
        <v xml:space="preserve">Patricia Ortiz, Yady Bayona </v>
      </c>
      <c r="F2193" s="4" t="str">
        <f>+VLOOKUP($A2193,DATOS_CAPACITACIONES!A:F,6,0)</f>
        <v>Patricia Ortiz</v>
      </c>
      <c r="G2193" s="4" t="str">
        <f>+VLOOKUP($A2193,DATOS_CAPACITACIONES!A:G,7,0)</f>
        <v xml:space="preserve">Finca El Pilar </v>
      </c>
      <c r="H2193" s="5">
        <f>+VLOOKUP($A2193,DATOS_CAPACITACIONES!A:H,8,0)</f>
        <v>44527</v>
      </c>
      <c r="I2193" s="4">
        <f>+VLOOKUP($A2193,DATOS_CAPACITACIONES!A:I,9,0)</f>
        <v>120</v>
      </c>
      <c r="J2193" s="2">
        <v>1123116171</v>
      </c>
      <c r="K2193" s="4">
        <f>+VLOOKUP($J2193,DATOS_PERSONAL!B:C,2,0)</f>
        <v>1539</v>
      </c>
      <c r="L2193" s="4" t="str">
        <f>+VLOOKUP($J2193,DATOS_PERSONAL!B:D,3,0)</f>
        <v>YULIZA ANDREA</v>
      </c>
      <c r="M2193" s="4" t="str">
        <f>+VLOOKUP($J2193,DATOS_PERSONAL!B:E,4,0)</f>
        <v xml:space="preserve">HERNANDEZ HERNANDEZ </v>
      </c>
      <c r="N2193" s="4" t="str">
        <f>+VLOOKUP($J2193,DATOS_PERSONAL!B:F,5,0)</f>
        <v>OROBERLÍN S.A.S.</v>
      </c>
      <c r="O2193" s="4">
        <f>+VLOOKUP($A2193,DATOS_CAPACITACIONES!A:N,11)</f>
        <v>75</v>
      </c>
      <c r="P2193" s="4">
        <f>+VLOOKUP($A2193,DATOS_CAPACITACIONES!A:L,12)</f>
        <v>75</v>
      </c>
      <c r="Q2193" s="3">
        <f t="shared" si="34"/>
        <v>1</v>
      </c>
    </row>
    <row r="2194" spans="1:17" ht="34.5" customHeight="1" x14ac:dyDescent="0.25">
      <c r="A2194" s="2">
        <v>88</v>
      </c>
      <c r="B2194" s="4" t="str">
        <f>+VLOOKUP($A2194,DATOS_CAPACITACIONES!A:B,2,0)</f>
        <v>Administración</v>
      </c>
      <c r="C2194" s="4" t="str">
        <f>+VLOOKUP($A2194,DATOS_CAPACITACIONES!A:C,3,0)</f>
        <v>Código de ética, política de sostenibilidad y procedimiento PQRS</v>
      </c>
      <c r="D2194" s="4">
        <f>+VLOOKUP($A2194,DATOS_CAPACITACIONES!A:D,4,0)</f>
        <v>0</v>
      </c>
      <c r="E2194" s="4" t="str">
        <f>+VLOOKUP($A2194,DATOS_CAPACITACIONES!A:E,5,0)</f>
        <v xml:space="preserve">Patricia Ortiz, Yady Bayona </v>
      </c>
      <c r="F2194" s="4" t="str">
        <f>+VLOOKUP($A2194,DATOS_CAPACITACIONES!A:F,6,0)</f>
        <v>Patricia Ortiz</v>
      </c>
      <c r="G2194" s="4" t="str">
        <f>+VLOOKUP($A2194,DATOS_CAPACITACIONES!A:G,7,0)</f>
        <v xml:space="preserve">Finca El Pilar </v>
      </c>
      <c r="H2194" s="5">
        <f>+VLOOKUP($A2194,DATOS_CAPACITACIONES!A:H,8,0)</f>
        <v>44527</v>
      </c>
      <c r="I2194" s="4">
        <f>+VLOOKUP($A2194,DATOS_CAPACITACIONES!A:I,9,0)</f>
        <v>120</v>
      </c>
      <c r="J2194" s="2">
        <v>1010143088</v>
      </c>
      <c r="K2194" s="4">
        <f>+VLOOKUP($J2194,DATOS_PERSONAL!B:C,2,0)</f>
        <v>1536</v>
      </c>
      <c r="L2194" s="4" t="str">
        <f>+VLOOKUP($J2194,DATOS_PERSONAL!B:D,3,0)</f>
        <v>MONICA ALEJANDRA</v>
      </c>
      <c r="M2194" s="4" t="str">
        <f>+VLOOKUP($J2194,DATOS_PERSONAL!B:E,4,0)</f>
        <v xml:space="preserve">HERNANDEZ HERNANDEZ </v>
      </c>
      <c r="N2194" s="4" t="str">
        <f>+VLOOKUP($J2194,DATOS_PERSONAL!B:F,5,0)</f>
        <v>OROBERLÍN S.A.S.</v>
      </c>
      <c r="O2194" s="4">
        <f>+VLOOKUP($A2194,DATOS_CAPACITACIONES!A:N,11)</f>
        <v>75</v>
      </c>
      <c r="P2194" s="4">
        <f>+VLOOKUP($A2194,DATOS_CAPACITACIONES!A:L,12)</f>
        <v>75</v>
      </c>
      <c r="Q2194" s="3">
        <f t="shared" si="34"/>
        <v>1</v>
      </c>
    </row>
    <row r="2195" spans="1:17" ht="34.5" customHeight="1" x14ac:dyDescent="0.25">
      <c r="A2195" s="2">
        <v>88</v>
      </c>
      <c r="B2195" s="4" t="str">
        <f>+VLOOKUP($A2195,DATOS_CAPACITACIONES!A:B,2,0)</f>
        <v>Administración</v>
      </c>
      <c r="C2195" s="4" t="str">
        <f>+VLOOKUP($A2195,DATOS_CAPACITACIONES!A:C,3,0)</f>
        <v>Código de ética, política de sostenibilidad y procedimiento PQRS</v>
      </c>
      <c r="D2195" s="4">
        <f>+VLOOKUP($A2195,DATOS_CAPACITACIONES!A:D,4,0)</f>
        <v>0</v>
      </c>
      <c r="E2195" s="4" t="str">
        <f>+VLOOKUP($A2195,DATOS_CAPACITACIONES!A:E,5,0)</f>
        <v xml:space="preserve">Patricia Ortiz, Yady Bayona </v>
      </c>
      <c r="F2195" s="4" t="str">
        <f>+VLOOKUP($A2195,DATOS_CAPACITACIONES!A:F,6,0)</f>
        <v>Patricia Ortiz</v>
      </c>
      <c r="G2195" s="4" t="str">
        <f>+VLOOKUP($A2195,DATOS_CAPACITACIONES!A:G,7,0)</f>
        <v xml:space="preserve">Finca El Pilar </v>
      </c>
      <c r="H2195" s="5">
        <f>+VLOOKUP($A2195,DATOS_CAPACITACIONES!A:H,8,0)</f>
        <v>44527</v>
      </c>
      <c r="I2195" s="4">
        <f>+VLOOKUP($A2195,DATOS_CAPACITACIONES!A:I,9,0)</f>
        <v>120</v>
      </c>
      <c r="J2195" s="2">
        <v>17490003</v>
      </c>
      <c r="K2195" s="4">
        <f>+VLOOKUP($J2195,DATOS_PERSONAL!B:C,2,0)</f>
        <v>1007</v>
      </c>
      <c r="L2195" s="4" t="str">
        <f>+VLOOKUP($J2195,DATOS_PERSONAL!B:D,3,0)</f>
        <v xml:space="preserve">NICANOR </v>
      </c>
      <c r="M2195" s="4" t="str">
        <f>+VLOOKUP($J2195,DATOS_PERSONAL!B:E,4,0)</f>
        <v xml:space="preserve">HERNANDEZ HERNANDEZ </v>
      </c>
      <c r="N2195" s="4" t="str">
        <f>+VLOOKUP($J2195,DATOS_PERSONAL!B:F,5,0)</f>
        <v>OROBERLÍN S.A.S.</v>
      </c>
      <c r="O2195" s="4">
        <f>+VLOOKUP($A2195,DATOS_CAPACITACIONES!A:N,11)</f>
        <v>75</v>
      </c>
      <c r="P2195" s="4">
        <f>+VLOOKUP($A2195,DATOS_CAPACITACIONES!A:L,12)</f>
        <v>75</v>
      </c>
      <c r="Q2195" s="3">
        <f t="shared" si="34"/>
        <v>1</v>
      </c>
    </row>
    <row r="2196" spans="1:17" ht="34.5" customHeight="1" x14ac:dyDescent="0.25">
      <c r="A2196" s="2">
        <v>88</v>
      </c>
      <c r="B2196" s="4" t="str">
        <f>+VLOOKUP($A2196,DATOS_CAPACITACIONES!A:B,2,0)</f>
        <v>Administración</v>
      </c>
      <c r="C2196" s="4" t="str">
        <f>+VLOOKUP($A2196,DATOS_CAPACITACIONES!A:C,3,0)</f>
        <v>Código de ética, política de sostenibilidad y procedimiento PQRS</v>
      </c>
      <c r="D2196" s="4">
        <f>+VLOOKUP($A2196,DATOS_CAPACITACIONES!A:D,4,0)</f>
        <v>0</v>
      </c>
      <c r="E2196" s="4" t="str">
        <f>+VLOOKUP($A2196,DATOS_CAPACITACIONES!A:E,5,0)</f>
        <v xml:space="preserve">Patricia Ortiz, Yady Bayona </v>
      </c>
      <c r="F2196" s="4" t="str">
        <f>+VLOOKUP($A2196,DATOS_CAPACITACIONES!A:F,6,0)</f>
        <v>Patricia Ortiz</v>
      </c>
      <c r="G2196" s="4" t="str">
        <f>+VLOOKUP($A2196,DATOS_CAPACITACIONES!A:G,7,0)</f>
        <v xml:space="preserve">Finca El Pilar </v>
      </c>
      <c r="H2196" s="5">
        <f>+VLOOKUP($A2196,DATOS_CAPACITACIONES!A:H,8,0)</f>
        <v>44527</v>
      </c>
      <c r="I2196" s="4">
        <f>+VLOOKUP($A2196,DATOS_CAPACITACIONES!A:I,9,0)</f>
        <v>120</v>
      </c>
      <c r="J2196" s="2">
        <v>1123116186</v>
      </c>
      <c r="K2196" s="4" t="str">
        <f>+VLOOKUP($J2196,DATOS_PERSONAL!B:C,2,0)</f>
        <v>N/A</v>
      </c>
      <c r="L2196" s="4" t="str">
        <f>+VLOOKUP($J2196,DATOS_PERSONAL!B:D,3,0)</f>
        <v xml:space="preserve"> JOSE NICODEMUS</v>
      </c>
      <c r="M2196" s="4" t="str">
        <f>+VLOOKUP($J2196,DATOS_PERSONAL!B:E,4,0)</f>
        <v>GUTIERREZ ARDILA</v>
      </c>
      <c r="N2196" s="4" t="str">
        <f>+VLOOKUP($J2196,DATOS_PERSONAL!B:F,5,0)</f>
        <v>PALMERAS CARARABO S.A.</v>
      </c>
      <c r="O2196" s="4">
        <f>+VLOOKUP($A2196,DATOS_CAPACITACIONES!A:N,11)</f>
        <v>75</v>
      </c>
      <c r="P2196" s="4">
        <f>+VLOOKUP($A2196,DATOS_CAPACITACIONES!A:L,12)</f>
        <v>75</v>
      </c>
      <c r="Q2196" s="3">
        <f t="shared" si="34"/>
        <v>1</v>
      </c>
    </row>
    <row r="2197" spans="1:17" ht="34.5" customHeight="1" x14ac:dyDescent="0.25">
      <c r="A2197" s="2">
        <v>88</v>
      </c>
      <c r="B2197" s="4" t="str">
        <f>+VLOOKUP($A2197,DATOS_CAPACITACIONES!A:B,2,0)</f>
        <v>Administración</v>
      </c>
      <c r="C2197" s="4" t="str">
        <f>+VLOOKUP($A2197,DATOS_CAPACITACIONES!A:C,3,0)</f>
        <v>Código de ética, política de sostenibilidad y procedimiento PQRS</v>
      </c>
      <c r="D2197" s="4">
        <f>+VLOOKUP($A2197,DATOS_CAPACITACIONES!A:D,4,0)</f>
        <v>0</v>
      </c>
      <c r="E2197" s="4" t="str">
        <f>+VLOOKUP($A2197,DATOS_CAPACITACIONES!A:E,5,0)</f>
        <v xml:space="preserve">Patricia Ortiz, Yady Bayona </v>
      </c>
      <c r="F2197" s="4" t="str">
        <f>+VLOOKUP($A2197,DATOS_CAPACITACIONES!A:F,6,0)</f>
        <v>Patricia Ortiz</v>
      </c>
      <c r="G2197" s="4" t="str">
        <f>+VLOOKUP($A2197,DATOS_CAPACITACIONES!A:G,7,0)</f>
        <v xml:space="preserve">Finca El Pilar </v>
      </c>
      <c r="H2197" s="5">
        <f>+VLOOKUP($A2197,DATOS_CAPACITACIONES!A:H,8,0)</f>
        <v>44527</v>
      </c>
      <c r="I2197" s="4">
        <f>+VLOOKUP($A2197,DATOS_CAPACITACIONES!A:I,9,0)</f>
        <v>120</v>
      </c>
      <c r="J2197" s="2">
        <v>31536041</v>
      </c>
      <c r="K2197" s="4">
        <f>+VLOOKUP($J2197,DATOS_PERSONAL!B:C,2,0)</f>
        <v>1101</v>
      </c>
      <c r="L2197" s="4" t="str">
        <f>+VLOOKUP($J2197,DATOS_PERSONAL!B:D,3,0)</f>
        <v>ZAMIRNA</v>
      </c>
      <c r="M2197" s="4" t="str">
        <f>+VLOOKUP($J2197,DATOS_PERSONAL!B:E,4,0)</f>
        <v xml:space="preserve">GUERRERO AGUILAR </v>
      </c>
      <c r="N2197" s="4" t="str">
        <f>+VLOOKUP($J2197,DATOS_PERSONAL!B:F,5,0)</f>
        <v>OROBERLÍN S.A.S.</v>
      </c>
      <c r="O2197" s="4">
        <f>+VLOOKUP($A2197,DATOS_CAPACITACIONES!A:N,11)</f>
        <v>75</v>
      </c>
      <c r="P2197" s="4">
        <f>+VLOOKUP($A2197,DATOS_CAPACITACIONES!A:L,12)</f>
        <v>75</v>
      </c>
      <c r="Q2197" s="3">
        <f t="shared" si="34"/>
        <v>1</v>
      </c>
    </row>
    <row r="2198" spans="1:17" ht="34.5" customHeight="1" x14ac:dyDescent="0.25">
      <c r="A2198" s="2">
        <v>88</v>
      </c>
      <c r="B2198" s="4" t="str">
        <f>+VLOOKUP($A2198,DATOS_CAPACITACIONES!A:B,2,0)</f>
        <v>Administración</v>
      </c>
      <c r="C2198" s="4" t="str">
        <f>+VLOOKUP($A2198,DATOS_CAPACITACIONES!A:C,3,0)</f>
        <v>Código de ética, política de sostenibilidad y procedimiento PQRS</v>
      </c>
      <c r="D2198" s="4">
        <f>+VLOOKUP($A2198,DATOS_CAPACITACIONES!A:D,4,0)</f>
        <v>0</v>
      </c>
      <c r="E2198" s="4" t="str">
        <f>+VLOOKUP($A2198,DATOS_CAPACITACIONES!A:E,5,0)</f>
        <v xml:space="preserve">Patricia Ortiz, Yady Bayona </v>
      </c>
      <c r="F2198" s="4" t="str">
        <f>+VLOOKUP($A2198,DATOS_CAPACITACIONES!A:F,6,0)</f>
        <v>Patricia Ortiz</v>
      </c>
      <c r="G2198" s="4" t="str">
        <f>+VLOOKUP($A2198,DATOS_CAPACITACIONES!A:G,7,0)</f>
        <v xml:space="preserve">Finca El Pilar </v>
      </c>
      <c r="H2198" s="5">
        <f>+VLOOKUP($A2198,DATOS_CAPACITACIONES!A:H,8,0)</f>
        <v>44527</v>
      </c>
      <c r="I2198" s="4">
        <f>+VLOOKUP($A2198,DATOS_CAPACITACIONES!A:I,9,0)</f>
        <v>120</v>
      </c>
      <c r="J2198" s="2">
        <v>93470745</v>
      </c>
      <c r="K2198" s="4" t="str">
        <f>+VLOOKUP($J2198,DATOS_PERSONAL!B:C,2,0)</f>
        <v>N/A</v>
      </c>
      <c r="L2198" s="4" t="str">
        <f>+VLOOKUP($J2198,DATOS_PERSONAL!B:D,3,0)</f>
        <v>FERNANDO</v>
      </c>
      <c r="M2198" s="4" t="str">
        <f>+VLOOKUP($J2198,DATOS_PERSONAL!B:E,4,0)</f>
        <v>GONZALEZ POVEDA</v>
      </c>
      <c r="N2198" s="4" t="str">
        <f>+VLOOKUP($J2198,DATOS_PERSONAL!B:F,5,0)</f>
        <v>PALMERAS CARARABO S.A.</v>
      </c>
      <c r="O2198" s="4">
        <f>+VLOOKUP($A2198,DATOS_CAPACITACIONES!A:N,11)</f>
        <v>75</v>
      </c>
      <c r="P2198" s="4">
        <f>+VLOOKUP($A2198,DATOS_CAPACITACIONES!A:L,12)</f>
        <v>75</v>
      </c>
      <c r="Q2198" s="3">
        <f t="shared" si="34"/>
        <v>1</v>
      </c>
    </row>
    <row r="2199" spans="1:17" ht="34.5" customHeight="1" x14ac:dyDescent="0.25">
      <c r="A2199" s="2">
        <v>88</v>
      </c>
      <c r="B2199" s="4" t="str">
        <f>+VLOOKUP($A2199,DATOS_CAPACITACIONES!A:B,2,0)</f>
        <v>Administración</v>
      </c>
      <c r="C2199" s="4" t="str">
        <f>+VLOOKUP($A2199,DATOS_CAPACITACIONES!A:C,3,0)</f>
        <v>Código de ética, política de sostenibilidad y procedimiento PQRS</v>
      </c>
      <c r="D2199" s="4">
        <f>+VLOOKUP($A2199,DATOS_CAPACITACIONES!A:D,4,0)</f>
        <v>0</v>
      </c>
      <c r="E2199" s="4" t="str">
        <f>+VLOOKUP($A2199,DATOS_CAPACITACIONES!A:E,5,0)</f>
        <v xml:space="preserve">Patricia Ortiz, Yady Bayona </v>
      </c>
      <c r="F2199" s="4" t="str">
        <f>+VLOOKUP($A2199,DATOS_CAPACITACIONES!A:F,6,0)</f>
        <v>Patricia Ortiz</v>
      </c>
      <c r="G2199" s="4" t="str">
        <f>+VLOOKUP($A2199,DATOS_CAPACITACIONES!A:G,7,0)</f>
        <v xml:space="preserve">Finca El Pilar </v>
      </c>
      <c r="H2199" s="5">
        <f>+VLOOKUP($A2199,DATOS_CAPACITACIONES!A:H,8,0)</f>
        <v>44527</v>
      </c>
      <c r="I2199" s="4">
        <f>+VLOOKUP($A2199,DATOS_CAPACITACIONES!A:I,9,0)</f>
        <v>120</v>
      </c>
      <c r="J2199" s="90">
        <v>1121829043</v>
      </c>
      <c r="K2199" s="4" t="str">
        <f>+VLOOKUP($J2199,DATOS_PERSONAL!B:C,2,0)</f>
        <v>N/A</v>
      </c>
      <c r="L2199" s="4" t="str">
        <f>+VLOOKUP($J2199,DATOS_PERSONAL!B:D,3,0)</f>
        <v>GERARDO</v>
      </c>
      <c r="M2199" s="4" t="str">
        <f>+VLOOKUP($J2199,DATOS_PERSONAL!B:E,4,0)</f>
        <v>GONZALEZ</v>
      </c>
      <c r="N2199" s="4" t="str">
        <f>+VLOOKUP($J2199,DATOS_PERSONAL!B:F,5,0)</f>
        <v>OROBERLÍN S.A.S.</v>
      </c>
      <c r="O2199" s="4">
        <f>+VLOOKUP($A2199,DATOS_CAPACITACIONES!A:N,11)</f>
        <v>75</v>
      </c>
      <c r="P2199" s="4">
        <f>+VLOOKUP($A2199,DATOS_CAPACITACIONES!A:L,12)</f>
        <v>75</v>
      </c>
      <c r="Q2199" s="3">
        <f t="shared" si="34"/>
        <v>1</v>
      </c>
    </row>
    <row r="2200" spans="1:17" ht="34.5" customHeight="1" x14ac:dyDescent="0.25">
      <c r="A2200" s="2">
        <v>88</v>
      </c>
      <c r="B2200" s="4" t="str">
        <f>+VLOOKUP($A2200,DATOS_CAPACITACIONES!A:B,2,0)</f>
        <v>Administración</v>
      </c>
      <c r="C2200" s="4" t="str">
        <f>+VLOOKUP($A2200,DATOS_CAPACITACIONES!A:C,3,0)</f>
        <v>Código de ética, política de sostenibilidad y procedimiento PQRS</v>
      </c>
      <c r="D2200" s="4">
        <f>+VLOOKUP($A2200,DATOS_CAPACITACIONES!A:D,4,0)</f>
        <v>0</v>
      </c>
      <c r="E2200" s="4" t="str">
        <f>+VLOOKUP($A2200,DATOS_CAPACITACIONES!A:E,5,0)</f>
        <v xml:space="preserve">Patricia Ortiz, Yady Bayona </v>
      </c>
      <c r="F2200" s="4" t="str">
        <f>+VLOOKUP($A2200,DATOS_CAPACITACIONES!A:F,6,0)</f>
        <v>Patricia Ortiz</v>
      </c>
      <c r="G2200" s="4" t="str">
        <f>+VLOOKUP($A2200,DATOS_CAPACITACIONES!A:G,7,0)</f>
        <v xml:space="preserve">Finca El Pilar </v>
      </c>
      <c r="H2200" s="5">
        <f>+VLOOKUP($A2200,DATOS_CAPACITACIONES!A:H,8,0)</f>
        <v>44527</v>
      </c>
      <c r="I2200" s="4">
        <f>+VLOOKUP($A2200,DATOS_CAPACITACIONES!A:I,9,0)</f>
        <v>120</v>
      </c>
      <c r="J2200" s="2">
        <v>1006838553</v>
      </c>
      <c r="K2200" s="4">
        <f>+VLOOKUP($J2200,DATOS_PERSONAL!B:C,2,0)</f>
        <v>1547</v>
      </c>
      <c r="L2200" s="4" t="str">
        <f>+VLOOKUP($J2200,DATOS_PERSONAL!B:D,3,0)</f>
        <v>MIGUEL ANGEL</v>
      </c>
      <c r="M2200" s="4" t="str">
        <f>+VLOOKUP($J2200,DATOS_PERSONAL!B:E,4,0)</f>
        <v xml:space="preserve">GARCIA MORENO </v>
      </c>
      <c r="N2200" s="4" t="str">
        <f>+VLOOKUP($J2200,DATOS_PERSONAL!B:F,5,0)</f>
        <v>OROBERLÍN S.A.S.</v>
      </c>
      <c r="O2200" s="4">
        <f>+VLOOKUP($A2200,DATOS_CAPACITACIONES!A:N,11)</f>
        <v>75</v>
      </c>
      <c r="P2200" s="4">
        <f>+VLOOKUP($A2200,DATOS_CAPACITACIONES!A:L,12)</f>
        <v>75</v>
      </c>
      <c r="Q2200" s="3">
        <f t="shared" si="34"/>
        <v>1</v>
      </c>
    </row>
    <row r="2201" spans="1:17" ht="34.5" customHeight="1" x14ac:dyDescent="0.25">
      <c r="A2201" s="2">
        <v>88</v>
      </c>
      <c r="B2201" s="4" t="str">
        <f>+VLOOKUP($A2201,DATOS_CAPACITACIONES!A:B,2,0)</f>
        <v>Administración</v>
      </c>
      <c r="C2201" s="4" t="str">
        <f>+VLOOKUP($A2201,DATOS_CAPACITACIONES!A:C,3,0)</f>
        <v>Código de ética, política de sostenibilidad y procedimiento PQRS</v>
      </c>
      <c r="D2201" s="4">
        <f>+VLOOKUP($A2201,DATOS_CAPACITACIONES!A:D,4,0)</f>
        <v>0</v>
      </c>
      <c r="E2201" s="4" t="str">
        <f>+VLOOKUP($A2201,DATOS_CAPACITACIONES!A:E,5,0)</f>
        <v xml:space="preserve">Patricia Ortiz, Yady Bayona </v>
      </c>
      <c r="F2201" s="4" t="str">
        <f>+VLOOKUP($A2201,DATOS_CAPACITACIONES!A:F,6,0)</f>
        <v>Patricia Ortiz</v>
      </c>
      <c r="G2201" s="4" t="str">
        <f>+VLOOKUP($A2201,DATOS_CAPACITACIONES!A:G,7,0)</f>
        <v xml:space="preserve">Finca El Pilar </v>
      </c>
      <c r="H2201" s="5">
        <f>+VLOOKUP($A2201,DATOS_CAPACITACIONES!A:H,8,0)</f>
        <v>44527</v>
      </c>
      <c r="I2201" s="4">
        <f>+VLOOKUP($A2201,DATOS_CAPACITACIONES!A:I,9,0)</f>
        <v>120</v>
      </c>
      <c r="J2201" s="2">
        <v>1121819501</v>
      </c>
      <c r="K2201" s="4">
        <f>+VLOOKUP($J2201,DATOS_PERSONAL!B:C,2,0)</f>
        <v>1494</v>
      </c>
      <c r="L2201" s="4" t="str">
        <f>+VLOOKUP($J2201,DATOS_PERSONAL!B:D,3,0)</f>
        <v>JOHN FREDY</v>
      </c>
      <c r="M2201" s="4" t="str">
        <f>+VLOOKUP($J2201,DATOS_PERSONAL!B:E,4,0)</f>
        <v xml:space="preserve">GARCIA GONZALEZ </v>
      </c>
      <c r="N2201" s="4" t="str">
        <f>+VLOOKUP($J2201,DATOS_PERSONAL!B:F,5,0)</f>
        <v>OROBERLÍN S.A.S.</v>
      </c>
      <c r="O2201" s="4">
        <f>+VLOOKUP($A2201,DATOS_CAPACITACIONES!A:N,11)</f>
        <v>75</v>
      </c>
      <c r="P2201" s="4">
        <f>+VLOOKUP($A2201,DATOS_CAPACITACIONES!A:L,12)</f>
        <v>75</v>
      </c>
      <c r="Q2201" s="3">
        <f t="shared" si="34"/>
        <v>1</v>
      </c>
    </row>
    <row r="2202" spans="1:17" ht="34.5" customHeight="1" x14ac:dyDescent="0.25">
      <c r="A2202" s="2">
        <v>88</v>
      </c>
      <c r="B2202" s="4" t="str">
        <f>+VLOOKUP($A2202,DATOS_CAPACITACIONES!A:B,2,0)</f>
        <v>Administración</v>
      </c>
      <c r="C2202" s="4" t="str">
        <f>+VLOOKUP($A2202,DATOS_CAPACITACIONES!A:C,3,0)</f>
        <v>Código de ética, política de sostenibilidad y procedimiento PQRS</v>
      </c>
      <c r="D2202" s="4">
        <f>+VLOOKUP($A2202,DATOS_CAPACITACIONES!A:D,4,0)</f>
        <v>0</v>
      </c>
      <c r="E2202" s="4" t="str">
        <f>+VLOOKUP($A2202,DATOS_CAPACITACIONES!A:E,5,0)</f>
        <v xml:space="preserve">Patricia Ortiz, Yady Bayona </v>
      </c>
      <c r="F2202" s="4" t="str">
        <f>+VLOOKUP($A2202,DATOS_CAPACITACIONES!A:F,6,0)</f>
        <v>Patricia Ortiz</v>
      </c>
      <c r="G2202" s="4" t="str">
        <f>+VLOOKUP($A2202,DATOS_CAPACITACIONES!A:G,7,0)</f>
        <v xml:space="preserve">Finca El Pilar </v>
      </c>
      <c r="H2202" s="5">
        <f>+VLOOKUP($A2202,DATOS_CAPACITACIONES!A:H,8,0)</f>
        <v>44527</v>
      </c>
      <c r="I2202" s="4">
        <f>+VLOOKUP($A2202,DATOS_CAPACITACIONES!A:I,9,0)</f>
        <v>120</v>
      </c>
      <c r="J2202" s="2">
        <v>1006822040</v>
      </c>
      <c r="K2202" s="4" t="str">
        <f>+VLOOKUP($J2202,DATOS_PERSONAL!B:C,2,0)</f>
        <v>N/A</v>
      </c>
      <c r="L2202" s="4" t="str">
        <f>+VLOOKUP($J2202,DATOS_PERSONAL!B:D,3,0)</f>
        <v>EIDER ORLANDO</v>
      </c>
      <c r="M2202" s="4" t="str">
        <f>+VLOOKUP($J2202,DATOS_PERSONAL!B:E,4,0)</f>
        <v>GARCIA</v>
      </c>
      <c r="N2202" s="4" t="str">
        <f>+VLOOKUP($J2202,DATOS_PERSONAL!B:F,5,0)</f>
        <v>OROBERLÍN S.A.S.</v>
      </c>
      <c r="O2202" s="4">
        <f>+VLOOKUP($A2202,DATOS_CAPACITACIONES!A:N,11)</f>
        <v>75</v>
      </c>
      <c r="P2202" s="4">
        <f>+VLOOKUP($A2202,DATOS_CAPACITACIONES!A:L,12)</f>
        <v>75</v>
      </c>
      <c r="Q2202" s="3">
        <f t="shared" si="34"/>
        <v>1</v>
      </c>
    </row>
    <row r="2203" spans="1:17" ht="34.5" customHeight="1" x14ac:dyDescent="0.25">
      <c r="A2203" s="2">
        <v>88</v>
      </c>
      <c r="B2203" s="4" t="str">
        <f>+VLOOKUP($A2203,DATOS_CAPACITACIONES!A:B,2,0)</f>
        <v>Administración</v>
      </c>
      <c r="C2203" s="4" t="str">
        <f>+VLOOKUP($A2203,DATOS_CAPACITACIONES!A:C,3,0)</f>
        <v>Código de ética, política de sostenibilidad y procedimiento PQRS</v>
      </c>
      <c r="D2203" s="4">
        <f>+VLOOKUP($A2203,DATOS_CAPACITACIONES!A:D,4,0)</f>
        <v>0</v>
      </c>
      <c r="E2203" s="4" t="str">
        <f>+VLOOKUP($A2203,DATOS_CAPACITACIONES!A:E,5,0)</f>
        <v xml:space="preserve">Patricia Ortiz, Yady Bayona </v>
      </c>
      <c r="F2203" s="4" t="str">
        <f>+VLOOKUP($A2203,DATOS_CAPACITACIONES!A:F,6,0)</f>
        <v>Patricia Ortiz</v>
      </c>
      <c r="G2203" s="4" t="str">
        <f>+VLOOKUP($A2203,DATOS_CAPACITACIONES!A:G,7,0)</f>
        <v xml:space="preserve">Finca El Pilar </v>
      </c>
      <c r="H2203" s="5">
        <f>+VLOOKUP($A2203,DATOS_CAPACITACIONES!A:H,8,0)</f>
        <v>44527</v>
      </c>
      <c r="I2203" s="4">
        <f>+VLOOKUP($A2203,DATOS_CAPACITACIONES!A:I,9,0)</f>
        <v>120</v>
      </c>
      <c r="J2203" s="2">
        <v>1120868172</v>
      </c>
      <c r="K2203" s="4" t="str">
        <f>+VLOOKUP($J2203,DATOS_PERSONAL!B:C,2,0)</f>
        <v>N/A</v>
      </c>
      <c r="L2203" s="4" t="str">
        <f>+VLOOKUP($J2203,DATOS_PERSONAL!B:D,3,0)</f>
        <v xml:space="preserve"> WILLIAM DAVID</v>
      </c>
      <c r="M2203" s="4" t="str">
        <f>+VLOOKUP($J2203,DATOS_PERSONAL!B:E,4,0)</f>
        <v>DIAZ RUBIO</v>
      </c>
      <c r="N2203" s="4" t="str">
        <f>+VLOOKUP($J2203,DATOS_PERSONAL!B:F,5,0)</f>
        <v>PALMERAS CARARABO S.A.</v>
      </c>
      <c r="O2203" s="4">
        <f>+VLOOKUP($A2203,DATOS_CAPACITACIONES!A:N,11)</f>
        <v>75</v>
      </c>
      <c r="P2203" s="4">
        <f>+VLOOKUP($A2203,DATOS_CAPACITACIONES!A:L,12)</f>
        <v>75</v>
      </c>
      <c r="Q2203" s="3">
        <f t="shared" si="34"/>
        <v>1</v>
      </c>
    </row>
    <row r="2204" spans="1:17" ht="34.5" customHeight="1" x14ac:dyDescent="0.25">
      <c r="A2204" s="2">
        <v>88</v>
      </c>
      <c r="B2204" s="4" t="str">
        <f>+VLOOKUP($A2204,DATOS_CAPACITACIONES!A:B,2,0)</f>
        <v>Administración</v>
      </c>
      <c r="C2204" s="4" t="str">
        <f>+VLOOKUP($A2204,DATOS_CAPACITACIONES!A:C,3,0)</f>
        <v>Código de ética, política de sostenibilidad y procedimiento PQRS</v>
      </c>
      <c r="D2204" s="4">
        <f>+VLOOKUP($A2204,DATOS_CAPACITACIONES!A:D,4,0)</f>
        <v>0</v>
      </c>
      <c r="E2204" s="4" t="str">
        <f>+VLOOKUP($A2204,DATOS_CAPACITACIONES!A:E,5,0)</f>
        <v xml:space="preserve">Patricia Ortiz, Yady Bayona </v>
      </c>
      <c r="F2204" s="4" t="str">
        <f>+VLOOKUP($A2204,DATOS_CAPACITACIONES!A:F,6,0)</f>
        <v>Patricia Ortiz</v>
      </c>
      <c r="G2204" s="4" t="str">
        <f>+VLOOKUP($A2204,DATOS_CAPACITACIONES!A:G,7,0)</f>
        <v xml:space="preserve">Finca El Pilar </v>
      </c>
      <c r="H2204" s="5">
        <f>+VLOOKUP($A2204,DATOS_CAPACITACIONES!A:H,8,0)</f>
        <v>44527</v>
      </c>
      <c r="I2204" s="4">
        <f>+VLOOKUP($A2204,DATOS_CAPACITACIONES!A:I,9,0)</f>
        <v>120</v>
      </c>
      <c r="J2204" s="2">
        <v>10187350</v>
      </c>
      <c r="K2204" s="4" t="str">
        <f>+VLOOKUP($J2204,DATOS_PERSONAL!B:C,2,0)</f>
        <v>N/A</v>
      </c>
      <c r="L2204" s="4" t="str">
        <f>+VLOOKUP($J2204,DATOS_PERSONAL!B:D,3,0)</f>
        <v>WILSON</v>
      </c>
      <c r="M2204" s="4" t="str">
        <f>+VLOOKUP($J2204,DATOS_PERSONAL!B:E,4,0)</f>
        <v>DIAZ BERNAL</v>
      </c>
      <c r="N2204" s="4" t="str">
        <f>+VLOOKUP($J2204,DATOS_PERSONAL!B:F,5,0)</f>
        <v>PALMERAS CARARABO S.A.</v>
      </c>
      <c r="O2204" s="4">
        <f>+VLOOKUP($A2204,DATOS_CAPACITACIONES!A:N,11)</f>
        <v>75</v>
      </c>
      <c r="P2204" s="4">
        <f>+VLOOKUP($A2204,DATOS_CAPACITACIONES!A:L,12)</f>
        <v>75</v>
      </c>
      <c r="Q2204" s="3">
        <f t="shared" si="34"/>
        <v>1</v>
      </c>
    </row>
    <row r="2205" spans="1:17" ht="34.5" customHeight="1" x14ac:dyDescent="0.25">
      <c r="A2205" s="2">
        <v>88</v>
      </c>
      <c r="B2205" s="4" t="str">
        <f>+VLOOKUP($A2205,DATOS_CAPACITACIONES!A:B,2,0)</f>
        <v>Administración</v>
      </c>
      <c r="C2205" s="4" t="str">
        <f>+VLOOKUP($A2205,DATOS_CAPACITACIONES!A:C,3,0)</f>
        <v>Código de ética, política de sostenibilidad y procedimiento PQRS</v>
      </c>
      <c r="D2205" s="4">
        <f>+VLOOKUP($A2205,DATOS_CAPACITACIONES!A:D,4,0)</f>
        <v>0</v>
      </c>
      <c r="E2205" s="4" t="str">
        <f>+VLOOKUP($A2205,DATOS_CAPACITACIONES!A:E,5,0)</f>
        <v xml:space="preserve">Patricia Ortiz, Yady Bayona </v>
      </c>
      <c r="F2205" s="4" t="str">
        <f>+VLOOKUP($A2205,DATOS_CAPACITACIONES!A:F,6,0)</f>
        <v>Patricia Ortiz</v>
      </c>
      <c r="G2205" s="4" t="str">
        <f>+VLOOKUP($A2205,DATOS_CAPACITACIONES!A:G,7,0)</f>
        <v xml:space="preserve">Finca El Pilar </v>
      </c>
      <c r="H2205" s="5">
        <f>+VLOOKUP($A2205,DATOS_CAPACITACIONES!A:H,8,0)</f>
        <v>44527</v>
      </c>
      <c r="I2205" s="4">
        <f>+VLOOKUP($A2205,DATOS_CAPACITACIONES!A:I,9,0)</f>
        <v>120</v>
      </c>
      <c r="J2205" s="2">
        <v>1122123721</v>
      </c>
      <c r="K2205" s="4">
        <f>+VLOOKUP($J2205,DATOS_PERSONAL!B:C,2,0)</f>
        <v>1549</v>
      </c>
      <c r="L2205" s="4" t="str">
        <f>+VLOOKUP($J2205,DATOS_PERSONAL!B:D,3,0)</f>
        <v>WALTER</v>
      </c>
      <c r="M2205" s="4" t="str">
        <f>+VLOOKUP($J2205,DATOS_PERSONAL!B:E,4,0)</f>
        <v>DIAZ BALANTA</v>
      </c>
      <c r="N2205" s="4" t="str">
        <f>+VLOOKUP($J2205,DATOS_PERSONAL!B:F,5,0)</f>
        <v>OROBERLÍN S.A.S.</v>
      </c>
      <c r="O2205" s="4">
        <f>+VLOOKUP($A2205,DATOS_CAPACITACIONES!A:N,11)</f>
        <v>75</v>
      </c>
      <c r="P2205" s="4">
        <f>+VLOOKUP($A2205,DATOS_CAPACITACIONES!A:L,12)</f>
        <v>75</v>
      </c>
      <c r="Q2205" s="3">
        <f t="shared" si="34"/>
        <v>1</v>
      </c>
    </row>
    <row r="2206" spans="1:17" ht="34.5" customHeight="1" x14ac:dyDescent="0.25">
      <c r="A2206" s="2">
        <v>88</v>
      </c>
      <c r="B2206" s="4" t="str">
        <f>+VLOOKUP($A2206,DATOS_CAPACITACIONES!A:B,2,0)</f>
        <v>Administración</v>
      </c>
      <c r="C2206" s="4" t="str">
        <f>+VLOOKUP($A2206,DATOS_CAPACITACIONES!A:C,3,0)</f>
        <v>Código de ética, política de sostenibilidad y procedimiento PQRS</v>
      </c>
      <c r="D2206" s="4">
        <f>+VLOOKUP($A2206,DATOS_CAPACITACIONES!A:D,4,0)</f>
        <v>0</v>
      </c>
      <c r="E2206" s="4" t="str">
        <f>+VLOOKUP($A2206,DATOS_CAPACITACIONES!A:E,5,0)</f>
        <v xml:space="preserve">Patricia Ortiz, Yady Bayona </v>
      </c>
      <c r="F2206" s="4" t="str">
        <f>+VLOOKUP($A2206,DATOS_CAPACITACIONES!A:F,6,0)</f>
        <v>Patricia Ortiz</v>
      </c>
      <c r="G2206" s="4" t="str">
        <f>+VLOOKUP($A2206,DATOS_CAPACITACIONES!A:G,7,0)</f>
        <v xml:space="preserve">Finca El Pilar </v>
      </c>
      <c r="H2206" s="5">
        <f>+VLOOKUP($A2206,DATOS_CAPACITACIONES!A:H,8,0)</f>
        <v>44527</v>
      </c>
      <c r="I2206" s="4">
        <f>+VLOOKUP($A2206,DATOS_CAPACITACIONES!A:I,9,0)</f>
        <v>120</v>
      </c>
      <c r="J2206" s="2">
        <v>1121865721</v>
      </c>
      <c r="K2206" s="4" t="str">
        <f>+VLOOKUP($J2206,DATOS_PERSONAL!B:C,2,0)</f>
        <v>N/A</v>
      </c>
      <c r="L2206" s="4" t="str">
        <f>+VLOOKUP($J2206,DATOS_PERSONAL!B:D,3,0)</f>
        <v xml:space="preserve"> DAVID CAMILO</v>
      </c>
      <c r="M2206" s="4" t="str">
        <f>+VLOOKUP($J2206,DATOS_PERSONAL!B:E,4,0)</f>
        <v>DIAZ ARCINIEGAS</v>
      </c>
      <c r="N2206" s="4" t="str">
        <f>+VLOOKUP($J2206,DATOS_PERSONAL!B:F,5,0)</f>
        <v>PALMERAS CARARABO S.A.</v>
      </c>
      <c r="O2206" s="4">
        <f>+VLOOKUP($A2206,DATOS_CAPACITACIONES!A:N,11)</f>
        <v>75</v>
      </c>
      <c r="P2206" s="4">
        <f>+VLOOKUP($A2206,DATOS_CAPACITACIONES!A:L,12)</f>
        <v>75</v>
      </c>
      <c r="Q2206" s="3">
        <f t="shared" si="34"/>
        <v>1</v>
      </c>
    </row>
    <row r="2207" spans="1:17" ht="34.5" customHeight="1" x14ac:dyDescent="0.25">
      <c r="A2207" s="2">
        <v>88</v>
      </c>
      <c r="B2207" s="4" t="str">
        <f>+VLOOKUP($A2207,DATOS_CAPACITACIONES!A:B,2,0)</f>
        <v>Administración</v>
      </c>
      <c r="C2207" s="4" t="str">
        <f>+VLOOKUP($A2207,DATOS_CAPACITACIONES!A:C,3,0)</f>
        <v>Código de ética, política de sostenibilidad y procedimiento PQRS</v>
      </c>
      <c r="D2207" s="4">
        <f>+VLOOKUP($A2207,DATOS_CAPACITACIONES!A:D,4,0)</f>
        <v>0</v>
      </c>
      <c r="E2207" s="4" t="str">
        <f>+VLOOKUP($A2207,DATOS_CAPACITACIONES!A:E,5,0)</f>
        <v xml:space="preserve">Patricia Ortiz, Yady Bayona </v>
      </c>
      <c r="F2207" s="4" t="str">
        <f>+VLOOKUP($A2207,DATOS_CAPACITACIONES!A:F,6,0)</f>
        <v>Patricia Ortiz</v>
      </c>
      <c r="G2207" s="4" t="str">
        <f>+VLOOKUP($A2207,DATOS_CAPACITACIONES!A:G,7,0)</f>
        <v xml:space="preserve">Finca El Pilar </v>
      </c>
      <c r="H2207" s="5">
        <f>+VLOOKUP($A2207,DATOS_CAPACITACIONES!A:H,8,0)</f>
        <v>44527</v>
      </c>
      <c r="I2207" s="4">
        <f>+VLOOKUP($A2207,DATOS_CAPACITACIONES!A:I,9,0)</f>
        <v>120</v>
      </c>
      <c r="J2207" s="2">
        <v>1122123512</v>
      </c>
      <c r="K2207" s="4" t="str">
        <f>+VLOOKUP($J2207,DATOS_PERSONAL!B:C,2,0)</f>
        <v>N/A</v>
      </c>
      <c r="L2207" s="4" t="str">
        <f>+VLOOKUP($J2207,DATOS_PERSONAL!B:D,3,0)</f>
        <v xml:space="preserve"> SANDRA MARCELA </v>
      </c>
      <c r="M2207" s="4" t="str">
        <f>+VLOOKUP($J2207,DATOS_PERSONAL!B:E,4,0)</f>
        <v>CARO MORA</v>
      </c>
      <c r="N2207" s="4" t="str">
        <f>+VLOOKUP($J2207,DATOS_PERSONAL!B:F,5,0)</f>
        <v>PALMERAS CARARABO S.A.</v>
      </c>
      <c r="O2207" s="4">
        <f>+VLOOKUP($A2207,DATOS_CAPACITACIONES!A:N,11)</f>
        <v>75</v>
      </c>
      <c r="P2207" s="4">
        <f>+VLOOKUP($A2207,DATOS_CAPACITACIONES!A:L,12)</f>
        <v>75</v>
      </c>
      <c r="Q2207" s="3">
        <f t="shared" si="34"/>
        <v>1</v>
      </c>
    </row>
    <row r="2208" spans="1:17" ht="34.5" customHeight="1" x14ac:dyDescent="0.25">
      <c r="A2208" s="2">
        <v>88</v>
      </c>
      <c r="B2208" s="4" t="str">
        <f>+VLOOKUP($A2208,DATOS_CAPACITACIONES!A:B,2,0)</f>
        <v>Administración</v>
      </c>
      <c r="C2208" s="4" t="str">
        <f>+VLOOKUP($A2208,DATOS_CAPACITACIONES!A:C,3,0)</f>
        <v>Código de ética, política de sostenibilidad y procedimiento PQRS</v>
      </c>
      <c r="D2208" s="4">
        <f>+VLOOKUP($A2208,DATOS_CAPACITACIONES!A:D,4,0)</f>
        <v>0</v>
      </c>
      <c r="E2208" s="4" t="str">
        <f>+VLOOKUP($A2208,DATOS_CAPACITACIONES!A:E,5,0)</f>
        <v xml:space="preserve">Patricia Ortiz, Yady Bayona </v>
      </c>
      <c r="F2208" s="4" t="str">
        <f>+VLOOKUP($A2208,DATOS_CAPACITACIONES!A:F,6,0)</f>
        <v>Patricia Ortiz</v>
      </c>
      <c r="G2208" s="4" t="str">
        <f>+VLOOKUP($A2208,DATOS_CAPACITACIONES!A:G,7,0)</f>
        <v xml:space="preserve">Finca El Pilar </v>
      </c>
      <c r="H2208" s="5">
        <f>+VLOOKUP($A2208,DATOS_CAPACITACIONES!A:H,8,0)</f>
        <v>44527</v>
      </c>
      <c r="I2208" s="4">
        <f>+VLOOKUP($A2208,DATOS_CAPACITACIONES!A:I,9,0)</f>
        <v>120</v>
      </c>
      <c r="J2208" s="2">
        <v>7278364</v>
      </c>
      <c r="K2208" s="4">
        <f>+VLOOKUP($J2208,DATOS_PERSONAL!B:C,2,0)</f>
        <v>1001</v>
      </c>
      <c r="L2208" s="4" t="str">
        <f>+VLOOKUP($J2208,DATOS_PERSONAL!B:D,3,0)</f>
        <v xml:space="preserve"> OROSMAN</v>
      </c>
      <c r="M2208" s="4" t="str">
        <f>+VLOOKUP($J2208,DATOS_PERSONAL!B:E,4,0)</f>
        <v>BUITRAGO</v>
      </c>
      <c r="N2208" s="4" t="str">
        <f>+VLOOKUP($J2208,DATOS_PERSONAL!B:F,5,0)</f>
        <v>OROBERLÍN S.A.S.</v>
      </c>
      <c r="O2208" s="4">
        <f>+VLOOKUP($A2208,DATOS_CAPACITACIONES!A:N,11)</f>
        <v>75</v>
      </c>
      <c r="P2208" s="4">
        <f>+VLOOKUP($A2208,DATOS_CAPACITACIONES!A:L,12)</f>
        <v>75</v>
      </c>
      <c r="Q2208" s="3">
        <f t="shared" si="34"/>
        <v>1</v>
      </c>
    </row>
    <row r="2209" spans="1:17" ht="34.5" customHeight="1" x14ac:dyDescent="0.25">
      <c r="A2209" s="2">
        <v>88</v>
      </c>
      <c r="B2209" s="4" t="str">
        <f>+VLOOKUP($A2209,DATOS_CAPACITACIONES!A:B,2,0)</f>
        <v>Administración</v>
      </c>
      <c r="C2209" s="4" t="str">
        <f>+VLOOKUP($A2209,DATOS_CAPACITACIONES!A:C,3,0)</f>
        <v>Código de ética, política de sostenibilidad y procedimiento PQRS</v>
      </c>
      <c r="D2209" s="4">
        <f>+VLOOKUP($A2209,DATOS_CAPACITACIONES!A:D,4,0)</f>
        <v>0</v>
      </c>
      <c r="E2209" s="4" t="str">
        <f>+VLOOKUP($A2209,DATOS_CAPACITACIONES!A:E,5,0)</f>
        <v xml:space="preserve">Patricia Ortiz, Yady Bayona </v>
      </c>
      <c r="F2209" s="4" t="str">
        <f>+VLOOKUP($A2209,DATOS_CAPACITACIONES!A:F,6,0)</f>
        <v>Patricia Ortiz</v>
      </c>
      <c r="G2209" s="4" t="str">
        <f>+VLOOKUP($A2209,DATOS_CAPACITACIONES!A:G,7,0)</f>
        <v xml:space="preserve">Finca El Pilar </v>
      </c>
      <c r="H2209" s="5">
        <f>+VLOOKUP($A2209,DATOS_CAPACITACIONES!A:H,8,0)</f>
        <v>44527</v>
      </c>
      <c r="I2209" s="4">
        <f>+VLOOKUP($A2209,DATOS_CAPACITACIONES!A:I,9,0)</f>
        <v>120</v>
      </c>
      <c r="J2209" s="2">
        <v>1006697383</v>
      </c>
      <c r="K2209" s="4">
        <f>+VLOOKUP($J2209,DATOS_PERSONAL!B:C,2,0)</f>
        <v>1535</v>
      </c>
      <c r="L2209" s="4" t="str">
        <f>+VLOOKUP($J2209,DATOS_PERSONAL!B:D,3,0)</f>
        <v>DIANA SOFIA</v>
      </c>
      <c r="M2209" s="4" t="str">
        <f>+VLOOKUP($J2209,DATOS_PERSONAL!B:E,4,0)</f>
        <v xml:space="preserve">BLANCO ANDRADE </v>
      </c>
      <c r="N2209" s="4" t="str">
        <f>+VLOOKUP($J2209,DATOS_PERSONAL!B:F,5,0)</f>
        <v>OROBERLÍN S.A.S.</v>
      </c>
      <c r="O2209" s="4">
        <f>+VLOOKUP($A2209,DATOS_CAPACITACIONES!A:N,11)</f>
        <v>75</v>
      </c>
      <c r="P2209" s="4">
        <f>+VLOOKUP($A2209,DATOS_CAPACITACIONES!A:L,12)</f>
        <v>75</v>
      </c>
      <c r="Q2209" s="3">
        <f t="shared" si="34"/>
        <v>1</v>
      </c>
    </row>
    <row r="2210" spans="1:17" ht="34.5" customHeight="1" x14ac:dyDescent="0.25">
      <c r="A2210" s="2">
        <v>88</v>
      </c>
      <c r="B2210" s="4" t="str">
        <f>+VLOOKUP($A2210,DATOS_CAPACITACIONES!A:B,2,0)</f>
        <v>Administración</v>
      </c>
      <c r="C2210" s="4" t="str">
        <f>+VLOOKUP($A2210,DATOS_CAPACITACIONES!A:C,3,0)</f>
        <v>Código de ética, política de sostenibilidad y procedimiento PQRS</v>
      </c>
      <c r="D2210" s="4">
        <f>+VLOOKUP($A2210,DATOS_CAPACITACIONES!A:D,4,0)</f>
        <v>0</v>
      </c>
      <c r="E2210" s="4" t="str">
        <f>+VLOOKUP($A2210,DATOS_CAPACITACIONES!A:E,5,0)</f>
        <v xml:space="preserve">Patricia Ortiz, Yady Bayona </v>
      </c>
      <c r="F2210" s="4" t="str">
        <f>+VLOOKUP($A2210,DATOS_CAPACITACIONES!A:F,6,0)</f>
        <v>Patricia Ortiz</v>
      </c>
      <c r="G2210" s="4" t="str">
        <f>+VLOOKUP($A2210,DATOS_CAPACITACIONES!A:G,7,0)</f>
        <v xml:space="preserve">Finca El Pilar </v>
      </c>
      <c r="H2210" s="5">
        <f>+VLOOKUP($A2210,DATOS_CAPACITACIONES!A:H,8,0)</f>
        <v>44527</v>
      </c>
      <c r="I2210" s="4">
        <f>+VLOOKUP($A2210,DATOS_CAPACITACIONES!A:I,9,0)</f>
        <v>120</v>
      </c>
      <c r="J2210" s="2">
        <v>11323827</v>
      </c>
      <c r="K2210" s="4" t="str">
        <f>+VLOOKUP($J2210,DATOS_PERSONAL!B:C,2,0)</f>
        <v>N/A</v>
      </c>
      <c r="L2210" s="4" t="str">
        <f>+VLOOKUP($J2210,DATOS_PERSONAL!B:D,3,0)</f>
        <v>ARQUIMEDES</v>
      </c>
      <c r="M2210" s="4" t="str">
        <f>+VLOOKUP($J2210,DATOS_PERSONAL!B:E,4,0)</f>
        <v>BERNAL</v>
      </c>
      <c r="N2210" s="4" t="str">
        <f>+VLOOKUP($J2210,DATOS_PERSONAL!B:F,5,0)</f>
        <v>PALMERAS CARARABO S.A.</v>
      </c>
      <c r="O2210" s="4">
        <f>+VLOOKUP($A2210,DATOS_CAPACITACIONES!A:N,11)</f>
        <v>75</v>
      </c>
      <c r="P2210" s="4">
        <f>+VLOOKUP($A2210,DATOS_CAPACITACIONES!A:L,12)</f>
        <v>75</v>
      </c>
      <c r="Q2210" s="3">
        <f t="shared" si="34"/>
        <v>1</v>
      </c>
    </row>
    <row r="2211" spans="1:17" ht="34.5" customHeight="1" x14ac:dyDescent="0.25">
      <c r="A2211" s="2">
        <v>88</v>
      </c>
      <c r="B2211" s="4" t="str">
        <f>+VLOOKUP($A2211,DATOS_CAPACITACIONES!A:B,2,0)</f>
        <v>Administración</v>
      </c>
      <c r="C2211" s="4" t="str">
        <f>+VLOOKUP($A2211,DATOS_CAPACITACIONES!A:C,3,0)</f>
        <v>Código de ética, política de sostenibilidad y procedimiento PQRS</v>
      </c>
      <c r="D2211" s="4">
        <f>+VLOOKUP($A2211,DATOS_CAPACITACIONES!A:D,4,0)</f>
        <v>0</v>
      </c>
      <c r="E2211" s="4" t="str">
        <f>+VLOOKUP($A2211,DATOS_CAPACITACIONES!A:E,5,0)</f>
        <v xml:space="preserve">Patricia Ortiz, Yady Bayona </v>
      </c>
      <c r="F2211" s="4" t="str">
        <f>+VLOOKUP($A2211,DATOS_CAPACITACIONES!A:F,6,0)</f>
        <v>Patricia Ortiz</v>
      </c>
      <c r="G2211" s="4" t="str">
        <f>+VLOOKUP($A2211,DATOS_CAPACITACIONES!A:G,7,0)</f>
        <v xml:space="preserve">Finca El Pilar </v>
      </c>
      <c r="H2211" s="5">
        <f>+VLOOKUP($A2211,DATOS_CAPACITACIONES!A:H,8,0)</f>
        <v>44527</v>
      </c>
      <c r="I2211" s="4">
        <f>+VLOOKUP($A2211,DATOS_CAPACITACIONES!A:I,9,0)</f>
        <v>120</v>
      </c>
      <c r="J2211" s="2">
        <v>1193531410</v>
      </c>
      <c r="K2211" s="4">
        <f>+VLOOKUP($J2211,DATOS_PERSONAL!B:C,2,0)</f>
        <v>1544</v>
      </c>
      <c r="L2211" s="4" t="str">
        <f>+VLOOKUP($J2211,DATOS_PERSONAL!B:D,3,0)</f>
        <v>SARA DANIELA</v>
      </c>
      <c r="M2211" s="4" t="str">
        <f>+VLOOKUP($J2211,DATOS_PERSONAL!B:E,4,0)</f>
        <v xml:space="preserve">BELTRAN MORENO </v>
      </c>
      <c r="N2211" s="4" t="str">
        <f>+VLOOKUP($J2211,DATOS_PERSONAL!B:F,5,0)</f>
        <v>OROBERLÍN S.A.S.</v>
      </c>
      <c r="O2211" s="4">
        <f>+VLOOKUP($A2211,DATOS_CAPACITACIONES!A:N,11)</f>
        <v>75</v>
      </c>
      <c r="P2211" s="4">
        <f>+VLOOKUP($A2211,DATOS_CAPACITACIONES!A:L,12)</f>
        <v>75</v>
      </c>
      <c r="Q2211" s="3">
        <f t="shared" si="34"/>
        <v>1</v>
      </c>
    </row>
    <row r="2212" spans="1:17" ht="34.5" customHeight="1" x14ac:dyDescent="0.25">
      <c r="A2212" s="2">
        <v>88</v>
      </c>
      <c r="B2212" s="4" t="str">
        <f>+VLOOKUP($A2212,DATOS_CAPACITACIONES!A:B,2,0)</f>
        <v>Administración</v>
      </c>
      <c r="C2212" s="4" t="str">
        <f>+VLOOKUP($A2212,DATOS_CAPACITACIONES!A:C,3,0)</f>
        <v>Código de ética, política de sostenibilidad y procedimiento PQRS</v>
      </c>
      <c r="D2212" s="4">
        <f>+VLOOKUP($A2212,DATOS_CAPACITACIONES!A:D,4,0)</f>
        <v>0</v>
      </c>
      <c r="E2212" s="4" t="str">
        <f>+VLOOKUP($A2212,DATOS_CAPACITACIONES!A:E,5,0)</f>
        <v xml:space="preserve">Patricia Ortiz, Yady Bayona </v>
      </c>
      <c r="F2212" s="4" t="str">
        <f>+VLOOKUP($A2212,DATOS_CAPACITACIONES!A:F,6,0)</f>
        <v>Patricia Ortiz</v>
      </c>
      <c r="G2212" s="4" t="str">
        <f>+VLOOKUP($A2212,DATOS_CAPACITACIONES!A:G,7,0)</f>
        <v xml:space="preserve">Finca El Pilar </v>
      </c>
      <c r="H2212" s="5">
        <f>+VLOOKUP($A2212,DATOS_CAPACITACIONES!A:H,8,0)</f>
        <v>44527</v>
      </c>
      <c r="I2212" s="4">
        <f>+VLOOKUP($A2212,DATOS_CAPACITACIONES!A:I,9,0)</f>
        <v>120</v>
      </c>
      <c r="J2212" s="2">
        <v>1106333245</v>
      </c>
      <c r="K2212" s="4" t="str">
        <f>+VLOOKUP($J2212,DATOS_PERSONAL!B:C,2,0)</f>
        <v>N/A</v>
      </c>
      <c r="L2212" s="4" t="str">
        <f>+VLOOKUP($J2212,DATOS_PERSONAL!B:D,3,0)</f>
        <v xml:space="preserve">NUBIA ESPERANZA </v>
      </c>
      <c r="M2212" s="4" t="str">
        <f>+VLOOKUP($J2212,DATOS_PERSONAL!B:E,4,0)</f>
        <v>BELTRAN ECHEVERRY</v>
      </c>
      <c r="N2212" s="4" t="str">
        <f>+VLOOKUP($J2212,DATOS_PERSONAL!B:F,5,0)</f>
        <v>PALMERAS CARARABO S.A.</v>
      </c>
      <c r="O2212" s="4">
        <f>+VLOOKUP($A2212,DATOS_CAPACITACIONES!A:N,11)</f>
        <v>75</v>
      </c>
      <c r="P2212" s="4">
        <f>+VLOOKUP($A2212,DATOS_CAPACITACIONES!A:L,12)</f>
        <v>75</v>
      </c>
      <c r="Q2212" s="3">
        <f t="shared" si="34"/>
        <v>1</v>
      </c>
    </row>
    <row r="2213" spans="1:17" ht="34.5" customHeight="1" x14ac:dyDescent="0.25">
      <c r="A2213" s="2">
        <v>88</v>
      </c>
      <c r="B2213" s="4" t="str">
        <f>+VLOOKUP($A2213,DATOS_CAPACITACIONES!A:B,2,0)</f>
        <v>Administración</v>
      </c>
      <c r="C2213" s="4" t="str">
        <f>+VLOOKUP($A2213,DATOS_CAPACITACIONES!A:C,3,0)</f>
        <v>Código de ética, política de sostenibilidad y procedimiento PQRS</v>
      </c>
      <c r="D2213" s="4">
        <f>+VLOOKUP($A2213,DATOS_CAPACITACIONES!A:D,4,0)</f>
        <v>0</v>
      </c>
      <c r="E2213" s="4" t="str">
        <f>+VLOOKUP($A2213,DATOS_CAPACITACIONES!A:E,5,0)</f>
        <v xml:space="preserve">Patricia Ortiz, Yady Bayona </v>
      </c>
      <c r="F2213" s="4" t="str">
        <f>+VLOOKUP($A2213,DATOS_CAPACITACIONES!A:F,6,0)</f>
        <v>Patricia Ortiz</v>
      </c>
      <c r="G2213" s="4" t="str">
        <f>+VLOOKUP($A2213,DATOS_CAPACITACIONES!A:G,7,0)</f>
        <v xml:space="preserve">Finca El Pilar </v>
      </c>
      <c r="H2213" s="5">
        <f>+VLOOKUP($A2213,DATOS_CAPACITACIONES!A:H,8,0)</f>
        <v>44527</v>
      </c>
      <c r="I2213" s="4">
        <f>+VLOOKUP($A2213,DATOS_CAPACITACIONES!A:I,9,0)</f>
        <v>120</v>
      </c>
      <c r="J2213" s="2">
        <v>1121917518</v>
      </c>
      <c r="K2213" s="4" t="str">
        <f>+VLOOKUP($J2213,DATOS_PERSONAL!B:C,2,0)</f>
        <v>N/A</v>
      </c>
      <c r="L2213" s="4" t="str">
        <f>+VLOOKUP($J2213,DATOS_PERSONAL!B:D,3,0)</f>
        <v xml:space="preserve"> CARLOS ALBEIRO</v>
      </c>
      <c r="M2213" s="4" t="str">
        <f>+VLOOKUP($J2213,DATOS_PERSONAL!B:E,4,0)</f>
        <v>BECERRA ZAMORA</v>
      </c>
      <c r="N2213" s="4" t="str">
        <f>+VLOOKUP($J2213,DATOS_PERSONAL!B:F,5,0)</f>
        <v>PALMERAS CARARABO S.A.</v>
      </c>
      <c r="O2213" s="4">
        <f>+VLOOKUP($A2213,DATOS_CAPACITACIONES!A:N,11)</f>
        <v>75</v>
      </c>
      <c r="P2213" s="4">
        <f>+VLOOKUP($A2213,DATOS_CAPACITACIONES!A:L,12)</f>
        <v>75</v>
      </c>
      <c r="Q2213" s="3">
        <f t="shared" si="34"/>
        <v>1</v>
      </c>
    </row>
    <row r="2214" spans="1:17" ht="34.5" customHeight="1" x14ac:dyDescent="0.25">
      <c r="A2214" s="2">
        <v>88</v>
      </c>
      <c r="B2214" s="4" t="str">
        <f>+VLOOKUP($A2214,DATOS_CAPACITACIONES!A:B,2,0)</f>
        <v>Administración</v>
      </c>
      <c r="C2214" s="4" t="str">
        <f>+VLOOKUP($A2214,DATOS_CAPACITACIONES!A:C,3,0)</f>
        <v>Código de ética, política de sostenibilidad y procedimiento PQRS</v>
      </c>
      <c r="D2214" s="4">
        <f>+VLOOKUP($A2214,DATOS_CAPACITACIONES!A:D,4,0)</f>
        <v>0</v>
      </c>
      <c r="E2214" s="4" t="str">
        <f>+VLOOKUP($A2214,DATOS_CAPACITACIONES!A:E,5,0)</f>
        <v xml:space="preserve">Patricia Ortiz, Yady Bayona </v>
      </c>
      <c r="F2214" s="4" t="str">
        <f>+VLOOKUP($A2214,DATOS_CAPACITACIONES!A:F,6,0)</f>
        <v>Patricia Ortiz</v>
      </c>
      <c r="G2214" s="4" t="str">
        <f>+VLOOKUP($A2214,DATOS_CAPACITACIONES!A:G,7,0)</f>
        <v xml:space="preserve">Finca El Pilar </v>
      </c>
      <c r="H2214" s="5">
        <f>+VLOOKUP($A2214,DATOS_CAPACITACIONES!A:H,8,0)</f>
        <v>44527</v>
      </c>
      <c r="I2214" s="4">
        <f>+VLOOKUP($A2214,DATOS_CAPACITACIONES!A:I,9,0)</f>
        <v>120</v>
      </c>
      <c r="J2214" s="2">
        <v>1052702515</v>
      </c>
      <c r="K2214" s="4">
        <f>+VLOOKUP($J2214,DATOS_PERSONAL!B:C,2,0)</f>
        <v>1517</v>
      </c>
      <c r="L2214" s="4" t="str">
        <f>+VLOOKUP($J2214,DATOS_PERSONAL!B:D,3,0)</f>
        <v xml:space="preserve"> ALEXANDER</v>
      </c>
      <c r="M2214" s="4" t="str">
        <f>+VLOOKUP($J2214,DATOS_PERSONAL!B:E,4,0)</f>
        <v>ANGULO CANTILLO</v>
      </c>
      <c r="N2214" s="4" t="str">
        <f>+VLOOKUP($J2214,DATOS_PERSONAL!B:F,5,0)</f>
        <v>OROBERLÍN S.A.S.</v>
      </c>
      <c r="O2214" s="4">
        <f>+VLOOKUP($A2214,DATOS_CAPACITACIONES!A:N,11)</f>
        <v>75</v>
      </c>
      <c r="P2214" s="4">
        <f>+VLOOKUP($A2214,DATOS_CAPACITACIONES!A:L,12)</f>
        <v>75</v>
      </c>
      <c r="Q2214" s="3">
        <f t="shared" si="34"/>
        <v>1</v>
      </c>
    </row>
    <row r="2215" spans="1:17" ht="34.5" customHeight="1" x14ac:dyDescent="0.25">
      <c r="A2215" s="2">
        <v>88</v>
      </c>
      <c r="B2215" s="4" t="str">
        <f>+VLOOKUP($A2215,DATOS_CAPACITACIONES!A:B,2,0)</f>
        <v>Administración</v>
      </c>
      <c r="C2215" s="4" t="str">
        <f>+VLOOKUP($A2215,DATOS_CAPACITACIONES!A:C,3,0)</f>
        <v>Código de ética, política de sostenibilidad y procedimiento PQRS</v>
      </c>
      <c r="D2215" s="4">
        <f>+VLOOKUP($A2215,DATOS_CAPACITACIONES!A:D,4,0)</f>
        <v>0</v>
      </c>
      <c r="E2215" s="4" t="str">
        <f>+VLOOKUP($A2215,DATOS_CAPACITACIONES!A:E,5,0)</f>
        <v xml:space="preserve">Patricia Ortiz, Yady Bayona </v>
      </c>
      <c r="F2215" s="4" t="str">
        <f>+VLOOKUP($A2215,DATOS_CAPACITACIONES!A:F,6,0)</f>
        <v>Patricia Ortiz</v>
      </c>
      <c r="G2215" s="4" t="str">
        <f>+VLOOKUP($A2215,DATOS_CAPACITACIONES!A:G,7,0)</f>
        <v xml:space="preserve">Finca El Pilar </v>
      </c>
      <c r="H2215" s="5">
        <f>+VLOOKUP($A2215,DATOS_CAPACITACIONES!A:H,8,0)</f>
        <v>44527</v>
      </c>
      <c r="I2215" s="4">
        <f>+VLOOKUP($A2215,DATOS_CAPACITACIONES!A:I,9,0)</f>
        <v>120</v>
      </c>
      <c r="J2215" s="2">
        <v>1120499197</v>
      </c>
      <c r="K2215" s="4">
        <f>+VLOOKUP($J2215,DATOS_PERSONAL!B:C,2,0)</f>
        <v>1065</v>
      </c>
      <c r="L2215" s="4" t="str">
        <f>+VLOOKUP($J2215,DATOS_PERSONAL!B:D,3,0)</f>
        <v>LADY JOHANA</v>
      </c>
      <c r="M2215" s="4" t="str">
        <f>+VLOOKUP($J2215,DATOS_PERSONAL!B:E,4,0)</f>
        <v xml:space="preserve">ANDRADE SANCHEZ </v>
      </c>
      <c r="N2215" s="4" t="str">
        <f>+VLOOKUP($J2215,DATOS_PERSONAL!B:F,5,0)</f>
        <v>OROBERLÍN S.A.S.</v>
      </c>
      <c r="O2215" s="4">
        <f>+VLOOKUP($A2215,DATOS_CAPACITACIONES!A:N,11)</f>
        <v>75</v>
      </c>
      <c r="P2215" s="4">
        <f>+VLOOKUP($A2215,DATOS_CAPACITACIONES!A:L,12)</f>
        <v>75</v>
      </c>
      <c r="Q2215" s="3">
        <f t="shared" si="34"/>
        <v>1</v>
      </c>
    </row>
    <row r="2216" spans="1:17" ht="34.5" customHeight="1" x14ac:dyDescent="0.25">
      <c r="A2216" s="2">
        <v>88</v>
      </c>
      <c r="B2216" s="4" t="str">
        <f>+VLOOKUP($A2216,DATOS_CAPACITACIONES!A:B,2,0)</f>
        <v>Administración</v>
      </c>
      <c r="C2216" s="4" t="str">
        <f>+VLOOKUP($A2216,DATOS_CAPACITACIONES!A:C,3,0)</f>
        <v>Código de ética, política de sostenibilidad y procedimiento PQRS</v>
      </c>
      <c r="D2216" s="4">
        <f>+VLOOKUP($A2216,DATOS_CAPACITACIONES!A:D,4,0)</f>
        <v>0</v>
      </c>
      <c r="E2216" s="4" t="str">
        <f>+VLOOKUP($A2216,DATOS_CAPACITACIONES!A:E,5,0)</f>
        <v xml:space="preserve">Patricia Ortiz, Yady Bayona </v>
      </c>
      <c r="F2216" s="4" t="str">
        <f>+VLOOKUP($A2216,DATOS_CAPACITACIONES!A:F,6,0)</f>
        <v>Patricia Ortiz</v>
      </c>
      <c r="G2216" s="4" t="str">
        <f>+VLOOKUP($A2216,DATOS_CAPACITACIONES!A:G,7,0)</f>
        <v xml:space="preserve">Finca El Pilar </v>
      </c>
      <c r="H2216" s="5">
        <f>+VLOOKUP($A2216,DATOS_CAPACITACIONES!A:H,8,0)</f>
        <v>44527</v>
      </c>
      <c r="I2216" s="4">
        <f>+VLOOKUP($A2216,DATOS_CAPACITACIONES!A:I,9,0)</f>
        <v>120</v>
      </c>
      <c r="J2216" s="2">
        <v>1122126571</v>
      </c>
      <c r="K2216" s="4">
        <f>+VLOOKUP($J2216,DATOS_PERSONAL!B:C,2,0)</f>
        <v>1485</v>
      </c>
      <c r="L2216" s="4" t="str">
        <f>+VLOOKUP($J2216,DATOS_PERSONAL!B:D,3,0)</f>
        <v xml:space="preserve"> FREDY ALEXANDER</v>
      </c>
      <c r="M2216" s="4" t="str">
        <f>+VLOOKUP($J2216,DATOS_PERSONAL!B:E,4,0)</f>
        <v>ALVAREZ GALINDO</v>
      </c>
      <c r="N2216" s="4" t="str">
        <f>+VLOOKUP($J2216,DATOS_PERSONAL!B:F,5,0)</f>
        <v>OROBERLÍN S.A.S.</v>
      </c>
      <c r="O2216" s="4">
        <f>+VLOOKUP($A2216,DATOS_CAPACITACIONES!A:N,11)</f>
        <v>75</v>
      </c>
      <c r="P2216" s="4">
        <f>+VLOOKUP($A2216,DATOS_CAPACITACIONES!A:L,12)</f>
        <v>75</v>
      </c>
      <c r="Q2216" s="3">
        <f t="shared" si="34"/>
        <v>1</v>
      </c>
    </row>
    <row r="2217" spans="1:17" ht="34.5" customHeight="1" x14ac:dyDescent="0.25">
      <c r="A2217" s="2">
        <v>89</v>
      </c>
      <c r="B2217" s="4" t="str">
        <f>+VLOOKUP($A2217,DATOS_CAPACITACIONES!A:B,2,0)</f>
        <v>SST</v>
      </c>
      <c r="C2217" s="4" t="str">
        <f>+VLOOKUP($A2217,DATOS_CAPACITACIONES!A:C,3,0)</f>
        <v xml:space="preserve">Capacitación y conformación de brigadas de emergencia </v>
      </c>
      <c r="D2217" s="4">
        <f>+VLOOKUP($A2217,DATOS_CAPACITACIONES!A:D,4,0)</f>
        <v>0</v>
      </c>
      <c r="E2217" s="4">
        <f>+VLOOKUP($A2217,DATOS_CAPACITACIONES!A:E,5,0)</f>
        <v>0</v>
      </c>
      <c r="F2217" s="4" t="str">
        <f>+VLOOKUP($A2217,DATOS_CAPACITACIONES!A:F,6,0)</f>
        <v>Felipe Arias</v>
      </c>
      <c r="G2217" s="4" t="str">
        <f>+VLOOKUP($A2217,DATOS_CAPACITACIONES!A:G,7,0)</f>
        <v xml:space="preserve">Finca El Pilar </v>
      </c>
      <c r="H2217" s="5">
        <f>+VLOOKUP($A2217,DATOS_CAPACITACIONES!A:H,8,0)</f>
        <v>44541</v>
      </c>
      <c r="I2217" s="4">
        <f>+VLOOKUP($A2217,DATOS_CAPACITACIONES!A:I,9,0)</f>
        <v>480</v>
      </c>
      <c r="J2217" s="2">
        <v>1123116500</v>
      </c>
      <c r="K2217" s="4">
        <f>+VLOOKUP($J2217,DATOS_PERSONAL!B:C,2,0)</f>
        <v>1461</v>
      </c>
      <c r="L2217" s="4" t="str">
        <f>+VLOOKUP($J2217,DATOS_PERSONAL!B:D,3,0)</f>
        <v>ALEXIS JAIR</v>
      </c>
      <c r="M2217" s="4" t="str">
        <f>+VLOOKUP($J2217,DATOS_PERSONAL!B:E,4,0)</f>
        <v xml:space="preserve">VANEGAS VILLALOBOS </v>
      </c>
      <c r="N2217" s="4" t="str">
        <f>+VLOOKUP($J2217,DATOS_PERSONAL!B:F,5,0)</f>
        <v>OROBERLÍN S.A.S.</v>
      </c>
      <c r="O2217" s="4">
        <f>+VLOOKUP($A2217,DATOS_CAPACITACIONES!A:N,11)</f>
        <v>37</v>
      </c>
      <c r="P2217" s="4">
        <f>+VLOOKUP($A2217,DATOS_CAPACITACIONES!A:L,12)</f>
        <v>37</v>
      </c>
      <c r="Q2217" s="3">
        <f t="shared" si="34"/>
        <v>1</v>
      </c>
    </row>
    <row r="2218" spans="1:17" ht="34.5" customHeight="1" x14ac:dyDescent="0.25">
      <c r="A2218" s="2">
        <v>89</v>
      </c>
      <c r="B2218" s="4" t="str">
        <f>+VLOOKUP($A2218,DATOS_CAPACITACIONES!A:B,2,0)</f>
        <v>SST</v>
      </c>
      <c r="C2218" s="4" t="str">
        <f>+VLOOKUP($A2218,DATOS_CAPACITACIONES!A:C,3,0)</f>
        <v xml:space="preserve">Capacitación y conformación de brigadas de emergencia </v>
      </c>
      <c r="D2218" s="4">
        <f>+VLOOKUP($A2218,DATOS_CAPACITACIONES!A:D,4,0)</f>
        <v>0</v>
      </c>
      <c r="E2218" s="4">
        <f>+VLOOKUP($A2218,DATOS_CAPACITACIONES!A:E,5,0)</f>
        <v>0</v>
      </c>
      <c r="F2218" s="4" t="str">
        <f>+VLOOKUP($A2218,DATOS_CAPACITACIONES!A:F,6,0)</f>
        <v>Felipe Arias</v>
      </c>
      <c r="G2218" s="4" t="str">
        <f>+VLOOKUP($A2218,DATOS_CAPACITACIONES!A:G,7,0)</f>
        <v xml:space="preserve">Finca El Pilar </v>
      </c>
      <c r="H2218" s="5">
        <f>+VLOOKUP($A2218,DATOS_CAPACITACIONES!A:H,8,0)</f>
        <v>44541</v>
      </c>
      <c r="I2218" s="4">
        <f>+VLOOKUP($A2218,DATOS_CAPACITACIONES!A:I,9,0)</f>
        <v>480</v>
      </c>
      <c r="J2218" s="2">
        <v>1116786787</v>
      </c>
      <c r="K2218" s="4" t="str">
        <f>+VLOOKUP($J2218,DATOS_PERSONAL!B:C,2,0)</f>
        <v>N/A</v>
      </c>
      <c r="L2218" s="4" t="str">
        <f>+VLOOKUP($J2218,DATOS_PERSONAL!B:D,3,0)</f>
        <v xml:space="preserve"> ANDRES DAVID </v>
      </c>
      <c r="M2218" s="4" t="str">
        <f>+VLOOKUP($J2218,DATOS_PERSONAL!B:E,4,0)</f>
        <v>VALLEJO CASTAÑEDA</v>
      </c>
      <c r="N2218" s="4" t="str">
        <f>+VLOOKUP($J2218,DATOS_PERSONAL!B:F,5,0)</f>
        <v>PALMERAS CARARABO S.A.</v>
      </c>
      <c r="O2218" s="4">
        <f>+VLOOKUP($A2218,DATOS_CAPACITACIONES!A:N,11)</f>
        <v>37</v>
      </c>
      <c r="P2218" s="4">
        <f>+VLOOKUP($A2218,DATOS_CAPACITACIONES!A:L,12)</f>
        <v>37</v>
      </c>
      <c r="Q2218" s="3">
        <f t="shared" si="34"/>
        <v>1</v>
      </c>
    </row>
    <row r="2219" spans="1:17" ht="34.5" customHeight="1" x14ac:dyDescent="0.25">
      <c r="A2219" s="2">
        <v>89</v>
      </c>
      <c r="B2219" s="4" t="str">
        <f>+VLOOKUP($A2219,DATOS_CAPACITACIONES!A:B,2,0)</f>
        <v>SST</v>
      </c>
      <c r="C2219" s="4" t="str">
        <f>+VLOOKUP($A2219,DATOS_CAPACITACIONES!A:C,3,0)</f>
        <v xml:space="preserve">Capacitación y conformación de brigadas de emergencia </v>
      </c>
      <c r="D2219" s="4">
        <f>+VLOOKUP($A2219,DATOS_CAPACITACIONES!A:D,4,0)</f>
        <v>0</v>
      </c>
      <c r="E2219" s="4">
        <f>+VLOOKUP($A2219,DATOS_CAPACITACIONES!A:E,5,0)</f>
        <v>0</v>
      </c>
      <c r="F2219" s="4" t="str">
        <f>+VLOOKUP($A2219,DATOS_CAPACITACIONES!A:F,6,0)</f>
        <v>Felipe Arias</v>
      </c>
      <c r="G2219" s="4" t="str">
        <f>+VLOOKUP($A2219,DATOS_CAPACITACIONES!A:G,7,0)</f>
        <v xml:space="preserve">Finca El Pilar </v>
      </c>
      <c r="H2219" s="5">
        <f>+VLOOKUP($A2219,DATOS_CAPACITACIONES!A:H,8,0)</f>
        <v>44541</v>
      </c>
      <c r="I2219" s="4">
        <f>+VLOOKUP($A2219,DATOS_CAPACITACIONES!A:I,9,0)</f>
        <v>480</v>
      </c>
      <c r="J2219" s="2">
        <v>40341942</v>
      </c>
      <c r="K2219" s="4">
        <f>+VLOOKUP($J2219,DATOS_PERSONAL!B:C,2,0)</f>
        <v>1028</v>
      </c>
      <c r="L2219" s="4" t="str">
        <f>+VLOOKUP($J2219,DATOS_PERSONAL!B:D,3,0)</f>
        <v xml:space="preserve"> MARIA YORLEY</v>
      </c>
      <c r="M2219" s="4" t="str">
        <f>+VLOOKUP($J2219,DATOS_PERSONAL!B:E,4,0)</f>
        <v>TORRES GARCIA</v>
      </c>
      <c r="N2219" s="4" t="str">
        <f>+VLOOKUP($J2219,DATOS_PERSONAL!B:F,5,0)</f>
        <v>OROBERLÍN S.A.S.</v>
      </c>
      <c r="O2219" s="4">
        <f>+VLOOKUP($A2219,DATOS_CAPACITACIONES!A:N,11)</f>
        <v>37</v>
      </c>
      <c r="P2219" s="4">
        <f>+VLOOKUP($A2219,DATOS_CAPACITACIONES!A:L,12)</f>
        <v>37</v>
      </c>
      <c r="Q2219" s="3">
        <f t="shared" si="34"/>
        <v>1</v>
      </c>
    </row>
    <row r="2220" spans="1:17" ht="34.5" customHeight="1" x14ac:dyDescent="0.25">
      <c r="A2220" s="2">
        <v>89</v>
      </c>
      <c r="B2220" s="4" t="str">
        <f>+VLOOKUP($A2220,DATOS_CAPACITACIONES!A:B,2,0)</f>
        <v>SST</v>
      </c>
      <c r="C2220" s="4" t="str">
        <f>+VLOOKUP($A2220,DATOS_CAPACITACIONES!A:C,3,0)</f>
        <v xml:space="preserve">Capacitación y conformación de brigadas de emergencia </v>
      </c>
      <c r="D2220" s="4">
        <f>+VLOOKUP($A2220,DATOS_CAPACITACIONES!A:D,4,0)</f>
        <v>0</v>
      </c>
      <c r="E2220" s="4">
        <f>+VLOOKUP($A2220,DATOS_CAPACITACIONES!A:E,5,0)</f>
        <v>0</v>
      </c>
      <c r="F2220" s="4" t="str">
        <f>+VLOOKUP($A2220,DATOS_CAPACITACIONES!A:F,6,0)</f>
        <v>Felipe Arias</v>
      </c>
      <c r="G2220" s="4" t="str">
        <f>+VLOOKUP($A2220,DATOS_CAPACITACIONES!A:G,7,0)</f>
        <v xml:space="preserve">Finca El Pilar </v>
      </c>
      <c r="H2220" s="5">
        <f>+VLOOKUP($A2220,DATOS_CAPACITACIONES!A:H,8,0)</f>
        <v>44541</v>
      </c>
      <c r="I2220" s="4">
        <f>+VLOOKUP($A2220,DATOS_CAPACITACIONES!A:I,9,0)</f>
        <v>480</v>
      </c>
      <c r="J2220" s="2">
        <v>17267214</v>
      </c>
      <c r="K2220" s="4">
        <f>+VLOOKUP($J2220,DATOS_PERSONAL!B:C,2,0)</f>
        <v>1311</v>
      </c>
      <c r="L2220" s="4" t="str">
        <f>+VLOOKUP($J2220,DATOS_PERSONAL!B:D,3,0)</f>
        <v>JOSE ALVARO</v>
      </c>
      <c r="M2220" s="4" t="str">
        <f>+VLOOKUP($J2220,DATOS_PERSONAL!B:E,4,0)</f>
        <v xml:space="preserve">SUAREZ TRIVIÑO </v>
      </c>
      <c r="N2220" s="4" t="str">
        <f>+VLOOKUP($J2220,DATOS_PERSONAL!B:F,5,0)</f>
        <v>OROBERLÍN S.A.S.</v>
      </c>
      <c r="O2220" s="4">
        <f>+VLOOKUP($A2220,DATOS_CAPACITACIONES!A:N,11)</f>
        <v>37</v>
      </c>
      <c r="P2220" s="4">
        <f>+VLOOKUP($A2220,DATOS_CAPACITACIONES!A:L,12)</f>
        <v>37</v>
      </c>
      <c r="Q2220" s="3">
        <f t="shared" si="34"/>
        <v>1</v>
      </c>
    </row>
    <row r="2221" spans="1:17" ht="34.5" customHeight="1" x14ac:dyDescent="0.25">
      <c r="A2221" s="2">
        <v>89</v>
      </c>
      <c r="B2221" s="4" t="str">
        <f>+VLOOKUP($A2221,DATOS_CAPACITACIONES!A:B,2,0)</f>
        <v>SST</v>
      </c>
      <c r="C2221" s="4" t="str">
        <f>+VLOOKUP($A2221,DATOS_CAPACITACIONES!A:C,3,0)</f>
        <v xml:space="preserve">Capacitación y conformación de brigadas de emergencia </v>
      </c>
      <c r="D2221" s="4">
        <f>+VLOOKUP($A2221,DATOS_CAPACITACIONES!A:D,4,0)</f>
        <v>0</v>
      </c>
      <c r="E2221" s="4">
        <f>+VLOOKUP($A2221,DATOS_CAPACITACIONES!A:E,5,0)</f>
        <v>0</v>
      </c>
      <c r="F2221" s="4" t="str">
        <f>+VLOOKUP($A2221,DATOS_CAPACITACIONES!A:F,6,0)</f>
        <v>Felipe Arias</v>
      </c>
      <c r="G2221" s="4" t="str">
        <f>+VLOOKUP($A2221,DATOS_CAPACITACIONES!A:G,7,0)</f>
        <v xml:space="preserve">Finca El Pilar </v>
      </c>
      <c r="H2221" s="5">
        <f>+VLOOKUP($A2221,DATOS_CAPACITACIONES!A:H,8,0)</f>
        <v>44541</v>
      </c>
      <c r="I2221" s="4">
        <f>+VLOOKUP($A2221,DATOS_CAPACITACIONES!A:I,9,0)</f>
        <v>480</v>
      </c>
      <c r="J2221" s="2">
        <v>1121866226</v>
      </c>
      <c r="K2221" s="4" t="str">
        <f>+VLOOKUP($J2221,DATOS_PERSONAL!B:C,2,0)</f>
        <v>N/A</v>
      </c>
      <c r="L2221" s="4" t="str">
        <f>+VLOOKUP($J2221,DATOS_PERSONAL!B:D,3,0)</f>
        <v xml:space="preserve"> JOHN ALEXANDER</v>
      </c>
      <c r="M2221" s="4" t="str">
        <f>+VLOOKUP($J2221,DATOS_PERSONAL!B:E,4,0)</f>
        <v>SANTANA MORALES</v>
      </c>
      <c r="N2221" s="4" t="str">
        <f>+VLOOKUP($J2221,DATOS_PERSONAL!B:F,5,0)</f>
        <v>PALMERAS CARARABO S.A.</v>
      </c>
      <c r="O2221" s="4">
        <f>+VLOOKUP($A2221,DATOS_CAPACITACIONES!A:N,11)</f>
        <v>37</v>
      </c>
      <c r="P2221" s="4">
        <f>+VLOOKUP($A2221,DATOS_CAPACITACIONES!A:L,12)</f>
        <v>37</v>
      </c>
      <c r="Q2221" s="3">
        <f t="shared" si="34"/>
        <v>1</v>
      </c>
    </row>
    <row r="2222" spans="1:17" ht="34.5" customHeight="1" x14ac:dyDescent="0.25">
      <c r="A2222" s="2">
        <v>89</v>
      </c>
      <c r="B2222" s="4" t="str">
        <f>+VLOOKUP($A2222,DATOS_CAPACITACIONES!A:B,2,0)</f>
        <v>SST</v>
      </c>
      <c r="C2222" s="4" t="str">
        <f>+VLOOKUP($A2222,DATOS_CAPACITACIONES!A:C,3,0)</f>
        <v xml:space="preserve">Capacitación y conformación de brigadas de emergencia </v>
      </c>
      <c r="D2222" s="4">
        <f>+VLOOKUP($A2222,DATOS_CAPACITACIONES!A:D,4,0)</f>
        <v>0</v>
      </c>
      <c r="E2222" s="4">
        <f>+VLOOKUP($A2222,DATOS_CAPACITACIONES!A:E,5,0)</f>
        <v>0</v>
      </c>
      <c r="F2222" s="4" t="str">
        <f>+VLOOKUP($A2222,DATOS_CAPACITACIONES!A:F,6,0)</f>
        <v>Felipe Arias</v>
      </c>
      <c r="G2222" s="4" t="str">
        <f>+VLOOKUP($A2222,DATOS_CAPACITACIONES!A:G,7,0)</f>
        <v xml:space="preserve">Finca El Pilar </v>
      </c>
      <c r="H2222" s="5">
        <f>+VLOOKUP($A2222,DATOS_CAPACITACIONES!A:H,8,0)</f>
        <v>44541</v>
      </c>
      <c r="I2222" s="4">
        <f>+VLOOKUP($A2222,DATOS_CAPACITACIONES!A:I,9,0)</f>
        <v>480</v>
      </c>
      <c r="J2222" s="2">
        <v>25331999</v>
      </c>
      <c r="K2222" s="4">
        <f>+VLOOKUP($J2222,DATOS_PERSONAL!B:C,2,0)</f>
        <v>1121</v>
      </c>
      <c r="L2222" s="4" t="str">
        <f>+VLOOKUP($J2222,DATOS_PERSONAL!B:D,3,0)</f>
        <v xml:space="preserve">VICKY JIMENA </v>
      </c>
      <c r="M2222" s="4" t="str">
        <f>+VLOOKUP($J2222,DATOS_PERSONAL!B:E,4,0)</f>
        <v xml:space="preserve">SANDOVAL GOLU </v>
      </c>
      <c r="N2222" s="4" t="str">
        <f>+VLOOKUP($J2222,DATOS_PERSONAL!B:F,5,0)</f>
        <v>OROBERLÍN S.A.S.</v>
      </c>
      <c r="O2222" s="4">
        <f>+VLOOKUP($A2222,DATOS_CAPACITACIONES!A:N,11)</f>
        <v>37</v>
      </c>
      <c r="P2222" s="4">
        <f>+VLOOKUP($A2222,DATOS_CAPACITACIONES!A:L,12)</f>
        <v>37</v>
      </c>
      <c r="Q2222" s="3">
        <f t="shared" si="34"/>
        <v>1</v>
      </c>
    </row>
    <row r="2223" spans="1:17" ht="34.5" customHeight="1" x14ac:dyDescent="0.25">
      <c r="A2223" s="2">
        <v>89</v>
      </c>
      <c r="B2223" s="4" t="str">
        <f>+VLOOKUP($A2223,DATOS_CAPACITACIONES!A:B,2,0)</f>
        <v>SST</v>
      </c>
      <c r="C2223" s="4" t="str">
        <f>+VLOOKUP($A2223,DATOS_CAPACITACIONES!A:C,3,0)</f>
        <v xml:space="preserve">Capacitación y conformación de brigadas de emergencia </v>
      </c>
      <c r="D2223" s="4">
        <f>+VLOOKUP($A2223,DATOS_CAPACITACIONES!A:D,4,0)</f>
        <v>0</v>
      </c>
      <c r="E2223" s="4">
        <f>+VLOOKUP($A2223,DATOS_CAPACITACIONES!A:E,5,0)</f>
        <v>0</v>
      </c>
      <c r="F2223" s="4" t="str">
        <f>+VLOOKUP($A2223,DATOS_CAPACITACIONES!A:F,6,0)</f>
        <v>Felipe Arias</v>
      </c>
      <c r="G2223" s="4" t="str">
        <f>+VLOOKUP($A2223,DATOS_CAPACITACIONES!A:G,7,0)</f>
        <v xml:space="preserve">Finca El Pilar </v>
      </c>
      <c r="H2223" s="5">
        <f>+VLOOKUP($A2223,DATOS_CAPACITACIONES!A:H,8,0)</f>
        <v>44541</v>
      </c>
      <c r="I2223" s="4">
        <f>+VLOOKUP($A2223,DATOS_CAPACITACIONES!A:I,9,0)</f>
        <v>480</v>
      </c>
      <c r="J2223" s="2">
        <v>1006032753</v>
      </c>
      <c r="K2223" s="4">
        <f>+VLOOKUP($J2223,DATOS_PERSONAL!B:C,2,0)</f>
        <v>0</v>
      </c>
      <c r="L2223" s="4" t="str">
        <f>+VLOOKUP($J2223,DATOS_PERSONAL!B:D,3,0)</f>
        <v>LIUS</v>
      </c>
      <c r="M2223" s="4" t="str">
        <f>+VLOOKUP($J2223,DATOS_PERSONAL!B:E,4,0)</f>
        <v xml:space="preserve">RONDON </v>
      </c>
      <c r="N2223" s="4" t="str">
        <f>+VLOOKUP($J2223,DATOS_PERSONAL!B:F,5,0)</f>
        <v>OROBERLÍN S.A.S.</v>
      </c>
      <c r="O2223" s="4">
        <f>+VLOOKUP($A2223,DATOS_CAPACITACIONES!A:N,11)</f>
        <v>37</v>
      </c>
      <c r="P2223" s="4">
        <f>+VLOOKUP($A2223,DATOS_CAPACITACIONES!A:L,12)</f>
        <v>37</v>
      </c>
      <c r="Q2223" s="3">
        <f t="shared" si="34"/>
        <v>1</v>
      </c>
    </row>
    <row r="2224" spans="1:17" ht="34.5" customHeight="1" x14ac:dyDescent="0.25">
      <c r="A2224" s="2">
        <v>89</v>
      </c>
      <c r="B2224" s="4" t="str">
        <f>+VLOOKUP($A2224,DATOS_CAPACITACIONES!A:B,2,0)</f>
        <v>SST</v>
      </c>
      <c r="C2224" s="4" t="str">
        <f>+VLOOKUP($A2224,DATOS_CAPACITACIONES!A:C,3,0)</f>
        <v xml:space="preserve">Capacitación y conformación de brigadas de emergencia </v>
      </c>
      <c r="D2224" s="4">
        <f>+VLOOKUP($A2224,DATOS_CAPACITACIONES!A:D,4,0)</f>
        <v>0</v>
      </c>
      <c r="E2224" s="4">
        <f>+VLOOKUP($A2224,DATOS_CAPACITACIONES!A:E,5,0)</f>
        <v>0</v>
      </c>
      <c r="F2224" s="4" t="str">
        <f>+VLOOKUP($A2224,DATOS_CAPACITACIONES!A:F,6,0)</f>
        <v>Felipe Arias</v>
      </c>
      <c r="G2224" s="4" t="str">
        <f>+VLOOKUP($A2224,DATOS_CAPACITACIONES!A:G,7,0)</f>
        <v xml:space="preserve">Finca El Pilar </v>
      </c>
      <c r="H2224" s="5">
        <f>+VLOOKUP($A2224,DATOS_CAPACITACIONES!A:H,8,0)</f>
        <v>44541</v>
      </c>
      <c r="I2224" s="4">
        <f>+VLOOKUP($A2224,DATOS_CAPACITACIONES!A:I,9,0)</f>
        <v>480</v>
      </c>
      <c r="J2224" s="2">
        <v>86053117</v>
      </c>
      <c r="K2224" s="4" t="str">
        <f>+VLOOKUP($J2224,DATOS_PERSONAL!B:C,2,0)</f>
        <v>N/A</v>
      </c>
      <c r="L2224" s="4" t="str">
        <f>+VLOOKUP($J2224,DATOS_PERSONAL!B:D,3,0)</f>
        <v xml:space="preserve"> OMAR </v>
      </c>
      <c r="M2224" s="4" t="str">
        <f>+VLOOKUP($J2224,DATOS_PERSONAL!B:E,4,0)</f>
        <v>RIVERA ESPINOSA</v>
      </c>
      <c r="N2224" s="4" t="str">
        <f>+VLOOKUP($J2224,DATOS_PERSONAL!B:F,5,0)</f>
        <v>PALMERAS CARARABO S.A.</v>
      </c>
      <c r="O2224" s="4">
        <f>+VLOOKUP($A2224,DATOS_CAPACITACIONES!A:N,11)</f>
        <v>37</v>
      </c>
      <c r="P2224" s="4">
        <f>+VLOOKUP($A2224,DATOS_CAPACITACIONES!A:L,12)</f>
        <v>37</v>
      </c>
      <c r="Q2224" s="3">
        <f t="shared" si="34"/>
        <v>1</v>
      </c>
    </row>
    <row r="2225" spans="1:17" ht="34.5" customHeight="1" x14ac:dyDescent="0.25">
      <c r="A2225" s="2">
        <v>89</v>
      </c>
      <c r="B2225" s="4" t="str">
        <f>+VLOOKUP($A2225,DATOS_CAPACITACIONES!A:B,2,0)</f>
        <v>SST</v>
      </c>
      <c r="C2225" s="4" t="str">
        <f>+VLOOKUP($A2225,DATOS_CAPACITACIONES!A:C,3,0)</f>
        <v xml:space="preserve">Capacitación y conformación de brigadas de emergencia </v>
      </c>
      <c r="D2225" s="4">
        <f>+VLOOKUP($A2225,DATOS_CAPACITACIONES!A:D,4,0)</f>
        <v>0</v>
      </c>
      <c r="E2225" s="4">
        <f>+VLOOKUP($A2225,DATOS_CAPACITACIONES!A:E,5,0)</f>
        <v>0</v>
      </c>
      <c r="F2225" s="4" t="str">
        <f>+VLOOKUP($A2225,DATOS_CAPACITACIONES!A:F,6,0)</f>
        <v>Felipe Arias</v>
      </c>
      <c r="G2225" s="4" t="str">
        <f>+VLOOKUP($A2225,DATOS_CAPACITACIONES!A:G,7,0)</f>
        <v xml:space="preserve">Finca El Pilar </v>
      </c>
      <c r="H2225" s="5">
        <f>+VLOOKUP($A2225,DATOS_CAPACITACIONES!A:H,8,0)</f>
        <v>44541</v>
      </c>
      <c r="I2225" s="4">
        <f>+VLOOKUP($A2225,DATOS_CAPACITACIONES!A:I,9,0)</f>
        <v>480</v>
      </c>
      <c r="J2225" s="2">
        <v>1084729702</v>
      </c>
      <c r="K2225" s="4" t="str">
        <f>+VLOOKUP($J2225,DATOS_PERSONAL!B:C,2,0)</f>
        <v>N/A</v>
      </c>
      <c r="L2225" s="4" t="str">
        <f>+VLOOKUP($J2225,DATOS_PERSONAL!B:D,3,0)</f>
        <v xml:space="preserve">WILFRIDO </v>
      </c>
      <c r="M2225" s="4" t="str">
        <f>+VLOOKUP($J2225,DATOS_PERSONAL!B:E,4,0)</f>
        <v>PEREZ</v>
      </c>
      <c r="N2225" s="4" t="str">
        <f>+VLOOKUP($J2225,DATOS_PERSONAL!B:F,5,0)</f>
        <v>OROBERLÍN S.A.S.</v>
      </c>
      <c r="O2225" s="4">
        <f>+VLOOKUP($A2225,DATOS_CAPACITACIONES!A:N,11)</f>
        <v>37</v>
      </c>
      <c r="P2225" s="4">
        <f>+VLOOKUP($A2225,DATOS_CAPACITACIONES!A:L,12)</f>
        <v>37</v>
      </c>
      <c r="Q2225" s="3">
        <f t="shared" si="34"/>
        <v>1</v>
      </c>
    </row>
    <row r="2226" spans="1:17" ht="34.5" customHeight="1" x14ac:dyDescent="0.25">
      <c r="A2226" s="2">
        <v>89</v>
      </c>
      <c r="B2226" s="4" t="str">
        <f>+VLOOKUP($A2226,DATOS_CAPACITACIONES!A:B,2,0)</f>
        <v>SST</v>
      </c>
      <c r="C2226" s="4" t="str">
        <f>+VLOOKUP($A2226,DATOS_CAPACITACIONES!A:C,3,0)</f>
        <v xml:space="preserve">Capacitación y conformación de brigadas de emergencia </v>
      </c>
      <c r="D2226" s="4">
        <f>+VLOOKUP($A2226,DATOS_CAPACITACIONES!A:D,4,0)</f>
        <v>0</v>
      </c>
      <c r="E2226" s="4">
        <f>+VLOOKUP($A2226,DATOS_CAPACITACIONES!A:E,5,0)</f>
        <v>0</v>
      </c>
      <c r="F2226" s="4" t="str">
        <f>+VLOOKUP($A2226,DATOS_CAPACITACIONES!A:F,6,0)</f>
        <v>Felipe Arias</v>
      </c>
      <c r="G2226" s="4" t="str">
        <f>+VLOOKUP($A2226,DATOS_CAPACITACIONES!A:G,7,0)</f>
        <v xml:space="preserve">Finca El Pilar </v>
      </c>
      <c r="H2226" s="5">
        <f>+VLOOKUP($A2226,DATOS_CAPACITACIONES!A:H,8,0)</f>
        <v>44541</v>
      </c>
      <c r="I2226" s="4">
        <f>+VLOOKUP($A2226,DATOS_CAPACITACIONES!A:I,9,0)</f>
        <v>480</v>
      </c>
      <c r="J2226" s="2">
        <v>1123116287</v>
      </c>
      <c r="K2226" s="4">
        <f>+VLOOKUP($J2226,DATOS_PERSONAL!B:C,2,0)</f>
        <v>1358</v>
      </c>
      <c r="L2226" s="4" t="str">
        <f>+VLOOKUP($J2226,DATOS_PERSONAL!B:D,3,0)</f>
        <v>IVAN JAVIER</v>
      </c>
      <c r="M2226" s="4" t="str">
        <f>+VLOOKUP($J2226,DATOS_PERSONAL!B:E,4,0)</f>
        <v xml:space="preserve">NARVAEZ HERNANDEZ </v>
      </c>
      <c r="N2226" s="4" t="str">
        <f>+VLOOKUP($J2226,DATOS_PERSONAL!B:F,5,0)</f>
        <v>OROBERLÍN S.A.S.</v>
      </c>
      <c r="O2226" s="4">
        <f>+VLOOKUP($A2226,DATOS_CAPACITACIONES!A:N,11)</f>
        <v>37</v>
      </c>
      <c r="P2226" s="4">
        <f>+VLOOKUP($A2226,DATOS_CAPACITACIONES!A:L,12)</f>
        <v>37</v>
      </c>
      <c r="Q2226" s="3">
        <f t="shared" si="34"/>
        <v>1</v>
      </c>
    </row>
    <row r="2227" spans="1:17" ht="34.5" customHeight="1" x14ac:dyDescent="0.25">
      <c r="A2227" s="2">
        <v>89</v>
      </c>
      <c r="B2227" s="4" t="str">
        <f>+VLOOKUP($A2227,DATOS_CAPACITACIONES!A:B,2,0)</f>
        <v>SST</v>
      </c>
      <c r="C2227" s="4" t="str">
        <f>+VLOOKUP($A2227,DATOS_CAPACITACIONES!A:C,3,0)</f>
        <v xml:space="preserve">Capacitación y conformación de brigadas de emergencia </v>
      </c>
      <c r="D2227" s="4">
        <f>+VLOOKUP($A2227,DATOS_CAPACITACIONES!A:D,4,0)</f>
        <v>0</v>
      </c>
      <c r="E2227" s="4">
        <f>+VLOOKUP($A2227,DATOS_CAPACITACIONES!A:E,5,0)</f>
        <v>0</v>
      </c>
      <c r="F2227" s="4" t="str">
        <f>+VLOOKUP($A2227,DATOS_CAPACITACIONES!A:F,6,0)</f>
        <v>Felipe Arias</v>
      </c>
      <c r="G2227" s="4" t="str">
        <f>+VLOOKUP($A2227,DATOS_CAPACITACIONES!A:G,7,0)</f>
        <v xml:space="preserve">Finca El Pilar </v>
      </c>
      <c r="H2227" s="5">
        <f>+VLOOKUP($A2227,DATOS_CAPACITACIONES!A:H,8,0)</f>
        <v>44541</v>
      </c>
      <c r="I2227" s="4">
        <f>+VLOOKUP($A2227,DATOS_CAPACITACIONES!A:I,9,0)</f>
        <v>480</v>
      </c>
      <c r="J2227" s="2">
        <v>40326125</v>
      </c>
      <c r="K2227" s="4">
        <f>+VLOOKUP($J2227,DATOS_PERSONAL!B:C,2,0)</f>
        <v>1129</v>
      </c>
      <c r="L2227" s="4" t="str">
        <f>+VLOOKUP($J2227,DATOS_PERSONAL!B:D,3,0)</f>
        <v>LILIANA ANDREA</v>
      </c>
      <c r="M2227" s="4" t="str">
        <f>+VLOOKUP($J2227,DATOS_PERSONAL!B:E,4,0)</f>
        <v xml:space="preserve">MORENO NARVAEZ </v>
      </c>
      <c r="N2227" s="4" t="str">
        <f>+VLOOKUP($J2227,DATOS_PERSONAL!B:F,5,0)</f>
        <v>OROBERLÍN S.A.S.</v>
      </c>
      <c r="O2227" s="4">
        <f>+VLOOKUP($A2227,DATOS_CAPACITACIONES!A:N,11)</f>
        <v>37</v>
      </c>
      <c r="P2227" s="4">
        <f>+VLOOKUP($A2227,DATOS_CAPACITACIONES!A:L,12)</f>
        <v>37</v>
      </c>
      <c r="Q2227" s="3">
        <f t="shared" si="34"/>
        <v>1</v>
      </c>
    </row>
    <row r="2228" spans="1:17" ht="34.5" customHeight="1" x14ac:dyDescent="0.25">
      <c r="A2228" s="2">
        <v>89</v>
      </c>
      <c r="B2228" s="4" t="str">
        <f>+VLOOKUP($A2228,DATOS_CAPACITACIONES!A:B,2,0)</f>
        <v>SST</v>
      </c>
      <c r="C2228" s="4" t="str">
        <f>+VLOOKUP($A2228,DATOS_CAPACITACIONES!A:C,3,0)</f>
        <v xml:space="preserve">Capacitación y conformación de brigadas de emergencia </v>
      </c>
      <c r="D2228" s="4">
        <f>+VLOOKUP($A2228,DATOS_CAPACITACIONES!A:D,4,0)</f>
        <v>0</v>
      </c>
      <c r="E2228" s="4">
        <f>+VLOOKUP($A2228,DATOS_CAPACITACIONES!A:E,5,0)</f>
        <v>0</v>
      </c>
      <c r="F2228" s="4" t="str">
        <f>+VLOOKUP($A2228,DATOS_CAPACITACIONES!A:F,6,0)</f>
        <v>Felipe Arias</v>
      </c>
      <c r="G2228" s="4" t="str">
        <f>+VLOOKUP($A2228,DATOS_CAPACITACIONES!A:G,7,0)</f>
        <v xml:space="preserve">Finca El Pilar </v>
      </c>
      <c r="H2228" s="5">
        <f>+VLOOKUP($A2228,DATOS_CAPACITACIONES!A:H,8,0)</f>
        <v>44541</v>
      </c>
      <c r="I2228" s="4">
        <f>+VLOOKUP($A2228,DATOS_CAPACITACIONES!A:I,9,0)</f>
        <v>480</v>
      </c>
      <c r="J2228" s="2">
        <v>71240241</v>
      </c>
      <c r="K2228" s="4" t="str">
        <f>+VLOOKUP($J2228,DATOS_PERSONAL!B:C,2,0)</f>
        <v>N/A</v>
      </c>
      <c r="L2228" s="4" t="str">
        <f>+VLOOKUP($J2228,DATOS_PERSONAL!B:D,3,0)</f>
        <v>JUAN CARLOS</v>
      </c>
      <c r="M2228" s="4" t="str">
        <f>+VLOOKUP($J2228,DATOS_PERSONAL!B:E,4,0)</f>
        <v xml:space="preserve">MENESES </v>
      </c>
      <c r="N2228" s="4" t="str">
        <f>+VLOOKUP($J2228,DATOS_PERSONAL!B:F,5,0)</f>
        <v>OROBERLÍN S.A.S.</v>
      </c>
      <c r="O2228" s="4">
        <f>+VLOOKUP($A2228,DATOS_CAPACITACIONES!A:N,11)</f>
        <v>37</v>
      </c>
      <c r="P2228" s="4">
        <f>+VLOOKUP($A2228,DATOS_CAPACITACIONES!A:L,12)</f>
        <v>37</v>
      </c>
      <c r="Q2228" s="3">
        <f t="shared" si="34"/>
        <v>1</v>
      </c>
    </row>
    <row r="2229" spans="1:17" ht="34.5" customHeight="1" x14ac:dyDescent="0.25">
      <c r="A2229" s="2">
        <v>89</v>
      </c>
      <c r="B2229" s="4" t="str">
        <f>+VLOOKUP($A2229,DATOS_CAPACITACIONES!A:B,2,0)</f>
        <v>SST</v>
      </c>
      <c r="C2229" s="4" t="str">
        <f>+VLOOKUP($A2229,DATOS_CAPACITACIONES!A:C,3,0)</f>
        <v xml:space="preserve">Capacitación y conformación de brigadas de emergencia </v>
      </c>
      <c r="D2229" s="4">
        <f>+VLOOKUP($A2229,DATOS_CAPACITACIONES!A:D,4,0)</f>
        <v>0</v>
      </c>
      <c r="E2229" s="4">
        <f>+VLOOKUP($A2229,DATOS_CAPACITACIONES!A:E,5,0)</f>
        <v>0</v>
      </c>
      <c r="F2229" s="4" t="str">
        <f>+VLOOKUP($A2229,DATOS_CAPACITACIONES!A:F,6,0)</f>
        <v>Felipe Arias</v>
      </c>
      <c r="G2229" s="4" t="str">
        <f>+VLOOKUP($A2229,DATOS_CAPACITACIONES!A:G,7,0)</f>
        <v xml:space="preserve">Finca El Pilar </v>
      </c>
      <c r="H2229" s="5">
        <f>+VLOOKUP($A2229,DATOS_CAPACITACIONES!A:H,8,0)</f>
        <v>44541</v>
      </c>
      <c r="I2229" s="4">
        <f>+VLOOKUP($A2229,DATOS_CAPACITACIONES!A:I,9,0)</f>
        <v>480</v>
      </c>
      <c r="J2229" s="2">
        <v>1121890868</v>
      </c>
      <c r="K2229" s="4" t="str">
        <f>+VLOOKUP($J2229,DATOS_PERSONAL!B:C,2,0)</f>
        <v>N/A</v>
      </c>
      <c r="L2229" s="4" t="str">
        <f>+VLOOKUP($J2229,DATOS_PERSONAL!B:D,3,0)</f>
        <v>JAIME</v>
      </c>
      <c r="M2229" s="4" t="str">
        <f>+VLOOKUP($J2229,DATOS_PERSONAL!B:E,4,0)</f>
        <v>LOZADA</v>
      </c>
      <c r="N2229" s="4" t="str">
        <f>+VLOOKUP($J2229,DATOS_PERSONAL!B:F,5,0)</f>
        <v>PALMERAS CARARABO S.A.</v>
      </c>
      <c r="O2229" s="4">
        <f>+VLOOKUP($A2229,DATOS_CAPACITACIONES!A:N,11)</f>
        <v>37</v>
      </c>
      <c r="P2229" s="4">
        <f>+VLOOKUP($A2229,DATOS_CAPACITACIONES!A:L,12)</f>
        <v>37</v>
      </c>
      <c r="Q2229" s="3">
        <f t="shared" si="34"/>
        <v>1</v>
      </c>
    </row>
    <row r="2230" spans="1:17" ht="34.5" customHeight="1" x14ac:dyDescent="0.25">
      <c r="A2230" s="2">
        <v>89</v>
      </c>
      <c r="B2230" s="4" t="str">
        <f>+VLOOKUP($A2230,DATOS_CAPACITACIONES!A:B,2,0)</f>
        <v>SST</v>
      </c>
      <c r="C2230" s="4" t="str">
        <f>+VLOOKUP($A2230,DATOS_CAPACITACIONES!A:C,3,0)</f>
        <v xml:space="preserve">Capacitación y conformación de brigadas de emergencia </v>
      </c>
      <c r="D2230" s="4">
        <f>+VLOOKUP($A2230,DATOS_CAPACITACIONES!A:D,4,0)</f>
        <v>0</v>
      </c>
      <c r="E2230" s="4">
        <f>+VLOOKUP($A2230,DATOS_CAPACITACIONES!A:E,5,0)</f>
        <v>0</v>
      </c>
      <c r="F2230" s="4" t="str">
        <f>+VLOOKUP($A2230,DATOS_CAPACITACIONES!A:F,6,0)</f>
        <v>Felipe Arias</v>
      </c>
      <c r="G2230" s="4" t="str">
        <f>+VLOOKUP($A2230,DATOS_CAPACITACIONES!A:G,7,0)</f>
        <v xml:space="preserve">Finca El Pilar </v>
      </c>
      <c r="H2230" s="5">
        <f>+VLOOKUP($A2230,DATOS_CAPACITACIONES!A:H,8,0)</f>
        <v>44541</v>
      </c>
      <c r="I2230" s="4">
        <f>+VLOOKUP($A2230,DATOS_CAPACITACIONES!A:I,9,0)</f>
        <v>480</v>
      </c>
      <c r="J2230" s="2">
        <v>7837936</v>
      </c>
      <c r="K2230" s="4">
        <f>+VLOOKUP($J2230,DATOS_PERSONAL!B:C,2,0)</f>
        <v>1011</v>
      </c>
      <c r="L2230" s="4" t="str">
        <f>+VLOOKUP($J2230,DATOS_PERSONAL!B:D,3,0)</f>
        <v xml:space="preserve"> WILSON</v>
      </c>
      <c r="M2230" s="4" t="str">
        <f>+VLOOKUP($J2230,DATOS_PERSONAL!B:E,4,0)</f>
        <v>LOPEZ RINCON</v>
      </c>
      <c r="N2230" s="4" t="str">
        <f>+VLOOKUP($J2230,DATOS_PERSONAL!B:F,5,0)</f>
        <v>OROBERLÍN S.A.S.</v>
      </c>
      <c r="O2230" s="4">
        <f>+VLOOKUP($A2230,DATOS_CAPACITACIONES!A:N,11)</f>
        <v>37</v>
      </c>
      <c r="P2230" s="4">
        <f>+VLOOKUP($A2230,DATOS_CAPACITACIONES!A:L,12)</f>
        <v>37</v>
      </c>
      <c r="Q2230" s="3">
        <f t="shared" si="34"/>
        <v>1</v>
      </c>
    </row>
    <row r="2231" spans="1:17" ht="34.5" customHeight="1" x14ac:dyDescent="0.25">
      <c r="A2231" s="2">
        <v>89</v>
      </c>
      <c r="B2231" s="4" t="str">
        <f>+VLOOKUP($A2231,DATOS_CAPACITACIONES!A:B,2,0)</f>
        <v>SST</v>
      </c>
      <c r="C2231" s="4" t="str">
        <f>+VLOOKUP($A2231,DATOS_CAPACITACIONES!A:C,3,0)</f>
        <v xml:space="preserve">Capacitación y conformación de brigadas de emergencia </v>
      </c>
      <c r="D2231" s="4">
        <f>+VLOOKUP($A2231,DATOS_CAPACITACIONES!A:D,4,0)</f>
        <v>0</v>
      </c>
      <c r="E2231" s="4">
        <f>+VLOOKUP($A2231,DATOS_CAPACITACIONES!A:E,5,0)</f>
        <v>0</v>
      </c>
      <c r="F2231" s="4" t="str">
        <f>+VLOOKUP($A2231,DATOS_CAPACITACIONES!A:F,6,0)</f>
        <v>Felipe Arias</v>
      </c>
      <c r="G2231" s="4" t="str">
        <f>+VLOOKUP($A2231,DATOS_CAPACITACIONES!A:G,7,0)</f>
        <v xml:space="preserve">Finca El Pilar </v>
      </c>
      <c r="H2231" s="5">
        <f>+VLOOKUP($A2231,DATOS_CAPACITACIONES!A:H,8,0)</f>
        <v>44541</v>
      </c>
      <c r="I2231" s="4">
        <f>+VLOOKUP($A2231,DATOS_CAPACITACIONES!A:I,9,0)</f>
        <v>480</v>
      </c>
      <c r="J2231" s="2">
        <v>1123115110</v>
      </c>
      <c r="K2231" s="4">
        <f>+VLOOKUP($J2231,DATOS_PERSONAL!B:C,2,0)</f>
        <v>1371</v>
      </c>
      <c r="L2231" s="4" t="str">
        <f>+VLOOKUP($J2231,DATOS_PERSONAL!B:D,3,0)</f>
        <v>MARINELLY</v>
      </c>
      <c r="M2231" s="4" t="str">
        <f>+VLOOKUP($J2231,DATOS_PERSONAL!B:E,4,0)</f>
        <v xml:space="preserve">HERNANDEZ JILGUERO </v>
      </c>
      <c r="N2231" s="4" t="str">
        <f>+VLOOKUP($J2231,DATOS_PERSONAL!B:F,5,0)</f>
        <v>OROBERLÍN S.A.S.</v>
      </c>
      <c r="O2231" s="4">
        <f>+VLOOKUP($A2231,DATOS_CAPACITACIONES!A:N,11)</f>
        <v>37</v>
      </c>
      <c r="P2231" s="4">
        <f>+VLOOKUP($A2231,DATOS_CAPACITACIONES!A:L,12)</f>
        <v>37</v>
      </c>
      <c r="Q2231" s="3">
        <f t="shared" si="34"/>
        <v>1</v>
      </c>
    </row>
    <row r="2232" spans="1:17" ht="34.5" customHeight="1" x14ac:dyDescent="0.25">
      <c r="A2232" s="2">
        <v>89</v>
      </c>
      <c r="B2232" s="4" t="str">
        <f>+VLOOKUP($A2232,DATOS_CAPACITACIONES!A:B,2,0)</f>
        <v>SST</v>
      </c>
      <c r="C2232" s="4" t="str">
        <f>+VLOOKUP($A2232,DATOS_CAPACITACIONES!A:C,3,0)</f>
        <v xml:space="preserve">Capacitación y conformación de brigadas de emergencia </v>
      </c>
      <c r="D2232" s="4">
        <f>+VLOOKUP($A2232,DATOS_CAPACITACIONES!A:D,4,0)</f>
        <v>0</v>
      </c>
      <c r="E2232" s="4">
        <f>+VLOOKUP($A2232,DATOS_CAPACITACIONES!A:E,5,0)</f>
        <v>0</v>
      </c>
      <c r="F2232" s="4" t="str">
        <f>+VLOOKUP($A2232,DATOS_CAPACITACIONES!A:F,6,0)</f>
        <v>Felipe Arias</v>
      </c>
      <c r="G2232" s="4" t="str">
        <f>+VLOOKUP($A2232,DATOS_CAPACITACIONES!A:G,7,0)</f>
        <v xml:space="preserve">Finca El Pilar </v>
      </c>
      <c r="H2232" s="5">
        <f>+VLOOKUP($A2232,DATOS_CAPACITACIONES!A:H,8,0)</f>
        <v>44541</v>
      </c>
      <c r="I2232" s="4">
        <f>+VLOOKUP($A2232,DATOS_CAPACITACIONES!A:I,9,0)</f>
        <v>480</v>
      </c>
      <c r="J2232" s="2">
        <v>1010143088</v>
      </c>
      <c r="K2232" s="4">
        <f>+VLOOKUP($J2232,DATOS_PERSONAL!B:C,2,0)</f>
        <v>1536</v>
      </c>
      <c r="L2232" s="4" t="str">
        <f>+VLOOKUP($J2232,DATOS_PERSONAL!B:D,3,0)</f>
        <v>MONICA ALEJANDRA</v>
      </c>
      <c r="M2232" s="4" t="str">
        <f>+VLOOKUP($J2232,DATOS_PERSONAL!B:E,4,0)</f>
        <v xml:space="preserve">HERNANDEZ HERNANDEZ </v>
      </c>
      <c r="N2232" s="4" t="str">
        <f>+VLOOKUP($J2232,DATOS_PERSONAL!B:F,5,0)</f>
        <v>OROBERLÍN S.A.S.</v>
      </c>
      <c r="O2232" s="4">
        <f>+VLOOKUP($A2232,DATOS_CAPACITACIONES!A:N,11)</f>
        <v>37</v>
      </c>
      <c r="P2232" s="4">
        <f>+VLOOKUP($A2232,DATOS_CAPACITACIONES!A:L,12)</f>
        <v>37</v>
      </c>
      <c r="Q2232" s="3">
        <f t="shared" si="34"/>
        <v>1</v>
      </c>
    </row>
    <row r="2233" spans="1:17" ht="34.5" customHeight="1" x14ac:dyDescent="0.25">
      <c r="A2233" s="2">
        <v>89</v>
      </c>
      <c r="B2233" s="4" t="str">
        <f>+VLOOKUP($A2233,DATOS_CAPACITACIONES!A:B,2,0)</f>
        <v>SST</v>
      </c>
      <c r="C2233" s="4" t="str">
        <f>+VLOOKUP($A2233,DATOS_CAPACITACIONES!A:C,3,0)</f>
        <v xml:space="preserve">Capacitación y conformación de brigadas de emergencia </v>
      </c>
      <c r="D2233" s="4">
        <f>+VLOOKUP($A2233,DATOS_CAPACITACIONES!A:D,4,0)</f>
        <v>0</v>
      </c>
      <c r="E2233" s="4">
        <f>+VLOOKUP($A2233,DATOS_CAPACITACIONES!A:E,5,0)</f>
        <v>0</v>
      </c>
      <c r="F2233" s="4" t="str">
        <f>+VLOOKUP($A2233,DATOS_CAPACITACIONES!A:F,6,0)</f>
        <v>Felipe Arias</v>
      </c>
      <c r="G2233" s="4" t="str">
        <f>+VLOOKUP($A2233,DATOS_CAPACITACIONES!A:G,7,0)</f>
        <v xml:space="preserve">Finca El Pilar </v>
      </c>
      <c r="H2233" s="5">
        <f>+VLOOKUP($A2233,DATOS_CAPACITACIONES!A:H,8,0)</f>
        <v>44541</v>
      </c>
      <c r="I2233" s="4">
        <f>+VLOOKUP($A2233,DATOS_CAPACITACIONES!A:I,9,0)</f>
        <v>480</v>
      </c>
      <c r="J2233" s="2">
        <v>86059628</v>
      </c>
      <c r="K2233" s="4" t="str">
        <f>+VLOOKUP($J2233,DATOS_PERSONAL!B:C,2,0)</f>
        <v>N/A</v>
      </c>
      <c r="L2233" s="4" t="str">
        <f>+VLOOKUP($J2233,DATOS_PERSONAL!B:D,3,0)</f>
        <v xml:space="preserve"> GEDMAN</v>
      </c>
      <c r="M2233" s="4" t="str">
        <f>+VLOOKUP($J2233,DATOS_PERSONAL!B:E,4,0)</f>
        <v>HERNANDEZ ALVARADO</v>
      </c>
      <c r="N2233" s="4" t="str">
        <f>+VLOOKUP($J2233,DATOS_PERSONAL!B:F,5,0)</f>
        <v>PALMERAS CARARABO S.A.</v>
      </c>
      <c r="O2233" s="4">
        <f>+VLOOKUP($A2233,DATOS_CAPACITACIONES!A:N,11)</f>
        <v>37</v>
      </c>
      <c r="P2233" s="4">
        <f>+VLOOKUP($A2233,DATOS_CAPACITACIONES!A:L,12)</f>
        <v>37</v>
      </c>
      <c r="Q2233" s="3">
        <f t="shared" si="34"/>
        <v>1</v>
      </c>
    </row>
    <row r="2234" spans="1:17" ht="34.5" customHeight="1" x14ac:dyDescent="0.25">
      <c r="A2234" s="2">
        <v>89</v>
      </c>
      <c r="B2234" s="4" t="str">
        <f>+VLOOKUP($A2234,DATOS_CAPACITACIONES!A:B,2,0)</f>
        <v>SST</v>
      </c>
      <c r="C2234" s="4" t="str">
        <f>+VLOOKUP($A2234,DATOS_CAPACITACIONES!A:C,3,0)</f>
        <v xml:space="preserve">Capacitación y conformación de brigadas de emergencia </v>
      </c>
      <c r="D2234" s="4">
        <f>+VLOOKUP($A2234,DATOS_CAPACITACIONES!A:D,4,0)</f>
        <v>0</v>
      </c>
      <c r="E2234" s="4">
        <f>+VLOOKUP($A2234,DATOS_CAPACITACIONES!A:E,5,0)</f>
        <v>0</v>
      </c>
      <c r="F2234" s="4" t="str">
        <f>+VLOOKUP($A2234,DATOS_CAPACITACIONES!A:F,6,0)</f>
        <v>Felipe Arias</v>
      </c>
      <c r="G2234" s="4" t="str">
        <f>+VLOOKUP($A2234,DATOS_CAPACITACIONES!A:G,7,0)</f>
        <v xml:space="preserve">Finca El Pilar </v>
      </c>
      <c r="H2234" s="5">
        <f>+VLOOKUP($A2234,DATOS_CAPACITACIONES!A:H,8,0)</f>
        <v>44541</v>
      </c>
      <c r="I2234" s="4">
        <f>+VLOOKUP($A2234,DATOS_CAPACITACIONES!A:I,9,0)</f>
        <v>480</v>
      </c>
      <c r="J2234" s="2">
        <v>1122139360</v>
      </c>
      <c r="K2234" s="4" t="str">
        <f>+VLOOKUP($J2234,DATOS_PERSONAL!B:C,2,0)</f>
        <v>N/A</v>
      </c>
      <c r="L2234" s="4" t="str">
        <f>+VLOOKUP($J2234,DATOS_PERSONAL!B:D,3,0)</f>
        <v>DIANA CAROLINA</v>
      </c>
      <c r="M2234" s="4" t="str">
        <f>+VLOOKUP($J2234,DATOS_PERSONAL!B:E,4,0)</f>
        <v>GÜIZA SALCEDO</v>
      </c>
      <c r="N2234" s="4" t="str">
        <f>+VLOOKUP($J2234,DATOS_PERSONAL!B:F,5,0)</f>
        <v>PALMERAS CARARABO S.A.</v>
      </c>
      <c r="O2234" s="4">
        <f>+VLOOKUP($A2234,DATOS_CAPACITACIONES!A:N,11)</f>
        <v>37</v>
      </c>
      <c r="P2234" s="4">
        <f>+VLOOKUP($A2234,DATOS_CAPACITACIONES!A:L,12)</f>
        <v>37</v>
      </c>
      <c r="Q2234" s="3">
        <f t="shared" si="34"/>
        <v>1</v>
      </c>
    </row>
    <row r="2235" spans="1:17" ht="34.5" customHeight="1" x14ac:dyDescent="0.25">
      <c r="A2235" s="2">
        <v>89</v>
      </c>
      <c r="B2235" s="4" t="str">
        <f>+VLOOKUP($A2235,DATOS_CAPACITACIONES!A:B,2,0)</f>
        <v>SST</v>
      </c>
      <c r="C2235" s="4" t="str">
        <f>+VLOOKUP($A2235,DATOS_CAPACITACIONES!A:C,3,0)</f>
        <v xml:space="preserve">Capacitación y conformación de brigadas de emergencia </v>
      </c>
      <c r="D2235" s="4">
        <f>+VLOOKUP($A2235,DATOS_CAPACITACIONES!A:D,4,0)</f>
        <v>0</v>
      </c>
      <c r="E2235" s="4">
        <f>+VLOOKUP($A2235,DATOS_CAPACITACIONES!A:E,5,0)</f>
        <v>0</v>
      </c>
      <c r="F2235" s="4" t="str">
        <f>+VLOOKUP($A2235,DATOS_CAPACITACIONES!A:F,6,0)</f>
        <v>Felipe Arias</v>
      </c>
      <c r="G2235" s="4" t="str">
        <f>+VLOOKUP($A2235,DATOS_CAPACITACIONES!A:G,7,0)</f>
        <v xml:space="preserve">Finca El Pilar </v>
      </c>
      <c r="H2235" s="5">
        <f>+VLOOKUP($A2235,DATOS_CAPACITACIONES!A:H,8,0)</f>
        <v>44541</v>
      </c>
      <c r="I2235" s="4">
        <f>+VLOOKUP($A2235,DATOS_CAPACITACIONES!A:I,9,0)</f>
        <v>480</v>
      </c>
      <c r="J2235" s="2">
        <v>31536041</v>
      </c>
      <c r="K2235" s="4">
        <f>+VLOOKUP($J2235,DATOS_PERSONAL!B:C,2,0)</f>
        <v>1101</v>
      </c>
      <c r="L2235" s="4" t="str">
        <f>+VLOOKUP($J2235,DATOS_PERSONAL!B:D,3,0)</f>
        <v>ZAMIRNA</v>
      </c>
      <c r="M2235" s="4" t="str">
        <f>+VLOOKUP($J2235,DATOS_PERSONAL!B:E,4,0)</f>
        <v xml:space="preserve">GUERRERO AGUILAR </v>
      </c>
      <c r="N2235" s="4" t="str">
        <f>+VLOOKUP($J2235,DATOS_PERSONAL!B:F,5,0)</f>
        <v>OROBERLÍN S.A.S.</v>
      </c>
      <c r="O2235" s="4">
        <f>+VLOOKUP($A2235,DATOS_CAPACITACIONES!A:N,11)</f>
        <v>37</v>
      </c>
      <c r="P2235" s="4">
        <f>+VLOOKUP($A2235,DATOS_CAPACITACIONES!A:L,12)</f>
        <v>37</v>
      </c>
      <c r="Q2235" s="3">
        <f t="shared" si="34"/>
        <v>1</v>
      </c>
    </row>
    <row r="2236" spans="1:17" ht="34.5" customHeight="1" x14ac:dyDescent="0.25">
      <c r="A2236" s="2">
        <v>89</v>
      </c>
      <c r="B2236" s="4" t="str">
        <f>+VLOOKUP($A2236,DATOS_CAPACITACIONES!A:B,2,0)</f>
        <v>SST</v>
      </c>
      <c r="C2236" s="4" t="str">
        <f>+VLOOKUP($A2236,DATOS_CAPACITACIONES!A:C,3,0)</f>
        <v xml:space="preserve">Capacitación y conformación de brigadas de emergencia </v>
      </c>
      <c r="D2236" s="4">
        <f>+VLOOKUP($A2236,DATOS_CAPACITACIONES!A:D,4,0)</f>
        <v>0</v>
      </c>
      <c r="E2236" s="4">
        <f>+VLOOKUP($A2236,DATOS_CAPACITACIONES!A:E,5,0)</f>
        <v>0</v>
      </c>
      <c r="F2236" s="4" t="str">
        <f>+VLOOKUP($A2236,DATOS_CAPACITACIONES!A:F,6,0)</f>
        <v>Felipe Arias</v>
      </c>
      <c r="G2236" s="4" t="str">
        <f>+VLOOKUP($A2236,DATOS_CAPACITACIONES!A:G,7,0)</f>
        <v xml:space="preserve">Finca El Pilar </v>
      </c>
      <c r="H2236" s="5">
        <f>+VLOOKUP($A2236,DATOS_CAPACITACIONES!A:H,8,0)</f>
        <v>44541</v>
      </c>
      <c r="I2236" s="4">
        <f>+VLOOKUP($A2236,DATOS_CAPACITACIONES!A:I,9,0)</f>
        <v>480</v>
      </c>
      <c r="J2236" s="2">
        <v>1121952333</v>
      </c>
      <c r="K2236" s="4">
        <f>+VLOOKUP($J2236,DATOS_PERSONAL!B:C,2,0)</f>
        <v>1480</v>
      </c>
      <c r="L2236" s="4" t="str">
        <f>+VLOOKUP($J2236,DATOS_PERSONAL!B:D,3,0)</f>
        <v>DANNY ALEJANDRA</v>
      </c>
      <c r="M2236" s="4" t="str">
        <f>+VLOOKUP($J2236,DATOS_PERSONAL!B:E,4,0)</f>
        <v xml:space="preserve">GONZALEZ </v>
      </c>
      <c r="N2236" s="4" t="str">
        <f>+VLOOKUP($J2236,DATOS_PERSONAL!B:F,5,0)</f>
        <v>OROBERLÍN S.A.S.</v>
      </c>
      <c r="O2236" s="4">
        <f>+VLOOKUP($A2236,DATOS_CAPACITACIONES!A:N,11)</f>
        <v>37</v>
      </c>
      <c r="P2236" s="4">
        <f>+VLOOKUP($A2236,DATOS_CAPACITACIONES!A:L,12)</f>
        <v>37</v>
      </c>
      <c r="Q2236" s="3">
        <f t="shared" si="34"/>
        <v>1</v>
      </c>
    </row>
    <row r="2237" spans="1:17" ht="34.5" customHeight="1" x14ac:dyDescent="0.25">
      <c r="A2237" s="2">
        <v>89</v>
      </c>
      <c r="B2237" s="4" t="str">
        <f>+VLOOKUP($A2237,DATOS_CAPACITACIONES!A:B,2,0)</f>
        <v>SST</v>
      </c>
      <c r="C2237" s="4" t="str">
        <f>+VLOOKUP($A2237,DATOS_CAPACITACIONES!A:C,3,0)</f>
        <v xml:space="preserve">Capacitación y conformación de brigadas de emergencia </v>
      </c>
      <c r="D2237" s="4">
        <f>+VLOOKUP($A2237,DATOS_CAPACITACIONES!A:D,4,0)</f>
        <v>0</v>
      </c>
      <c r="E2237" s="4">
        <f>+VLOOKUP($A2237,DATOS_CAPACITACIONES!A:E,5,0)</f>
        <v>0</v>
      </c>
      <c r="F2237" s="4" t="str">
        <f>+VLOOKUP($A2237,DATOS_CAPACITACIONES!A:F,6,0)</f>
        <v>Felipe Arias</v>
      </c>
      <c r="G2237" s="4" t="str">
        <f>+VLOOKUP($A2237,DATOS_CAPACITACIONES!A:G,7,0)</f>
        <v xml:space="preserve">Finca El Pilar </v>
      </c>
      <c r="H2237" s="5">
        <f>+VLOOKUP($A2237,DATOS_CAPACITACIONES!A:H,8,0)</f>
        <v>44541</v>
      </c>
      <c r="I2237" s="4">
        <f>+VLOOKUP($A2237,DATOS_CAPACITACIONES!A:I,9,0)</f>
        <v>480</v>
      </c>
      <c r="J2237" s="2">
        <v>1121951678</v>
      </c>
      <c r="K2237" s="4" t="str">
        <f>+VLOOKUP($J2237,DATOS_PERSONAL!B:C,2,0)</f>
        <v>N/A</v>
      </c>
      <c r="L2237" s="4" t="str">
        <f>+VLOOKUP($J2237,DATOS_PERSONAL!B:D,3,0)</f>
        <v>WILLIAM ALEJANDRO</v>
      </c>
      <c r="M2237" s="4" t="str">
        <f>+VLOOKUP($J2237,DATOS_PERSONAL!B:E,4,0)</f>
        <v>FIERRO RIVEROS</v>
      </c>
      <c r="N2237" s="4" t="str">
        <f>+VLOOKUP($J2237,DATOS_PERSONAL!B:F,5,0)</f>
        <v>PALMERAS CARARABO S.A.</v>
      </c>
      <c r="O2237" s="4">
        <f>+VLOOKUP($A2237,DATOS_CAPACITACIONES!A:N,11)</f>
        <v>37</v>
      </c>
      <c r="P2237" s="4">
        <f>+VLOOKUP($A2237,DATOS_CAPACITACIONES!A:L,12)</f>
        <v>37</v>
      </c>
      <c r="Q2237" s="3">
        <f t="shared" si="34"/>
        <v>1</v>
      </c>
    </row>
    <row r="2238" spans="1:17" ht="34.5" customHeight="1" x14ac:dyDescent="0.25">
      <c r="A2238" s="2">
        <v>89</v>
      </c>
      <c r="B2238" s="4" t="str">
        <f>+VLOOKUP($A2238,DATOS_CAPACITACIONES!A:B,2,0)</f>
        <v>SST</v>
      </c>
      <c r="C2238" s="4" t="str">
        <f>+VLOOKUP($A2238,DATOS_CAPACITACIONES!A:C,3,0)</f>
        <v xml:space="preserve">Capacitación y conformación de brigadas de emergencia </v>
      </c>
      <c r="D2238" s="4">
        <f>+VLOOKUP($A2238,DATOS_CAPACITACIONES!A:D,4,0)</f>
        <v>0</v>
      </c>
      <c r="E2238" s="4">
        <f>+VLOOKUP($A2238,DATOS_CAPACITACIONES!A:E,5,0)</f>
        <v>0</v>
      </c>
      <c r="F2238" s="4" t="str">
        <f>+VLOOKUP($A2238,DATOS_CAPACITACIONES!A:F,6,0)</f>
        <v>Felipe Arias</v>
      </c>
      <c r="G2238" s="4" t="str">
        <f>+VLOOKUP($A2238,DATOS_CAPACITACIONES!A:G,7,0)</f>
        <v xml:space="preserve">Finca El Pilar </v>
      </c>
      <c r="H2238" s="5">
        <f>+VLOOKUP($A2238,DATOS_CAPACITACIONES!A:H,8,0)</f>
        <v>44541</v>
      </c>
      <c r="I2238" s="4">
        <f>+VLOOKUP($A2238,DATOS_CAPACITACIONES!A:I,9,0)</f>
        <v>480</v>
      </c>
      <c r="J2238" s="2">
        <v>1121910048</v>
      </c>
      <c r="K2238" s="4" t="str">
        <f>+VLOOKUP($J2238,DATOS_PERSONAL!B:C,2,0)</f>
        <v>N/A</v>
      </c>
      <c r="L2238" s="4" t="str">
        <f>+VLOOKUP($J2238,DATOS_PERSONAL!B:D,3,0)</f>
        <v xml:space="preserve"> DEISY TATIANA</v>
      </c>
      <c r="M2238" s="4" t="str">
        <f>+VLOOKUP($J2238,DATOS_PERSONAL!B:E,4,0)</f>
        <v>DUARTE MORENO</v>
      </c>
      <c r="N2238" s="4" t="str">
        <f>+VLOOKUP($J2238,DATOS_PERSONAL!B:F,5,0)</f>
        <v>PALMERAS CARARABO S.A.</v>
      </c>
      <c r="O2238" s="4">
        <f>+VLOOKUP($A2238,DATOS_CAPACITACIONES!A:N,11)</f>
        <v>37</v>
      </c>
      <c r="P2238" s="4">
        <f>+VLOOKUP($A2238,DATOS_CAPACITACIONES!A:L,12)</f>
        <v>37</v>
      </c>
      <c r="Q2238" s="3">
        <f t="shared" si="34"/>
        <v>1</v>
      </c>
    </row>
    <row r="2239" spans="1:17" ht="34.5" customHeight="1" x14ac:dyDescent="0.25">
      <c r="A2239" s="2">
        <v>89</v>
      </c>
      <c r="B2239" s="4" t="str">
        <f>+VLOOKUP($A2239,DATOS_CAPACITACIONES!A:B,2,0)</f>
        <v>SST</v>
      </c>
      <c r="C2239" s="4" t="str">
        <f>+VLOOKUP($A2239,DATOS_CAPACITACIONES!A:C,3,0)</f>
        <v xml:space="preserve">Capacitación y conformación de brigadas de emergencia </v>
      </c>
      <c r="D2239" s="4">
        <f>+VLOOKUP($A2239,DATOS_CAPACITACIONES!A:D,4,0)</f>
        <v>0</v>
      </c>
      <c r="E2239" s="4">
        <f>+VLOOKUP($A2239,DATOS_CAPACITACIONES!A:E,5,0)</f>
        <v>0</v>
      </c>
      <c r="F2239" s="4" t="str">
        <f>+VLOOKUP($A2239,DATOS_CAPACITACIONES!A:F,6,0)</f>
        <v>Felipe Arias</v>
      </c>
      <c r="G2239" s="4" t="str">
        <f>+VLOOKUP($A2239,DATOS_CAPACITACIONES!A:G,7,0)</f>
        <v xml:space="preserve">Finca El Pilar </v>
      </c>
      <c r="H2239" s="5">
        <f>+VLOOKUP($A2239,DATOS_CAPACITACIONES!A:H,8,0)</f>
        <v>44541</v>
      </c>
      <c r="I2239" s="4">
        <f>+VLOOKUP($A2239,DATOS_CAPACITACIONES!A:I,9,0)</f>
        <v>480</v>
      </c>
      <c r="J2239" s="2">
        <v>10187350</v>
      </c>
      <c r="K2239" s="4" t="str">
        <f>+VLOOKUP($J2239,DATOS_PERSONAL!B:C,2,0)</f>
        <v>N/A</v>
      </c>
      <c r="L2239" s="4" t="str">
        <f>+VLOOKUP($J2239,DATOS_PERSONAL!B:D,3,0)</f>
        <v>WILSON</v>
      </c>
      <c r="M2239" s="4" t="str">
        <f>+VLOOKUP($J2239,DATOS_PERSONAL!B:E,4,0)</f>
        <v>DIAZ BERNAL</v>
      </c>
      <c r="N2239" s="4" t="str">
        <f>+VLOOKUP($J2239,DATOS_PERSONAL!B:F,5,0)</f>
        <v>PALMERAS CARARABO S.A.</v>
      </c>
      <c r="O2239" s="4">
        <f>+VLOOKUP($A2239,DATOS_CAPACITACIONES!A:N,11)</f>
        <v>37</v>
      </c>
      <c r="P2239" s="4">
        <f>+VLOOKUP($A2239,DATOS_CAPACITACIONES!A:L,12)</f>
        <v>37</v>
      </c>
      <c r="Q2239" s="3">
        <f t="shared" si="34"/>
        <v>1</v>
      </c>
    </row>
    <row r="2240" spans="1:17" ht="34.5" customHeight="1" x14ac:dyDescent="0.25">
      <c r="A2240" s="2">
        <v>89</v>
      </c>
      <c r="B2240" s="4" t="str">
        <f>+VLOOKUP($A2240,DATOS_CAPACITACIONES!A:B,2,0)</f>
        <v>SST</v>
      </c>
      <c r="C2240" s="4" t="str">
        <f>+VLOOKUP($A2240,DATOS_CAPACITACIONES!A:C,3,0)</f>
        <v xml:space="preserve">Capacitación y conformación de brigadas de emergencia </v>
      </c>
      <c r="D2240" s="4">
        <f>+VLOOKUP($A2240,DATOS_CAPACITACIONES!A:D,4,0)</f>
        <v>0</v>
      </c>
      <c r="E2240" s="4">
        <f>+VLOOKUP($A2240,DATOS_CAPACITACIONES!A:E,5,0)</f>
        <v>0</v>
      </c>
      <c r="F2240" s="4" t="str">
        <f>+VLOOKUP($A2240,DATOS_CAPACITACIONES!A:F,6,0)</f>
        <v>Felipe Arias</v>
      </c>
      <c r="G2240" s="4" t="str">
        <f>+VLOOKUP($A2240,DATOS_CAPACITACIONES!A:G,7,0)</f>
        <v xml:space="preserve">Finca El Pilar </v>
      </c>
      <c r="H2240" s="5">
        <f>+VLOOKUP($A2240,DATOS_CAPACITACIONES!A:H,8,0)</f>
        <v>44541</v>
      </c>
      <c r="I2240" s="4">
        <f>+VLOOKUP($A2240,DATOS_CAPACITACIONES!A:I,9,0)</f>
        <v>480</v>
      </c>
      <c r="J2240" s="2">
        <v>1122123721</v>
      </c>
      <c r="K2240" s="4">
        <f>+VLOOKUP($J2240,DATOS_PERSONAL!B:C,2,0)</f>
        <v>1549</v>
      </c>
      <c r="L2240" s="4" t="str">
        <f>+VLOOKUP($J2240,DATOS_PERSONAL!B:D,3,0)</f>
        <v>WALTER</v>
      </c>
      <c r="M2240" s="4" t="str">
        <f>+VLOOKUP($J2240,DATOS_PERSONAL!B:E,4,0)</f>
        <v>DIAZ BALANTA</v>
      </c>
      <c r="N2240" s="4" t="str">
        <f>+VLOOKUP($J2240,DATOS_PERSONAL!B:F,5,0)</f>
        <v>OROBERLÍN S.A.S.</v>
      </c>
      <c r="O2240" s="4">
        <f>+VLOOKUP($A2240,DATOS_CAPACITACIONES!A:N,11)</f>
        <v>37</v>
      </c>
      <c r="P2240" s="4">
        <f>+VLOOKUP($A2240,DATOS_CAPACITACIONES!A:L,12)</f>
        <v>37</v>
      </c>
      <c r="Q2240" s="3">
        <f t="shared" si="34"/>
        <v>1</v>
      </c>
    </row>
    <row r="2241" spans="1:17" ht="34.5" customHeight="1" x14ac:dyDescent="0.25">
      <c r="A2241" s="2">
        <v>89</v>
      </c>
      <c r="B2241" s="4" t="str">
        <f>+VLOOKUP($A2241,DATOS_CAPACITACIONES!A:B,2,0)</f>
        <v>SST</v>
      </c>
      <c r="C2241" s="4" t="str">
        <f>+VLOOKUP($A2241,DATOS_CAPACITACIONES!A:C,3,0)</f>
        <v xml:space="preserve">Capacitación y conformación de brigadas de emergencia </v>
      </c>
      <c r="D2241" s="4">
        <f>+VLOOKUP($A2241,DATOS_CAPACITACIONES!A:D,4,0)</f>
        <v>0</v>
      </c>
      <c r="E2241" s="4">
        <f>+VLOOKUP($A2241,DATOS_CAPACITACIONES!A:E,5,0)</f>
        <v>0</v>
      </c>
      <c r="F2241" s="4" t="str">
        <f>+VLOOKUP($A2241,DATOS_CAPACITACIONES!A:F,6,0)</f>
        <v>Felipe Arias</v>
      </c>
      <c r="G2241" s="4" t="str">
        <f>+VLOOKUP($A2241,DATOS_CAPACITACIONES!A:G,7,0)</f>
        <v xml:space="preserve">Finca El Pilar </v>
      </c>
      <c r="H2241" s="5">
        <f>+VLOOKUP($A2241,DATOS_CAPACITACIONES!A:H,8,0)</f>
        <v>44541</v>
      </c>
      <c r="I2241" s="4">
        <f>+VLOOKUP($A2241,DATOS_CAPACITACIONES!A:I,9,0)</f>
        <v>480</v>
      </c>
      <c r="J2241" s="2">
        <v>38360656</v>
      </c>
      <c r="K2241" s="4">
        <f>+VLOOKUP($J2241,DATOS_PERSONAL!B:C,2,0)</f>
        <v>1039</v>
      </c>
      <c r="L2241" s="4" t="str">
        <f>+VLOOKUP($J2241,DATOS_PERSONAL!B:D,3,0)</f>
        <v>EMILCE</v>
      </c>
      <c r="M2241" s="4" t="str">
        <f>+VLOOKUP($J2241,DATOS_PERSONAL!B:E,4,0)</f>
        <v xml:space="preserve">CESPEDES CANAS </v>
      </c>
      <c r="N2241" s="4" t="str">
        <f>+VLOOKUP($J2241,DATOS_PERSONAL!B:F,5,0)</f>
        <v>OROBERLÍN S.A.S.</v>
      </c>
      <c r="O2241" s="4">
        <f>+VLOOKUP($A2241,DATOS_CAPACITACIONES!A:N,11)</f>
        <v>37</v>
      </c>
      <c r="P2241" s="4">
        <f>+VLOOKUP($A2241,DATOS_CAPACITACIONES!A:L,12)</f>
        <v>37</v>
      </c>
      <c r="Q2241" s="3">
        <f t="shared" si="34"/>
        <v>1</v>
      </c>
    </row>
    <row r="2242" spans="1:17" ht="34.5" customHeight="1" x14ac:dyDescent="0.25">
      <c r="A2242" s="2">
        <v>89</v>
      </c>
      <c r="B2242" s="4" t="str">
        <f>+VLOOKUP($A2242,DATOS_CAPACITACIONES!A:B,2,0)</f>
        <v>SST</v>
      </c>
      <c r="C2242" s="4" t="str">
        <f>+VLOOKUP($A2242,DATOS_CAPACITACIONES!A:C,3,0)</f>
        <v xml:space="preserve">Capacitación y conformación de brigadas de emergencia </v>
      </c>
      <c r="D2242" s="4">
        <f>+VLOOKUP($A2242,DATOS_CAPACITACIONES!A:D,4,0)</f>
        <v>0</v>
      </c>
      <c r="E2242" s="4">
        <f>+VLOOKUP($A2242,DATOS_CAPACITACIONES!A:E,5,0)</f>
        <v>0</v>
      </c>
      <c r="F2242" s="4" t="str">
        <f>+VLOOKUP($A2242,DATOS_CAPACITACIONES!A:F,6,0)</f>
        <v>Felipe Arias</v>
      </c>
      <c r="G2242" s="4" t="str">
        <f>+VLOOKUP($A2242,DATOS_CAPACITACIONES!A:G,7,0)</f>
        <v xml:space="preserve">Finca El Pilar </v>
      </c>
      <c r="H2242" s="5">
        <f>+VLOOKUP($A2242,DATOS_CAPACITACIONES!A:H,8,0)</f>
        <v>44541</v>
      </c>
      <c r="I2242" s="4">
        <f>+VLOOKUP($A2242,DATOS_CAPACITACIONES!A:I,9,0)</f>
        <v>480</v>
      </c>
      <c r="J2242" s="2">
        <v>1109411143</v>
      </c>
      <c r="K2242" s="4">
        <f>+VLOOKUP($J2242,DATOS_PERSONAL!B:C,2,0)</f>
        <v>1477</v>
      </c>
      <c r="L2242" s="4" t="str">
        <f>+VLOOKUP($J2242,DATOS_PERSONAL!B:D,3,0)</f>
        <v>YISSY FERNANDA</v>
      </c>
      <c r="M2242" s="4" t="str">
        <f>+VLOOKUP($J2242,DATOS_PERSONAL!B:E,4,0)</f>
        <v xml:space="preserve">CASTRO CESPEDES </v>
      </c>
      <c r="N2242" s="4" t="str">
        <f>+VLOOKUP($J2242,DATOS_PERSONAL!B:F,5,0)</f>
        <v>OROBERLÍN S.A.S.</v>
      </c>
      <c r="O2242" s="4">
        <f>+VLOOKUP($A2242,DATOS_CAPACITACIONES!A:N,11)</f>
        <v>37</v>
      </c>
      <c r="P2242" s="4">
        <f>+VLOOKUP($A2242,DATOS_CAPACITACIONES!A:L,12)</f>
        <v>37</v>
      </c>
      <c r="Q2242" s="3">
        <f t="shared" ref="Q2242:Q2279" si="35">(P2242/O2242)</f>
        <v>1</v>
      </c>
    </row>
    <row r="2243" spans="1:17" ht="34.5" customHeight="1" x14ac:dyDescent="0.25">
      <c r="A2243" s="2">
        <v>89</v>
      </c>
      <c r="B2243" s="4" t="str">
        <f>+VLOOKUP($A2243,DATOS_CAPACITACIONES!A:B,2,0)</f>
        <v>SST</v>
      </c>
      <c r="C2243" s="4" t="str">
        <f>+VLOOKUP($A2243,DATOS_CAPACITACIONES!A:C,3,0)</f>
        <v xml:space="preserve">Capacitación y conformación de brigadas de emergencia </v>
      </c>
      <c r="D2243" s="4">
        <f>+VLOOKUP($A2243,DATOS_CAPACITACIONES!A:D,4,0)</f>
        <v>0</v>
      </c>
      <c r="E2243" s="4">
        <f>+VLOOKUP($A2243,DATOS_CAPACITACIONES!A:E,5,0)</f>
        <v>0</v>
      </c>
      <c r="F2243" s="4" t="str">
        <f>+VLOOKUP($A2243,DATOS_CAPACITACIONES!A:F,6,0)</f>
        <v>Felipe Arias</v>
      </c>
      <c r="G2243" s="4" t="str">
        <f>+VLOOKUP($A2243,DATOS_CAPACITACIONES!A:G,7,0)</f>
        <v xml:space="preserve">Finca El Pilar </v>
      </c>
      <c r="H2243" s="5">
        <f>+VLOOKUP($A2243,DATOS_CAPACITACIONES!A:H,8,0)</f>
        <v>44541</v>
      </c>
      <c r="I2243" s="4">
        <f>+VLOOKUP($A2243,DATOS_CAPACITACIONES!A:I,9,0)</f>
        <v>480</v>
      </c>
      <c r="J2243" s="2">
        <v>1122123512</v>
      </c>
      <c r="K2243" s="4" t="str">
        <f>+VLOOKUP($J2243,DATOS_PERSONAL!B:C,2,0)</f>
        <v>N/A</v>
      </c>
      <c r="L2243" s="4" t="str">
        <f>+VLOOKUP($J2243,DATOS_PERSONAL!B:D,3,0)</f>
        <v xml:space="preserve"> SANDRA MARCELA </v>
      </c>
      <c r="M2243" s="4" t="str">
        <f>+VLOOKUP($J2243,DATOS_PERSONAL!B:E,4,0)</f>
        <v>CARO MORA</v>
      </c>
      <c r="N2243" s="4" t="str">
        <f>+VLOOKUP($J2243,DATOS_PERSONAL!B:F,5,0)</f>
        <v>PALMERAS CARARABO S.A.</v>
      </c>
      <c r="O2243" s="4">
        <f>+VLOOKUP($A2243,DATOS_CAPACITACIONES!A:N,11)</f>
        <v>37</v>
      </c>
      <c r="P2243" s="4">
        <f>+VLOOKUP($A2243,DATOS_CAPACITACIONES!A:L,12)</f>
        <v>37</v>
      </c>
      <c r="Q2243" s="3">
        <f t="shared" si="35"/>
        <v>1</v>
      </c>
    </row>
    <row r="2244" spans="1:17" ht="34.5" customHeight="1" x14ac:dyDescent="0.25">
      <c r="A2244" s="2">
        <v>89</v>
      </c>
      <c r="B2244" s="4" t="str">
        <f>+VLOOKUP($A2244,DATOS_CAPACITACIONES!A:B,2,0)</f>
        <v>SST</v>
      </c>
      <c r="C2244" s="4" t="str">
        <f>+VLOOKUP($A2244,DATOS_CAPACITACIONES!A:C,3,0)</f>
        <v xml:space="preserve">Capacitación y conformación de brigadas de emergencia </v>
      </c>
      <c r="D2244" s="4">
        <f>+VLOOKUP($A2244,DATOS_CAPACITACIONES!A:D,4,0)</f>
        <v>0</v>
      </c>
      <c r="E2244" s="4">
        <f>+VLOOKUP($A2244,DATOS_CAPACITACIONES!A:E,5,0)</f>
        <v>0</v>
      </c>
      <c r="F2244" s="4" t="str">
        <f>+VLOOKUP($A2244,DATOS_CAPACITACIONES!A:F,6,0)</f>
        <v>Felipe Arias</v>
      </c>
      <c r="G2244" s="4" t="str">
        <f>+VLOOKUP($A2244,DATOS_CAPACITACIONES!A:G,7,0)</f>
        <v xml:space="preserve">Finca El Pilar </v>
      </c>
      <c r="H2244" s="5">
        <f>+VLOOKUP($A2244,DATOS_CAPACITACIONES!A:H,8,0)</f>
        <v>44541</v>
      </c>
      <c r="I2244" s="4">
        <f>+VLOOKUP($A2244,DATOS_CAPACITACIONES!A:I,9,0)</f>
        <v>480</v>
      </c>
      <c r="J2244" s="2">
        <v>1122142973</v>
      </c>
      <c r="K2244" s="4">
        <f>+VLOOKUP($J2244,DATOS_PERSONAL!B:C,2,0)</f>
        <v>1415</v>
      </c>
      <c r="L2244" s="4" t="str">
        <f>+VLOOKUP($J2244,DATOS_PERSONAL!B:D,3,0)</f>
        <v xml:space="preserve"> ERIKA DAYANA</v>
      </c>
      <c r="M2244" s="4" t="str">
        <f>+VLOOKUP($J2244,DATOS_PERSONAL!B:E,4,0)</f>
        <v>CARO MORA</v>
      </c>
      <c r="N2244" s="4" t="str">
        <f>+VLOOKUP($J2244,DATOS_PERSONAL!B:F,5,0)</f>
        <v>OROBERLÍN S.A.S.</v>
      </c>
      <c r="O2244" s="4">
        <f>+VLOOKUP($A2244,DATOS_CAPACITACIONES!A:N,11)</f>
        <v>37</v>
      </c>
      <c r="P2244" s="4">
        <f>+VLOOKUP($A2244,DATOS_CAPACITACIONES!A:L,12)</f>
        <v>37</v>
      </c>
      <c r="Q2244" s="3">
        <f t="shared" si="35"/>
        <v>1</v>
      </c>
    </row>
    <row r="2245" spans="1:17" ht="34.5" customHeight="1" x14ac:dyDescent="0.25">
      <c r="A2245" s="2">
        <v>89</v>
      </c>
      <c r="B2245" s="4" t="str">
        <f>+VLOOKUP($A2245,DATOS_CAPACITACIONES!A:B,2,0)</f>
        <v>SST</v>
      </c>
      <c r="C2245" s="4" t="str">
        <f>+VLOOKUP($A2245,DATOS_CAPACITACIONES!A:C,3,0)</f>
        <v xml:space="preserve">Capacitación y conformación de brigadas de emergencia </v>
      </c>
      <c r="D2245" s="4">
        <f>+VLOOKUP($A2245,DATOS_CAPACITACIONES!A:D,4,0)</f>
        <v>0</v>
      </c>
      <c r="E2245" s="4">
        <f>+VLOOKUP($A2245,DATOS_CAPACITACIONES!A:E,5,0)</f>
        <v>0</v>
      </c>
      <c r="F2245" s="4" t="str">
        <f>+VLOOKUP($A2245,DATOS_CAPACITACIONES!A:F,6,0)</f>
        <v>Felipe Arias</v>
      </c>
      <c r="G2245" s="4" t="str">
        <f>+VLOOKUP($A2245,DATOS_CAPACITACIONES!A:G,7,0)</f>
        <v xml:space="preserve">Finca El Pilar </v>
      </c>
      <c r="H2245" s="5">
        <f>+VLOOKUP($A2245,DATOS_CAPACITACIONES!A:H,8,0)</f>
        <v>44541</v>
      </c>
      <c r="I2245" s="4">
        <f>+VLOOKUP($A2245,DATOS_CAPACITACIONES!A:I,9,0)</f>
        <v>480</v>
      </c>
      <c r="J2245" s="2">
        <v>7278364</v>
      </c>
      <c r="K2245" s="4">
        <f>+VLOOKUP($J2245,DATOS_PERSONAL!B:C,2,0)</f>
        <v>1001</v>
      </c>
      <c r="L2245" s="4" t="str">
        <f>+VLOOKUP($J2245,DATOS_PERSONAL!B:D,3,0)</f>
        <v xml:space="preserve"> OROSMAN</v>
      </c>
      <c r="M2245" s="4" t="str">
        <f>+VLOOKUP($J2245,DATOS_PERSONAL!B:E,4,0)</f>
        <v>BUITRAGO</v>
      </c>
      <c r="N2245" s="4" t="str">
        <f>+VLOOKUP($J2245,DATOS_PERSONAL!B:F,5,0)</f>
        <v>OROBERLÍN S.A.S.</v>
      </c>
      <c r="O2245" s="4">
        <f>+VLOOKUP($A2245,DATOS_CAPACITACIONES!A:N,11)</f>
        <v>37</v>
      </c>
      <c r="P2245" s="4">
        <f>+VLOOKUP($A2245,DATOS_CAPACITACIONES!A:L,12)</f>
        <v>37</v>
      </c>
      <c r="Q2245" s="3">
        <f t="shared" si="35"/>
        <v>1</v>
      </c>
    </row>
    <row r="2246" spans="1:17" ht="34.5" customHeight="1" x14ac:dyDescent="0.25">
      <c r="A2246" s="2">
        <v>89</v>
      </c>
      <c r="B2246" s="4" t="str">
        <f>+VLOOKUP($A2246,DATOS_CAPACITACIONES!A:B,2,0)</f>
        <v>SST</v>
      </c>
      <c r="C2246" s="4" t="str">
        <f>+VLOOKUP($A2246,DATOS_CAPACITACIONES!A:C,3,0)</f>
        <v xml:space="preserve">Capacitación y conformación de brigadas de emergencia </v>
      </c>
      <c r="D2246" s="4">
        <f>+VLOOKUP($A2246,DATOS_CAPACITACIONES!A:D,4,0)</f>
        <v>0</v>
      </c>
      <c r="E2246" s="4">
        <f>+VLOOKUP($A2246,DATOS_CAPACITACIONES!A:E,5,0)</f>
        <v>0</v>
      </c>
      <c r="F2246" s="4" t="str">
        <f>+VLOOKUP($A2246,DATOS_CAPACITACIONES!A:F,6,0)</f>
        <v>Felipe Arias</v>
      </c>
      <c r="G2246" s="4" t="str">
        <f>+VLOOKUP($A2246,DATOS_CAPACITACIONES!A:G,7,0)</f>
        <v xml:space="preserve">Finca El Pilar </v>
      </c>
      <c r="H2246" s="5">
        <f>+VLOOKUP($A2246,DATOS_CAPACITACIONES!A:H,8,0)</f>
        <v>44541</v>
      </c>
      <c r="I2246" s="4">
        <f>+VLOOKUP($A2246,DATOS_CAPACITACIONES!A:I,9,0)</f>
        <v>480</v>
      </c>
      <c r="J2246" s="2">
        <v>1006697383</v>
      </c>
      <c r="K2246" s="4">
        <f>+VLOOKUP($J2246,DATOS_PERSONAL!B:C,2,0)</f>
        <v>1535</v>
      </c>
      <c r="L2246" s="4" t="str">
        <f>+VLOOKUP($J2246,DATOS_PERSONAL!B:D,3,0)</f>
        <v>DIANA SOFIA</v>
      </c>
      <c r="M2246" s="4" t="str">
        <f>+VLOOKUP($J2246,DATOS_PERSONAL!B:E,4,0)</f>
        <v xml:space="preserve">BLANCO ANDRADE </v>
      </c>
      <c r="N2246" s="4" t="str">
        <f>+VLOOKUP($J2246,DATOS_PERSONAL!B:F,5,0)</f>
        <v>OROBERLÍN S.A.S.</v>
      </c>
      <c r="O2246" s="4">
        <f>+VLOOKUP($A2246,DATOS_CAPACITACIONES!A:N,11)</f>
        <v>37</v>
      </c>
      <c r="P2246" s="4">
        <f>+VLOOKUP($A2246,DATOS_CAPACITACIONES!A:L,12)</f>
        <v>37</v>
      </c>
      <c r="Q2246" s="3">
        <f t="shared" si="35"/>
        <v>1</v>
      </c>
    </row>
    <row r="2247" spans="1:17" ht="34.5" customHeight="1" x14ac:dyDescent="0.25">
      <c r="A2247" s="2">
        <v>89</v>
      </c>
      <c r="B2247" s="4" t="str">
        <f>+VLOOKUP($A2247,DATOS_CAPACITACIONES!A:B,2,0)</f>
        <v>SST</v>
      </c>
      <c r="C2247" s="4" t="str">
        <f>+VLOOKUP($A2247,DATOS_CAPACITACIONES!A:C,3,0)</f>
        <v xml:space="preserve">Capacitación y conformación de brigadas de emergencia </v>
      </c>
      <c r="D2247" s="4">
        <f>+VLOOKUP($A2247,DATOS_CAPACITACIONES!A:D,4,0)</f>
        <v>0</v>
      </c>
      <c r="E2247" s="4">
        <f>+VLOOKUP($A2247,DATOS_CAPACITACIONES!A:E,5,0)</f>
        <v>0</v>
      </c>
      <c r="F2247" s="4" t="str">
        <f>+VLOOKUP($A2247,DATOS_CAPACITACIONES!A:F,6,0)</f>
        <v>Felipe Arias</v>
      </c>
      <c r="G2247" s="4" t="str">
        <f>+VLOOKUP($A2247,DATOS_CAPACITACIONES!A:G,7,0)</f>
        <v xml:space="preserve">Finca El Pilar </v>
      </c>
      <c r="H2247" s="5">
        <f>+VLOOKUP($A2247,DATOS_CAPACITACIONES!A:H,8,0)</f>
        <v>44541</v>
      </c>
      <c r="I2247" s="4">
        <f>+VLOOKUP($A2247,DATOS_CAPACITACIONES!A:I,9,0)</f>
        <v>480</v>
      </c>
      <c r="J2247" s="2">
        <v>1193531410</v>
      </c>
      <c r="K2247" s="4">
        <f>+VLOOKUP($J2247,DATOS_PERSONAL!B:C,2,0)</f>
        <v>1544</v>
      </c>
      <c r="L2247" s="4" t="str">
        <f>+VLOOKUP($J2247,DATOS_PERSONAL!B:D,3,0)</f>
        <v>SARA DANIELA</v>
      </c>
      <c r="M2247" s="4" t="str">
        <f>+VLOOKUP($J2247,DATOS_PERSONAL!B:E,4,0)</f>
        <v xml:space="preserve">BELTRAN MORENO </v>
      </c>
      <c r="N2247" s="4" t="str">
        <f>+VLOOKUP($J2247,DATOS_PERSONAL!B:F,5,0)</f>
        <v>OROBERLÍN S.A.S.</v>
      </c>
      <c r="O2247" s="4">
        <f>+VLOOKUP($A2247,DATOS_CAPACITACIONES!A:N,11)</f>
        <v>37</v>
      </c>
      <c r="P2247" s="4">
        <f>+VLOOKUP($A2247,DATOS_CAPACITACIONES!A:L,12)</f>
        <v>37</v>
      </c>
      <c r="Q2247" s="3">
        <f t="shared" si="35"/>
        <v>1</v>
      </c>
    </row>
    <row r="2248" spans="1:17" ht="34.5" customHeight="1" x14ac:dyDescent="0.25">
      <c r="A2248" s="2">
        <v>89</v>
      </c>
      <c r="B2248" s="4" t="str">
        <f>+VLOOKUP($A2248,DATOS_CAPACITACIONES!A:B,2,0)</f>
        <v>SST</v>
      </c>
      <c r="C2248" s="4" t="str">
        <f>+VLOOKUP($A2248,DATOS_CAPACITACIONES!A:C,3,0)</f>
        <v xml:space="preserve">Capacitación y conformación de brigadas de emergencia </v>
      </c>
      <c r="D2248" s="4">
        <f>+VLOOKUP($A2248,DATOS_CAPACITACIONES!A:D,4,0)</f>
        <v>0</v>
      </c>
      <c r="E2248" s="4">
        <f>+VLOOKUP($A2248,DATOS_CAPACITACIONES!A:E,5,0)</f>
        <v>0</v>
      </c>
      <c r="F2248" s="4" t="str">
        <f>+VLOOKUP($A2248,DATOS_CAPACITACIONES!A:F,6,0)</f>
        <v>Felipe Arias</v>
      </c>
      <c r="G2248" s="4" t="str">
        <f>+VLOOKUP($A2248,DATOS_CAPACITACIONES!A:G,7,0)</f>
        <v xml:space="preserve">Finca El Pilar </v>
      </c>
      <c r="H2248" s="5">
        <f>+VLOOKUP($A2248,DATOS_CAPACITACIONES!A:H,8,0)</f>
        <v>44541</v>
      </c>
      <c r="I2248" s="4">
        <f>+VLOOKUP($A2248,DATOS_CAPACITACIONES!A:I,9,0)</f>
        <v>480</v>
      </c>
      <c r="J2248" s="2">
        <v>1106333245</v>
      </c>
      <c r="K2248" s="4" t="str">
        <f>+VLOOKUP($J2248,DATOS_PERSONAL!B:C,2,0)</f>
        <v>N/A</v>
      </c>
      <c r="L2248" s="4" t="str">
        <f>+VLOOKUP($J2248,DATOS_PERSONAL!B:D,3,0)</f>
        <v xml:space="preserve">NUBIA ESPERANZA </v>
      </c>
      <c r="M2248" s="4" t="str">
        <f>+VLOOKUP($J2248,DATOS_PERSONAL!B:E,4,0)</f>
        <v>BELTRAN ECHEVERRY</v>
      </c>
      <c r="N2248" s="4" t="str">
        <f>+VLOOKUP($J2248,DATOS_PERSONAL!B:F,5,0)</f>
        <v>PALMERAS CARARABO S.A.</v>
      </c>
      <c r="O2248" s="4">
        <f>+VLOOKUP($A2248,DATOS_CAPACITACIONES!A:N,11)</f>
        <v>37</v>
      </c>
      <c r="P2248" s="4">
        <f>+VLOOKUP($A2248,DATOS_CAPACITACIONES!A:L,12)</f>
        <v>37</v>
      </c>
      <c r="Q2248" s="3">
        <f t="shared" si="35"/>
        <v>1</v>
      </c>
    </row>
    <row r="2249" spans="1:17" ht="34.5" customHeight="1" x14ac:dyDescent="0.25">
      <c r="A2249" s="2">
        <v>89</v>
      </c>
      <c r="B2249" s="4" t="str">
        <f>+VLOOKUP($A2249,DATOS_CAPACITACIONES!A:B,2,0)</f>
        <v>SST</v>
      </c>
      <c r="C2249" s="4" t="str">
        <f>+VLOOKUP($A2249,DATOS_CAPACITACIONES!A:C,3,0)</f>
        <v xml:space="preserve">Capacitación y conformación de brigadas de emergencia </v>
      </c>
      <c r="D2249" s="4">
        <f>+VLOOKUP($A2249,DATOS_CAPACITACIONES!A:D,4,0)</f>
        <v>0</v>
      </c>
      <c r="E2249" s="4">
        <f>+VLOOKUP($A2249,DATOS_CAPACITACIONES!A:E,5,0)</f>
        <v>0</v>
      </c>
      <c r="F2249" s="4" t="str">
        <f>+VLOOKUP($A2249,DATOS_CAPACITACIONES!A:F,6,0)</f>
        <v>Felipe Arias</v>
      </c>
      <c r="G2249" s="4" t="str">
        <f>+VLOOKUP($A2249,DATOS_CAPACITACIONES!A:G,7,0)</f>
        <v xml:space="preserve">Finca El Pilar </v>
      </c>
      <c r="H2249" s="5">
        <f>+VLOOKUP($A2249,DATOS_CAPACITACIONES!A:H,8,0)</f>
        <v>44541</v>
      </c>
      <c r="I2249" s="4">
        <f>+VLOOKUP($A2249,DATOS_CAPACITACIONES!A:I,9,0)</f>
        <v>480</v>
      </c>
      <c r="J2249" s="2">
        <v>1121917518</v>
      </c>
      <c r="K2249" s="4" t="str">
        <f>+VLOOKUP($J2249,DATOS_PERSONAL!B:C,2,0)</f>
        <v>N/A</v>
      </c>
      <c r="L2249" s="4" t="str">
        <f>+VLOOKUP($J2249,DATOS_PERSONAL!B:D,3,0)</f>
        <v xml:space="preserve"> CARLOS ALBEIRO</v>
      </c>
      <c r="M2249" s="4" t="str">
        <f>+VLOOKUP($J2249,DATOS_PERSONAL!B:E,4,0)</f>
        <v>BECERRA ZAMORA</v>
      </c>
      <c r="N2249" s="4" t="str">
        <f>+VLOOKUP($J2249,DATOS_PERSONAL!B:F,5,0)</f>
        <v>PALMERAS CARARABO S.A.</v>
      </c>
      <c r="O2249" s="4">
        <f>+VLOOKUP($A2249,DATOS_CAPACITACIONES!A:N,11)</f>
        <v>37</v>
      </c>
      <c r="P2249" s="4">
        <f>+VLOOKUP($A2249,DATOS_CAPACITACIONES!A:L,12)</f>
        <v>37</v>
      </c>
      <c r="Q2249" s="3">
        <f t="shared" si="35"/>
        <v>1</v>
      </c>
    </row>
    <row r="2250" spans="1:17" ht="34.5" customHeight="1" x14ac:dyDescent="0.25">
      <c r="A2250" s="2">
        <v>89</v>
      </c>
      <c r="B2250" s="4" t="str">
        <f>+VLOOKUP($A2250,DATOS_CAPACITACIONES!A:B,2,0)</f>
        <v>SST</v>
      </c>
      <c r="C2250" s="4" t="str">
        <f>+VLOOKUP($A2250,DATOS_CAPACITACIONES!A:C,3,0)</f>
        <v xml:space="preserve">Capacitación y conformación de brigadas de emergencia </v>
      </c>
      <c r="D2250" s="4">
        <f>+VLOOKUP($A2250,DATOS_CAPACITACIONES!A:D,4,0)</f>
        <v>0</v>
      </c>
      <c r="E2250" s="4">
        <f>+VLOOKUP($A2250,DATOS_CAPACITACIONES!A:E,5,0)</f>
        <v>0</v>
      </c>
      <c r="F2250" s="4" t="str">
        <f>+VLOOKUP($A2250,DATOS_CAPACITACIONES!A:F,6,0)</f>
        <v>Felipe Arias</v>
      </c>
      <c r="G2250" s="4" t="str">
        <f>+VLOOKUP($A2250,DATOS_CAPACITACIONES!A:G,7,0)</f>
        <v xml:space="preserve">Finca El Pilar </v>
      </c>
      <c r="H2250" s="5">
        <f>+VLOOKUP($A2250,DATOS_CAPACITACIONES!A:H,8,0)</f>
        <v>44541</v>
      </c>
      <c r="I2250" s="4">
        <f>+VLOOKUP($A2250,DATOS_CAPACITACIONES!A:I,9,0)</f>
        <v>480</v>
      </c>
      <c r="J2250" s="2">
        <v>1121941203</v>
      </c>
      <c r="K2250" s="4" t="str">
        <f>+VLOOKUP($J2250,DATOS_PERSONAL!B:C,2,0)</f>
        <v>N/A</v>
      </c>
      <c r="L2250" s="4" t="str">
        <f>+VLOOKUP($J2250,DATOS_PERSONAL!B:D,3,0)</f>
        <v xml:space="preserve"> YADY JASBLEIDY</v>
      </c>
      <c r="M2250" s="4" t="str">
        <f>+VLOOKUP($J2250,DATOS_PERSONAL!B:E,4,0)</f>
        <v>BAYONA GONZALEZ</v>
      </c>
      <c r="N2250" s="4" t="str">
        <f>+VLOOKUP($J2250,DATOS_PERSONAL!B:F,5,0)</f>
        <v>PALMERAS CARARABO S.A.</v>
      </c>
      <c r="O2250" s="4">
        <f>+VLOOKUP($A2250,DATOS_CAPACITACIONES!A:N,11)</f>
        <v>37</v>
      </c>
      <c r="P2250" s="4">
        <f>+VLOOKUP($A2250,DATOS_CAPACITACIONES!A:L,12)</f>
        <v>37</v>
      </c>
      <c r="Q2250" s="3">
        <f t="shared" si="35"/>
        <v>1</v>
      </c>
    </row>
    <row r="2251" spans="1:17" ht="34.5" customHeight="1" x14ac:dyDescent="0.25">
      <c r="A2251" s="2">
        <v>89</v>
      </c>
      <c r="B2251" s="4" t="str">
        <f>+VLOOKUP($A2251,DATOS_CAPACITACIONES!A:B,2,0)</f>
        <v>SST</v>
      </c>
      <c r="C2251" s="4" t="str">
        <f>+VLOOKUP($A2251,DATOS_CAPACITACIONES!A:C,3,0)</f>
        <v xml:space="preserve">Capacitación y conformación de brigadas de emergencia </v>
      </c>
      <c r="D2251" s="4">
        <f>+VLOOKUP($A2251,DATOS_CAPACITACIONES!A:D,4,0)</f>
        <v>0</v>
      </c>
      <c r="E2251" s="4">
        <f>+VLOOKUP($A2251,DATOS_CAPACITACIONES!A:E,5,0)</f>
        <v>0</v>
      </c>
      <c r="F2251" s="4" t="str">
        <f>+VLOOKUP($A2251,DATOS_CAPACITACIONES!A:F,6,0)</f>
        <v>Felipe Arias</v>
      </c>
      <c r="G2251" s="4" t="str">
        <f>+VLOOKUP($A2251,DATOS_CAPACITACIONES!A:G,7,0)</f>
        <v xml:space="preserve">Finca El Pilar </v>
      </c>
      <c r="H2251" s="5">
        <f>+VLOOKUP($A2251,DATOS_CAPACITACIONES!A:H,8,0)</f>
        <v>44541</v>
      </c>
      <c r="I2251" s="4">
        <f>+VLOOKUP($A2251,DATOS_CAPACITACIONES!A:I,9,0)</f>
        <v>480</v>
      </c>
      <c r="J2251" s="2">
        <v>1121903978</v>
      </c>
      <c r="K2251" s="4" t="str">
        <f>+VLOOKUP($J2251,DATOS_PERSONAL!B:C,2,0)</f>
        <v>N/A</v>
      </c>
      <c r="L2251" s="4" t="str">
        <f>+VLOOKUP($J2251,DATOS_PERSONAL!B:D,3,0)</f>
        <v xml:space="preserve"> CARLOS FELIPE</v>
      </c>
      <c r="M2251" s="4" t="str">
        <f>+VLOOKUP($J2251,DATOS_PERSONAL!B:E,4,0)</f>
        <v>ARIAS RODRIGUEZ</v>
      </c>
      <c r="N2251" s="4" t="str">
        <f>+VLOOKUP($J2251,DATOS_PERSONAL!B:F,5,0)</f>
        <v>PALMERAS CARARABO S.A.</v>
      </c>
      <c r="O2251" s="4">
        <f>+VLOOKUP($A2251,DATOS_CAPACITACIONES!A:N,11)</f>
        <v>37</v>
      </c>
      <c r="P2251" s="4">
        <f>+VLOOKUP($A2251,DATOS_CAPACITACIONES!A:L,12)</f>
        <v>37</v>
      </c>
      <c r="Q2251" s="3">
        <f t="shared" si="35"/>
        <v>1</v>
      </c>
    </row>
    <row r="2252" spans="1:17" ht="34.5" customHeight="1" x14ac:dyDescent="0.25">
      <c r="A2252" s="2">
        <v>89</v>
      </c>
      <c r="B2252" s="4" t="str">
        <f>+VLOOKUP($A2252,DATOS_CAPACITACIONES!A:B,2,0)</f>
        <v>SST</v>
      </c>
      <c r="C2252" s="4" t="str">
        <f>+VLOOKUP($A2252,DATOS_CAPACITACIONES!A:C,3,0)</f>
        <v xml:space="preserve">Capacitación y conformación de brigadas de emergencia </v>
      </c>
      <c r="D2252" s="4">
        <f>+VLOOKUP($A2252,DATOS_CAPACITACIONES!A:D,4,0)</f>
        <v>0</v>
      </c>
      <c r="E2252" s="4">
        <f>+VLOOKUP($A2252,DATOS_CAPACITACIONES!A:E,5,0)</f>
        <v>0</v>
      </c>
      <c r="F2252" s="4" t="str">
        <f>+VLOOKUP($A2252,DATOS_CAPACITACIONES!A:F,6,0)</f>
        <v>Felipe Arias</v>
      </c>
      <c r="G2252" s="4" t="str">
        <f>+VLOOKUP($A2252,DATOS_CAPACITACIONES!A:G,7,0)</f>
        <v xml:space="preserve">Finca El Pilar </v>
      </c>
      <c r="H2252" s="5">
        <f>+VLOOKUP($A2252,DATOS_CAPACITACIONES!A:H,8,0)</f>
        <v>44541</v>
      </c>
      <c r="I2252" s="4">
        <f>+VLOOKUP($A2252,DATOS_CAPACITACIONES!A:I,9,0)</f>
        <v>480</v>
      </c>
      <c r="J2252" s="2">
        <v>1052702515</v>
      </c>
      <c r="K2252" s="4">
        <f>+VLOOKUP($J2252,DATOS_PERSONAL!B:C,2,0)</f>
        <v>1517</v>
      </c>
      <c r="L2252" s="4" t="str">
        <f>+VLOOKUP($J2252,DATOS_PERSONAL!B:D,3,0)</f>
        <v xml:space="preserve"> ALEXANDER</v>
      </c>
      <c r="M2252" s="4" t="str">
        <f>+VLOOKUP($J2252,DATOS_PERSONAL!B:E,4,0)</f>
        <v>ANGULO CANTILLO</v>
      </c>
      <c r="N2252" s="4" t="str">
        <f>+VLOOKUP($J2252,DATOS_PERSONAL!B:F,5,0)</f>
        <v>OROBERLÍN S.A.S.</v>
      </c>
      <c r="O2252" s="4">
        <f>+VLOOKUP($A2252,DATOS_CAPACITACIONES!A:N,11)</f>
        <v>37</v>
      </c>
      <c r="P2252" s="4">
        <f>+VLOOKUP($A2252,DATOS_CAPACITACIONES!A:L,12)</f>
        <v>37</v>
      </c>
      <c r="Q2252" s="3">
        <f t="shared" si="35"/>
        <v>1</v>
      </c>
    </row>
    <row r="2253" spans="1:17" ht="34.5" customHeight="1" x14ac:dyDescent="0.25">
      <c r="A2253" s="2">
        <v>89</v>
      </c>
      <c r="B2253" s="4" t="str">
        <f>+VLOOKUP($A2253,DATOS_CAPACITACIONES!A:B,2,0)</f>
        <v>SST</v>
      </c>
      <c r="C2253" s="4" t="str">
        <f>+VLOOKUP($A2253,DATOS_CAPACITACIONES!A:C,3,0)</f>
        <v xml:space="preserve">Capacitación y conformación de brigadas de emergencia </v>
      </c>
      <c r="D2253" s="4">
        <f>+VLOOKUP($A2253,DATOS_CAPACITACIONES!A:D,4,0)</f>
        <v>0</v>
      </c>
      <c r="E2253" s="4">
        <f>+VLOOKUP($A2253,DATOS_CAPACITACIONES!A:E,5,0)</f>
        <v>0</v>
      </c>
      <c r="F2253" s="4" t="str">
        <f>+VLOOKUP($A2253,DATOS_CAPACITACIONES!A:F,6,0)</f>
        <v>Felipe Arias</v>
      </c>
      <c r="G2253" s="4" t="str">
        <f>+VLOOKUP($A2253,DATOS_CAPACITACIONES!A:G,7,0)</f>
        <v xml:space="preserve">Finca El Pilar </v>
      </c>
      <c r="H2253" s="5">
        <f>+VLOOKUP($A2253,DATOS_CAPACITACIONES!A:H,8,0)</f>
        <v>44541</v>
      </c>
      <c r="I2253" s="4">
        <f>+VLOOKUP($A2253,DATOS_CAPACITACIONES!A:I,9,0)</f>
        <v>480</v>
      </c>
      <c r="J2253" s="2">
        <v>1122126571</v>
      </c>
      <c r="K2253" s="4">
        <f>+VLOOKUP($J2253,DATOS_PERSONAL!B:C,2,0)</f>
        <v>1485</v>
      </c>
      <c r="L2253" s="4" t="str">
        <f>+VLOOKUP($J2253,DATOS_PERSONAL!B:D,3,0)</f>
        <v xml:space="preserve"> FREDY ALEXANDER</v>
      </c>
      <c r="M2253" s="4" t="str">
        <f>+VLOOKUP($J2253,DATOS_PERSONAL!B:E,4,0)</f>
        <v>ALVAREZ GALINDO</v>
      </c>
      <c r="N2253" s="4" t="str">
        <f>+VLOOKUP($J2253,DATOS_PERSONAL!B:F,5,0)</f>
        <v>OROBERLÍN S.A.S.</v>
      </c>
      <c r="O2253" s="4">
        <f>+VLOOKUP($A2253,DATOS_CAPACITACIONES!A:N,11)</f>
        <v>37</v>
      </c>
      <c r="P2253" s="4">
        <f>+VLOOKUP($A2253,DATOS_CAPACITACIONES!A:L,12)</f>
        <v>37</v>
      </c>
      <c r="Q2253" s="3">
        <f t="shared" si="35"/>
        <v>1</v>
      </c>
    </row>
    <row r="2254" spans="1:17" ht="34.5" customHeight="1" x14ac:dyDescent="0.25">
      <c r="A2254" s="2">
        <v>90</v>
      </c>
      <c r="B2254" s="4" t="str">
        <f>+VLOOKUP($A2254,DATOS_CAPACITACIONES!A:B,2,0)</f>
        <v>Ambiental</v>
      </c>
      <c r="C2254" s="4" t="str">
        <f>+VLOOKUP($A2254,DATOS_CAPACITACIONES!A:C,3,0)</f>
        <v xml:space="preserve">Protección de fuentes hidricas y uso eficiente del agua </v>
      </c>
      <c r="D2254" s="4">
        <f>+VLOOKUP($A2254,DATOS_CAPACITACIONES!A:D,4,0)</f>
        <v>0</v>
      </c>
      <c r="E2254" s="4" t="str">
        <f>+VLOOKUP($A2254,DATOS_CAPACITACIONES!A:E,5,0)</f>
        <v>Juan Manuel Diaz, Sebastian Jaramillo</v>
      </c>
      <c r="F2254" s="4" t="str">
        <f>+VLOOKUP($A2254,DATOS_CAPACITACIONES!A:F,6,0)</f>
        <v>William Fierro</v>
      </c>
      <c r="G2254" s="4" t="str">
        <f>+VLOOKUP($A2254,DATOS_CAPACITACIONES!A:G,7,0)</f>
        <v xml:space="preserve">Finca El Pilar </v>
      </c>
      <c r="H2254" s="5">
        <f>+VLOOKUP($A2254,DATOS_CAPACITACIONES!A:H,8,0)</f>
        <v>44547</v>
      </c>
      <c r="I2254" s="4">
        <f>+VLOOKUP($A2254,DATOS_CAPACITACIONES!A:I,9,0)</f>
        <v>60</v>
      </c>
      <c r="J2254" s="2">
        <v>40411350</v>
      </c>
      <c r="K2254" s="4" t="str">
        <f>+VLOOKUP($J2254,DATOS_PERSONAL!B:C,2,0)</f>
        <v>N/A</v>
      </c>
      <c r="L2254" s="4" t="str">
        <f>+VLOOKUP($J2254,DATOS_PERSONAL!B:D,3,0)</f>
        <v xml:space="preserve"> BEATRIZ</v>
      </c>
      <c r="M2254" s="4" t="str">
        <f>+VLOOKUP($J2254,DATOS_PERSONAL!B:E,4,0)</f>
        <v>YAGAMA GAONA</v>
      </c>
      <c r="N2254" s="4" t="str">
        <f>+VLOOKUP($J2254,DATOS_PERSONAL!B:F,5,0)</f>
        <v>PALMERAS CARARABO S.A.</v>
      </c>
      <c r="O2254" s="4">
        <f>+VLOOKUP($A2254,DATOS_CAPACITACIONES!A:N,11)</f>
        <v>26</v>
      </c>
      <c r="P2254" s="4">
        <f>+VLOOKUP($A2254,DATOS_CAPACITACIONES!A:L,12)</f>
        <v>26</v>
      </c>
      <c r="Q2254" s="3">
        <f t="shared" si="35"/>
        <v>1</v>
      </c>
    </row>
    <row r="2255" spans="1:17" ht="34.5" customHeight="1" x14ac:dyDescent="0.25">
      <c r="A2255" s="2">
        <v>90</v>
      </c>
      <c r="B2255" s="4" t="str">
        <f>+VLOOKUP($A2255,DATOS_CAPACITACIONES!A:B,2,0)</f>
        <v>Ambiental</v>
      </c>
      <c r="C2255" s="4" t="str">
        <f>+VLOOKUP($A2255,DATOS_CAPACITACIONES!A:C,3,0)</f>
        <v xml:space="preserve">Protección de fuentes hidricas y uso eficiente del agua </v>
      </c>
      <c r="D2255" s="4">
        <f>+VLOOKUP($A2255,DATOS_CAPACITACIONES!A:D,4,0)</f>
        <v>0</v>
      </c>
      <c r="E2255" s="4" t="str">
        <f>+VLOOKUP($A2255,DATOS_CAPACITACIONES!A:E,5,0)</f>
        <v>Juan Manuel Diaz, Sebastian Jaramillo</v>
      </c>
      <c r="F2255" s="4" t="str">
        <f>+VLOOKUP($A2255,DATOS_CAPACITACIONES!A:F,6,0)</f>
        <v>William Fierro</v>
      </c>
      <c r="G2255" s="4" t="str">
        <f>+VLOOKUP($A2255,DATOS_CAPACITACIONES!A:G,7,0)</f>
        <v xml:space="preserve">Finca El Pilar </v>
      </c>
      <c r="H2255" s="5">
        <f>+VLOOKUP($A2255,DATOS_CAPACITACIONES!A:H,8,0)</f>
        <v>44547</v>
      </c>
      <c r="I2255" s="4">
        <f>+VLOOKUP($A2255,DATOS_CAPACITACIONES!A:I,9,0)</f>
        <v>60</v>
      </c>
      <c r="J2255" s="2">
        <v>17267214</v>
      </c>
      <c r="K2255" s="4">
        <f>+VLOOKUP($J2255,DATOS_PERSONAL!B:C,2,0)</f>
        <v>1311</v>
      </c>
      <c r="L2255" s="4" t="str">
        <f>+VLOOKUP($J2255,DATOS_PERSONAL!B:D,3,0)</f>
        <v>JOSE ALVARO</v>
      </c>
      <c r="M2255" s="4" t="str">
        <f>+VLOOKUP($J2255,DATOS_PERSONAL!B:E,4,0)</f>
        <v xml:space="preserve">SUAREZ TRIVIÑO </v>
      </c>
      <c r="N2255" s="4" t="str">
        <f>+VLOOKUP($J2255,DATOS_PERSONAL!B:F,5,0)</f>
        <v>OROBERLÍN S.A.S.</v>
      </c>
      <c r="O2255" s="4">
        <f>+VLOOKUP($A2255,DATOS_CAPACITACIONES!A:N,11)</f>
        <v>26</v>
      </c>
      <c r="P2255" s="4">
        <f>+VLOOKUP($A2255,DATOS_CAPACITACIONES!A:L,12)</f>
        <v>26</v>
      </c>
      <c r="Q2255" s="3">
        <f t="shared" si="35"/>
        <v>1</v>
      </c>
    </row>
    <row r="2256" spans="1:17" ht="34.5" customHeight="1" x14ac:dyDescent="0.25">
      <c r="A2256" s="2">
        <v>90</v>
      </c>
      <c r="B2256" s="4" t="str">
        <f>+VLOOKUP($A2256,DATOS_CAPACITACIONES!A:B,2,0)</f>
        <v>Ambiental</v>
      </c>
      <c r="C2256" s="4" t="str">
        <f>+VLOOKUP($A2256,DATOS_CAPACITACIONES!A:C,3,0)</f>
        <v xml:space="preserve">Protección de fuentes hidricas y uso eficiente del agua </v>
      </c>
      <c r="D2256" s="4">
        <f>+VLOOKUP($A2256,DATOS_CAPACITACIONES!A:D,4,0)</f>
        <v>0</v>
      </c>
      <c r="E2256" s="4" t="str">
        <f>+VLOOKUP($A2256,DATOS_CAPACITACIONES!A:E,5,0)</f>
        <v>Juan Manuel Diaz, Sebastian Jaramillo</v>
      </c>
      <c r="F2256" s="4" t="str">
        <f>+VLOOKUP($A2256,DATOS_CAPACITACIONES!A:F,6,0)</f>
        <v>William Fierro</v>
      </c>
      <c r="G2256" s="4" t="str">
        <f>+VLOOKUP($A2256,DATOS_CAPACITACIONES!A:G,7,0)</f>
        <v xml:space="preserve">Finca El Pilar </v>
      </c>
      <c r="H2256" s="5">
        <f>+VLOOKUP($A2256,DATOS_CAPACITACIONES!A:H,8,0)</f>
        <v>44547</v>
      </c>
      <c r="I2256" s="4">
        <f>+VLOOKUP($A2256,DATOS_CAPACITACIONES!A:I,9,0)</f>
        <v>60</v>
      </c>
      <c r="J2256" s="2">
        <v>25331999</v>
      </c>
      <c r="K2256" s="4">
        <f>+VLOOKUP($J2256,DATOS_PERSONAL!B:C,2,0)</f>
        <v>1121</v>
      </c>
      <c r="L2256" s="4" t="str">
        <f>+VLOOKUP($J2256,DATOS_PERSONAL!B:D,3,0)</f>
        <v xml:space="preserve">VICKY JIMENA </v>
      </c>
      <c r="M2256" s="4" t="str">
        <f>+VLOOKUP($J2256,DATOS_PERSONAL!B:E,4,0)</f>
        <v xml:space="preserve">SANDOVAL GOLU </v>
      </c>
      <c r="N2256" s="4" t="str">
        <f>+VLOOKUP($J2256,DATOS_PERSONAL!B:F,5,0)</f>
        <v>OROBERLÍN S.A.S.</v>
      </c>
      <c r="O2256" s="4">
        <f>+VLOOKUP($A2256,DATOS_CAPACITACIONES!A:N,11)</f>
        <v>26</v>
      </c>
      <c r="P2256" s="4">
        <f>+VLOOKUP($A2256,DATOS_CAPACITACIONES!A:L,12)</f>
        <v>26</v>
      </c>
      <c r="Q2256" s="3">
        <f t="shared" si="35"/>
        <v>1</v>
      </c>
    </row>
    <row r="2257" spans="1:17" ht="34.5" customHeight="1" x14ac:dyDescent="0.25">
      <c r="A2257" s="2">
        <v>90</v>
      </c>
      <c r="B2257" s="4" t="str">
        <f>+VLOOKUP($A2257,DATOS_CAPACITACIONES!A:B,2,0)</f>
        <v>Ambiental</v>
      </c>
      <c r="C2257" s="4" t="str">
        <f>+VLOOKUP($A2257,DATOS_CAPACITACIONES!A:C,3,0)</f>
        <v xml:space="preserve">Protección de fuentes hidricas y uso eficiente del agua </v>
      </c>
      <c r="D2257" s="4">
        <f>+VLOOKUP($A2257,DATOS_CAPACITACIONES!A:D,4,0)</f>
        <v>0</v>
      </c>
      <c r="E2257" s="4" t="str">
        <f>+VLOOKUP($A2257,DATOS_CAPACITACIONES!A:E,5,0)</f>
        <v>Juan Manuel Diaz, Sebastian Jaramillo</v>
      </c>
      <c r="F2257" s="4" t="str">
        <f>+VLOOKUP($A2257,DATOS_CAPACITACIONES!A:F,6,0)</f>
        <v>William Fierro</v>
      </c>
      <c r="G2257" s="4" t="str">
        <f>+VLOOKUP($A2257,DATOS_CAPACITACIONES!A:G,7,0)</f>
        <v xml:space="preserve">Finca El Pilar </v>
      </c>
      <c r="H2257" s="5">
        <f>+VLOOKUP($A2257,DATOS_CAPACITACIONES!A:H,8,0)</f>
        <v>44547</v>
      </c>
      <c r="I2257" s="4">
        <f>+VLOOKUP($A2257,DATOS_CAPACITACIONES!A:I,9,0)</f>
        <v>60</v>
      </c>
      <c r="J2257" s="2">
        <v>1006032753</v>
      </c>
      <c r="K2257" s="4">
        <f>+VLOOKUP($J2257,DATOS_PERSONAL!B:C,2,0)</f>
        <v>0</v>
      </c>
      <c r="L2257" s="4" t="str">
        <f>+VLOOKUP($J2257,DATOS_PERSONAL!B:D,3,0)</f>
        <v>LIUS</v>
      </c>
      <c r="M2257" s="4" t="str">
        <f>+VLOOKUP($J2257,DATOS_PERSONAL!B:E,4,0)</f>
        <v xml:space="preserve">RONDON </v>
      </c>
      <c r="N2257" s="4" t="str">
        <f>+VLOOKUP($J2257,DATOS_PERSONAL!B:F,5,0)</f>
        <v>OROBERLÍN S.A.S.</v>
      </c>
      <c r="O2257" s="4">
        <f>+VLOOKUP($A2257,DATOS_CAPACITACIONES!A:N,11)</f>
        <v>26</v>
      </c>
      <c r="P2257" s="4">
        <f>+VLOOKUP($A2257,DATOS_CAPACITACIONES!A:L,12)</f>
        <v>26</v>
      </c>
      <c r="Q2257" s="3">
        <f t="shared" si="35"/>
        <v>1</v>
      </c>
    </row>
    <row r="2258" spans="1:17" ht="34.5" customHeight="1" x14ac:dyDescent="0.25">
      <c r="A2258" s="2">
        <v>90</v>
      </c>
      <c r="B2258" s="4" t="str">
        <f>+VLOOKUP($A2258,DATOS_CAPACITACIONES!A:B,2,0)</f>
        <v>Ambiental</v>
      </c>
      <c r="C2258" s="4" t="str">
        <f>+VLOOKUP($A2258,DATOS_CAPACITACIONES!A:C,3,0)</f>
        <v xml:space="preserve">Protección de fuentes hidricas y uso eficiente del agua </v>
      </c>
      <c r="D2258" s="4">
        <f>+VLOOKUP($A2258,DATOS_CAPACITACIONES!A:D,4,0)</f>
        <v>0</v>
      </c>
      <c r="E2258" s="4" t="str">
        <f>+VLOOKUP($A2258,DATOS_CAPACITACIONES!A:E,5,0)</f>
        <v>Juan Manuel Diaz, Sebastian Jaramillo</v>
      </c>
      <c r="F2258" s="4" t="str">
        <f>+VLOOKUP($A2258,DATOS_CAPACITACIONES!A:F,6,0)</f>
        <v>William Fierro</v>
      </c>
      <c r="G2258" s="4" t="str">
        <f>+VLOOKUP($A2258,DATOS_CAPACITACIONES!A:G,7,0)</f>
        <v xml:space="preserve">Finca El Pilar </v>
      </c>
      <c r="H2258" s="5">
        <f>+VLOOKUP($A2258,DATOS_CAPACITACIONES!A:H,8,0)</f>
        <v>44547</v>
      </c>
      <c r="I2258" s="4">
        <f>+VLOOKUP($A2258,DATOS_CAPACITACIONES!A:I,9,0)</f>
        <v>60</v>
      </c>
      <c r="J2258" s="2">
        <v>40401255</v>
      </c>
      <c r="K2258" s="4">
        <f>+VLOOKUP($J2258,DATOS_PERSONAL!B:C,2,0)</f>
        <v>1034</v>
      </c>
      <c r="L2258" s="4" t="str">
        <f>+VLOOKUP($J2258,DATOS_PERSONAL!B:D,3,0)</f>
        <v>YUDY FERLAY</v>
      </c>
      <c r="M2258" s="4" t="str">
        <f>+VLOOKUP($J2258,DATOS_PERSONAL!B:E,4,0)</f>
        <v xml:space="preserve">ROMERO BERNAL </v>
      </c>
      <c r="N2258" s="4" t="str">
        <f>+VLOOKUP($J2258,DATOS_PERSONAL!B:F,5,0)</f>
        <v>OROBERLÍN S.A.S.</v>
      </c>
      <c r="O2258" s="4">
        <f>+VLOOKUP($A2258,DATOS_CAPACITACIONES!A:N,11)</f>
        <v>26</v>
      </c>
      <c r="P2258" s="4">
        <f>+VLOOKUP($A2258,DATOS_CAPACITACIONES!A:L,12)</f>
        <v>26</v>
      </c>
      <c r="Q2258" s="3">
        <f t="shared" si="35"/>
        <v>1</v>
      </c>
    </row>
    <row r="2259" spans="1:17" ht="34.5" customHeight="1" x14ac:dyDescent="0.25">
      <c r="A2259" s="2">
        <v>90</v>
      </c>
      <c r="B2259" s="4" t="str">
        <f>+VLOOKUP($A2259,DATOS_CAPACITACIONES!A:B,2,0)</f>
        <v>Ambiental</v>
      </c>
      <c r="C2259" s="4" t="str">
        <f>+VLOOKUP($A2259,DATOS_CAPACITACIONES!A:C,3,0)</f>
        <v xml:space="preserve">Protección de fuentes hidricas y uso eficiente del agua </v>
      </c>
      <c r="D2259" s="4">
        <f>+VLOOKUP($A2259,DATOS_CAPACITACIONES!A:D,4,0)</f>
        <v>0</v>
      </c>
      <c r="E2259" s="4" t="str">
        <f>+VLOOKUP($A2259,DATOS_CAPACITACIONES!A:E,5,0)</f>
        <v>Juan Manuel Diaz, Sebastian Jaramillo</v>
      </c>
      <c r="F2259" s="4" t="str">
        <f>+VLOOKUP($A2259,DATOS_CAPACITACIONES!A:F,6,0)</f>
        <v>William Fierro</v>
      </c>
      <c r="G2259" s="4" t="str">
        <f>+VLOOKUP($A2259,DATOS_CAPACITACIONES!A:G,7,0)</f>
        <v xml:space="preserve">Finca El Pilar </v>
      </c>
      <c r="H2259" s="5">
        <f>+VLOOKUP($A2259,DATOS_CAPACITACIONES!A:H,8,0)</f>
        <v>44547</v>
      </c>
      <c r="I2259" s="4">
        <f>+VLOOKUP($A2259,DATOS_CAPACITACIONES!A:I,9,0)</f>
        <v>60</v>
      </c>
      <c r="J2259" s="2">
        <v>1123114419</v>
      </c>
      <c r="K2259" s="4">
        <f>+VLOOKUP($J2259,DATOS_PERSONAL!B:C,2,0)</f>
        <v>1059</v>
      </c>
      <c r="L2259" s="4" t="str">
        <f>+VLOOKUP($J2259,DATOS_PERSONAL!B:D,3,0)</f>
        <v>ANA MARIA</v>
      </c>
      <c r="M2259" s="4" t="str">
        <f>+VLOOKUP($J2259,DATOS_PERSONAL!B:E,4,0)</f>
        <v xml:space="preserve">ROBAYO JIMENEZ </v>
      </c>
      <c r="N2259" s="4" t="str">
        <f>+VLOOKUP($J2259,DATOS_PERSONAL!B:F,5,0)</f>
        <v>OROBERLÍN S.A.S.</v>
      </c>
      <c r="O2259" s="4">
        <f>+VLOOKUP($A2259,DATOS_CAPACITACIONES!A:N,11)</f>
        <v>26</v>
      </c>
      <c r="P2259" s="4">
        <f>+VLOOKUP($A2259,DATOS_CAPACITACIONES!A:L,12)</f>
        <v>26</v>
      </c>
      <c r="Q2259" s="3">
        <f t="shared" si="35"/>
        <v>1</v>
      </c>
    </row>
    <row r="2260" spans="1:17" ht="34.5" customHeight="1" x14ac:dyDescent="0.25">
      <c r="A2260" s="2">
        <v>90</v>
      </c>
      <c r="B2260" s="4" t="str">
        <f>+VLOOKUP($A2260,DATOS_CAPACITACIONES!A:B,2,0)</f>
        <v>Ambiental</v>
      </c>
      <c r="C2260" s="4" t="str">
        <f>+VLOOKUP($A2260,DATOS_CAPACITACIONES!A:C,3,0)</f>
        <v xml:space="preserve">Protección de fuentes hidricas y uso eficiente del agua </v>
      </c>
      <c r="D2260" s="4">
        <f>+VLOOKUP($A2260,DATOS_CAPACITACIONES!A:D,4,0)</f>
        <v>0</v>
      </c>
      <c r="E2260" s="4" t="str">
        <f>+VLOOKUP($A2260,DATOS_CAPACITACIONES!A:E,5,0)</f>
        <v>Juan Manuel Diaz, Sebastian Jaramillo</v>
      </c>
      <c r="F2260" s="4" t="str">
        <f>+VLOOKUP($A2260,DATOS_CAPACITACIONES!A:F,6,0)</f>
        <v>William Fierro</v>
      </c>
      <c r="G2260" s="4" t="str">
        <f>+VLOOKUP($A2260,DATOS_CAPACITACIONES!A:G,7,0)</f>
        <v xml:space="preserve">Finca El Pilar </v>
      </c>
      <c r="H2260" s="5">
        <f>+VLOOKUP($A2260,DATOS_CAPACITACIONES!A:H,8,0)</f>
        <v>44547</v>
      </c>
      <c r="I2260" s="4">
        <f>+VLOOKUP($A2260,DATOS_CAPACITACIONES!A:I,9,0)</f>
        <v>60</v>
      </c>
      <c r="J2260" s="2">
        <v>86053117</v>
      </c>
      <c r="K2260" s="4" t="str">
        <f>+VLOOKUP($J2260,DATOS_PERSONAL!B:C,2,0)</f>
        <v>N/A</v>
      </c>
      <c r="L2260" s="4" t="str">
        <f>+VLOOKUP($J2260,DATOS_PERSONAL!B:D,3,0)</f>
        <v xml:space="preserve"> OMAR </v>
      </c>
      <c r="M2260" s="4" t="str">
        <f>+VLOOKUP($J2260,DATOS_PERSONAL!B:E,4,0)</f>
        <v>RIVERA ESPINOSA</v>
      </c>
      <c r="N2260" s="4" t="str">
        <f>+VLOOKUP($J2260,DATOS_PERSONAL!B:F,5,0)</f>
        <v>PALMERAS CARARABO S.A.</v>
      </c>
      <c r="O2260" s="4">
        <f>+VLOOKUP($A2260,DATOS_CAPACITACIONES!A:N,11)</f>
        <v>26</v>
      </c>
      <c r="P2260" s="4">
        <f>+VLOOKUP($A2260,DATOS_CAPACITACIONES!A:L,12)</f>
        <v>26</v>
      </c>
      <c r="Q2260" s="3">
        <f t="shared" si="35"/>
        <v>1</v>
      </c>
    </row>
    <row r="2261" spans="1:17" ht="34.5" customHeight="1" x14ac:dyDescent="0.25">
      <c r="A2261" s="2">
        <v>90</v>
      </c>
      <c r="B2261" s="4" t="str">
        <f>+VLOOKUP($A2261,DATOS_CAPACITACIONES!A:B,2,0)</f>
        <v>Ambiental</v>
      </c>
      <c r="C2261" s="4" t="str">
        <f>+VLOOKUP($A2261,DATOS_CAPACITACIONES!A:C,3,0)</f>
        <v xml:space="preserve">Protección de fuentes hidricas y uso eficiente del agua </v>
      </c>
      <c r="D2261" s="4">
        <f>+VLOOKUP($A2261,DATOS_CAPACITACIONES!A:D,4,0)</f>
        <v>0</v>
      </c>
      <c r="E2261" s="4" t="str">
        <f>+VLOOKUP($A2261,DATOS_CAPACITACIONES!A:E,5,0)</f>
        <v>Juan Manuel Diaz, Sebastian Jaramillo</v>
      </c>
      <c r="F2261" s="4" t="str">
        <f>+VLOOKUP($A2261,DATOS_CAPACITACIONES!A:F,6,0)</f>
        <v>William Fierro</v>
      </c>
      <c r="G2261" s="4" t="str">
        <f>+VLOOKUP($A2261,DATOS_CAPACITACIONES!A:G,7,0)</f>
        <v xml:space="preserve">Finca El Pilar </v>
      </c>
      <c r="H2261" s="5">
        <f>+VLOOKUP($A2261,DATOS_CAPACITACIONES!A:H,8,0)</f>
        <v>44547</v>
      </c>
      <c r="I2261" s="4">
        <f>+VLOOKUP($A2261,DATOS_CAPACITACIONES!A:I,9,0)</f>
        <v>60</v>
      </c>
      <c r="J2261" s="2">
        <v>40411297</v>
      </c>
      <c r="K2261" s="4">
        <f>+VLOOKUP($J2261,DATOS_PERSONAL!B:C,2,0)</f>
        <v>1015</v>
      </c>
      <c r="L2261" s="4" t="str">
        <f>+VLOOKUP($J2261,DATOS_PERSONAL!B:D,3,0)</f>
        <v xml:space="preserve"> ANGELICA YOHANA</v>
      </c>
      <c r="M2261" s="4" t="str">
        <f>+VLOOKUP($J2261,DATOS_PERSONAL!B:E,4,0)</f>
        <v>RINCON</v>
      </c>
      <c r="N2261" s="4" t="str">
        <f>+VLOOKUP($J2261,DATOS_PERSONAL!B:F,5,0)</f>
        <v>OROBERLÍN S.A.S.</v>
      </c>
      <c r="O2261" s="4">
        <f>+VLOOKUP($A2261,DATOS_CAPACITACIONES!A:N,11)</f>
        <v>26</v>
      </c>
      <c r="P2261" s="4">
        <f>+VLOOKUP($A2261,DATOS_CAPACITACIONES!A:L,12)</f>
        <v>26</v>
      </c>
      <c r="Q2261" s="3">
        <f t="shared" si="35"/>
        <v>1</v>
      </c>
    </row>
    <row r="2262" spans="1:17" ht="34.5" customHeight="1" x14ac:dyDescent="0.25">
      <c r="A2262" s="2">
        <v>90</v>
      </c>
      <c r="B2262" s="4" t="str">
        <f>+VLOOKUP($A2262,DATOS_CAPACITACIONES!A:B,2,0)</f>
        <v>Ambiental</v>
      </c>
      <c r="C2262" s="4" t="str">
        <f>+VLOOKUP($A2262,DATOS_CAPACITACIONES!A:C,3,0)</f>
        <v xml:space="preserve">Protección de fuentes hidricas y uso eficiente del agua </v>
      </c>
      <c r="D2262" s="4">
        <f>+VLOOKUP($A2262,DATOS_CAPACITACIONES!A:D,4,0)</f>
        <v>0</v>
      </c>
      <c r="E2262" s="4" t="str">
        <f>+VLOOKUP($A2262,DATOS_CAPACITACIONES!A:E,5,0)</f>
        <v>Juan Manuel Diaz, Sebastian Jaramillo</v>
      </c>
      <c r="F2262" s="4" t="str">
        <f>+VLOOKUP($A2262,DATOS_CAPACITACIONES!A:F,6,0)</f>
        <v>William Fierro</v>
      </c>
      <c r="G2262" s="4" t="str">
        <f>+VLOOKUP($A2262,DATOS_CAPACITACIONES!A:G,7,0)</f>
        <v xml:space="preserve">Finca El Pilar </v>
      </c>
      <c r="H2262" s="5">
        <f>+VLOOKUP($A2262,DATOS_CAPACITACIONES!A:H,8,0)</f>
        <v>44547</v>
      </c>
      <c r="I2262" s="4">
        <f>+VLOOKUP($A2262,DATOS_CAPACITACIONES!A:I,9,0)</f>
        <v>60</v>
      </c>
      <c r="J2262" s="2">
        <v>40328103</v>
      </c>
      <c r="K2262" s="4">
        <f>+VLOOKUP($J2262,DATOS_PERSONAL!B:C,2,0)</f>
        <v>1030</v>
      </c>
      <c r="L2262" s="4" t="str">
        <f>+VLOOKUP($J2262,DATOS_PERSONAL!B:D,3,0)</f>
        <v>DORYS ADRIANA</v>
      </c>
      <c r="M2262" s="4" t="str">
        <f>+VLOOKUP($J2262,DATOS_PERSONAL!B:E,4,0)</f>
        <v xml:space="preserve">MORENO SANCHEZ </v>
      </c>
      <c r="N2262" s="4" t="str">
        <f>+VLOOKUP($J2262,DATOS_PERSONAL!B:F,5,0)</f>
        <v>OROBERLÍN S.A.S.</v>
      </c>
      <c r="O2262" s="4">
        <f>+VLOOKUP($A2262,DATOS_CAPACITACIONES!A:N,11)</f>
        <v>26</v>
      </c>
      <c r="P2262" s="4">
        <f>+VLOOKUP($A2262,DATOS_CAPACITACIONES!A:L,12)</f>
        <v>26</v>
      </c>
      <c r="Q2262" s="3">
        <f t="shared" si="35"/>
        <v>1</v>
      </c>
    </row>
    <row r="2263" spans="1:17" ht="34.5" customHeight="1" x14ac:dyDescent="0.25">
      <c r="A2263" s="2">
        <v>90</v>
      </c>
      <c r="B2263" s="4" t="str">
        <f>+VLOOKUP($A2263,DATOS_CAPACITACIONES!A:B,2,0)</f>
        <v>Ambiental</v>
      </c>
      <c r="C2263" s="4" t="str">
        <f>+VLOOKUP($A2263,DATOS_CAPACITACIONES!A:C,3,0)</f>
        <v xml:space="preserve">Protección de fuentes hidricas y uso eficiente del agua </v>
      </c>
      <c r="D2263" s="4">
        <f>+VLOOKUP($A2263,DATOS_CAPACITACIONES!A:D,4,0)</f>
        <v>0</v>
      </c>
      <c r="E2263" s="4" t="str">
        <f>+VLOOKUP($A2263,DATOS_CAPACITACIONES!A:E,5,0)</f>
        <v>Juan Manuel Diaz, Sebastian Jaramillo</v>
      </c>
      <c r="F2263" s="4" t="str">
        <f>+VLOOKUP($A2263,DATOS_CAPACITACIONES!A:F,6,0)</f>
        <v>William Fierro</v>
      </c>
      <c r="G2263" s="4" t="str">
        <f>+VLOOKUP($A2263,DATOS_CAPACITACIONES!A:G,7,0)</f>
        <v xml:space="preserve">Finca El Pilar </v>
      </c>
      <c r="H2263" s="5">
        <f>+VLOOKUP($A2263,DATOS_CAPACITACIONES!A:H,8,0)</f>
        <v>44547</v>
      </c>
      <c r="I2263" s="4">
        <f>+VLOOKUP($A2263,DATOS_CAPACITACIONES!A:I,9,0)</f>
        <v>60</v>
      </c>
      <c r="J2263" s="2">
        <v>40404467</v>
      </c>
      <c r="K2263" s="4">
        <f>+VLOOKUP($J2263,DATOS_PERSONAL!B:C,2,0)</f>
        <v>1029</v>
      </c>
      <c r="L2263" s="4" t="str">
        <f>+VLOOKUP($J2263,DATOS_PERSONAL!B:D,3,0)</f>
        <v>BLANCA MARINELLA</v>
      </c>
      <c r="M2263" s="4" t="str">
        <f>+VLOOKUP($J2263,DATOS_PERSONAL!B:E,4,0)</f>
        <v xml:space="preserve">MORENO SANCHEZ </v>
      </c>
      <c r="N2263" s="4" t="str">
        <f>+VLOOKUP($J2263,DATOS_PERSONAL!B:F,5,0)</f>
        <v>OROBERLÍN S.A.S.</v>
      </c>
      <c r="O2263" s="4">
        <f>+VLOOKUP($A2263,DATOS_CAPACITACIONES!A:N,11)</f>
        <v>26</v>
      </c>
      <c r="P2263" s="4">
        <f>+VLOOKUP($A2263,DATOS_CAPACITACIONES!A:L,12)</f>
        <v>26</v>
      </c>
      <c r="Q2263" s="3">
        <f t="shared" si="35"/>
        <v>1</v>
      </c>
    </row>
    <row r="2264" spans="1:17" ht="34.5" customHeight="1" x14ac:dyDescent="0.25">
      <c r="A2264" s="2">
        <v>90</v>
      </c>
      <c r="B2264" s="4" t="str">
        <f>+VLOOKUP($A2264,DATOS_CAPACITACIONES!A:B,2,0)</f>
        <v>Ambiental</v>
      </c>
      <c r="C2264" s="4" t="str">
        <f>+VLOOKUP($A2264,DATOS_CAPACITACIONES!A:C,3,0)</f>
        <v xml:space="preserve">Protección de fuentes hidricas y uso eficiente del agua </v>
      </c>
      <c r="D2264" s="4">
        <f>+VLOOKUP($A2264,DATOS_CAPACITACIONES!A:D,4,0)</f>
        <v>0</v>
      </c>
      <c r="E2264" s="4" t="str">
        <f>+VLOOKUP($A2264,DATOS_CAPACITACIONES!A:E,5,0)</f>
        <v>Juan Manuel Diaz, Sebastian Jaramillo</v>
      </c>
      <c r="F2264" s="4" t="str">
        <f>+VLOOKUP($A2264,DATOS_CAPACITACIONES!A:F,6,0)</f>
        <v>William Fierro</v>
      </c>
      <c r="G2264" s="4" t="str">
        <f>+VLOOKUP($A2264,DATOS_CAPACITACIONES!A:G,7,0)</f>
        <v xml:space="preserve">Finca El Pilar </v>
      </c>
      <c r="H2264" s="5">
        <f>+VLOOKUP($A2264,DATOS_CAPACITACIONES!A:H,8,0)</f>
        <v>44547</v>
      </c>
      <c r="I2264" s="4">
        <f>+VLOOKUP($A2264,DATOS_CAPACITACIONES!A:I,9,0)</f>
        <v>60</v>
      </c>
      <c r="J2264" s="2">
        <v>40326125</v>
      </c>
      <c r="K2264" s="4">
        <f>+VLOOKUP($J2264,DATOS_PERSONAL!B:C,2,0)</f>
        <v>1129</v>
      </c>
      <c r="L2264" s="4" t="str">
        <f>+VLOOKUP($J2264,DATOS_PERSONAL!B:D,3,0)</f>
        <v>LILIANA ANDREA</v>
      </c>
      <c r="M2264" s="4" t="str">
        <f>+VLOOKUP($J2264,DATOS_PERSONAL!B:E,4,0)</f>
        <v xml:space="preserve">MORENO NARVAEZ </v>
      </c>
      <c r="N2264" s="4" t="str">
        <f>+VLOOKUP($J2264,DATOS_PERSONAL!B:F,5,0)</f>
        <v>OROBERLÍN S.A.S.</v>
      </c>
      <c r="O2264" s="4">
        <f>+VLOOKUP($A2264,DATOS_CAPACITACIONES!A:N,11)</f>
        <v>26</v>
      </c>
      <c r="P2264" s="4">
        <f>+VLOOKUP($A2264,DATOS_CAPACITACIONES!A:L,12)</f>
        <v>26</v>
      </c>
      <c r="Q2264" s="3">
        <f t="shared" si="35"/>
        <v>1</v>
      </c>
    </row>
    <row r="2265" spans="1:17" ht="34.5" customHeight="1" x14ac:dyDescent="0.25">
      <c r="A2265" s="2">
        <v>90</v>
      </c>
      <c r="B2265" s="4" t="str">
        <f>+VLOOKUP($A2265,DATOS_CAPACITACIONES!A:B,2,0)</f>
        <v>Ambiental</v>
      </c>
      <c r="C2265" s="4" t="str">
        <f>+VLOOKUP($A2265,DATOS_CAPACITACIONES!A:C,3,0)</f>
        <v xml:space="preserve">Protección de fuentes hidricas y uso eficiente del agua </v>
      </c>
      <c r="D2265" s="4">
        <f>+VLOOKUP($A2265,DATOS_CAPACITACIONES!A:D,4,0)</f>
        <v>0</v>
      </c>
      <c r="E2265" s="4" t="str">
        <f>+VLOOKUP($A2265,DATOS_CAPACITACIONES!A:E,5,0)</f>
        <v>Juan Manuel Diaz, Sebastian Jaramillo</v>
      </c>
      <c r="F2265" s="4" t="str">
        <f>+VLOOKUP($A2265,DATOS_CAPACITACIONES!A:F,6,0)</f>
        <v>William Fierro</v>
      </c>
      <c r="G2265" s="4" t="str">
        <f>+VLOOKUP($A2265,DATOS_CAPACITACIONES!A:G,7,0)</f>
        <v xml:space="preserve">Finca El Pilar </v>
      </c>
      <c r="H2265" s="5">
        <f>+VLOOKUP($A2265,DATOS_CAPACITACIONES!A:H,8,0)</f>
        <v>44547</v>
      </c>
      <c r="I2265" s="4">
        <f>+VLOOKUP($A2265,DATOS_CAPACITACIONES!A:I,9,0)</f>
        <v>60</v>
      </c>
      <c r="J2265" s="2">
        <v>1121910483</v>
      </c>
      <c r="K2265" s="4">
        <f>+VLOOKUP($J2265,DATOS_PERSONAL!B:C,2,0)</f>
        <v>1538</v>
      </c>
      <c r="L2265" s="4" t="str">
        <f>+VLOOKUP($J2265,DATOS_PERSONAL!B:D,3,0)</f>
        <v>ADRIANA</v>
      </c>
      <c r="M2265" s="4" t="str">
        <f>+VLOOKUP($J2265,DATOS_PERSONAL!B:E,4,0)</f>
        <v xml:space="preserve">JARAMILLO OVALLE </v>
      </c>
      <c r="N2265" s="4" t="str">
        <f>+VLOOKUP($J2265,DATOS_PERSONAL!B:F,5,0)</f>
        <v>OROBERLÍN S.A.S.</v>
      </c>
      <c r="O2265" s="4">
        <f>+VLOOKUP($A2265,DATOS_CAPACITACIONES!A:N,11)</f>
        <v>26</v>
      </c>
      <c r="P2265" s="4">
        <f>+VLOOKUP($A2265,DATOS_CAPACITACIONES!A:L,12)</f>
        <v>26</v>
      </c>
      <c r="Q2265" s="3">
        <f t="shared" si="35"/>
        <v>1</v>
      </c>
    </row>
    <row r="2266" spans="1:17" ht="34.5" customHeight="1" x14ac:dyDescent="0.25">
      <c r="A2266" s="2">
        <v>90</v>
      </c>
      <c r="B2266" s="4" t="str">
        <f>+VLOOKUP($A2266,DATOS_CAPACITACIONES!A:B,2,0)</f>
        <v>Ambiental</v>
      </c>
      <c r="C2266" s="4" t="str">
        <f>+VLOOKUP($A2266,DATOS_CAPACITACIONES!A:C,3,0)</f>
        <v xml:space="preserve">Protección de fuentes hidricas y uso eficiente del agua </v>
      </c>
      <c r="D2266" s="4">
        <f>+VLOOKUP($A2266,DATOS_CAPACITACIONES!A:D,4,0)</f>
        <v>0</v>
      </c>
      <c r="E2266" s="4" t="str">
        <f>+VLOOKUP($A2266,DATOS_CAPACITACIONES!A:E,5,0)</f>
        <v>Juan Manuel Diaz, Sebastian Jaramillo</v>
      </c>
      <c r="F2266" s="4" t="str">
        <f>+VLOOKUP($A2266,DATOS_CAPACITACIONES!A:F,6,0)</f>
        <v>William Fierro</v>
      </c>
      <c r="G2266" s="4" t="str">
        <f>+VLOOKUP($A2266,DATOS_CAPACITACIONES!A:G,7,0)</f>
        <v xml:space="preserve">Finca El Pilar </v>
      </c>
      <c r="H2266" s="5">
        <f>+VLOOKUP($A2266,DATOS_CAPACITACIONES!A:H,8,0)</f>
        <v>44547</v>
      </c>
      <c r="I2266" s="4">
        <f>+VLOOKUP($A2266,DATOS_CAPACITACIONES!A:I,9,0)</f>
        <v>60</v>
      </c>
      <c r="J2266" s="2">
        <v>1121911429</v>
      </c>
      <c r="K2266" s="4">
        <f>+VLOOKUP($J2266,DATOS_PERSONAL!B:C,2,0)</f>
        <v>1037</v>
      </c>
      <c r="L2266" s="4" t="str">
        <f>+VLOOKUP($J2266,DATOS_PERSONAL!B:D,3,0)</f>
        <v>JYMMY ALEXANDER</v>
      </c>
      <c r="M2266" s="4" t="str">
        <f>+VLOOKUP($J2266,DATOS_PERSONAL!B:E,4,0)</f>
        <v xml:space="preserve">HERNANDEZ MORENO  </v>
      </c>
      <c r="N2266" s="4" t="str">
        <f>+VLOOKUP($J2266,DATOS_PERSONAL!B:F,5,0)</f>
        <v>OROBERLÍN S.A.S.</v>
      </c>
      <c r="O2266" s="4">
        <f>+VLOOKUP($A2266,DATOS_CAPACITACIONES!A:N,11)</f>
        <v>26</v>
      </c>
      <c r="P2266" s="4">
        <f>+VLOOKUP($A2266,DATOS_CAPACITACIONES!A:L,12)</f>
        <v>26</v>
      </c>
      <c r="Q2266" s="3">
        <f t="shared" si="35"/>
        <v>1</v>
      </c>
    </row>
    <row r="2267" spans="1:17" ht="34.5" customHeight="1" x14ac:dyDescent="0.25">
      <c r="A2267" s="2">
        <v>90</v>
      </c>
      <c r="B2267" s="4" t="str">
        <f>+VLOOKUP($A2267,DATOS_CAPACITACIONES!A:B,2,0)</f>
        <v>Ambiental</v>
      </c>
      <c r="C2267" s="4" t="str">
        <f>+VLOOKUP($A2267,DATOS_CAPACITACIONES!A:C,3,0)</f>
        <v xml:space="preserve">Protección de fuentes hidricas y uso eficiente del agua </v>
      </c>
      <c r="D2267" s="4">
        <f>+VLOOKUP($A2267,DATOS_CAPACITACIONES!A:D,4,0)</f>
        <v>0</v>
      </c>
      <c r="E2267" s="4" t="str">
        <f>+VLOOKUP($A2267,DATOS_CAPACITACIONES!A:E,5,0)</f>
        <v>Juan Manuel Diaz, Sebastian Jaramillo</v>
      </c>
      <c r="F2267" s="4" t="str">
        <f>+VLOOKUP($A2267,DATOS_CAPACITACIONES!A:F,6,0)</f>
        <v>William Fierro</v>
      </c>
      <c r="G2267" s="4" t="str">
        <f>+VLOOKUP($A2267,DATOS_CAPACITACIONES!A:G,7,0)</f>
        <v xml:space="preserve">Finca El Pilar </v>
      </c>
      <c r="H2267" s="5">
        <f>+VLOOKUP($A2267,DATOS_CAPACITACIONES!A:H,8,0)</f>
        <v>44547</v>
      </c>
      <c r="I2267" s="4">
        <f>+VLOOKUP($A2267,DATOS_CAPACITACIONES!A:I,9,0)</f>
        <v>60</v>
      </c>
      <c r="J2267" s="2">
        <v>1007329990</v>
      </c>
      <c r="K2267" s="4">
        <f>+VLOOKUP($J2267,DATOS_PERSONAL!B:C,2,0)</f>
        <v>1101</v>
      </c>
      <c r="L2267" s="4" t="str">
        <f>+VLOOKUP($J2267,DATOS_PERSONAL!B:D,3,0)</f>
        <v>ADRIANA</v>
      </c>
      <c r="M2267" s="4" t="str">
        <f>+VLOOKUP($J2267,DATOS_PERSONAL!B:E,4,0)</f>
        <v xml:space="preserve">HERNANDEZ LONDOÑO </v>
      </c>
      <c r="N2267" s="4" t="str">
        <f>+VLOOKUP($J2267,DATOS_PERSONAL!B:F,5,0)</f>
        <v>OROBERLÍN S.A.S.</v>
      </c>
      <c r="O2267" s="4">
        <f>+VLOOKUP($A2267,DATOS_CAPACITACIONES!A:N,11)</f>
        <v>26</v>
      </c>
      <c r="P2267" s="4">
        <f>+VLOOKUP($A2267,DATOS_CAPACITACIONES!A:L,12)</f>
        <v>26</v>
      </c>
      <c r="Q2267" s="3">
        <f t="shared" si="35"/>
        <v>1</v>
      </c>
    </row>
    <row r="2268" spans="1:17" ht="34.5" customHeight="1" x14ac:dyDescent="0.25">
      <c r="A2268" s="2">
        <v>90</v>
      </c>
      <c r="B2268" s="4" t="str">
        <f>+VLOOKUP($A2268,DATOS_CAPACITACIONES!A:B,2,0)</f>
        <v>Ambiental</v>
      </c>
      <c r="C2268" s="4" t="str">
        <f>+VLOOKUP($A2268,DATOS_CAPACITACIONES!A:C,3,0)</f>
        <v xml:space="preserve">Protección de fuentes hidricas y uso eficiente del agua </v>
      </c>
      <c r="D2268" s="4">
        <f>+VLOOKUP($A2268,DATOS_CAPACITACIONES!A:D,4,0)</f>
        <v>0</v>
      </c>
      <c r="E2268" s="4" t="str">
        <f>+VLOOKUP($A2268,DATOS_CAPACITACIONES!A:E,5,0)</f>
        <v>Juan Manuel Diaz, Sebastian Jaramillo</v>
      </c>
      <c r="F2268" s="4" t="str">
        <f>+VLOOKUP($A2268,DATOS_CAPACITACIONES!A:F,6,0)</f>
        <v>William Fierro</v>
      </c>
      <c r="G2268" s="4" t="str">
        <f>+VLOOKUP($A2268,DATOS_CAPACITACIONES!A:G,7,0)</f>
        <v xml:space="preserve">Finca El Pilar </v>
      </c>
      <c r="H2268" s="5">
        <f>+VLOOKUP($A2268,DATOS_CAPACITACIONES!A:H,8,0)</f>
        <v>44547</v>
      </c>
      <c r="I2268" s="4">
        <f>+VLOOKUP($A2268,DATOS_CAPACITACIONES!A:I,9,0)</f>
        <v>60</v>
      </c>
      <c r="J2268" s="2">
        <v>86059628</v>
      </c>
      <c r="K2268" s="4" t="str">
        <f>+VLOOKUP($J2268,DATOS_PERSONAL!B:C,2,0)</f>
        <v>N/A</v>
      </c>
      <c r="L2268" s="4" t="str">
        <f>+VLOOKUP($J2268,DATOS_PERSONAL!B:D,3,0)</f>
        <v xml:space="preserve"> GEDMAN</v>
      </c>
      <c r="M2268" s="4" t="str">
        <f>+VLOOKUP($J2268,DATOS_PERSONAL!B:E,4,0)</f>
        <v>HERNANDEZ ALVARADO</v>
      </c>
      <c r="N2268" s="4" t="str">
        <f>+VLOOKUP($J2268,DATOS_PERSONAL!B:F,5,0)</f>
        <v>PALMERAS CARARABO S.A.</v>
      </c>
      <c r="O2268" s="4">
        <f>+VLOOKUP($A2268,DATOS_CAPACITACIONES!A:N,11)</f>
        <v>26</v>
      </c>
      <c r="P2268" s="4">
        <f>+VLOOKUP($A2268,DATOS_CAPACITACIONES!A:L,12)</f>
        <v>26</v>
      </c>
      <c r="Q2268" s="3">
        <f t="shared" si="35"/>
        <v>1</v>
      </c>
    </row>
    <row r="2269" spans="1:17" ht="34.5" customHeight="1" x14ac:dyDescent="0.25">
      <c r="A2269" s="2">
        <v>90</v>
      </c>
      <c r="B2269" s="4" t="str">
        <f>+VLOOKUP($A2269,DATOS_CAPACITACIONES!A:B,2,0)</f>
        <v>Ambiental</v>
      </c>
      <c r="C2269" s="4" t="str">
        <f>+VLOOKUP($A2269,DATOS_CAPACITACIONES!A:C,3,0)</f>
        <v xml:space="preserve">Protección de fuentes hidricas y uso eficiente del agua </v>
      </c>
      <c r="D2269" s="4">
        <f>+VLOOKUP($A2269,DATOS_CAPACITACIONES!A:D,4,0)</f>
        <v>0</v>
      </c>
      <c r="E2269" s="4" t="str">
        <f>+VLOOKUP($A2269,DATOS_CAPACITACIONES!A:E,5,0)</f>
        <v>Juan Manuel Diaz, Sebastian Jaramillo</v>
      </c>
      <c r="F2269" s="4" t="str">
        <f>+VLOOKUP($A2269,DATOS_CAPACITACIONES!A:F,6,0)</f>
        <v>William Fierro</v>
      </c>
      <c r="G2269" s="4" t="str">
        <f>+VLOOKUP($A2269,DATOS_CAPACITACIONES!A:G,7,0)</f>
        <v xml:space="preserve">Finca El Pilar </v>
      </c>
      <c r="H2269" s="5">
        <f>+VLOOKUP($A2269,DATOS_CAPACITACIONES!A:H,8,0)</f>
        <v>44547</v>
      </c>
      <c r="I2269" s="4">
        <f>+VLOOKUP($A2269,DATOS_CAPACITACIONES!A:I,9,0)</f>
        <v>60</v>
      </c>
      <c r="J2269" s="2">
        <v>31536041</v>
      </c>
      <c r="K2269" s="4">
        <f>+VLOOKUP($J2269,DATOS_PERSONAL!B:C,2,0)</f>
        <v>1101</v>
      </c>
      <c r="L2269" s="4" t="str">
        <f>+VLOOKUP($J2269,DATOS_PERSONAL!B:D,3,0)</f>
        <v>ZAMIRNA</v>
      </c>
      <c r="M2269" s="4" t="str">
        <f>+VLOOKUP($J2269,DATOS_PERSONAL!B:E,4,0)</f>
        <v xml:space="preserve">GUERRERO AGUILAR </v>
      </c>
      <c r="N2269" s="4" t="str">
        <f>+VLOOKUP($J2269,DATOS_PERSONAL!B:F,5,0)</f>
        <v>OROBERLÍN S.A.S.</v>
      </c>
      <c r="O2269" s="4">
        <f>+VLOOKUP($A2269,DATOS_CAPACITACIONES!A:N,11)</f>
        <v>26</v>
      </c>
      <c r="P2269" s="4">
        <f>+VLOOKUP($A2269,DATOS_CAPACITACIONES!A:L,12)</f>
        <v>26</v>
      </c>
      <c r="Q2269" s="3">
        <f t="shared" si="35"/>
        <v>1</v>
      </c>
    </row>
    <row r="2270" spans="1:17" ht="34.5" customHeight="1" x14ac:dyDescent="0.25">
      <c r="A2270" s="2">
        <v>90</v>
      </c>
      <c r="B2270" s="4" t="str">
        <f>+VLOOKUP($A2270,DATOS_CAPACITACIONES!A:B,2,0)</f>
        <v>Ambiental</v>
      </c>
      <c r="C2270" s="4" t="str">
        <f>+VLOOKUP($A2270,DATOS_CAPACITACIONES!A:C,3,0)</f>
        <v xml:space="preserve">Protección de fuentes hidricas y uso eficiente del agua </v>
      </c>
      <c r="D2270" s="4">
        <f>+VLOOKUP($A2270,DATOS_CAPACITACIONES!A:D,4,0)</f>
        <v>0</v>
      </c>
      <c r="E2270" s="4" t="str">
        <f>+VLOOKUP($A2270,DATOS_CAPACITACIONES!A:E,5,0)</f>
        <v>Juan Manuel Diaz, Sebastian Jaramillo</v>
      </c>
      <c r="F2270" s="4" t="str">
        <f>+VLOOKUP($A2270,DATOS_CAPACITACIONES!A:F,6,0)</f>
        <v>William Fierro</v>
      </c>
      <c r="G2270" s="4" t="str">
        <f>+VLOOKUP($A2270,DATOS_CAPACITACIONES!A:G,7,0)</f>
        <v xml:space="preserve">Finca El Pilar </v>
      </c>
      <c r="H2270" s="5">
        <f>+VLOOKUP($A2270,DATOS_CAPACITACIONES!A:H,8,0)</f>
        <v>44547</v>
      </c>
      <c r="I2270" s="4">
        <f>+VLOOKUP($A2270,DATOS_CAPACITACIONES!A:I,9,0)</f>
        <v>60</v>
      </c>
      <c r="J2270" s="2">
        <v>1121952333</v>
      </c>
      <c r="K2270" s="4">
        <f>+VLOOKUP($J2270,DATOS_PERSONAL!B:C,2,0)</f>
        <v>1480</v>
      </c>
      <c r="L2270" s="4" t="str">
        <f>+VLOOKUP($J2270,DATOS_PERSONAL!B:D,3,0)</f>
        <v>DANNY ALEJANDRA</v>
      </c>
      <c r="M2270" s="4" t="str">
        <f>+VLOOKUP($J2270,DATOS_PERSONAL!B:E,4,0)</f>
        <v xml:space="preserve">GONZALEZ </v>
      </c>
      <c r="N2270" s="4" t="str">
        <f>+VLOOKUP($J2270,DATOS_PERSONAL!B:F,5,0)</f>
        <v>OROBERLÍN S.A.S.</v>
      </c>
      <c r="O2270" s="4">
        <f>+VLOOKUP($A2270,DATOS_CAPACITACIONES!A:N,11)</f>
        <v>26</v>
      </c>
      <c r="P2270" s="4">
        <f>+VLOOKUP($A2270,DATOS_CAPACITACIONES!A:L,12)</f>
        <v>26</v>
      </c>
      <c r="Q2270" s="3">
        <f t="shared" si="35"/>
        <v>1</v>
      </c>
    </row>
    <row r="2271" spans="1:17" ht="34.5" customHeight="1" x14ac:dyDescent="0.25">
      <c r="A2271" s="2">
        <v>90</v>
      </c>
      <c r="B2271" s="4" t="str">
        <f>+VLOOKUP($A2271,DATOS_CAPACITACIONES!A:B,2,0)</f>
        <v>Ambiental</v>
      </c>
      <c r="C2271" s="4" t="str">
        <f>+VLOOKUP($A2271,DATOS_CAPACITACIONES!A:C,3,0)</f>
        <v xml:space="preserve">Protección de fuentes hidricas y uso eficiente del agua </v>
      </c>
      <c r="D2271" s="4">
        <f>+VLOOKUP($A2271,DATOS_CAPACITACIONES!A:D,4,0)</f>
        <v>0</v>
      </c>
      <c r="E2271" s="4" t="str">
        <f>+VLOOKUP($A2271,DATOS_CAPACITACIONES!A:E,5,0)</f>
        <v>Juan Manuel Diaz, Sebastian Jaramillo</v>
      </c>
      <c r="F2271" s="4" t="str">
        <f>+VLOOKUP($A2271,DATOS_CAPACITACIONES!A:F,6,0)</f>
        <v>William Fierro</v>
      </c>
      <c r="G2271" s="4" t="str">
        <f>+VLOOKUP($A2271,DATOS_CAPACITACIONES!A:G,7,0)</f>
        <v xml:space="preserve">Finca El Pilar </v>
      </c>
      <c r="H2271" s="5">
        <f>+VLOOKUP($A2271,DATOS_CAPACITACIONES!A:H,8,0)</f>
        <v>44547</v>
      </c>
      <c r="I2271" s="4">
        <f>+VLOOKUP($A2271,DATOS_CAPACITACIONES!A:I,9,0)</f>
        <v>60</v>
      </c>
      <c r="J2271" s="2">
        <v>1121910048</v>
      </c>
      <c r="K2271" s="4" t="str">
        <f>+VLOOKUP($J2271,DATOS_PERSONAL!B:C,2,0)</f>
        <v>N/A</v>
      </c>
      <c r="L2271" s="4" t="str">
        <f>+VLOOKUP($J2271,DATOS_PERSONAL!B:D,3,0)</f>
        <v xml:space="preserve"> DEISY TATIANA</v>
      </c>
      <c r="M2271" s="4" t="str">
        <f>+VLOOKUP($J2271,DATOS_PERSONAL!B:E,4,0)</f>
        <v>DUARTE MORENO</v>
      </c>
      <c r="N2271" s="4" t="str">
        <f>+VLOOKUP($J2271,DATOS_PERSONAL!B:F,5,0)</f>
        <v>PALMERAS CARARABO S.A.</v>
      </c>
      <c r="O2271" s="4">
        <f>+VLOOKUP($A2271,DATOS_CAPACITACIONES!A:N,11)</f>
        <v>26</v>
      </c>
      <c r="P2271" s="4">
        <f>+VLOOKUP($A2271,DATOS_CAPACITACIONES!A:L,12)</f>
        <v>26</v>
      </c>
      <c r="Q2271" s="3">
        <f t="shared" si="35"/>
        <v>1</v>
      </c>
    </row>
    <row r="2272" spans="1:17" ht="34.5" customHeight="1" x14ac:dyDescent="0.25">
      <c r="A2272" s="2">
        <v>90</v>
      </c>
      <c r="B2272" s="4" t="str">
        <f>+VLOOKUP($A2272,DATOS_CAPACITACIONES!A:B,2,0)</f>
        <v>Ambiental</v>
      </c>
      <c r="C2272" s="4" t="str">
        <f>+VLOOKUP($A2272,DATOS_CAPACITACIONES!A:C,3,0)</f>
        <v xml:space="preserve">Protección de fuentes hidricas y uso eficiente del agua </v>
      </c>
      <c r="D2272" s="4">
        <f>+VLOOKUP($A2272,DATOS_CAPACITACIONES!A:D,4,0)</f>
        <v>0</v>
      </c>
      <c r="E2272" s="4" t="str">
        <f>+VLOOKUP($A2272,DATOS_CAPACITACIONES!A:E,5,0)</f>
        <v>Juan Manuel Diaz, Sebastian Jaramillo</v>
      </c>
      <c r="F2272" s="4" t="str">
        <f>+VLOOKUP($A2272,DATOS_CAPACITACIONES!A:F,6,0)</f>
        <v>William Fierro</v>
      </c>
      <c r="G2272" s="4" t="str">
        <f>+VLOOKUP($A2272,DATOS_CAPACITACIONES!A:G,7,0)</f>
        <v xml:space="preserve">Finca El Pilar </v>
      </c>
      <c r="H2272" s="5">
        <f>+VLOOKUP($A2272,DATOS_CAPACITACIONES!A:H,8,0)</f>
        <v>44547</v>
      </c>
      <c r="I2272" s="4">
        <f>+VLOOKUP($A2272,DATOS_CAPACITACIONES!A:I,9,0)</f>
        <v>60</v>
      </c>
      <c r="J2272" s="2">
        <v>1007057960</v>
      </c>
      <c r="K2272" s="4" t="str">
        <f>+VLOOKUP($J2272,DATOS_PERSONAL!B:C,2,0)</f>
        <v>N/A</v>
      </c>
      <c r="L2272" s="4" t="str">
        <f>+VLOOKUP($J2272,DATOS_PERSONAL!B:D,3,0)</f>
        <v>WILSON ANDRES</v>
      </c>
      <c r="M2272" s="4" t="str">
        <f>+VLOOKUP($J2272,DATOS_PERSONAL!B:E,4,0)</f>
        <v>DIAZ BERNAL</v>
      </c>
      <c r="N2272" s="4" t="str">
        <f>+VLOOKUP($J2272,DATOS_PERSONAL!B:F,5,0)</f>
        <v>PALMERAS CARARABO S.A.</v>
      </c>
      <c r="O2272" s="4">
        <f>+VLOOKUP($A2272,DATOS_CAPACITACIONES!A:N,11)</f>
        <v>26</v>
      </c>
      <c r="P2272" s="4">
        <f>+VLOOKUP($A2272,DATOS_CAPACITACIONES!A:L,12)</f>
        <v>26</v>
      </c>
      <c r="Q2272" s="3">
        <f t="shared" si="35"/>
        <v>1</v>
      </c>
    </row>
    <row r="2273" spans="1:17" ht="34.5" customHeight="1" x14ac:dyDescent="0.25">
      <c r="A2273" s="2">
        <v>90</v>
      </c>
      <c r="B2273" s="4" t="str">
        <f>+VLOOKUP($A2273,DATOS_CAPACITACIONES!A:B,2,0)</f>
        <v>Ambiental</v>
      </c>
      <c r="C2273" s="4" t="str">
        <f>+VLOOKUP($A2273,DATOS_CAPACITACIONES!A:C,3,0)</f>
        <v xml:space="preserve">Protección de fuentes hidricas y uso eficiente del agua </v>
      </c>
      <c r="D2273" s="4">
        <f>+VLOOKUP($A2273,DATOS_CAPACITACIONES!A:D,4,0)</f>
        <v>0</v>
      </c>
      <c r="E2273" s="4" t="str">
        <f>+VLOOKUP($A2273,DATOS_CAPACITACIONES!A:E,5,0)</f>
        <v>Juan Manuel Diaz, Sebastian Jaramillo</v>
      </c>
      <c r="F2273" s="4" t="str">
        <f>+VLOOKUP($A2273,DATOS_CAPACITACIONES!A:F,6,0)</f>
        <v>William Fierro</v>
      </c>
      <c r="G2273" s="4" t="str">
        <f>+VLOOKUP($A2273,DATOS_CAPACITACIONES!A:G,7,0)</f>
        <v xml:space="preserve">Finca El Pilar </v>
      </c>
      <c r="H2273" s="5">
        <f>+VLOOKUP($A2273,DATOS_CAPACITACIONES!A:H,8,0)</f>
        <v>44547</v>
      </c>
      <c r="I2273" s="4">
        <f>+VLOOKUP($A2273,DATOS_CAPACITACIONES!A:I,9,0)</f>
        <v>60</v>
      </c>
      <c r="J2273" s="2">
        <v>1109411143</v>
      </c>
      <c r="K2273" s="4">
        <f>+VLOOKUP($J2273,DATOS_PERSONAL!B:C,2,0)</f>
        <v>1477</v>
      </c>
      <c r="L2273" s="4" t="str">
        <f>+VLOOKUP($J2273,DATOS_PERSONAL!B:D,3,0)</f>
        <v>YISSY FERNANDA</v>
      </c>
      <c r="M2273" s="4" t="str">
        <f>+VLOOKUP($J2273,DATOS_PERSONAL!B:E,4,0)</f>
        <v xml:space="preserve">CASTRO CESPEDES </v>
      </c>
      <c r="N2273" s="4" t="str">
        <f>+VLOOKUP($J2273,DATOS_PERSONAL!B:F,5,0)</f>
        <v>OROBERLÍN S.A.S.</v>
      </c>
      <c r="O2273" s="4">
        <f>+VLOOKUP($A2273,DATOS_CAPACITACIONES!A:N,11)</f>
        <v>26</v>
      </c>
      <c r="P2273" s="4">
        <f>+VLOOKUP($A2273,DATOS_CAPACITACIONES!A:L,12)</f>
        <v>26</v>
      </c>
      <c r="Q2273" s="3">
        <f t="shared" si="35"/>
        <v>1</v>
      </c>
    </row>
    <row r="2274" spans="1:17" ht="34.5" customHeight="1" x14ac:dyDescent="0.25">
      <c r="A2274" s="2">
        <v>90</v>
      </c>
      <c r="B2274" s="4" t="str">
        <f>+VLOOKUP($A2274,DATOS_CAPACITACIONES!A:B,2,0)</f>
        <v>Ambiental</v>
      </c>
      <c r="C2274" s="4" t="str">
        <f>+VLOOKUP($A2274,DATOS_CAPACITACIONES!A:C,3,0)</f>
        <v xml:space="preserve">Protección de fuentes hidricas y uso eficiente del agua </v>
      </c>
      <c r="D2274" s="4">
        <f>+VLOOKUP($A2274,DATOS_CAPACITACIONES!A:D,4,0)</f>
        <v>0</v>
      </c>
      <c r="E2274" s="4" t="str">
        <f>+VLOOKUP($A2274,DATOS_CAPACITACIONES!A:E,5,0)</f>
        <v>Juan Manuel Diaz, Sebastian Jaramillo</v>
      </c>
      <c r="F2274" s="4" t="str">
        <f>+VLOOKUP($A2274,DATOS_CAPACITACIONES!A:F,6,0)</f>
        <v>William Fierro</v>
      </c>
      <c r="G2274" s="4" t="str">
        <f>+VLOOKUP($A2274,DATOS_CAPACITACIONES!A:G,7,0)</f>
        <v xml:space="preserve">Finca El Pilar </v>
      </c>
      <c r="H2274" s="5">
        <f>+VLOOKUP($A2274,DATOS_CAPACITACIONES!A:H,8,0)</f>
        <v>44547</v>
      </c>
      <c r="I2274" s="4">
        <f>+VLOOKUP($A2274,DATOS_CAPACITACIONES!A:I,9,0)</f>
        <v>60</v>
      </c>
      <c r="J2274" s="2">
        <v>17412291</v>
      </c>
      <c r="K2274" s="4" t="str">
        <f>+VLOOKUP($J2274,DATOS_PERSONAL!B:C,2,0)</f>
        <v>N/A</v>
      </c>
      <c r="L2274" s="4" t="str">
        <f>+VLOOKUP($J2274,DATOS_PERSONAL!B:D,3,0)</f>
        <v>MISAEL</v>
      </c>
      <c r="M2274" s="4" t="str">
        <f>+VLOOKUP($J2274,DATOS_PERSONAL!B:E,4,0)</f>
        <v>CARO PEDRAZA</v>
      </c>
      <c r="N2274" s="4" t="str">
        <f>+VLOOKUP($J2274,DATOS_PERSONAL!B:F,5,0)</f>
        <v>OROBERLÍN S.A.S.</v>
      </c>
      <c r="O2274" s="4">
        <f>+VLOOKUP($A2274,DATOS_CAPACITACIONES!A:N,11)</f>
        <v>26</v>
      </c>
      <c r="P2274" s="4">
        <f>+VLOOKUP($A2274,DATOS_CAPACITACIONES!A:L,12)</f>
        <v>26</v>
      </c>
      <c r="Q2274" s="3">
        <f t="shared" si="35"/>
        <v>1</v>
      </c>
    </row>
    <row r="2275" spans="1:17" ht="34.5" customHeight="1" x14ac:dyDescent="0.25">
      <c r="A2275" s="2">
        <v>90</v>
      </c>
      <c r="B2275" s="4" t="str">
        <f>+VLOOKUP($A2275,DATOS_CAPACITACIONES!A:B,2,0)</f>
        <v>Ambiental</v>
      </c>
      <c r="C2275" s="4" t="str">
        <f>+VLOOKUP($A2275,DATOS_CAPACITACIONES!A:C,3,0)</f>
        <v xml:space="preserve">Protección de fuentes hidricas y uso eficiente del agua </v>
      </c>
      <c r="D2275" s="4">
        <f>+VLOOKUP($A2275,DATOS_CAPACITACIONES!A:D,4,0)</f>
        <v>0</v>
      </c>
      <c r="E2275" s="4" t="str">
        <f>+VLOOKUP($A2275,DATOS_CAPACITACIONES!A:E,5,0)</f>
        <v>Juan Manuel Diaz, Sebastian Jaramillo</v>
      </c>
      <c r="F2275" s="4" t="str">
        <f>+VLOOKUP($A2275,DATOS_CAPACITACIONES!A:F,6,0)</f>
        <v>William Fierro</v>
      </c>
      <c r="G2275" s="4" t="str">
        <f>+VLOOKUP($A2275,DATOS_CAPACITACIONES!A:G,7,0)</f>
        <v xml:space="preserve">Finca El Pilar </v>
      </c>
      <c r="H2275" s="5">
        <f>+VLOOKUP($A2275,DATOS_CAPACITACIONES!A:H,8,0)</f>
        <v>44547</v>
      </c>
      <c r="I2275" s="4">
        <f>+VLOOKUP($A2275,DATOS_CAPACITACIONES!A:I,9,0)</f>
        <v>60</v>
      </c>
      <c r="J2275" s="2">
        <v>1122142973</v>
      </c>
      <c r="K2275" s="4">
        <f>+VLOOKUP($J2275,DATOS_PERSONAL!B:C,2,0)</f>
        <v>1415</v>
      </c>
      <c r="L2275" s="4" t="str">
        <f>+VLOOKUP($J2275,DATOS_PERSONAL!B:D,3,0)</f>
        <v xml:space="preserve"> ERIKA DAYANA</v>
      </c>
      <c r="M2275" s="4" t="str">
        <f>+VLOOKUP($J2275,DATOS_PERSONAL!B:E,4,0)</f>
        <v>CARO MORA</v>
      </c>
      <c r="N2275" s="4" t="str">
        <f>+VLOOKUP($J2275,DATOS_PERSONAL!B:F,5,0)</f>
        <v>OROBERLÍN S.A.S.</v>
      </c>
      <c r="O2275" s="4">
        <f>+VLOOKUP($A2275,DATOS_CAPACITACIONES!A:N,11)</f>
        <v>26</v>
      </c>
      <c r="P2275" s="4">
        <f>+VLOOKUP($A2275,DATOS_CAPACITACIONES!A:L,12)</f>
        <v>26</v>
      </c>
      <c r="Q2275" s="3">
        <f t="shared" si="35"/>
        <v>1</v>
      </c>
    </row>
    <row r="2276" spans="1:17" ht="34.5" customHeight="1" x14ac:dyDescent="0.25">
      <c r="A2276" s="2">
        <v>90</v>
      </c>
      <c r="B2276" s="4" t="str">
        <f>+VLOOKUP($A2276,DATOS_CAPACITACIONES!A:B,2,0)</f>
        <v>Ambiental</v>
      </c>
      <c r="C2276" s="4" t="str">
        <f>+VLOOKUP($A2276,DATOS_CAPACITACIONES!A:C,3,0)</f>
        <v xml:space="preserve">Protección de fuentes hidricas y uso eficiente del agua </v>
      </c>
      <c r="D2276" s="4">
        <f>+VLOOKUP($A2276,DATOS_CAPACITACIONES!A:D,4,0)</f>
        <v>0</v>
      </c>
      <c r="E2276" s="4" t="str">
        <f>+VLOOKUP($A2276,DATOS_CAPACITACIONES!A:E,5,0)</f>
        <v>Juan Manuel Diaz, Sebastian Jaramillo</v>
      </c>
      <c r="F2276" s="4" t="str">
        <f>+VLOOKUP($A2276,DATOS_CAPACITACIONES!A:F,6,0)</f>
        <v>William Fierro</v>
      </c>
      <c r="G2276" s="4" t="str">
        <f>+VLOOKUP($A2276,DATOS_CAPACITACIONES!A:G,7,0)</f>
        <v xml:space="preserve">Finca El Pilar </v>
      </c>
      <c r="H2276" s="5">
        <f>+VLOOKUP($A2276,DATOS_CAPACITACIONES!A:H,8,0)</f>
        <v>44547</v>
      </c>
      <c r="I2276" s="4">
        <f>+VLOOKUP($A2276,DATOS_CAPACITACIONES!A:I,9,0)</f>
        <v>60</v>
      </c>
      <c r="J2276" s="2">
        <v>1122123512</v>
      </c>
      <c r="K2276" s="4" t="str">
        <f>+VLOOKUP($J2276,DATOS_PERSONAL!B:C,2,0)</f>
        <v>N/A</v>
      </c>
      <c r="L2276" s="4" t="str">
        <f>+VLOOKUP($J2276,DATOS_PERSONAL!B:D,3,0)</f>
        <v xml:space="preserve"> SANDRA MARCELA </v>
      </c>
      <c r="M2276" s="4" t="str">
        <f>+VLOOKUP($J2276,DATOS_PERSONAL!B:E,4,0)</f>
        <v>CARO MORA</v>
      </c>
      <c r="N2276" s="4" t="str">
        <f>+VLOOKUP($J2276,DATOS_PERSONAL!B:F,5,0)</f>
        <v>PALMERAS CARARABO S.A.</v>
      </c>
      <c r="O2276" s="4">
        <f>+VLOOKUP($A2276,DATOS_CAPACITACIONES!A:N,11)</f>
        <v>26</v>
      </c>
      <c r="P2276" s="4">
        <f>+VLOOKUP($A2276,DATOS_CAPACITACIONES!A:L,12)</f>
        <v>26</v>
      </c>
      <c r="Q2276" s="3">
        <f t="shared" si="35"/>
        <v>1</v>
      </c>
    </row>
    <row r="2277" spans="1:17" ht="34.5" customHeight="1" x14ac:dyDescent="0.25">
      <c r="A2277" s="2">
        <v>90</v>
      </c>
      <c r="B2277" s="4" t="str">
        <f>+VLOOKUP($A2277,DATOS_CAPACITACIONES!A:B,2,0)</f>
        <v>Ambiental</v>
      </c>
      <c r="C2277" s="4" t="str">
        <f>+VLOOKUP($A2277,DATOS_CAPACITACIONES!A:C,3,0)</f>
        <v xml:space="preserve">Protección de fuentes hidricas y uso eficiente del agua </v>
      </c>
      <c r="D2277" s="4">
        <f>+VLOOKUP($A2277,DATOS_CAPACITACIONES!A:D,4,0)</f>
        <v>0</v>
      </c>
      <c r="E2277" s="4" t="str">
        <f>+VLOOKUP($A2277,DATOS_CAPACITACIONES!A:E,5,0)</f>
        <v>Juan Manuel Diaz, Sebastian Jaramillo</v>
      </c>
      <c r="F2277" s="4" t="str">
        <f>+VLOOKUP($A2277,DATOS_CAPACITACIONES!A:F,6,0)</f>
        <v>William Fierro</v>
      </c>
      <c r="G2277" s="4" t="str">
        <f>+VLOOKUP($A2277,DATOS_CAPACITACIONES!A:G,7,0)</f>
        <v xml:space="preserve">Finca El Pilar </v>
      </c>
      <c r="H2277" s="5">
        <f>+VLOOKUP($A2277,DATOS_CAPACITACIONES!A:H,8,0)</f>
        <v>44547</v>
      </c>
      <c r="I2277" s="4">
        <f>+VLOOKUP($A2277,DATOS_CAPACITACIONES!A:I,9,0)</f>
        <v>60</v>
      </c>
      <c r="J2277" s="2">
        <v>1106333245</v>
      </c>
      <c r="K2277" s="4" t="str">
        <f>+VLOOKUP($J2277,DATOS_PERSONAL!B:C,2,0)</f>
        <v>N/A</v>
      </c>
      <c r="L2277" s="4" t="str">
        <f>+VLOOKUP($J2277,DATOS_PERSONAL!B:D,3,0)</f>
        <v xml:space="preserve">NUBIA ESPERANZA </v>
      </c>
      <c r="M2277" s="4" t="str">
        <f>+VLOOKUP($J2277,DATOS_PERSONAL!B:E,4,0)</f>
        <v>BELTRAN ECHEVERRY</v>
      </c>
      <c r="N2277" s="4" t="str">
        <f>+VLOOKUP($J2277,DATOS_PERSONAL!B:F,5,0)</f>
        <v>PALMERAS CARARABO S.A.</v>
      </c>
      <c r="O2277" s="4">
        <f>+VLOOKUP($A2277,DATOS_CAPACITACIONES!A:N,11)</f>
        <v>26</v>
      </c>
      <c r="P2277" s="4">
        <f>+VLOOKUP($A2277,DATOS_CAPACITACIONES!A:L,12)</f>
        <v>26</v>
      </c>
      <c r="Q2277" s="3">
        <f t="shared" si="35"/>
        <v>1</v>
      </c>
    </row>
    <row r="2278" spans="1:17" ht="34.5" customHeight="1" x14ac:dyDescent="0.25">
      <c r="A2278" s="2">
        <v>90</v>
      </c>
      <c r="B2278" s="4" t="str">
        <f>+VLOOKUP($A2278,DATOS_CAPACITACIONES!A:B,2,0)</f>
        <v>Ambiental</v>
      </c>
      <c r="C2278" s="4" t="str">
        <f>+VLOOKUP($A2278,DATOS_CAPACITACIONES!A:C,3,0)</f>
        <v xml:space="preserve">Protección de fuentes hidricas y uso eficiente del agua </v>
      </c>
      <c r="D2278" s="4">
        <f>+VLOOKUP($A2278,DATOS_CAPACITACIONES!A:D,4,0)</f>
        <v>0</v>
      </c>
      <c r="E2278" s="4" t="str">
        <f>+VLOOKUP($A2278,DATOS_CAPACITACIONES!A:E,5,0)</f>
        <v>Juan Manuel Diaz, Sebastian Jaramillo</v>
      </c>
      <c r="F2278" s="4" t="str">
        <f>+VLOOKUP($A2278,DATOS_CAPACITACIONES!A:F,6,0)</f>
        <v>William Fierro</v>
      </c>
      <c r="G2278" s="4" t="str">
        <f>+VLOOKUP($A2278,DATOS_CAPACITACIONES!A:G,7,0)</f>
        <v xml:space="preserve">Finca El Pilar </v>
      </c>
      <c r="H2278" s="5">
        <f>+VLOOKUP($A2278,DATOS_CAPACITACIONES!A:H,8,0)</f>
        <v>44547</v>
      </c>
      <c r="I2278" s="4">
        <f>+VLOOKUP($A2278,DATOS_CAPACITACIONES!A:I,9,0)</f>
        <v>60</v>
      </c>
      <c r="J2278" s="2">
        <v>1121941203</v>
      </c>
      <c r="K2278" s="4" t="str">
        <f>+VLOOKUP($J2278,DATOS_PERSONAL!B:C,2,0)</f>
        <v>N/A</v>
      </c>
      <c r="L2278" s="4" t="str">
        <f>+VLOOKUP($J2278,DATOS_PERSONAL!B:D,3,0)</f>
        <v xml:space="preserve"> YADY JASBLEIDY</v>
      </c>
      <c r="M2278" s="4" t="str">
        <f>+VLOOKUP($J2278,DATOS_PERSONAL!B:E,4,0)</f>
        <v>BAYONA GONZALEZ</v>
      </c>
      <c r="N2278" s="4" t="str">
        <f>+VLOOKUP($J2278,DATOS_PERSONAL!B:F,5,0)</f>
        <v>PALMERAS CARARABO S.A.</v>
      </c>
      <c r="O2278" s="4">
        <f>+VLOOKUP($A2278,DATOS_CAPACITACIONES!A:N,11)</f>
        <v>26</v>
      </c>
      <c r="P2278" s="4">
        <f>+VLOOKUP($A2278,DATOS_CAPACITACIONES!A:L,12)</f>
        <v>26</v>
      </c>
      <c r="Q2278" s="3">
        <f t="shared" si="35"/>
        <v>1</v>
      </c>
    </row>
    <row r="2279" spans="1:17" ht="34.5" customHeight="1" x14ac:dyDescent="0.25">
      <c r="A2279" s="2">
        <v>90</v>
      </c>
      <c r="B2279" s="4" t="str">
        <f>+VLOOKUP($A2279,DATOS_CAPACITACIONES!A:B,2,0)</f>
        <v>Ambiental</v>
      </c>
      <c r="C2279" s="4" t="str">
        <f>+VLOOKUP($A2279,DATOS_CAPACITACIONES!A:C,3,0)</f>
        <v xml:space="preserve">Protección de fuentes hidricas y uso eficiente del agua </v>
      </c>
      <c r="D2279" s="4">
        <f>+VLOOKUP($A2279,DATOS_CAPACITACIONES!A:D,4,0)</f>
        <v>0</v>
      </c>
      <c r="E2279" s="4" t="str">
        <f>+VLOOKUP($A2279,DATOS_CAPACITACIONES!A:E,5,0)</f>
        <v>Juan Manuel Diaz, Sebastian Jaramillo</v>
      </c>
      <c r="F2279" s="4" t="str">
        <f>+VLOOKUP($A2279,DATOS_CAPACITACIONES!A:F,6,0)</f>
        <v>William Fierro</v>
      </c>
      <c r="G2279" s="4" t="str">
        <f>+VLOOKUP($A2279,DATOS_CAPACITACIONES!A:G,7,0)</f>
        <v xml:space="preserve">Finca El Pilar </v>
      </c>
      <c r="H2279" s="5">
        <f>+VLOOKUP($A2279,DATOS_CAPACITACIONES!A:H,8,0)</f>
        <v>44547</v>
      </c>
      <c r="I2279" s="4">
        <f>+VLOOKUP($A2279,DATOS_CAPACITACIONES!A:I,9,0)</f>
        <v>60</v>
      </c>
      <c r="J2279" s="2">
        <v>1121903978</v>
      </c>
      <c r="K2279" s="4" t="str">
        <f>+VLOOKUP($J2279,DATOS_PERSONAL!B:C,2,0)</f>
        <v>N/A</v>
      </c>
      <c r="L2279" s="4" t="str">
        <f>+VLOOKUP($J2279,DATOS_PERSONAL!B:D,3,0)</f>
        <v xml:space="preserve"> CARLOS FELIPE</v>
      </c>
      <c r="M2279" s="4" t="str">
        <f>+VLOOKUP($J2279,DATOS_PERSONAL!B:E,4,0)</f>
        <v>ARIAS RODRIGUEZ</v>
      </c>
      <c r="N2279" s="4" t="str">
        <f>+VLOOKUP($J2279,DATOS_PERSONAL!B:F,5,0)</f>
        <v>PALMERAS CARARABO S.A.</v>
      </c>
      <c r="O2279" s="4">
        <f>+VLOOKUP($A2279,DATOS_CAPACITACIONES!A:N,11)</f>
        <v>26</v>
      </c>
      <c r="P2279" s="4">
        <f>+VLOOKUP($A2279,DATOS_CAPACITACIONES!A:L,12)</f>
        <v>26</v>
      </c>
      <c r="Q2279" s="3">
        <f t="shared" si="35"/>
        <v>1</v>
      </c>
    </row>
    <row r="2280" spans="1:17" ht="34.5" customHeight="1" x14ac:dyDescent="0.25">
      <c r="A2280" s="29">
        <v>91</v>
      </c>
      <c r="B2280" s="4" t="str">
        <f>+VLOOKUP($A2280,DATOS_CAPACITACIONES!A:B,2,0)</f>
        <v>Cosecha</v>
      </c>
      <c r="C2280" s="4" t="str">
        <f>+VLOOKUP($A2280,DATOS_CAPACITACIONES!A:C,3,0)</f>
        <v>Entrega de ficha técnica de cosecha y poda</v>
      </c>
      <c r="D2280" s="4">
        <f>+VLOOKUP($A2280,DATOS_CAPACITACIONES!A:D,4,0)</f>
        <v>0</v>
      </c>
      <c r="E2280" s="4" t="str">
        <f>+VLOOKUP($A2280,DATOS_CAPACITACIONES!A:E,5,0)</f>
        <v>Gedman Hernandez</v>
      </c>
      <c r="F2280" s="4" t="str">
        <f>+VLOOKUP($A2280,DATOS_CAPACITACIONES!A:F,6,0)</f>
        <v>Gedman Hernandez</v>
      </c>
      <c r="G2280" s="4" t="str">
        <f>+VLOOKUP($A2280,DATOS_CAPACITACIONES!A:G,7,0)</f>
        <v xml:space="preserve">Finca El Pilar </v>
      </c>
      <c r="H2280" s="5">
        <f>+VLOOKUP($A2280,DATOS_CAPACITACIONES!A:H,8,0)</f>
        <v>44292</v>
      </c>
      <c r="I2280" s="4">
        <f>+VLOOKUP($A2280,DATOS_CAPACITACIONES!A:I,9,0)</f>
        <v>15</v>
      </c>
      <c r="J2280" s="29">
        <v>1120873760</v>
      </c>
      <c r="K2280" s="4">
        <f>+VLOOKUP($J2280,DATOS_PERSONAL!B:C,2,0)</f>
        <v>1534</v>
      </c>
      <c r="L2280" s="4" t="str">
        <f>+VLOOKUP($J2280,DATOS_PERSONAL!B:D,3,0)</f>
        <v>JORDAN STIVEN</v>
      </c>
      <c r="M2280" s="4" t="str">
        <f>+VLOOKUP($J2280,DATOS_PERSONAL!B:E,4,0)</f>
        <v>RIVAS RAMOS</v>
      </c>
      <c r="N2280" s="4" t="str">
        <f>+VLOOKUP($J2280,DATOS_PERSONAL!B:F,5,0)</f>
        <v>OROBERLÍN S.A.S.</v>
      </c>
      <c r="O2280" s="4">
        <f>+VLOOKUP($A2280,DATOS_CAPACITACIONES!A:N,11)</f>
        <v>2</v>
      </c>
      <c r="P2280" s="4">
        <f>+VLOOKUP($A2280,DATOS_CAPACITACIONES!A:L,12)</f>
        <v>2</v>
      </c>
      <c r="Q2280" s="3">
        <f t="shared" ref="Q2280:Q2343" si="36">(P2280/O2280)</f>
        <v>1</v>
      </c>
    </row>
    <row r="2281" spans="1:17" ht="34.5" customHeight="1" x14ac:dyDescent="0.25">
      <c r="A2281" s="29">
        <v>91</v>
      </c>
      <c r="B2281" s="4" t="str">
        <f>+VLOOKUP($A2281,DATOS_CAPACITACIONES!A:B,2,0)</f>
        <v>Cosecha</v>
      </c>
      <c r="C2281" s="4" t="str">
        <f>+VLOOKUP($A2281,DATOS_CAPACITACIONES!A:C,3,0)</f>
        <v>Entrega de ficha técnica de cosecha y poda</v>
      </c>
      <c r="D2281" s="4">
        <f>+VLOOKUP($A2281,DATOS_CAPACITACIONES!A:D,4,0)</f>
        <v>0</v>
      </c>
      <c r="E2281" s="4" t="str">
        <f>+VLOOKUP($A2281,DATOS_CAPACITACIONES!A:E,5,0)</f>
        <v>Gedman Hernandez</v>
      </c>
      <c r="F2281" s="4" t="str">
        <f>+VLOOKUP($A2281,DATOS_CAPACITACIONES!A:F,6,0)</f>
        <v>Gedman Hernandez</v>
      </c>
      <c r="G2281" s="4" t="str">
        <f>+VLOOKUP($A2281,DATOS_CAPACITACIONES!A:G,7,0)</f>
        <v xml:space="preserve">Finca El Pilar </v>
      </c>
      <c r="H2281" s="5">
        <f>+VLOOKUP($A2281,DATOS_CAPACITACIONES!A:H,8,0)</f>
        <v>44292</v>
      </c>
      <c r="I2281" s="4">
        <f>+VLOOKUP($A2281,DATOS_CAPACITACIONES!A:I,9,0)</f>
        <v>15</v>
      </c>
      <c r="J2281" s="29">
        <v>1123116797</v>
      </c>
      <c r="K2281" s="4">
        <f>+VLOOKUP($J2281,DATOS_PERSONAL!B:C,2,0)</f>
        <v>1404</v>
      </c>
      <c r="L2281" s="4" t="str">
        <f>+VLOOKUP($J2281,DATOS_PERSONAL!B:D,3,0)</f>
        <v xml:space="preserve"> ELKIN STEVEN</v>
      </c>
      <c r="M2281" s="4" t="str">
        <f>+VLOOKUP($J2281,DATOS_PERSONAL!B:E,4,0)</f>
        <v>ROJAS ORTIZ</v>
      </c>
      <c r="N2281" s="4" t="str">
        <f>+VLOOKUP($J2281,DATOS_PERSONAL!B:F,5,0)</f>
        <v>OROBERLÍN S.A.S.</v>
      </c>
      <c r="O2281" s="4">
        <f>+VLOOKUP($A2281,DATOS_CAPACITACIONES!A:N,11)</f>
        <v>2</v>
      </c>
      <c r="P2281" s="4">
        <f>+VLOOKUP($A2281,DATOS_CAPACITACIONES!A:L,12)</f>
        <v>2</v>
      </c>
      <c r="Q2281" s="3">
        <f t="shared" si="36"/>
        <v>1</v>
      </c>
    </row>
    <row r="2282" spans="1:17" ht="34.5" customHeight="1" x14ac:dyDescent="0.25">
      <c r="A2282" s="29">
        <v>92</v>
      </c>
      <c r="B2282" s="4" t="str">
        <f>+VLOOKUP($A2282,DATOS_CAPACITACIONES!A:B,2,0)</f>
        <v>Cosecha</v>
      </c>
      <c r="C2282" s="4" t="str">
        <f>+VLOOKUP($A2282,DATOS_CAPACITACIONES!A:C,3,0)</f>
        <v xml:space="preserve">Procedimiento de recolección de fruto suelto posconsumo </v>
      </c>
      <c r="D2282" s="4">
        <f>+VLOOKUP($A2282,DATOS_CAPACITACIONES!A:D,4,0)</f>
        <v>0</v>
      </c>
      <c r="E2282" s="4" t="str">
        <f>+VLOOKUP($A2282,DATOS_CAPACITACIONES!A:E,5,0)</f>
        <v>Gedman Hernandez</v>
      </c>
      <c r="F2282" s="4" t="str">
        <f>+VLOOKUP($A2282,DATOS_CAPACITACIONES!A:F,6,0)</f>
        <v>Gedman Hernandez</v>
      </c>
      <c r="G2282" s="4" t="str">
        <f>+VLOOKUP($A2282,DATOS_CAPACITACIONES!A:G,7,0)</f>
        <v xml:space="preserve">Finca El Pilar </v>
      </c>
      <c r="H2282" s="5">
        <f>+VLOOKUP($A2282,DATOS_CAPACITACIONES!A:H,8,0)</f>
        <v>44292</v>
      </c>
      <c r="I2282" s="4">
        <f>+VLOOKUP($A2282,DATOS_CAPACITACIONES!A:I,9,0)</f>
        <v>15</v>
      </c>
      <c r="J2282" s="29">
        <v>40401255</v>
      </c>
      <c r="K2282" s="4">
        <f>+VLOOKUP($J2282,DATOS_PERSONAL!B:C,2,0)</f>
        <v>1034</v>
      </c>
      <c r="L2282" s="4" t="str">
        <f>+VLOOKUP($J2282,DATOS_PERSONAL!B:D,3,0)</f>
        <v>YUDY FERLAY</v>
      </c>
      <c r="M2282" s="4" t="str">
        <f>+VLOOKUP($J2282,DATOS_PERSONAL!B:E,4,0)</f>
        <v xml:space="preserve">ROMERO BERNAL </v>
      </c>
      <c r="N2282" s="4" t="str">
        <f>+VLOOKUP($J2282,DATOS_PERSONAL!B:F,5,0)</f>
        <v>OROBERLÍN S.A.S.</v>
      </c>
      <c r="O2282" s="4">
        <f>+VLOOKUP($A2282,DATOS_CAPACITACIONES!A:N,11)</f>
        <v>9</v>
      </c>
      <c r="P2282" s="4">
        <f>+VLOOKUP($A2282,DATOS_CAPACITACIONES!A:L,12)</f>
        <v>9</v>
      </c>
      <c r="Q2282" s="3">
        <f t="shared" si="36"/>
        <v>1</v>
      </c>
    </row>
    <row r="2283" spans="1:17" ht="34.5" customHeight="1" x14ac:dyDescent="0.25">
      <c r="A2283" s="29">
        <v>92</v>
      </c>
      <c r="B2283" s="4" t="str">
        <f>+VLOOKUP($A2283,DATOS_CAPACITACIONES!A:B,2,0)</f>
        <v>Cosecha</v>
      </c>
      <c r="C2283" s="4" t="str">
        <f>+VLOOKUP($A2283,DATOS_CAPACITACIONES!A:C,3,0)</f>
        <v xml:space="preserve">Procedimiento de recolección de fruto suelto posconsumo </v>
      </c>
      <c r="D2283" s="4">
        <f>+VLOOKUP($A2283,DATOS_CAPACITACIONES!A:D,4,0)</f>
        <v>0</v>
      </c>
      <c r="E2283" s="4" t="str">
        <f>+VLOOKUP($A2283,DATOS_CAPACITACIONES!A:E,5,0)</f>
        <v>Gedman Hernandez</v>
      </c>
      <c r="F2283" s="4" t="str">
        <f>+VLOOKUP($A2283,DATOS_CAPACITACIONES!A:F,6,0)</f>
        <v>Gedman Hernandez</v>
      </c>
      <c r="G2283" s="4" t="str">
        <f>+VLOOKUP($A2283,DATOS_CAPACITACIONES!A:G,7,0)</f>
        <v xml:space="preserve">Finca El Pilar </v>
      </c>
      <c r="H2283" s="5">
        <f>+VLOOKUP($A2283,DATOS_CAPACITACIONES!A:H,8,0)</f>
        <v>44292</v>
      </c>
      <c r="I2283" s="4">
        <f>+VLOOKUP($A2283,DATOS_CAPACITACIONES!A:I,9,0)</f>
        <v>15</v>
      </c>
      <c r="J2283" s="29">
        <v>1123115110</v>
      </c>
      <c r="K2283" s="4">
        <f>+VLOOKUP($J2283,DATOS_PERSONAL!B:C,2,0)</f>
        <v>1371</v>
      </c>
      <c r="L2283" s="4" t="str">
        <f>+VLOOKUP($J2283,DATOS_PERSONAL!B:D,3,0)</f>
        <v>MARINELLY</v>
      </c>
      <c r="M2283" s="4" t="str">
        <f>+VLOOKUP($J2283,DATOS_PERSONAL!B:E,4,0)</f>
        <v xml:space="preserve">HERNANDEZ JILGUERO </v>
      </c>
      <c r="N2283" s="4" t="str">
        <f>+VLOOKUP($J2283,DATOS_PERSONAL!B:F,5,0)</f>
        <v>OROBERLÍN S.A.S.</v>
      </c>
      <c r="O2283" s="4">
        <f>+VLOOKUP($A2283,DATOS_CAPACITACIONES!A:N,11)</f>
        <v>9</v>
      </c>
      <c r="P2283" s="4">
        <f>+VLOOKUP($A2283,DATOS_CAPACITACIONES!A:L,12)</f>
        <v>9</v>
      </c>
      <c r="Q2283" s="3">
        <f t="shared" si="36"/>
        <v>1</v>
      </c>
    </row>
    <row r="2284" spans="1:17" ht="34.5" customHeight="1" x14ac:dyDescent="0.25">
      <c r="A2284" s="29">
        <v>92</v>
      </c>
      <c r="B2284" s="4" t="str">
        <f>+VLOOKUP($A2284,DATOS_CAPACITACIONES!A:B,2,0)</f>
        <v>Cosecha</v>
      </c>
      <c r="C2284" s="4" t="str">
        <f>+VLOOKUP($A2284,DATOS_CAPACITACIONES!A:C,3,0)</f>
        <v xml:space="preserve">Procedimiento de recolección de fruto suelto posconsumo </v>
      </c>
      <c r="D2284" s="4">
        <f>+VLOOKUP($A2284,DATOS_CAPACITACIONES!A:D,4,0)</f>
        <v>0</v>
      </c>
      <c r="E2284" s="4" t="str">
        <f>+VLOOKUP($A2284,DATOS_CAPACITACIONES!A:E,5,0)</f>
        <v>Gedman Hernandez</v>
      </c>
      <c r="F2284" s="4" t="str">
        <f>+VLOOKUP($A2284,DATOS_CAPACITACIONES!A:F,6,0)</f>
        <v>Gedman Hernandez</v>
      </c>
      <c r="G2284" s="4" t="str">
        <f>+VLOOKUP($A2284,DATOS_CAPACITACIONES!A:G,7,0)</f>
        <v xml:space="preserve">Finca El Pilar </v>
      </c>
      <c r="H2284" s="5">
        <f>+VLOOKUP($A2284,DATOS_CAPACITACIONES!A:H,8,0)</f>
        <v>44292</v>
      </c>
      <c r="I2284" s="4">
        <f>+VLOOKUP($A2284,DATOS_CAPACITACIONES!A:I,9,0)</f>
        <v>15</v>
      </c>
      <c r="J2284" s="29">
        <v>40404467</v>
      </c>
      <c r="K2284" s="4">
        <f>+VLOOKUP($J2284,DATOS_PERSONAL!B:C,2,0)</f>
        <v>1029</v>
      </c>
      <c r="L2284" s="4" t="str">
        <f>+VLOOKUP($J2284,DATOS_PERSONAL!B:D,3,0)</f>
        <v>BLANCA MARINELLA</v>
      </c>
      <c r="M2284" s="4" t="str">
        <f>+VLOOKUP($J2284,DATOS_PERSONAL!B:E,4,0)</f>
        <v xml:space="preserve">MORENO SANCHEZ </v>
      </c>
      <c r="N2284" s="4" t="str">
        <f>+VLOOKUP($J2284,DATOS_PERSONAL!B:F,5,0)</f>
        <v>OROBERLÍN S.A.S.</v>
      </c>
      <c r="O2284" s="4">
        <f>+VLOOKUP($A2284,DATOS_CAPACITACIONES!A:N,11)</f>
        <v>9</v>
      </c>
      <c r="P2284" s="4">
        <f>+VLOOKUP($A2284,DATOS_CAPACITACIONES!A:L,12)</f>
        <v>9</v>
      </c>
      <c r="Q2284" s="3">
        <f t="shared" si="36"/>
        <v>1</v>
      </c>
    </row>
    <row r="2285" spans="1:17" ht="34.5" customHeight="1" x14ac:dyDescent="0.25">
      <c r="A2285" s="29">
        <v>92</v>
      </c>
      <c r="B2285" s="4" t="str">
        <f>+VLOOKUP($A2285,DATOS_CAPACITACIONES!A:B,2,0)</f>
        <v>Cosecha</v>
      </c>
      <c r="C2285" s="4" t="str">
        <f>+VLOOKUP($A2285,DATOS_CAPACITACIONES!A:C,3,0)</f>
        <v xml:space="preserve">Procedimiento de recolección de fruto suelto posconsumo </v>
      </c>
      <c r="D2285" s="4">
        <f>+VLOOKUP($A2285,DATOS_CAPACITACIONES!A:D,4,0)</f>
        <v>0</v>
      </c>
      <c r="E2285" s="4" t="str">
        <f>+VLOOKUP($A2285,DATOS_CAPACITACIONES!A:E,5,0)</f>
        <v>Gedman Hernandez</v>
      </c>
      <c r="F2285" s="4" t="str">
        <f>+VLOOKUP($A2285,DATOS_CAPACITACIONES!A:F,6,0)</f>
        <v>Gedman Hernandez</v>
      </c>
      <c r="G2285" s="4" t="str">
        <f>+VLOOKUP($A2285,DATOS_CAPACITACIONES!A:G,7,0)</f>
        <v xml:space="preserve">Finca El Pilar </v>
      </c>
      <c r="H2285" s="5">
        <f>+VLOOKUP($A2285,DATOS_CAPACITACIONES!A:H,8,0)</f>
        <v>44292</v>
      </c>
      <c r="I2285" s="4">
        <f>+VLOOKUP($A2285,DATOS_CAPACITACIONES!A:I,9,0)</f>
        <v>15</v>
      </c>
      <c r="J2285" s="29">
        <v>40328103</v>
      </c>
      <c r="K2285" s="4">
        <f>+VLOOKUP($J2285,DATOS_PERSONAL!B:C,2,0)</f>
        <v>1030</v>
      </c>
      <c r="L2285" s="4" t="str">
        <f>+VLOOKUP($J2285,DATOS_PERSONAL!B:D,3,0)</f>
        <v>DORYS ADRIANA</v>
      </c>
      <c r="M2285" s="4" t="str">
        <f>+VLOOKUP($J2285,DATOS_PERSONAL!B:E,4,0)</f>
        <v xml:space="preserve">MORENO SANCHEZ </v>
      </c>
      <c r="N2285" s="4" t="str">
        <f>+VLOOKUP($J2285,DATOS_PERSONAL!B:F,5,0)</f>
        <v>OROBERLÍN S.A.S.</v>
      </c>
      <c r="O2285" s="4">
        <f>+VLOOKUP($A2285,DATOS_CAPACITACIONES!A:N,11)</f>
        <v>9</v>
      </c>
      <c r="P2285" s="4">
        <f>+VLOOKUP($A2285,DATOS_CAPACITACIONES!A:L,12)</f>
        <v>9</v>
      </c>
      <c r="Q2285" s="3">
        <f t="shared" si="36"/>
        <v>1</v>
      </c>
    </row>
    <row r="2286" spans="1:17" ht="34.5" customHeight="1" x14ac:dyDescent="0.25">
      <c r="A2286" s="29">
        <v>92</v>
      </c>
      <c r="B2286" s="4" t="str">
        <f>+VLOOKUP($A2286,DATOS_CAPACITACIONES!A:B,2,0)</f>
        <v>Cosecha</v>
      </c>
      <c r="C2286" s="4" t="str">
        <f>+VLOOKUP($A2286,DATOS_CAPACITACIONES!A:C,3,0)</f>
        <v xml:space="preserve">Procedimiento de recolección de fruto suelto posconsumo </v>
      </c>
      <c r="D2286" s="4">
        <f>+VLOOKUP($A2286,DATOS_CAPACITACIONES!A:D,4,0)</f>
        <v>0</v>
      </c>
      <c r="E2286" s="4" t="str">
        <f>+VLOOKUP($A2286,DATOS_CAPACITACIONES!A:E,5,0)</f>
        <v>Gedman Hernandez</v>
      </c>
      <c r="F2286" s="4" t="str">
        <f>+VLOOKUP($A2286,DATOS_CAPACITACIONES!A:F,6,0)</f>
        <v>Gedman Hernandez</v>
      </c>
      <c r="G2286" s="4" t="str">
        <f>+VLOOKUP($A2286,DATOS_CAPACITACIONES!A:G,7,0)</f>
        <v xml:space="preserve">Finca El Pilar </v>
      </c>
      <c r="H2286" s="5">
        <f>+VLOOKUP($A2286,DATOS_CAPACITACIONES!A:H,8,0)</f>
        <v>44292</v>
      </c>
      <c r="I2286" s="4">
        <f>+VLOOKUP($A2286,DATOS_CAPACITACIONES!A:I,9,0)</f>
        <v>15</v>
      </c>
      <c r="J2286" s="29">
        <v>1121952333</v>
      </c>
      <c r="K2286" s="4">
        <f>+VLOOKUP($J2286,DATOS_PERSONAL!B:C,2,0)</f>
        <v>1480</v>
      </c>
      <c r="L2286" s="4" t="str">
        <f>+VLOOKUP($J2286,DATOS_PERSONAL!B:D,3,0)</f>
        <v>DANNY ALEJANDRA</v>
      </c>
      <c r="M2286" s="4" t="str">
        <f>+VLOOKUP($J2286,DATOS_PERSONAL!B:E,4,0)</f>
        <v xml:space="preserve">GONZALEZ </v>
      </c>
      <c r="N2286" s="4" t="str">
        <f>+VLOOKUP($J2286,DATOS_PERSONAL!B:F,5,0)</f>
        <v>OROBERLÍN S.A.S.</v>
      </c>
      <c r="O2286" s="4">
        <f>+VLOOKUP($A2286,DATOS_CAPACITACIONES!A:N,11)</f>
        <v>9</v>
      </c>
      <c r="P2286" s="4">
        <f>+VLOOKUP($A2286,DATOS_CAPACITACIONES!A:L,12)</f>
        <v>9</v>
      </c>
      <c r="Q2286" s="3">
        <f t="shared" si="36"/>
        <v>1</v>
      </c>
    </row>
    <row r="2287" spans="1:17" ht="34.5" customHeight="1" x14ac:dyDescent="0.25">
      <c r="A2287" s="29">
        <v>92</v>
      </c>
      <c r="B2287" s="4" t="str">
        <f>+VLOOKUP($A2287,DATOS_CAPACITACIONES!A:B,2,0)</f>
        <v>Cosecha</v>
      </c>
      <c r="C2287" s="4" t="str">
        <f>+VLOOKUP($A2287,DATOS_CAPACITACIONES!A:C,3,0)</f>
        <v xml:space="preserve">Procedimiento de recolección de fruto suelto posconsumo </v>
      </c>
      <c r="D2287" s="4">
        <f>+VLOOKUP($A2287,DATOS_CAPACITACIONES!A:D,4,0)</f>
        <v>0</v>
      </c>
      <c r="E2287" s="4" t="str">
        <f>+VLOOKUP($A2287,DATOS_CAPACITACIONES!A:E,5,0)</f>
        <v>Gedman Hernandez</v>
      </c>
      <c r="F2287" s="4" t="str">
        <f>+VLOOKUP($A2287,DATOS_CAPACITACIONES!A:F,6,0)</f>
        <v>Gedman Hernandez</v>
      </c>
      <c r="G2287" s="4" t="str">
        <f>+VLOOKUP($A2287,DATOS_CAPACITACIONES!A:G,7,0)</f>
        <v xml:space="preserve">Finca El Pilar </v>
      </c>
      <c r="H2287" s="5">
        <f>+VLOOKUP($A2287,DATOS_CAPACITACIONES!A:H,8,0)</f>
        <v>44292</v>
      </c>
      <c r="I2287" s="4">
        <f>+VLOOKUP($A2287,DATOS_CAPACITACIONES!A:I,9,0)</f>
        <v>15</v>
      </c>
      <c r="J2287" s="29">
        <v>1007329990</v>
      </c>
      <c r="K2287" s="4">
        <f>+VLOOKUP($J2287,DATOS_PERSONAL!B:C,2,0)</f>
        <v>1101</v>
      </c>
      <c r="L2287" s="4" t="str">
        <f>+VLOOKUP($J2287,DATOS_PERSONAL!B:D,3,0)</f>
        <v>ADRIANA</v>
      </c>
      <c r="M2287" s="4" t="str">
        <f>+VLOOKUP($J2287,DATOS_PERSONAL!B:E,4,0)</f>
        <v xml:space="preserve">HERNANDEZ LONDOÑO </v>
      </c>
      <c r="N2287" s="4" t="str">
        <f>+VLOOKUP($J2287,DATOS_PERSONAL!B:F,5,0)</f>
        <v>OROBERLÍN S.A.S.</v>
      </c>
      <c r="O2287" s="4">
        <f>+VLOOKUP($A2287,DATOS_CAPACITACIONES!A:N,11)</f>
        <v>9</v>
      </c>
      <c r="P2287" s="4">
        <f>+VLOOKUP($A2287,DATOS_CAPACITACIONES!A:L,12)</f>
        <v>9</v>
      </c>
      <c r="Q2287" s="3">
        <f t="shared" si="36"/>
        <v>1</v>
      </c>
    </row>
    <row r="2288" spans="1:17" ht="34.5" customHeight="1" x14ac:dyDescent="0.25">
      <c r="A2288" s="29">
        <v>92</v>
      </c>
      <c r="B2288" s="4" t="str">
        <f>+VLOOKUP($A2288,DATOS_CAPACITACIONES!A:B,2,0)</f>
        <v>Cosecha</v>
      </c>
      <c r="C2288" s="4" t="str">
        <f>+VLOOKUP($A2288,DATOS_CAPACITACIONES!A:C,3,0)</f>
        <v xml:space="preserve">Procedimiento de recolección de fruto suelto posconsumo </v>
      </c>
      <c r="D2288" s="4">
        <f>+VLOOKUP($A2288,DATOS_CAPACITACIONES!A:D,4,0)</f>
        <v>0</v>
      </c>
      <c r="E2288" s="4" t="str">
        <f>+VLOOKUP($A2288,DATOS_CAPACITACIONES!A:E,5,0)</f>
        <v>Gedman Hernandez</v>
      </c>
      <c r="F2288" s="4" t="str">
        <f>+VLOOKUP($A2288,DATOS_CAPACITACIONES!A:F,6,0)</f>
        <v>Gedman Hernandez</v>
      </c>
      <c r="G2288" s="4" t="str">
        <f>+VLOOKUP($A2288,DATOS_CAPACITACIONES!A:G,7,0)</f>
        <v xml:space="preserve">Finca El Pilar </v>
      </c>
      <c r="H2288" s="5">
        <f>+VLOOKUP($A2288,DATOS_CAPACITACIONES!A:H,8,0)</f>
        <v>44292</v>
      </c>
      <c r="I2288" s="4">
        <f>+VLOOKUP($A2288,DATOS_CAPACITACIONES!A:I,9,0)</f>
        <v>15</v>
      </c>
      <c r="J2288" s="29">
        <v>1006697383</v>
      </c>
      <c r="K2288" s="4">
        <f>+VLOOKUP($J2288,DATOS_PERSONAL!B:C,2,0)</f>
        <v>1535</v>
      </c>
      <c r="L2288" s="4" t="str">
        <f>+VLOOKUP($J2288,DATOS_PERSONAL!B:D,3,0)</f>
        <v>DIANA SOFIA</v>
      </c>
      <c r="M2288" s="4" t="str">
        <f>+VLOOKUP($J2288,DATOS_PERSONAL!B:E,4,0)</f>
        <v xml:space="preserve">BLANCO ANDRADE </v>
      </c>
      <c r="N2288" s="4" t="str">
        <f>+VLOOKUP($J2288,DATOS_PERSONAL!B:F,5,0)</f>
        <v>OROBERLÍN S.A.S.</v>
      </c>
      <c r="O2288" s="4">
        <f>+VLOOKUP($A2288,DATOS_CAPACITACIONES!A:N,11)</f>
        <v>9</v>
      </c>
      <c r="P2288" s="4">
        <f>+VLOOKUP($A2288,DATOS_CAPACITACIONES!A:L,12)</f>
        <v>9</v>
      </c>
      <c r="Q2288" s="3">
        <f t="shared" si="36"/>
        <v>1</v>
      </c>
    </row>
    <row r="2289" spans="1:17" ht="34.5" customHeight="1" x14ac:dyDescent="0.25">
      <c r="A2289" s="29">
        <v>92</v>
      </c>
      <c r="B2289" s="4" t="str">
        <f>+VLOOKUP($A2289,DATOS_CAPACITACIONES!A:B,2,0)</f>
        <v>Cosecha</v>
      </c>
      <c r="C2289" s="4" t="str">
        <f>+VLOOKUP($A2289,DATOS_CAPACITACIONES!A:C,3,0)</f>
        <v xml:space="preserve">Procedimiento de recolección de fruto suelto posconsumo </v>
      </c>
      <c r="D2289" s="4">
        <f>+VLOOKUP($A2289,DATOS_CAPACITACIONES!A:D,4,0)</f>
        <v>0</v>
      </c>
      <c r="E2289" s="4" t="str">
        <f>+VLOOKUP($A2289,DATOS_CAPACITACIONES!A:E,5,0)</f>
        <v>Gedman Hernandez</v>
      </c>
      <c r="F2289" s="4" t="str">
        <f>+VLOOKUP($A2289,DATOS_CAPACITACIONES!A:F,6,0)</f>
        <v>Gedman Hernandez</v>
      </c>
      <c r="G2289" s="4" t="str">
        <f>+VLOOKUP($A2289,DATOS_CAPACITACIONES!A:G,7,0)</f>
        <v xml:space="preserve">Finca El Pilar </v>
      </c>
      <c r="H2289" s="5">
        <f>+VLOOKUP($A2289,DATOS_CAPACITACIONES!A:H,8,0)</f>
        <v>44292</v>
      </c>
      <c r="I2289" s="4">
        <f>+VLOOKUP($A2289,DATOS_CAPACITACIONES!A:I,9,0)</f>
        <v>15</v>
      </c>
      <c r="J2289" s="29">
        <v>1121844449</v>
      </c>
      <c r="K2289" s="4">
        <f>+VLOOKUP($J2289,DATOS_PERSONAL!B:C,2,0)</f>
        <v>1097</v>
      </c>
      <c r="L2289" s="4" t="str">
        <f>+VLOOKUP($J2289,DATOS_PERSONAL!B:D,3,0)</f>
        <v>JOSE MANUEL</v>
      </c>
      <c r="M2289" s="4" t="str">
        <f>+VLOOKUP($J2289,DATOS_PERSONAL!B:E,4,0)</f>
        <v xml:space="preserve">AMAYA GONZALEZ </v>
      </c>
      <c r="N2289" s="4" t="str">
        <f>+VLOOKUP($J2289,DATOS_PERSONAL!B:F,5,0)</f>
        <v>OROBERLÍN S.A.S.</v>
      </c>
      <c r="O2289" s="4">
        <f>+VLOOKUP($A2289,DATOS_CAPACITACIONES!A:N,11)</f>
        <v>9</v>
      </c>
      <c r="P2289" s="4">
        <f>+VLOOKUP($A2289,DATOS_CAPACITACIONES!A:L,12)</f>
        <v>9</v>
      </c>
      <c r="Q2289" s="3">
        <f t="shared" si="36"/>
        <v>1</v>
      </c>
    </row>
    <row r="2290" spans="1:17" ht="34.5" customHeight="1" x14ac:dyDescent="0.25">
      <c r="A2290" s="29">
        <v>92</v>
      </c>
      <c r="B2290" s="4" t="str">
        <f>+VLOOKUP($A2290,DATOS_CAPACITACIONES!A:B,2,0)</f>
        <v>Cosecha</v>
      </c>
      <c r="C2290" s="4" t="str">
        <f>+VLOOKUP($A2290,DATOS_CAPACITACIONES!A:C,3,0)</f>
        <v xml:space="preserve">Procedimiento de recolección de fruto suelto posconsumo </v>
      </c>
      <c r="D2290" s="4">
        <f>+VLOOKUP($A2290,DATOS_CAPACITACIONES!A:D,4,0)</f>
        <v>0</v>
      </c>
      <c r="E2290" s="4" t="str">
        <f>+VLOOKUP($A2290,DATOS_CAPACITACIONES!A:E,5,0)</f>
        <v>Gedman Hernandez</v>
      </c>
      <c r="F2290" s="4" t="str">
        <f>+VLOOKUP($A2290,DATOS_CAPACITACIONES!A:F,6,0)</f>
        <v>Gedman Hernandez</v>
      </c>
      <c r="G2290" s="4" t="str">
        <f>+VLOOKUP($A2290,DATOS_CAPACITACIONES!A:G,7,0)</f>
        <v xml:space="preserve">Finca El Pilar </v>
      </c>
      <c r="H2290" s="5">
        <f>+VLOOKUP($A2290,DATOS_CAPACITACIONES!A:H,8,0)</f>
        <v>44292</v>
      </c>
      <c r="I2290" s="4">
        <f>+VLOOKUP($A2290,DATOS_CAPACITACIONES!A:I,9,0)</f>
        <v>15</v>
      </c>
      <c r="J2290" s="29">
        <v>17281751</v>
      </c>
      <c r="K2290" s="4" t="str">
        <f>+VLOOKUP($J2290,DATOS_PERSONAL!B:C,2,0)</f>
        <v>N/A</v>
      </c>
      <c r="L2290" s="4" t="str">
        <f>+VLOOKUP($J2290,DATOS_PERSONAL!B:D,3,0)</f>
        <v>LUIS</v>
      </c>
      <c r="M2290" s="4" t="str">
        <f>+VLOOKUP($J2290,DATOS_PERSONAL!B:E,4,0)</f>
        <v>CUBILLOS</v>
      </c>
      <c r="N2290" s="4" t="str">
        <f>+VLOOKUP($J2290,DATOS_PERSONAL!B:F,5,0)</f>
        <v>PALMERAS CARARABO S.A.</v>
      </c>
      <c r="O2290" s="4">
        <f>+VLOOKUP($A2290,DATOS_CAPACITACIONES!A:N,11)</f>
        <v>9</v>
      </c>
      <c r="P2290" s="4">
        <f>+VLOOKUP($A2290,DATOS_CAPACITACIONES!A:L,12)</f>
        <v>9</v>
      </c>
      <c r="Q2290" s="3">
        <f t="shared" si="36"/>
        <v>1</v>
      </c>
    </row>
    <row r="2291" spans="1:17" ht="34.5" customHeight="1" x14ac:dyDescent="0.25">
      <c r="A2291" s="29">
        <v>93</v>
      </c>
      <c r="B2291" s="4" t="str">
        <f>+VLOOKUP($A2291,DATOS_CAPACITACIONES!A:B,2,0)</f>
        <v>Cosecha</v>
      </c>
      <c r="C2291" s="4" t="str">
        <f>+VLOOKUP($A2291,DATOS_CAPACITACIONES!A:C,3,0)</f>
        <v xml:space="preserve">Procedimiento de recolección de fruto suelto posconsumo </v>
      </c>
      <c r="D2291" s="4">
        <f>+VLOOKUP($A2291,DATOS_CAPACITACIONES!A:D,4,0)</f>
        <v>0</v>
      </c>
      <c r="E2291" s="4" t="str">
        <f>+VLOOKUP($A2291,DATOS_CAPACITACIONES!A:E,5,0)</f>
        <v>Gedman Hernandez</v>
      </c>
      <c r="F2291" s="4" t="str">
        <f>+VLOOKUP($A2291,DATOS_CAPACITACIONES!A:F,6,0)</f>
        <v>Gedman Hernandez</v>
      </c>
      <c r="G2291" s="4" t="str">
        <f>+VLOOKUP($A2291,DATOS_CAPACITACIONES!A:G,7,0)</f>
        <v xml:space="preserve">Finca El Pilar </v>
      </c>
      <c r="H2291" s="5">
        <f>+VLOOKUP($A2291,DATOS_CAPACITACIONES!A:H,8,0)</f>
        <v>44293</v>
      </c>
      <c r="I2291" s="4">
        <f>+VLOOKUP($A2291,DATOS_CAPACITACIONES!A:I,9,0)</f>
        <v>15</v>
      </c>
      <c r="J2291" s="29">
        <v>31031744</v>
      </c>
      <c r="K2291" s="4">
        <f>+VLOOKUP($J2291,DATOS_PERSONAL!B:C,2,0)</f>
        <v>1023</v>
      </c>
      <c r="L2291" s="4" t="str">
        <f>+VLOOKUP($J2291,DATOS_PERSONAL!B:D,3,0)</f>
        <v xml:space="preserve"> MARIA EUGENIA</v>
      </c>
      <c r="M2291" s="4" t="str">
        <f>+VLOOKUP($J2291,DATOS_PERSONAL!B:E,4,0)</f>
        <v>VARGAS OVALLE</v>
      </c>
      <c r="N2291" s="4" t="str">
        <f>+VLOOKUP($J2291,DATOS_PERSONAL!B:F,5,0)</f>
        <v>OROBERLÍN S.A.S.</v>
      </c>
      <c r="O2291" s="4">
        <f>+VLOOKUP($A2291,DATOS_CAPACITACIONES!A:N,11)</f>
        <v>3</v>
      </c>
      <c r="P2291" s="4">
        <f>+VLOOKUP($A2291,DATOS_CAPACITACIONES!A:L,12)</f>
        <v>3</v>
      </c>
      <c r="Q2291" s="3">
        <f t="shared" si="36"/>
        <v>1</v>
      </c>
    </row>
    <row r="2292" spans="1:17" ht="34.5" customHeight="1" x14ac:dyDescent="0.25">
      <c r="A2292" s="29">
        <v>93</v>
      </c>
      <c r="B2292" s="4" t="str">
        <f>+VLOOKUP($A2292,DATOS_CAPACITACIONES!A:B,2,0)</f>
        <v>Cosecha</v>
      </c>
      <c r="C2292" s="4" t="str">
        <f>+VLOOKUP($A2292,DATOS_CAPACITACIONES!A:C,3,0)</f>
        <v xml:space="preserve">Procedimiento de recolección de fruto suelto posconsumo </v>
      </c>
      <c r="D2292" s="4">
        <f>+VLOOKUP($A2292,DATOS_CAPACITACIONES!A:D,4,0)</f>
        <v>0</v>
      </c>
      <c r="E2292" s="4" t="str">
        <f>+VLOOKUP($A2292,DATOS_CAPACITACIONES!A:E,5,0)</f>
        <v>Gedman Hernandez</v>
      </c>
      <c r="F2292" s="4" t="str">
        <f>+VLOOKUP($A2292,DATOS_CAPACITACIONES!A:F,6,0)</f>
        <v>Gedman Hernandez</v>
      </c>
      <c r="G2292" s="4" t="str">
        <f>+VLOOKUP($A2292,DATOS_CAPACITACIONES!A:G,7,0)</f>
        <v xml:space="preserve">Finca El Pilar </v>
      </c>
      <c r="H2292" s="5">
        <f>+VLOOKUP($A2292,DATOS_CAPACITACIONES!A:H,8,0)</f>
        <v>44293</v>
      </c>
      <c r="I2292" s="4">
        <f>+VLOOKUP($A2292,DATOS_CAPACITACIONES!A:I,9,0)</f>
        <v>15</v>
      </c>
      <c r="J2292" s="29">
        <v>1121832436</v>
      </c>
      <c r="K2292" s="4">
        <f>+VLOOKUP($J2292,DATOS_PERSONAL!B:C,2,0)</f>
        <v>1537</v>
      </c>
      <c r="L2292" s="4" t="str">
        <f>+VLOOKUP($J2292,DATOS_PERSONAL!B:D,3,0)</f>
        <v>DEICY MARIA</v>
      </c>
      <c r="M2292" s="4" t="str">
        <f>+VLOOKUP($J2292,DATOS_PERSONAL!B:E,4,0)</f>
        <v>MERCHAN HERNANDEZ</v>
      </c>
      <c r="N2292" s="4" t="str">
        <f>+VLOOKUP($J2292,DATOS_PERSONAL!B:F,5,0)</f>
        <v>OROBERLÍN S.A.S.</v>
      </c>
      <c r="O2292" s="4">
        <f>+VLOOKUP($A2292,DATOS_CAPACITACIONES!A:N,11)</f>
        <v>3</v>
      </c>
      <c r="P2292" s="4">
        <f>+VLOOKUP($A2292,DATOS_CAPACITACIONES!A:L,12)</f>
        <v>3</v>
      </c>
      <c r="Q2292" s="3">
        <f t="shared" si="36"/>
        <v>1</v>
      </c>
    </row>
    <row r="2293" spans="1:17" ht="34.5" customHeight="1" x14ac:dyDescent="0.25">
      <c r="A2293" s="29">
        <v>93</v>
      </c>
      <c r="B2293" s="4" t="str">
        <f>+VLOOKUP($A2293,DATOS_CAPACITACIONES!A:B,2,0)</f>
        <v>Cosecha</v>
      </c>
      <c r="C2293" s="4" t="str">
        <f>+VLOOKUP($A2293,DATOS_CAPACITACIONES!A:C,3,0)</f>
        <v xml:space="preserve">Procedimiento de recolección de fruto suelto posconsumo </v>
      </c>
      <c r="D2293" s="4">
        <f>+VLOOKUP($A2293,DATOS_CAPACITACIONES!A:D,4,0)</f>
        <v>0</v>
      </c>
      <c r="E2293" s="4" t="str">
        <f>+VLOOKUP($A2293,DATOS_CAPACITACIONES!A:E,5,0)</f>
        <v>Gedman Hernandez</v>
      </c>
      <c r="F2293" s="4" t="str">
        <f>+VLOOKUP($A2293,DATOS_CAPACITACIONES!A:F,6,0)</f>
        <v>Gedman Hernandez</v>
      </c>
      <c r="G2293" s="4" t="str">
        <f>+VLOOKUP($A2293,DATOS_CAPACITACIONES!A:G,7,0)</f>
        <v xml:space="preserve">Finca El Pilar </v>
      </c>
      <c r="H2293" s="5">
        <f>+VLOOKUP($A2293,DATOS_CAPACITACIONES!A:H,8,0)</f>
        <v>44293</v>
      </c>
      <c r="I2293" s="4">
        <f>+VLOOKUP($A2293,DATOS_CAPACITACIONES!A:I,9,0)</f>
        <v>15</v>
      </c>
      <c r="J2293" s="29">
        <v>1010143088</v>
      </c>
      <c r="K2293" s="4">
        <f>+VLOOKUP($J2293,DATOS_PERSONAL!B:C,2,0)</f>
        <v>1536</v>
      </c>
      <c r="L2293" s="4" t="str">
        <f>+VLOOKUP($J2293,DATOS_PERSONAL!B:D,3,0)</f>
        <v>MONICA ALEJANDRA</v>
      </c>
      <c r="M2293" s="4" t="str">
        <f>+VLOOKUP($J2293,DATOS_PERSONAL!B:E,4,0)</f>
        <v xml:space="preserve">HERNANDEZ HERNANDEZ </v>
      </c>
      <c r="N2293" s="4" t="str">
        <f>+VLOOKUP($J2293,DATOS_PERSONAL!B:F,5,0)</f>
        <v>OROBERLÍN S.A.S.</v>
      </c>
      <c r="O2293" s="4">
        <f>+VLOOKUP($A2293,DATOS_CAPACITACIONES!A:N,11)</f>
        <v>3</v>
      </c>
      <c r="P2293" s="4">
        <f>+VLOOKUP($A2293,DATOS_CAPACITACIONES!A:L,12)</f>
        <v>3</v>
      </c>
      <c r="Q2293" s="3">
        <f t="shared" si="36"/>
        <v>1</v>
      </c>
    </row>
    <row r="2294" spans="1:17" ht="34.5" customHeight="1" x14ac:dyDescent="0.25">
      <c r="A2294" s="29">
        <v>94</v>
      </c>
      <c r="B2294" s="4" t="str">
        <f>+VLOOKUP($A2294,DATOS_CAPACITACIONES!A:B,2,0)</f>
        <v>Cosecha</v>
      </c>
      <c r="C2294" s="4" t="str">
        <f>+VLOOKUP($A2294,DATOS_CAPACITACIONES!A:C,3,0)</f>
        <v xml:space="preserve">Procedimiento de recolección de fruto suelto posconsumo </v>
      </c>
      <c r="D2294" s="4">
        <f>+VLOOKUP($A2294,DATOS_CAPACITACIONES!A:D,4,0)</f>
        <v>0</v>
      </c>
      <c r="E2294" s="4" t="str">
        <f>+VLOOKUP($A2294,DATOS_CAPACITACIONES!A:E,5,0)</f>
        <v>Gedman Hernandez</v>
      </c>
      <c r="F2294" s="4" t="str">
        <f>+VLOOKUP($A2294,DATOS_CAPACITACIONES!A:F,6,0)</f>
        <v>Gedman Hernandez</v>
      </c>
      <c r="G2294" s="4" t="str">
        <f>+VLOOKUP($A2294,DATOS_CAPACITACIONES!A:G,7,0)</f>
        <v xml:space="preserve">Finca El Pilar </v>
      </c>
      <c r="H2294" s="5">
        <f>+VLOOKUP($A2294,DATOS_CAPACITACIONES!A:H,8,0)</f>
        <v>44294</v>
      </c>
      <c r="I2294" s="4">
        <f>+VLOOKUP($A2294,DATOS_CAPACITACIONES!A:I,9,0)</f>
        <v>15</v>
      </c>
      <c r="J2294" s="29">
        <v>1121910483</v>
      </c>
      <c r="K2294" s="4">
        <f>+VLOOKUP($J2294,DATOS_PERSONAL!B:C,2,0)</f>
        <v>1538</v>
      </c>
      <c r="L2294" s="4" t="str">
        <f>+VLOOKUP($J2294,DATOS_PERSONAL!B:D,3,0)</f>
        <v>ADRIANA</v>
      </c>
      <c r="M2294" s="4" t="str">
        <f>+VLOOKUP($J2294,DATOS_PERSONAL!B:E,4,0)</f>
        <v xml:space="preserve">JARAMILLO OVALLE </v>
      </c>
      <c r="N2294" s="4" t="str">
        <f>+VLOOKUP($J2294,DATOS_PERSONAL!B:F,5,0)</f>
        <v>OROBERLÍN S.A.S.</v>
      </c>
      <c r="O2294" s="4">
        <f>+VLOOKUP($A2294,DATOS_CAPACITACIONES!A:N,11)</f>
        <v>1</v>
      </c>
      <c r="P2294" s="4">
        <f>+VLOOKUP($A2294,DATOS_CAPACITACIONES!A:L,12)</f>
        <v>1</v>
      </c>
      <c r="Q2294" s="3">
        <f t="shared" si="36"/>
        <v>1</v>
      </c>
    </row>
    <row r="2295" spans="1:17" ht="34.5" customHeight="1" x14ac:dyDescent="0.25">
      <c r="A2295" s="29">
        <v>95</v>
      </c>
      <c r="B2295" s="4" t="str">
        <f>+VLOOKUP($A2295,DATOS_CAPACITACIONES!A:B,2,0)</f>
        <v>Cosecha</v>
      </c>
      <c r="C2295" s="4" t="str">
        <f>+VLOOKUP($A2295,DATOS_CAPACITACIONES!A:C,3,0)</f>
        <v xml:space="preserve">Procedimiento de recolección de fruto suelto posconsumo </v>
      </c>
      <c r="D2295" s="4">
        <f>+VLOOKUP($A2295,DATOS_CAPACITACIONES!A:D,4,0)</f>
        <v>0</v>
      </c>
      <c r="E2295" s="4" t="str">
        <f>+VLOOKUP($A2295,DATOS_CAPACITACIONES!A:E,5,0)</f>
        <v>Gedman Hernandez</v>
      </c>
      <c r="F2295" s="4" t="str">
        <f>+VLOOKUP($A2295,DATOS_CAPACITACIONES!A:F,6,0)</f>
        <v>Gedman Hernandez</v>
      </c>
      <c r="G2295" s="4" t="str">
        <f>+VLOOKUP($A2295,DATOS_CAPACITACIONES!A:G,7,0)</f>
        <v>Finca El Pilar</v>
      </c>
      <c r="H2295" s="5">
        <f>+VLOOKUP($A2295,DATOS_CAPACITACIONES!A:H,8,0)</f>
        <v>44295</v>
      </c>
      <c r="I2295" s="4">
        <f>+VLOOKUP($A2295,DATOS_CAPACITACIONES!A:I,9,0)</f>
        <v>15</v>
      </c>
      <c r="J2295" s="29">
        <v>1123116171</v>
      </c>
      <c r="K2295" s="4">
        <f>+VLOOKUP($J2295,DATOS_PERSONAL!B:C,2,0)</f>
        <v>1539</v>
      </c>
      <c r="L2295" s="4" t="str">
        <f>+VLOOKUP($J2295,DATOS_PERSONAL!B:D,3,0)</f>
        <v>YULIZA ANDREA</v>
      </c>
      <c r="M2295" s="4" t="str">
        <f>+VLOOKUP($J2295,DATOS_PERSONAL!B:E,4,0)</f>
        <v xml:space="preserve">HERNANDEZ HERNANDEZ </v>
      </c>
      <c r="N2295" s="4" t="str">
        <f>+VLOOKUP($J2295,DATOS_PERSONAL!B:F,5,0)</f>
        <v>OROBERLÍN S.A.S.</v>
      </c>
      <c r="O2295" s="4">
        <f>+VLOOKUP($A2295,DATOS_CAPACITACIONES!A:N,11)</f>
        <v>3</v>
      </c>
      <c r="P2295" s="4">
        <f>+VLOOKUP($A2295,DATOS_CAPACITACIONES!A:L,12)</f>
        <v>3</v>
      </c>
      <c r="Q2295" s="3">
        <f t="shared" si="36"/>
        <v>1</v>
      </c>
    </row>
    <row r="2296" spans="1:17" ht="34.5" customHeight="1" x14ac:dyDescent="0.25">
      <c r="A2296" s="29">
        <v>95</v>
      </c>
      <c r="B2296" s="4" t="str">
        <f>+VLOOKUP($A2296,DATOS_CAPACITACIONES!A:B,2,0)</f>
        <v>Cosecha</v>
      </c>
      <c r="C2296" s="4" t="str">
        <f>+VLOOKUP($A2296,DATOS_CAPACITACIONES!A:C,3,0)</f>
        <v xml:space="preserve">Procedimiento de recolección de fruto suelto posconsumo </v>
      </c>
      <c r="D2296" s="4">
        <f>+VLOOKUP($A2296,DATOS_CAPACITACIONES!A:D,4,0)</f>
        <v>0</v>
      </c>
      <c r="E2296" s="4" t="str">
        <f>+VLOOKUP($A2296,DATOS_CAPACITACIONES!A:E,5,0)</f>
        <v>Gedman Hernandez</v>
      </c>
      <c r="F2296" s="4" t="str">
        <f>+VLOOKUP($A2296,DATOS_CAPACITACIONES!A:F,6,0)</f>
        <v>Gedman Hernandez</v>
      </c>
      <c r="G2296" s="4" t="str">
        <f>+VLOOKUP($A2296,DATOS_CAPACITACIONES!A:G,7,0)</f>
        <v>Finca El Pilar</v>
      </c>
      <c r="H2296" s="5">
        <f>+VLOOKUP($A2296,DATOS_CAPACITACIONES!A:H,8,0)</f>
        <v>44295</v>
      </c>
      <c r="I2296" s="4">
        <f>+VLOOKUP($A2296,DATOS_CAPACITACIONES!A:I,9,0)</f>
        <v>15</v>
      </c>
      <c r="J2296" s="29">
        <v>1121868814</v>
      </c>
      <c r="K2296" s="4">
        <f>+VLOOKUP($J2296,DATOS_PERSONAL!B:C,2,0)</f>
        <v>1046</v>
      </c>
      <c r="L2296" s="4" t="str">
        <f>+VLOOKUP($J2296,DATOS_PERSONAL!B:D,3,0)</f>
        <v>DIANA EDELMIRA</v>
      </c>
      <c r="M2296" s="4" t="str">
        <f>+VLOOKUP($J2296,DATOS_PERSONAL!B:E,4,0)</f>
        <v xml:space="preserve">AMAYA GONZALEZ </v>
      </c>
      <c r="N2296" s="4" t="str">
        <f>+VLOOKUP($J2296,DATOS_PERSONAL!B:F,5,0)</f>
        <v>OROBERLÍN S.A.S.</v>
      </c>
      <c r="O2296" s="4">
        <f>+VLOOKUP($A2296,DATOS_CAPACITACIONES!A:N,11)</f>
        <v>3</v>
      </c>
      <c r="P2296" s="4">
        <f>+VLOOKUP($A2296,DATOS_CAPACITACIONES!A:L,12)</f>
        <v>3</v>
      </c>
      <c r="Q2296" s="3">
        <f t="shared" si="36"/>
        <v>1</v>
      </c>
    </row>
    <row r="2297" spans="1:17" ht="34.5" customHeight="1" x14ac:dyDescent="0.25">
      <c r="A2297" s="29">
        <v>95</v>
      </c>
      <c r="B2297" s="4" t="str">
        <f>+VLOOKUP($A2297,DATOS_CAPACITACIONES!A:B,2,0)</f>
        <v>Cosecha</v>
      </c>
      <c r="C2297" s="4" t="str">
        <f>+VLOOKUP($A2297,DATOS_CAPACITACIONES!A:C,3,0)</f>
        <v xml:space="preserve">Procedimiento de recolección de fruto suelto posconsumo </v>
      </c>
      <c r="D2297" s="4">
        <f>+VLOOKUP($A2297,DATOS_CAPACITACIONES!A:D,4,0)</f>
        <v>0</v>
      </c>
      <c r="E2297" s="4" t="str">
        <f>+VLOOKUP($A2297,DATOS_CAPACITACIONES!A:E,5,0)</f>
        <v>Gedman Hernandez</v>
      </c>
      <c r="F2297" s="4" t="str">
        <f>+VLOOKUP($A2297,DATOS_CAPACITACIONES!A:F,6,0)</f>
        <v>Gedman Hernandez</v>
      </c>
      <c r="G2297" s="4" t="str">
        <f>+VLOOKUP($A2297,DATOS_CAPACITACIONES!A:G,7,0)</f>
        <v>Finca El Pilar</v>
      </c>
      <c r="H2297" s="5">
        <f>+VLOOKUP($A2297,DATOS_CAPACITACIONES!A:H,8,0)</f>
        <v>44295</v>
      </c>
      <c r="I2297" s="4">
        <f>+VLOOKUP($A2297,DATOS_CAPACITACIONES!A:I,9,0)</f>
        <v>15</v>
      </c>
      <c r="J2297" s="29">
        <v>17345837</v>
      </c>
      <c r="K2297" s="4">
        <f>+VLOOKUP($J2297,DATOS_PERSONAL!B:C,2,0)</f>
        <v>1240</v>
      </c>
      <c r="L2297" s="4" t="str">
        <f>+VLOOKUP($J2297,DATOS_PERSONAL!B:D,3,0)</f>
        <v>GUILLERMO ANTONIO</v>
      </c>
      <c r="M2297" s="4" t="str">
        <f>+VLOOKUP($J2297,DATOS_PERSONAL!B:E,4,0)</f>
        <v xml:space="preserve">BRAVO </v>
      </c>
      <c r="N2297" s="4" t="str">
        <f>+VLOOKUP($J2297,DATOS_PERSONAL!B:F,5,0)</f>
        <v>OROBERLÍN S.A.S.</v>
      </c>
      <c r="O2297" s="4">
        <f>+VLOOKUP($A2297,DATOS_CAPACITACIONES!A:N,11)</f>
        <v>3</v>
      </c>
      <c r="P2297" s="4">
        <f>+VLOOKUP($A2297,DATOS_CAPACITACIONES!A:L,12)</f>
        <v>3</v>
      </c>
      <c r="Q2297" s="3">
        <f t="shared" si="36"/>
        <v>1</v>
      </c>
    </row>
    <row r="2298" spans="1:17" ht="34.5" customHeight="1" x14ac:dyDescent="0.25">
      <c r="A2298" s="29">
        <v>96</v>
      </c>
      <c r="B2298" s="4" t="str">
        <f>+VLOOKUP($A2298,DATOS_CAPACITACIONES!A:B,2,0)</f>
        <v>Cosecha</v>
      </c>
      <c r="C2298" s="4" t="str">
        <f>+VLOOKUP($A2298,DATOS_CAPACITACIONES!A:C,3,0)</f>
        <v>Entrega de ficha técnica de cosecha y poda</v>
      </c>
      <c r="D2298" s="4">
        <f>+VLOOKUP($A2298,DATOS_CAPACITACIONES!A:D,4,0)</f>
        <v>0</v>
      </c>
      <c r="E2298" s="4" t="str">
        <f>+VLOOKUP($A2298,DATOS_CAPACITACIONES!A:E,5,0)</f>
        <v>Gedman Hernandez</v>
      </c>
      <c r="F2298" s="4" t="str">
        <f>+VLOOKUP($A2298,DATOS_CAPACITACIONES!A:F,6,0)</f>
        <v>Gedman Hernandez</v>
      </c>
      <c r="G2298" s="4" t="str">
        <f>+VLOOKUP($A2298,DATOS_CAPACITACIONES!A:G,7,0)</f>
        <v xml:space="preserve">Finca El Pilar </v>
      </c>
      <c r="H2298" s="5">
        <f>+VLOOKUP($A2298,DATOS_CAPACITACIONES!A:H,8,0)</f>
        <v>44295</v>
      </c>
      <c r="I2298" s="4">
        <f>+VLOOKUP($A2298,DATOS_CAPACITACIONES!A:I,9,0)</f>
        <v>15</v>
      </c>
      <c r="J2298" s="29">
        <v>1121844449</v>
      </c>
      <c r="K2298" s="4">
        <f>+VLOOKUP($J2298,DATOS_PERSONAL!B:C,2,0)</f>
        <v>1097</v>
      </c>
      <c r="L2298" s="4" t="str">
        <f>+VLOOKUP($J2298,DATOS_PERSONAL!B:D,3,0)</f>
        <v>JOSE MANUEL</v>
      </c>
      <c r="M2298" s="4" t="str">
        <f>+VLOOKUP($J2298,DATOS_PERSONAL!B:E,4,0)</f>
        <v xml:space="preserve">AMAYA GONZALEZ </v>
      </c>
      <c r="N2298" s="4" t="str">
        <f>+VLOOKUP($J2298,DATOS_PERSONAL!B:F,5,0)</f>
        <v>OROBERLÍN S.A.S.</v>
      </c>
      <c r="O2298" s="4">
        <f>+VLOOKUP($A2298,DATOS_CAPACITACIONES!A:N,11)</f>
        <v>1</v>
      </c>
      <c r="P2298" s="4">
        <f>+VLOOKUP($A2298,DATOS_CAPACITACIONES!A:L,12)</f>
        <v>1</v>
      </c>
      <c r="Q2298" s="3">
        <f t="shared" si="36"/>
        <v>1</v>
      </c>
    </row>
    <row r="2299" spans="1:17" ht="34.5" customHeight="1" x14ac:dyDescent="0.25">
      <c r="A2299" s="29">
        <v>97</v>
      </c>
      <c r="B2299" s="4" t="str">
        <f>+VLOOKUP($A2299,DATOS_CAPACITACIONES!A:B,2,0)</f>
        <v>Cosecha</v>
      </c>
      <c r="C2299" s="4" t="str">
        <f>+VLOOKUP($A2299,DATOS_CAPACITACIONES!A:C,3,0)</f>
        <v>Entrega de ficha técnica de cosecha y poda</v>
      </c>
      <c r="D2299" s="4">
        <f>+VLOOKUP($A2299,DATOS_CAPACITACIONES!A:D,4,0)</f>
        <v>0</v>
      </c>
      <c r="E2299" s="4" t="str">
        <f>+VLOOKUP($A2299,DATOS_CAPACITACIONES!A:E,5,0)</f>
        <v>Gedman Hernandez</v>
      </c>
      <c r="F2299" s="4" t="str">
        <f>+VLOOKUP($A2299,DATOS_CAPACITACIONES!A:F,6,0)</f>
        <v>Gedman Hernandez</v>
      </c>
      <c r="G2299" s="4" t="str">
        <f>+VLOOKUP($A2299,DATOS_CAPACITACIONES!A:G,7,0)</f>
        <v>Finca El Pilar</v>
      </c>
      <c r="H2299" s="5">
        <f>+VLOOKUP($A2299,DATOS_CAPACITACIONES!A:H,8,0)</f>
        <v>44297</v>
      </c>
      <c r="I2299" s="4">
        <f>+VLOOKUP($A2299,DATOS_CAPACITACIONES!A:I,9,0)</f>
        <v>15</v>
      </c>
      <c r="J2299" s="29">
        <v>1006697383</v>
      </c>
      <c r="K2299" s="4">
        <f>+VLOOKUP($J2299,DATOS_PERSONAL!B:C,2,0)</f>
        <v>1535</v>
      </c>
      <c r="L2299" s="4" t="str">
        <f>+VLOOKUP($J2299,DATOS_PERSONAL!B:D,3,0)</f>
        <v>DIANA SOFIA</v>
      </c>
      <c r="M2299" s="4" t="str">
        <f>+VLOOKUP($J2299,DATOS_PERSONAL!B:E,4,0)</f>
        <v xml:space="preserve">BLANCO ANDRADE </v>
      </c>
      <c r="N2299" s="4" t="str">
        <f>+VLOOKUP($J2299,DATOS_PERSONAL!B:F,5,0)</f>
        <v>OROBERLÍN S.A.S.</v>
      </c>
      <c r="O2299" s="4">
        <f>+VLOOKUP($A2299,DATOS_CAPACITACIONES!A:N,11)</f>
        <v>6</v>
      </c>
      <c r="P2299" s="4">
        <f>+VLOOKUP($A2299,DATOS_CAPACITACIONES!A:L,12)</f>
        <v>6</v>
      </c>
      <c r="Q2299" s="3">
        <f t="shared" si="36"/>
        <v>1</v>
      </c>
    </row>
    <row r="2300" spans="1:17" ht="34.5" customHeight="1" x14ac:dyDescent="0.25">
      <c r="A2300" s="29">
        <v>97</v>
      </c>
      <c r="B2300" s="4" t="str">
        <f>+VLOOKUP($A2300,DATOS_CAPACITACIONES!A:B,2,0)</f>
        <v>Cosecha</v>
      </c>
      <c r="C2300" s="4" t="str">
        <f>+VLOOKUP($A2300,DATOS_CAPACITACIONES!A:C,3,0)</f>
        <v>Entrega de ficha técnica de cosecha y poda</v>
      </c>
      <c r="D2300" s="4">
        <f>+VLOOKUP($A2300,DATOS_CAPACITACIONES!A:D,4,0)</f>
        <v>0</v>
      </c>
      <c r="E2300" s="4" t="str">
        <f>+VLOOKUP($A2300,DATOS_CAPACITACIONES!A:E,5,0)</f>
        <v>Gedman Hernandez</v>
      </c>
      <c r="F2300" s="4" t="str">
        <f>+VLOOKUP($A2300,DATOS_CAPACITACIONES!A:F,6,0)</f>
        <v>Gedman Hernandez</v>
      </c>
      <c r="G2300" s="4" t="str">
        <f>+VLOOKUP($A2300,DATOS_CAPACITACIONES!A:G,7,0)</f>
        <v>Finca El Pilar</v>
      </c>
      <c r="H2300" s="5">
        <f>+VLOOKUP($A2300,DATOS_CAPACITACIONES!A:H,8,0)</f>
        <v>44297</v>
      </c>
      <c r="I2300" s="4">
        <f>+VLOOKUP($A2300,DATOS_CAPACITACIONES!A:I,9,0)</f>
        <v>15</v>
      </c>
      <c r="J2300" s="29">
        <v>31031744</v>
      </c>
      <c r="K2300" s="4">
        <f>+VLOOKUP($J2300,DATOS_PERSONAL!B:C,2,0)</f>
        <v>1023</v>
      </c>
      <c r="L2300" s="4" t="str">
        <f>+VLOOKUP($J2300,DATOS_PERSONAL!B:D,3,0)</f>
        <v xml:space="preserve"> MARIA EUGENIA</v>
      </c>
      <c r="M2300" s="4" t="str">
        <f>+VLOOKUP($J2300,DATOS_PERSONAL!B:E,4,0)</f>
        <v>VARGAS OVALLE</v>
      </c>
      <c r="N2300" s="4" t="str">
        <f>+VLOOKUP($J2300,DATOS_PERSONAL!B:F,5,0)</f>
        <v>OROBERLÍN S.A.S.</v>
      </c>
      <c r="O2300" s="4">
        <f>+VLOOKUP($A2300,DATOS_CAPACITACIONES!A:N,11)</f>
        <v>6</v>
      </c>
      <c r="P2300" s="4">
        <f>+VLOOKUP($A2300,DATOS_CAPACITACIONES!A:L,12)</f>
        <v>6</v>
      </c>
      <c r="Q2300" s="3">
        <f t="shared" si="36"/>
        <v>1</v>
      </c>
    </row>
    <row r="2301" spans="1:17" ht="34.5" customHeight="1" x14ac:dyDescent="0.25">
      <c r="A2301" s="29">
        <v>97</v>
      </c>
      <c r="B2301" s="4" t="str">
        <f>+VLOOKUP($A2301,DATOS_CAPACITACIONES!A:B,2,0)</f>
        <v>Cosecha</v>
      </c>
      <c r="C2301" s="4" t="str">
        <f>+VLOOKUP($A2301,DATOS_CAPACITACIONES!A:C,3,0)</f>
        <v>Entrega de ficha técnica de cosecha y poda</v>
      </c>
      <c r="D2301" s="4">
        <f>+VLOOKUP($A2301,DATOS_CAPACITACIONES!A:D,4,0)</f>
        <v>0</v>
      </c>
      <c r="E2301" s="4" t="str">
        <f>+VLOOKUP($A2301,DATOS_CAPACITACIONES!A:E,5,0)</f>
        <v>Gedman Hernandez</v>
      </c>
      <c r="F2301" s="4" t="str">
        <f>+VLOOKUP($A2301,DATOS_CAPACITACIONES!A:F,6,0)</f>
        <v>Gedman Hernandez</v>
      </c>
      <c r="G2301" s="4" t="str">
        <f>+VLOOKUP($A2301,DATOS_CAPACITACIONES!A:G,7,0)</f>
        <v>Finca El Pilar</v>
      </c>
      <c r="H2301" s="5">
        <f>+VLOOKUP($A2301,DATOS_CAPACITACIONES!A:H,8,0)</f>
        <v>44297</v>
      </c>
      <c r="I2301" s="4">
        <f>+VLOOKUP($A2301,DATOS_CAPACITACIONES!A:I,9,0)</f>
        <v>15</v>
      </c>
      <c r="J2301" s="29">
        <v>1123116171</v>
      </c>
      <c r="K2301" s="4">
        <f>+VLOOKUP($J2301,DATOS_PERSONAL!B:C,2,0)</f>
        <v>1539</v>
      </c>
      <c r="L2301" s="4" t="str">
        <f>+VLOOKUP($J2301,DATOS_PERSONAL!B:D,3,0)</f>
        <v>YULIZA ANDREA</v>
      </c>
      <c r="M2301" s="4" t="str">
        <f>+VLOOKUP($J2301,DATOS_PERSONAL!B:E,4,0)</f>
        <v xml:space="preserve">HERNANDEZ HERNANDEZ </v>
      </c>
      <c r="N2301" s="4" t="str">
        <f>+VLOOKUP($J2301,DATOS_PERSONAL!B:F,5,0)</f>
        <v>OROBERLÍN S.A.S.</v>
      </c>
      <c r="O2301" s="4">
        <f>+VLOOKUP($A2301,DATOS_CAPACITACIONES!A:N,11)</f>
        <v>6</v>
      </c>
      <c r="P2301" s="4">
        <f>+VLOOKUP($A2301,DATOS_CAPACITACIONES!A:L,12)</f>
        <v>6</v>
      </c>
      <c r="Q2301" s="3">
        <f t="shared" si="36"/>
        <v>1</v>
      </c>
    </row>
    <row r="2302" spans="1:17" ht="34.5" customHeight="1" x14ac:dyDescent="0.25">
      <c r="A2302" s="29">
        <v>97</v>
      </c>
      <c r="B2302" s="4" t="str">
        <f>+VLOOKUP($A2302,DATOS_CAPACITACIONES!A:B,2,0)</f>
        <v>Cosecha</v>
      </c>
      <c r="C2302" s="4" t="str">
        <f>+VLOOKUP($A2302,DATOS_CAPACITACIONES!A:C,3,0)</f>
        <v>Entrega de ficha técnica de cosecha y poda</v>
      </c>
      <c r="D2302" s="4">
        <f>+VLOOKUP($A2302,DATOS_CAPACITACIONES!A:D,4,0)</f>
        <v>0</v>
      </c>
      <c r="E2302" s="4" t="str">
        <f>+VLOOKUP($A2302,DATOS_CAPACITACIONES!A:E,5,0)</f>
        <v>Gedman Hernandez</v>
      </c>
      <c r="F2302" s="4" t="str">
        <f>+VLOOKUP($A2302,DATOS_CAPACITACIONES!A:F,6,0)</f>
        <v>Gedman Hernandez</v>
      </c>
      <c r="G2302" s="4" t="str">
        <f>+VLOOKUP($A2302,DATOS_CAPACITACIONES!A:G,7,0)</f>
        <v>Finca El Pilar</v>
      </c>
      <c r="H2302" s="5">
        <f>+VLOOKUP($A2302,DATOS_CAPACITACIONES!A:H,8,0)</f>
        <v>44297</v>
      </c>
      <c r="I2302" s="4">
        <f>+VLOOKUP($A2302,DATOS_CAPACITACIONES!A:I,9,0)</f>
        <v>15</v>
      </c>
      <c r="J2302" s="29">
        <v>1010143088</v>
      </c>
      <c r="K2302" s="4">
        <f>+VLOOKUP($J2302,DATOS_PERSONAL!B:C,2,0)</f>
        <v>1536</v>
      </c>
      <c r="L2302" s="4" t="str">
        <f>+VLOOKUP($J2302,DATOS_PERSONAL!B:D,3,0)</f>
        <v>MONICA ALEJANDRA</v>
      </c>
      <c r="M2302" s="4" t="str">
        <f>+VLOOKUP($J2302,DATOS_PERSONAL!B:E,4,0)</f>
        <v xml:space="preserve">HERNANDEZ HERNANDEZ </v>
      </c>
      <c r="N2302" s="4" t="str">
        <f>+VLOOKUP($J2302,DATOS_PERSONAL!B:F,5,0)</f>
        <v>OROBERLÍN S.A.S.</v>
      </c>
      <c r="O2302" s="4">
        <f>+VLOOKUP($A2302,DATOS_CAPACITACIONES!A:N,11)</f>
        <v>6</v>
      </c>
      <c r="P2302" s="4">
        <f>+VLOOKUP($A2302,DATOS_CAPACITACIONES!A:L,12)</f>
        <v>6</v>
      </c>
      <c r="Q2302" s="3">
        <f t="shared" si="36"/>
        <v>1</v>
      </c>
    </row>
    <row r="2303" spans="1:17" ht="34.5" customHeight="1" x14ac:dyDescent="0.25">
      <c r="A2303" s="29">
        <v>97</v>
      </c>
      <c r="B2303" s="4" t="str">
        <f>+VLOOKUP($A2303,DATOS_CAPACITACIONES!A:B,2,0)</f>
        <v>Cosecha</v>
      </c>
      <c r="C2303" s="4" t="str">
        <f>+VLOOKUP($A2303,DATOS_CAPACITACIONES!A:C,3,0)</f>
        <v>Entrega de ficha técnica de cosecha y poda</v>
      </c>
      <c r="D2303" s="4">
        <f>+VLOOKUP($A2303,DATOS_CAPACITACIONES!A:D,4,0)</f>
        <v>0</v>
      </c>
      <c r="E2303" s="4" t="str">
        <f>+VLOOKUP($A2303,DATOS_CAPACITACIONES!A:E,5,0)</f>
        <v>Gedman Hernandez</v>
      </c>
      <c r="F2303" s="4" t="str">
        <f>+VLOOKUP($A2303,DATOS_CAPACITACIONES!A:F,6,0)</f>
        <v>Gedman Hernandez</v>
      </c>
      <c r="G2303" s="4" t="str">
        <f>+VLOOKUP($A2303,DATOS_CAPACITACIONES!A:G,7,0)</f>
        <v>Finca El Pilar</v>
      </c>
      <c r="H2303" s="5">
        <f>+VLOOKUP($A2303,DATOS_CAPACITACIONES!A:H,8,0)</f>
        <v>44297</v>
      </c>
      <c r="I2303" s="4">
        <f>+VLOOKUP($A2303,DATOS_CAPACITACIONES!A:I,9,0)</f>
        <v>15</v>
      </c>
      <c r="J2303" s="29">
        <v>1121832436</v>
      </c>
      <c r="K2303" s="4">
        <f>+VLOOKUP($J2303,DATOS_PERSONAL!B:C,2,0)</f>
        <v>1537</v>
      </c>
      <c r="L2303" s="4" t="str">
        <f>+VLOOKUP($J2303,DATOS_PERSONAL!B:D,3,0)</f>
        <v>DEICY MARIA</v>
      </c>
      <c r="M2303" s="4" t="str">
        <f>+VLOOKUP($J2303,DATOS_PERSONAL!B:E,4,0)</f>
        <v>MERCHAN HERNANDEZ</v>
      </c>
      <c r="N2303" s="4" t="str">
        <f>+VLOOKUP($J2303,DATOS_PERSONAL!B:F,5,0)</f>
        <v>OROBERLÍN S.A.S.</v>
      </c>
      <c r="O2303" s="4">
        <f>+VLOOKUP($A2303,DATOS_CAPACITACIONES!A:N,11)</f>
        <v>6</v>
      </c>
      <c r="P2303" s="4">
        <f>+VLOOKUP($A2303,DATOS_CAPACITACIONES!A:L,12)</f>
        <v>6</v>
      </c>
      <c r="Q2303" s="3">
        <f t="shared" si="36"/>
        <v>1</v>
      </c>
    </row>
    <row r="2304" spans="1:17" ht="34.5" customHeight="1" x14ac:dyDescent="0.25">
      <c r="A2304" s="29">
        <v>97</v>
      </c>
      <c r="B2304" s="4" t="str">
        <f>+VLOOKUP($A2304,DATOS_CAPACITACIONES!A:B,2,0)</f>
        <v>Cosecha</v>
      </c>
      <c r="C2304" s="4" t="str">
        <f>+VLOOKUP($A2304,DATOS_CAPACITACIONES!A:C,3,0)</f>
        <v>Entrega de ficha técnica de cosecha y poda</v>
      </c>
      <c r="D2304" s="4">
        <f>+VLOOKUP($A2304,DATOS_CAPACITACIONES!A:D,4,0)</f>
        <v>0</v>
      </c>
      <c r="E2304" s="4" t="str">
        <f>+VLOOKUP($A2304,DATOS_CAPACITACIONES!A:E,5,0)</f>
        <v>Gedman Hernandez</v>
      </c>
      <c r="F2304" s="4" t="str">
        <f>+VLOOKUP($A2304,DATOS_CAPACITACIONES!A:F,6,0)</f>
        <v>Gedman Hernandez</v>
      </c>
      <c r="G2304" s="4" t="str">
        <f>+VLOOKUP($A2304,DATOS_CAPACITACIONES!A:G,7,0)</f>
        <v>Finca El Pilar</v>
      </c>
      <c r="H2304" s="5">
        <f>+VLOOKUP($A2304,DATOS_CAPACITACIONES!A:H,8,0)</f>
        <v>44297</v>
      </c>
      <c r="I2304" s="4">
        <f>+VLOOKUP($A2304,DATOS_CAPACITACIONES!A:I,9,0)</f>
        <v>15</v>
      </c>
      <c r="J2304" s="29">
        <v>1121868814</v>
      </c>
      <c r="K2304" s="4">
        <f>+VLOOKUP($J2304,DATOS_PERSONAL!B:C,2,0)</f>
        <v>1046</v>
      </c>
      <c r="L2304" s="4" t="str">
        <f>+VLOOKUP($J2304,DATOS_PERSONAL!B:D,3,0)</f>
        <v>DIANA EDELMIRA</v>
      </c>
      <c r="M2304" s="4" t="str">
        <f>+VLOOKUP($J2304,DATOS_PERSONAL!B:E,4,0)</f>
        <v xml:space="preserve">AMAYA GONZALEZ </v>
      </c>
      <c r="N2304" s="4" t="str">
        <f>+VLOOKUP($J2304,DATOS_PERSONAL!B:F,5,0)</f>
        <v>OROBERLÍN S.A.S.</v>
      </c>
      <c r="O2304" s="4">
        <f>+VLOOKUP($A2304,DATOS_CAPACITACIONES!A:N,11)</f>
        <v>6</v>
      </c>
      <c r="P2304" s="4">
        <f>+VLOOKUP($A2304,DATOS_CAPACITACIONES!A:L,12)</f>
        <v>6</v>
      </c>
      <c r="Q2304" s="3">
        <f t="shared" si="36"/>
        <v>1</v>
      </c>
    </row>
    <row r="2305" spans="1:17" ht="34.5" customHeight="1" x14ac:dyDescent="0.25">
      <c r="A2305" s="29">
        <v>98</v>
      </c>
      <c r="B2305" s="4" t="str">
        <f>+VLOOKUP($A2305,DATOS_CAPACITACIONES!A:B,2,0)</f>
        <v>Cosecha</v>
      </c>
      <c r="C2305" s="4" t="str">
        <f>+VLOOKUP($A2305,DATOS_CAPACITACIONES!A:C,3,0)</f>
        <v>Entrega de ficha técnica de cosecha y poda</v>
      </c>
      <c r="D2305" s="4">
        <f>+VLOOKUP($A2305,DATOS_CAPACITACIONES!A:D,4,0)</f>
        <v>0</v>
      </c>
      <c r="E2305" s="4" t="str">
        <f>+VLOOKUP($A2305,DATOS_CAPACITACIONES!A:E,5,0)</f>
        <v>Gedman Hernandez</v>
      </c>
      <c r="F2305" s="4" t="str">
        <f>+VLOOKUP($A2305,DATOS_CAPACITACIONES!A:F,6,0)</f>
        <v>Gedman Hernandez</v>
      </c>
      <c r="G2305" s="4" t="str">
        <f>+VLOOKUP($A2305,DATOS_CAPACITACIONES!A:G,7,0)</f>
        <v>Finca El Pilar</v>
      </c>
      <c r="H2305" s="5">
        <f>+VLOOKUP($A2305,DATOS_CAPACITACIONES!A:H,8,0)</f>
        <v>44299</v>
      </c>
      <c r="I2305" s="4">
        <f>+VLOOKUP($A2305,DATOS_CAPACITACIONES!A:I,9,0)</f>
        <v>15</v>
      </c>
      <c r="J2305" s="29">
        <v>85261773</v>
      </c>
      <c r="K2305" s="4">
        <f>+VLOOKUP($J2305,DATOS_PERSONAL!B:C,2,0)</f>
        <v>1540</v>
      </c>
      <c r="L2305" s="4" t="str">
        <f>+VLOOKUP($J2305,DATOS_PERSONAL!B:D,3,0)</f>
        <v>JORGE LUIS</v>
      </c>
      <c r="M2305" s="4" t="str">
        <f>+VLOOKUP($J2305,DATOS_PERSONAL!B:E,4,0)</f>
        <v xml:space="preserve">RODRIGUEZ TORRES </v>
      </c>
      <c r="N2305" s="4" t="str">
        <f>+VLOOKUP($J2305,DATOS_PERSONAL!B:F,5,0)</f>
        <v>OROBERLÍN S.A.S.</v>
      </c>
      <c r="O2305" s="4">
        <f>+VLOOKUP($A2305,DATOS_CAPACITACIONES!A:N,11)</f>
        <v>1</v>
      </c>
      <c r="P2305" s="4">
        <f>+VLOOKUP($A2305,DATOS_CAPACITACIONES!A:L,12)</f>
        <v>1</v>
      </c>
      <c r="Q2305" s="3">
        <f t="shared" si="36"/>
        <v>1</v>
      </c>
    </row>
    <row r="2306" spans="1:17" ht="34.5" customHeight="1" x14ac:dyDescent="0.25">
      <c r="A2306" s="29">
        <v>99</v>
      </c>
      <c r="B2306" s="4" t="str">
        <f>+VLOOKUP($A2306,DATOS_CAPACITACIONES!A:B,2,0)</f>
        <v>Cosecha</v>
      </c>
      <c r="C2306" s="4" t="str">
        <f>+VLOOKUP($A2306,DATOS_CAPACITACIONES!A:C,3,0)</f>
        <v xml:space="preserve">entrega de ficja tecnica de fertilización </v>
      </c>
      <c r="D2306" s="4">
        <f>+VLOOKUP($A2306,DATOS_CAPACITACIONES!A:D,4,0)</f>
        <v>0</v>
      </c>
      <c r="E2306" s="4" t="str">
        <f>+VLOOKUP($A2306,DATOS_CAPACITACIONES!A:E,5,0)</f>
        <v>Gedman Hernandez</v>
      </c>
      <c r="F2306" s="4" t="str">
        <f>+VLOOKUP($A2306,DATOS_CAPACITACIONES!A:F,6,0)</f>
        <v>Gedman Hernandez</v>
      </c>
      <c r="G2306" s="4" t="str">
        <f>+VLOOKUP($A2306,DATOS_CAPACITACIONES!A:G,7,0)</f>
        <v xml:space="preserve">Finca El Pilar </v>
      </c>
      <c r="H2306" s="5">
        <f>+VLOOKUP($A2306,DATOS_CAPACITACIONES!A:H,8,0)</f>
        <v>44299</v>
      </c>
      <c r="I2306" s="4">
        <f>+VLOOKUP($A2306,DATOS_CAPACITACIONES!A:I,9,0)</f>
        <v>15</v>
      </c>
      <c r="J2306" s="29">
        <v>18973838</v>
      </c>
      <c r="K2306" s="4">
        <f>+VLOOKUP($J2306,DATOS_PERSONAL!B:C,2,0)</f>
        <v>1515</v>
      </c>
      <c r="L2306" s="4" t="str">
        <f>+VLOOKUP($J2306,DATOS_PERSONAL!B:D,3,0)</f>
        <v xml:space="preserve">MARCOS JAVIER </v>
      </c>
      <c r="M2306" s="4" t="str">
        <f>+VLOOKUP($J2306,DATOS_PERSONAL!B:E,4,0)</f>
        <v>PEREZ BANDERA</v>
      </c>
      <c r="N2306" s="4" t="str">
        <f>+VLOOKUP($J2306,DATOS_PERSONAL!B:F,5,0)</f>
        <v>OROBERLÍN S.A.S.</v>
      </c>
      <c r="O2306" s="4">
        <f>+VLOOKUP($A2306,DATOS_CAPACITACIONES!A:N,11)</f>
        <v>4</v>
      </c>
      <c r="P2306" s="4">
        <f>+VLOOKUP($A2306,DATOS_CAPACITACIONES!A:L,12)</f>
        <v>4</v>
      </c>
      <c r="Q2306" s="3">
        <f t="shared" si="36"/>
        <v>1</v>
      </c>
    </row>
    <row r="2307" spans="1:17" ht="34.5" customHeight="1" x14ac:dyDescent="0.25">
      <c r="A2307" s="29">
        <v>99</v>
      </c>
      <c r="B2307" s="4" t="str">
        <f>+VLOOKUP($A2307,DATOS_CAPACITACIONES!A:B,2,0)</f>
        <v>Cosecha</v>
      </c>
      <c r="C2307" s="4" t="str">
        <f>+VLOOKUP($A2307,DATOS_CAPACITACIONES!A:C,3,0)</f>
        <v xml:space="preserve">entrega de ficja tecnica de fertilización </v>
      </c>
      <c r="D2307" s="4">
        <f>+VLOOKUP($A2307,DATOS_CAPACITACIONES!A:D,4,0)</f>
        <v>0</v>
      </c>
      <c r="E2307" s="4" t="str">
        <f>+VLOOKUP($A2307,DATOS_CAPACITACIONES!A:E,5,0)</f>
        <v>Gedman Hernandez</v>
      </c>
      <c r="F2307" s="4" t="str">
        <f>+VLOOKUP($A2307,DATOS_CAPACITACIONES!A:F,6,0)</f>
        <v>Gedman Hernandez</v>
      </c>
      <c r="G2307" s="4" t="str">
        <f>+VLOOKUP($A2307,DATOS_CAPACITACIONES!A:G,7,0)</f>
        <v xml:space="preserve">Finca El Pilar </v>
      </c>
      <c r="H2307" s="5">
        <f>+VLOOKUP($A2307,DATOS_CAPACITACIONES!A:H,8,0)</f>
        <v>44299</v>
      </c>
      <c r="I2307" s="4">
        <f>+VLOOKUP($A2307,DATOS_CAPACITACIONES!A:I,9,0)</f>
        <v>15</v>
      </c>
      <c r="J2307" s="29">
        <v>1003274956</v>
      </c>
      <c r="K2307" s="4">
        <f>+VLOOKUP($J2307,DATOS_PERSONAL!B:C,2,0)</f>
        <v>1463</v>
      </c>
      <c r="L2307" s="4" t="str">
        <f>+VLOOKUP($J2307,DATOS_PERSONAL!B:D,3,0)</f>
        <v>WILSON ENRRIQUE</v>
      </c>
      <c r="M2307" s="4" t="str">
        <f>+VLOOKUP($J2307,DATOS_PERSONAL!B:E,4,0)</f>
        <v>MURILLO JIMENEZ</v>
      </c>
      <c r="N2307" s="4" t="str">
        <f>+VLOOKUP($J2307,DATOS_PERSONAL!B:F,5,0)</f>
        <v>OROBERLÍN S.A.S.</v>
      </c>
      <c r="O2307" s="4">
        <f>+VLOOKUP($A2307,DATOS_CAPACITACIONES!A:N,11)</f>
        <v>4</v>
      </c>
      <c r="P2307" s="4">
        <f>+VLOOKUP($A2307,DATOS_CAPACITACIONES!A:L,12)</f>
        <v>4</v>
      </c>
      <c r="Q2307" s="3">
        <f t="shared" si="36"/>
        <v>1</v>
      </c>
    </row>
    <row r="2308" spans="1:17" ht="34.5" customHeight="1" x14ac:dyDescent="0.25">
      <c r="A2308" s="29">
        <v>99</v>
      </c>
      <c r="B2308" s="4" t="str">
        <f>+VLOOKUP($A2308,DATOS_CAPACITACIONES!A:B,2,0)</f>
        <v>Cosecha</v>
      </c>
      <c r="C2308" s="4" t="str">
        <f>+VLOOKUP($A2308,DATOS_CAPACITACIONES!A:C,3,0)</f>
        <v xml:space="preserve">entrega de ficja tecnica de fertilización </v>
      </c>
      <c r="D2308" s="4">
        <f>+VLOOKUP($A2308,DATOS_CAPACITACIONES!A:D,4,0)</f>
        <v>0</v>
      </c>
      <c r="E2308" s="4" t="str">
        <f>+VLOOKUP($A2308,DATOS_CAPACITACIONES!A:E,5,0)</f>
        <v>Gedman Hernandez</v>
      </c>
      <c r="F2308" s="4" t="str">
        <f>+VLOOKUP($A2308,DATOS_CAPACITACIONES!A:F,6,0)</f>
        <v>Gedman Hernandez</v>
      </c>
      <c r="G2308" s="4" t="str">
        <f>+VLOOKUP($A2308,DATOS_CAPACITACIONES!A:G,7,0)</f>
        <v xml:space="preserve">Finca El Pilar </v>
      </c>
      <c r="H2308" s="5">
        <f>+VLOOKUP($A2308,DATOS_CAPACITACIONES!A:H,8,0)</f>
        <v>44299</v>
      </c>
      <c r="I2308" s="4">
        <f>+VLOOKUP($A2308,DATOS_CAPACITACIONES!A:I,9,0)</f>
        <v>15</v>
      </c>
      <c r="J2308" s="29">
        <v>1121948100</v>
      </c>
      <c r="K2308" s="4" t="str">
        <f>+VLOOKUP($J2308,DATOS_PERSONAL!B:C,2,0)</f>
        <v>N/A</v>
      </c>
      <c r="L2308" s="4" t="str">
        <f>+VLOOKUP($J2308,DATOS_PERSONAL!B:D,3,0)</f>
        <v>YEISON</v>
      </c>
      <c r="M2308" s="4" t="str">
        <f>+VLOOKUP($J2308,DATOS_PERSONAL!B:E,4,0)</f>
        <v>MORALES</v>
      </c>
      <c r="N2308" s="4" t="str">
        <f>+VLOOKUP($J2308,DATOS_PERSONAL!B:F,5,0)</f>
        <v>OROBERLÍN S.A.S.</v>
      </c>
      <c r="O2308" s="4">
        <f>+VLOOKUP($A2308,DATOS_CAPACITACIONES!A:N,11)</f>
        <v>4</v>
      </c>
      <c r="P2308" s="4">
        <f>+VLOOKUP($A2308,DATOS_CAPACITACIONES!A:L,12)</f>
        <v>4</v>
      </c>
      <c r="Q2308" s="3">
        <f t="shared" si="36"/>
        <v>1</v>
      </c>
    </row>
    <row r="2309" spans="1:17" ht="34.5" customHeight="1" x14ac:dyDescent="0.25">
      <c r="A2309" s="29">
        <v>99</v>
      </c>
      <c r="B2309" s="4" t="str">
        <f>+VLOOKUP($A2309,DATOS_CAPACITACIONES!A:B,2,0)</f>
        <v>Cosecha</v>
      </c>
      <c r="C2309" s="4" t="str">
        <f>+VLOOKUP($A2309,DATOS_CAPACITACIONES!A:C,3,0)</f>
        <v xml:space="preserve">entrega de ficja tecnica de fertilización </v>
      </c>
      <c r="D2309" s="4">
        <f>+VLOOKUP($A2309,DATOS_CAPACITACIONES!A:D,4,0)</f>
        <v>0</v>
      </c>
      <c r="E2309" s="4" t="str">
        <f>+VLOOKUP($A2309,DATOS_CAPACITACIONES!A:E,5,0)</f>
        <v>Gedman Hernandez</v>
      </c>
      <c r="F2309" s="4" t="str">
        <f>+VLOOKUP($A2309,DATOS_CAPACITACIONES!A:F,6,0)</f>
        <v>Gedman Hernandez</v>
      </c>
      <c r="G2309" s="4" t="str">
        <f>+VLOOKUP($A2309,DATOS_CAPACITACIONES!A:G,7,0)</f>
        <v xml:space="preserve">Finca El Pilar </v>
      </c>
      <c r="H2309" s="5">
        <f>+VLOOKUP($A2309,DATOS_CAPACITACIONES!A:H,8,0)</f>
        <v>44299</v>
      </c>
      <c r="I2309" s="4">
        <f>+VLOOKUP($A2309,DATOS_CAPACITACIONES!A:I,9,0)</f>
        <v>15</v>
      </c>
      <c r="J2309" s="29">
        <v>1006795353</v>
      </c>
      <c r="K2309" s="4">
        <f>+VLOOKUP($J2309,DATOS_PERSONAL!B:C,2,0)</f>
        <v>1533</v>
      </c>
      <c r="L2309" s="4" t="str">
        <f>+VLOOKUP($J2309,DATOS_PERSONAL!B:D,3,0)</f>
        <v xml:space="preserve"> LUIS JEFREY</v>
      </c>
      <c r="M2309" s="4" t="str">
        <f>+VLOOKUP($J2309,DATOS_PERSONAL!B:E,4,0)</f>
        <v>CASTRO NARVAEZ</v>
      </c>
      <c r="N2309" s="4" t="str">
        <f>+VLOOKUP($J2309,DATOS_PERSONAL!B:F,5,0)</f>
        <v>OROBERLÍN S.A.S.</v>
      </c>
      <c r="O2309" s="4">
        <f>+VLOOKUP($A2309,DATOS_CAPACITACIONES!A:N,11)</f>
        <v>4</v>
      </c>
      <c r="P2309" s="4">
        <f>+VLOOKUP($A2309,DATOS_CAPACITACIONES!A:L,12)</f>
        <v>4</v>
      </c>
      <c r="Q2309" s="3">
        <f t="shared" si="36"/>
        <v>1</v>
      </c>
    </row>
    <row r="2310" spans="1:17" ht="34.5" customHeight="1" x14ac:dyDescent="0.25">
      <c r="A2310" s="29">
        <v>100</v>
      </c>
      <c r="B2310" s="4" t="str">
        <f>+VLOOKUP($A2310,DATOS_CAPACITACIONES!A:B,2,0)</f>
        <v>Cosecha</v>
      </c>
      <c r="C2310" s="4" t="str">
        <f>+VLOOKUP($A2310,DATOS_CAPACITACIONES!A:C,3,0)</f>
        <v>censo de producción</v>
      </c>
      <c r="D2310" s="4">
        <f>+VLOOKUP($A2310,DATOS_CAPACITACIONES!A:D,4,0)</f>
        <v>0</v>
      </c>
      <c r="E2310" s="4" t="str">
        <f>+VLOOKUP($A2310,DATOS_CAPACITACIONES!A:E,5,0)</f>
        <v>Nubia Beltran</v>
      </c>
      <c r="F2310" s="4" t="str">
        <f>+VLOOKUP($A2310,DATOS_CAPACITACIONES!A:F,6,0)</f>
        <v>Nubia Beltran</v>
      </c>
      <c r="G2310" s="4" t="str">
        <f>+VLOOKUP($A2310,DATOS_CAPACITACIONES!A:G,7,0)</f>
        <v>Finca Bocas de Guayuriba</v>
      </c>
      <c r="H2310" s="5">
        <f>+VLOOKUP($A2310,DATOS_CAPACITACIONES!A:H,8,0)</f>
        <v>44299</v>
      </c>
      <c r="I2310" s="4">
        <f>+VLOOKUP($A2310,DATOS_CAPACITACIONES!A:I,9,0)</f>
        <v>30</v>
      </c>
      <c r="J2310" s="29">
        <v>1123115110</v>
      </c>
      <c r="K2310" s="4">
        <f>+VLOOKUP($J2310,DATOS_PERSONAL!B:C,2,0)</f>
        <v>1371</v>
      </c>
      <c r="L2310" s="4" t="str">
        <f>+VLOOKUP($J2310,DATOS_PERSONAL!B:D,3,0)</f>
        <v>MARINELLY</v>
      </c>
      <c r="M2310" s="4" t="str">
        <f>+VLOOKUP($J2310,DATOS_PERSONAL!B:E,4,0)</f>
        <v xml:space="preserve">HERNANDEZ JILGUERO </v>
      </c>
      <c r="N2310" s="4" t="str">
        <f>+VLOOKUP($J2310,DATOS_PERSONAL!B:F,5,0)</f>
        <v>OROBERLÍN S.A.S.</v>
      </c>
      <c r="O2310" s="4">
        <f>+VLOOKUP($A2310,DATOS_CAPACITACIONES!A:N,11)</f>
        <v>2</v>
      </c>
      <c r="P2310" s="4">
        <f>+VLOOKUP($A2310,DATOS_CAPACITACIONES!A:L,12)</f>
        <v>2</v>
      </c>
      <c r="Q2310" s="3">
        <f t="shared" si="36"/>
        <v>1</v>
      </c>
    </row>
    <row r="2311" spans="1:17" ht="34.5" customHeight="1" x14ac:dyDescent="0.25">
      <c r="A2311" s="29">
        <v>100</v>
      </c>
      <c r="B2311" s="4" t="str">
        <f>+VLOOKUP($A2311,DATOS_CAPACITACIONES!A:B,2,0)</f>
        <v>Cosecha</v>
      </c>
      <c r="C2311" s="4" t="str">
        <f>+VLOOKUP($A2311,DATOS_CAPACITACIONES!A:C,3,0)</f>
        <v>censo de producción</v>
      </c>
      <c r="D2311" s="4">
        <f>+VLOOKUP($A2311,DATOS_CAPACITACIONES!A:D,4,0)</f>
        <v>0</v>
      </c>
      <c r="E2311" s="4" t="str">
        <f>+VLOOKUP($A2311,DATOS_CAPACITACIONES!A:E,5,0)</f>
        <v>Nubia Beltran</v>
      </c>
      <c r="F2311" s="4" t="str">
        <f>+VLOOKUP($A2311,DATOS_CAPACITACIONES!A:F,6,0)</f>
        <v>Nubia Beltran</v>
      </c>
      <c r="G2311" s="4" t="str">
        <f>+VLOOKUP($A2311,DATOS_CAPACITACIONES!A:G,7,0)</f>
        <v>Finca Bocas de Guayuriba</v>
      </c>
      <c r="H2311" s="5">
        <f>+VLOOKUP($A2311,DATOS_CAPACITACIONES!A:H,8,0)</f>
        <v>44299</v>
      </c>
      <c r="I2311" s="4">
        <f>+VLOOKUP($A2311,DATOS_CAPACITACIONES!A:I,9,0)</f>
        <v>30</v>
      </c>
      <c r="J2311" s="29">
        <v>40401255</v>
      </c>
      <c r="K2311" s="4">
        <f>+VLOOKUP($J2311,DATOS_PERSONAL!B:C,2,0)</f>
        <v>1034</v>
      </c>
      <c r="L2311" s="4" t="str">
        <f>+VLOOKUP($J2311,DATOS_PERSONAL!B:D,3,0)</f>
        <v>YUDY FERLAY</v>
      </c>
      <c r="M2311" s="4" t="str">
        <f>+VLOOKUP($J2311,DATOS_PERSONAL!B:E,4,0)</f>
        <v xml:space="preserve">ROMERO BERNAL </v>
      </c>
      <c r="N2311" s="4" t="str">
        <f>+VLOOKUP($J2311,DATOS_PERSONAL!B:F,5,0)</f>
        <v>OROBERLÍN S.A.S.</v>
      </c>
      <c r="O2311" s="4">
        <f>+VLOOKUP($A2311,DATOS_CAPACITACIONES!A:N,11)</f>
        <v>2</v>
      </c>
      <c r="P2311" s="4">
        <f>+VLOOKUP($A2311,DATOS_CAPACITACIONES!A:L,12)</f>
        <v>2</v>
      </c>
      <c r="Q2311" s="3">
        <f t="shared" si="36"/>
        <v>1</v>
      </c>
    </row>
    <row r="2312" spans="1:17" ht="34.5" customHeight="1" x14ac:dyDescent="0.25">
      <c r="A2312" s="29">
        <v>101</v>
      </c>
      <c r="B2312" s="4" t="str">
        <f>+VLOOKUP($A2312,DATOS_CAPACITACIONES!A:B,2,0)</f>
        <v>Cosecha</v>
      </c>
      <c r="C2312" s="4" t="str">
        <f>+VLOOKUP($A2312,DATOS_CAPACITACIONES!A:C,3,0)</f>
        <v>censo de producción</v>
      </c>
      <c r="D2312" s="4">
        <f>+VLOOKUP($A2312,DATOS_CAPACITACIONES!A:D,4,0)</f>
        <v>0</v>
      </c>
      <c r="E2312" s="4" t="str">
        <f>+VLOOKUP($A2312,DATOS_CAPACITACIONES!A:E,5,0)</f>
        <v>Nubia Beltran</v>
      </c>
      <c r="F2312" s="4" t="str">
        <f>+VLOOKUP($A2312,DATOS_CAPACITACIONES!A:F,6,0)</f>
        <v>Nubia Beltran</v>
      </c>
      <c r="G2312" s="4" t="str">
        <f>+VLOOKUP($A2312,DATOS_CAPACITACIONES!A:G,7,0)</f>
        <v>Finca Bocas de Guayuriba</v>
      </c>
      <c r="H2312" s="5">
        <f>+VLOOKUP($A2312,DATOS_CAPACITACIONES!A:H,8,0)</f>
        <v>44300</v>
      </c>
      <c r="I2312" s="4">
        <f>+VLOOKUP($A2312,DATOS_CAPACITACIONES!A:I,9,0)</f>
        <v>30</v>
      </c>
      <c r="J2312" s="29">
        <v>40404467</v>
      </c>
      <c r="K2312" s="4">
        <f>+VLOOKUP($J2312,DATOS_PERSONAL!B:C,2,0)</f>
        <v>1029</v>
      </c>
      <c r="L2312" s="4" t="str">
        <f>+VLOOKUP($J2312,DATOS_PERSONAL!B:D,3,0)</f>
        <v>BLANCA MARINELLA</v>
      </c>
      <c r="M2312" s="4" t="str">
        <f>+VLOOKUP($J2312,DATOS_PERSONAL!B:E,4,0)</f>
        <v xml:space="preserve">MORENO SANCHEZ </v>
      </c>
      <c r="N2312" s="4" t="str">
        <f>+VLOOKUP($J2312,DATOS_PERSONAL!B:F,5,0)</f>
        <v>OROBERLÍN S.A.S.</v>
      </c>
      <c r="O2312" s="4">
        <f>+VLOOKUP($A2312,DATOS_CAPACITACIONES!A:N,11)</f>
        <v>1</v>
      </c>
      <c r="P2312" s="4">
        <f>+VLOOKUP($A2312,DATOS_CAPACITACIONES!A:L,12)</f>
        <v>1</v>
      </c>
      <c r="Q2312" s="3">
        <f t="shared" si="36"/>
        <v>1</v>
      </c>
    </row>
    <row r="2313" spans="1:17" ht="34.5" customHeight="1" x14ac:dyDescent="0.25">
      <c r="A2313" s="29">
        <v>102</v>
      </c>
      <c r="B2313" s="4" t="str">
        <f>+VLOOKUP($A2313,DATOS_CAPACITACIONES!A:B,2,0)</f>
        <v>Cosecha</v>
      </c>
      <c r="C2313" s="4" t="str">
        <f>+VLOOKUP($A2313,DATOS_CAPACITACIONES!A:C,3,0)</f>
        <v>Entrega de ficha tecnica de cosecha y poda</v>
      </c>
      <c r="D2313" s="4">
        <f>+VLOOKUP($A2313,DATOS_CAPACITACIONES!A:D,4,0)</f>
        <v>0</v>
      </c>
      <c r="E2313" s="4" t="str">
        <f>+VLOOKUP($A2313,DATOS_CAPACITACIONES!A:E,5,0)</f>
        <v>Gedman Hernandez</v>
      </c>
      <c r="F2313" s="4" t="str">
        <f>+VLOOKUP($A2313,DATOS_CAPACITACIONES!A:F,6,0)</f>
        <v>Gedman Hernandez</v>
      </c>
      <c r="G2313" s="4" t="str">
        <f>+VLOOKUP($A2313,DATOS_CAPACITACIONES!A:G,7,0)</f>
        <v>Finca El Pilar</v>
      </c>
      <c r="H2313" s="5">
        <f>+VLOOKUP($A2313,DATOS_CAPACITACIONES!A:H,8,0)</f>
        <v>44300</v>
      </c>
      <c r="I2313" s="4">
        <f>+VLOOKUP($A2313,DATOS_CAPACITACIONES!A:I,9,0)</f>
        <v>15</v>
      </c>
      <c r="J2313" s="29">
        <v>87946959</v>
      </c>
      <c r="K2313" s="4">
        <f>+VLOOKUP($J2313,DATOS_PERSONAL!B:C,2,0)</f>
        <v>1542</v>
      </c>
      <c r="L2313" s="4" t="str">
        <f>+VLOOKUP($J2313,DATOS_PERSONAL!B:D,3,0)</f>
        <v>DANNY JAMER</v>
      </c>
      <c r="M2313" s="4" t="str">
        <f>+VLOOKUP($J2313,DATOS_PERSONAL!B:E,4,0)</f>
        <v xml:space="preserve">PORTILLA PALACIOS </v>
      </c>
      <c r="N2313" s="4" t="str">
        <f>+VLOOKUP($J2313,DATOS_PERSONAL!B:F,5,0)</f>
        <v>OROBERLÍN S.A.S.</v>
      </c>
      <c r="O2313" s="4">
        <f>+VLOOKUP($A2313,DATOS_CAPACITACIONES!A:N,11)</f>
        <v>2</v>
      </c>
      <c r="P2313" s="4">
        <f>+VLOOKUP($A2313,DATOS_CAPACITACIONES!A:L,12)</f>
        <v>2</v>
      </c>
      <c r="Q2313" s="3">
        <f t="shared" si="36"/>
        <v>1</v>
      </c>
    </row>
    <row r="2314" spans="1:17" ht="34.5" customHeight="1" x14ac:dyDescent="0.25">
      <c r="A2314" s="29">
        <v>102</v>
      </c>
      <c r="B2314" s="4" t="str">
        <f>+VLOOKUP($A2314,DATOS_CAPACITACIONES!A:B,2,0)</f>
        <v>Cosecha</v>
      </c>
      <c r="C2314" s="4" t="str">
        <f>+VLOOKUP($A2314,DATOS_CAPACITACIONES!A:C,3,0)</f>
        <v>Entrega de ficha tecnica de cosecha y poda</v>
      </c>
      <c r="D2314" s="4">
        <f>+VLOOKUP($A2314,DATOS_CAPACITACIONES!A:D,4,0)</f>
        <v>0</v>
      </c>
      <c r="E2314" s="4" t="str">
        <f>+VLOOKUP($A2314,DATOS_CAPACITACIONES!A:E,5,0)</f>
        <v>Gedman Hernandez</v>
      </c>
      <c r="F2314" s="4" t="str">
        <f>+VLOOKUP($A2314,DATOS_CAPACITACIONES!A:F,6,0)</f>
        <v>Gedman Hernandez</v>
      </c>
      <c r="G2314" s="4" t="str">
        <f>+VLOOKUP($A2314,DATOS_CAPACITACIONES!A:G,7,0)</f>
        <v>Finca El Pilar</v>
      </c>
      <c r="H2314" s="5">
        <f>+VLOOKUP($A2314,DATOS_CAPACITACIONES!A:H,8,0)</f>
        <v>44300</v>
      </c>
      <c r="I2314" s="4">
        <f>+VLOOKUP($A2314,DATOS_CAPACITACIONES!A:I,9,0)</f>
        <v>15</v>
      </c>
      <c r="J2314" s="29">
        <v>1233889891</v>
      </c>
      <c r="K2314" s="4">
        <f>+VLOOKUP($J2314,DATOS_PERSONAL!B:C,2,0)</f>
        <v>1541</v>
      </c>
      <c r="L2314" s="4" t="str">
        <f>+VLOOKUP($J2314,DATOS_PERSONAL!B:D,3,0)</f>
        <v>WILSON FERNANDO</v>
      </c>
      <c r="M2314" s="4" t="str">
        <f>+VLOOKUP($J2314,DATOS_PERSONAL!B:E,4,0)</f>
        <v>PARRA ESCOBAR</v>
      </c>
      <c r="N2314" s="4" t="str">
        <f>+VLOOKUP($J2314,DATOS_PERSONAL!B:F,5,0)</f>
        <v>OROBERLÍN S.A.S.</v>
      </c>
      <c r="O2314" s="4">
        <f>+VLOOKUP($A2314,DATOS_CAPACITACIONES!A:N,11)</f>
        <v>2</v>
      </c>
      <c r="P2314" s="4">
        <f>+VLOOKUP($A2314,DATOS_CAPACITACIONES!A:L,12)</f>
        <v>2</v>
      </c>
      <c r="Q2314" s="3">
        <f t="shared" si="36"/>
        <v>1</v>
      </c>
    </row>
    <row r="2315" spans="1:17" ht="34.5" customHeight="1" x14ac:dyDescent="0.25">
      <c r="A2315" s="29">
        <v>103</v>
      </c>
      <c r="B2315" s="4" t="str">
        <f>+VLOOKUP($A2315,DATOS_CAPACITACIONES!A:B,2,0)</f>
        <v>Cosecha</v>
      </c>
      <c r="C2315" s="4" t="str">
        <f>+VLOOKUP($A2315,DATOS_CAPACITACIONES!A:C,3,0)</f>
        <v xml:space="preserve">Procedimiento de recolección de fruto suelto posconsumo </v>
      </c>
      <c r="D2315" s="4">
        <f>+VLOOKUP($A2315,DATOS_CAPACITACIONES!A:D,4,0)</f>
        <v>0</v>
      </c>
      <c r="E2315" s="4" t="str">
        <f>+VLOOKUP($A2315,DATOS_CAPACITACIONES!A:E,5,0)</f>
        <v>Gedman Hernandez</v>
      </c>
      <c r="F2315" s="4" t="str">
        <f>+VLOOKUP($A2315,DATOS_CAPACITACIONES!A:F,6,0)</f>
        <v>Gedman Hernandez</v>
      </c>
      <c r="G2315" s="4" t="str">
        <f>+VLOOKUP($A2315,DATOS_CAPACITACIONES!A:G,7,0)</f>
        <v xml:space="preserve">Finca El Pilar </v>
      </c>
      <c r="H2315" s="5">
        <f>+VLOOKUP($A2315,DATOS_CAPACITACIONES!A:H,8,0)</f>
        <v>44301</v>
      </c>
      <c r="I2315" s="4">
        <f>+VLOOKUP($A2315,DATOS_CAPACITACIONES!A:I,9,0)</f>
        <v>15</v>
      </c>
      <c r="J2315" s="29">
        <v>1193531410</v>
      </c>
      <c r="K2315" s="4">
        <f>+VLOOKUP($J2315,DATOS_PERSONAL!B:C,2,0)</f>
        <v>1544</v>
      </c>
      <c r="L2315" s="4" t="str">
        <f>+VLOOKUP($J2315,DATOS_PERSONAL!B:D,3,0)</f>
        <v>SARA DANIELA</v>
      </c>
      <c r="M2315" s="4" t="str">
        <f>+VLOOKUP($J2315,DATOS_PERSONAL!B:E,4,0)</f>
        <v xml:space="preserve">BELTRAN MORENO </v>
      </c>
      <c r="N2315" s="4" t="str">
        <f>+VLOOKUP($J2315,DATOS_PERSONAL!B:F,5,0)</f>
        <v>OROBERLÍN S.A.S.</v>
      </c>
      <c r="O2315" s="4">
        <f>+VLOOKUP($A2315,DATOS_CAPACITACIONES!A:N,11)</f>
        <v>2</v>
      </c>
      <c r="P2315" s="4">
        <f>+VLOOKUP($A2315,DATOS_CAPACITACIONES!A:L,12)</f>
        <v>2</v>
      </c>
      <c r="Q2315" s="3">
        <f t="shared" si="36"/>
        <v>1</v>
      </c>
    </row>
    <row r="2316" spans="1:17" ht="34.5" customHeight="1" x14ac:dyDescent="0.25">
      <c r="A2316" s="29">
        <v>103</v>
      </c>
      <c r="B2316" s="4" t="str">
        <f>+VLOOKUP($A2316,DATOS_CAPACITACIONES!A:B,2,0)</f>
        <v>Cosecha</v>
      </c>
      <c r="C2316" s="4" t="str">
        <f>+VLOOKUP($A2316,DATOS_CAPACITACIONES!A:C,3,0)</f>
        <v xml:space="preserve">Procedimiento de recolección de fruto suelto posconsumo </v>
      </c>
      <c r="D2316" s="4">
        <f>+VLOOKUP($A2316,DATOS_CAPACITACIONES!A:D,4,0)</f>
        <v>0</v>
      </c>
      <c r="E2316" s="4" t="str">
        <f>+VLOOKUP($A2316,DATOS_CAPACITACIONES!A:E,5,0)</f>
        <v>Gedman Hernandez</v>
      </c>
      <c r="F2316" s="4" t="str">
        <f>+VLOOKUP($A2316,DATOS_CAPACITACIONES!A:F,6,0)</f>
        <v>Gedman Hernandez</v>
      </c>
      <c r="G2316" s="4" t="str">
        <f>+VLOOKUP($A2316,DATOS_CAPACITACIONES!A:G,7,0)</f>
        <v xml:space="preserve">Finca El Pilar </v>
      </c>
      <c r="H2316" s="5">
        <f>+VLOOKUP($A2316,DATOS_CAPACITACIONES!A:H,8,0)</f>
        <v>44301</v>
      </c>
      <c r="I2316" s="4">
        <f>+VLOOKUP($A2316,DATOS_CAPACITACIONES!A:I,9,0)</f>
        <v>15</v>
      </c>
      <c r="J2316" s="29">
        <v>1115859274</v>
      </c>
      <c r="K2316" s="4">
        <f>+VLOOKUP($J2316,DATOS_PERSONAL!B:C,2,0)</f>
        <v>1543</v>
      </c>
      <c r="L2316" s="4" t="str">
        <f>+VLOOKUP($J2316,DATOS_PERSONAL!B:D,3,0)</f>
        <v>GERSON</v>
      </c>
      <c r="M2316" s="4" t="str">
        <f>+VLOOKUP($J2316,DATOS_PERSONAL!B:E,4,0)</f>
        <v>SEPULVEDA</v>
      </c>
      <c r="N2316" s="4" t="str">
        <f>+VLOOKUP($J2316,DATOS_PERSONAL!B:F,5,0)</f>
        <v>OROBERLÍN S.A.S.</v>
      </c>
      <c r="O2316" s="4">
        <f>+VLOOKUP($A2316,DATOS_CAPACITACIONES!A:N,11)</f>
        <v>2</v>
      </c>
      <c r="P2316" s="4">
        <f>+VLOOKUP($A2316,DATOS_CAPACITACIONES!A:L,12)</f>
        <v>2</v>
      </c>
      <c r="Q2316" s="3">
        <f t="shared" si="36"/>
        <v>1</v>
      </c>
    </row>
    <row r="2317" spans="1:17" ht="34.5" customHeight="1" x14ac:dyDescent="0.25">
      <c r="A2317" s="29">
        <v>104</v>
      </c>
      <c r="B2317" s="4" t="str">
        <f>+VLOOKUP($A2317,DATOS_CAPACITACIONES!A:B,2,0)</f>
        <v>Cosecha</v>
      </c>
      <c r="C2317" s="4" t="str">
        <f>+VLOOKUP($A2317,DATOS_CAPACITACIONES!A:C,3,0)</f>
        <v>Censo de producción</v>
      </c>
      <c r="D2317" s="4">
        <f>+VLOOKUP($A2317,DATOS_CAPACITACIONES!A:D,4,0)</f>
        <v>0</v>
      </c>
      <c r="E2317" s="4" t="str">
        <f>+VLOOKUP($A2317,DATOS_CAPACITACIONES!A:E,5,0)</f>
        <v>Nubia Beltran</v>
      </c>
      <c r="F2317" s="4" t="str">
        <f>+VLOOKUP($A2317,DATOS_CAPACITACIONES!A:F,6,0)</f>
        <v>Nubia Beltran</v>
      </c>
      <c r="G2317" s="4" t="str">
        <f>+VLOOKUP($A2317,DATOS_CAPACITACIONES!A:G,7,0)</f>
        <v>Finca Cararabo</v>
      </c>
      <c r="H2317" s="5">
        <f>+VLOOKUP($A2317,DATOS_CAPACITACIONES!A:H,8,0)</f>
        <v>44302</v>
      </c>
      <c r="I2317" s="4">
        <f>+VLOOKUP($A2317,DATOS_CAPACITACIONES!A:I,9,0)</f>
        <v>30</v>
      </c>
      <c r="J2317" s="29">
        <v>25331999</v>
      </c>
      <c r="K2317" s="4">
        <f>+VLOOKUP($J2317,DATOS_PERSONAL!B:C,2,0)</f>
        <v>1121</v>
      </c>
      <c r="L2317" s="4" t="str">
        <f>+VLOOKUP($J2317,DATOS_PERSONAL!B:D,3,0)</f>
        <v xml:space="preserve">VICKY JIMENA </v>
      </c>
      <c r="M2317" s="4" t="str">
        <f>+VLOOKUP($J2317,DATOS_PERSONAL!B:E,4,0)</f>
        <v xml:space="preserve">SANDOVAL GOLU </v>
      </c>
      <c r="N2317" s="4" t="str">
        <f>+VLOOKUP($J2317,DATOS_PERSONAL!B:F,5,0)</f>
        <v>OROBERLÍN S.A.S.</v>
      </c>
      <c r="O2317" s="4">
        <f>+VLOOKUP($A2317,DATOS_CAPACITACIONES!A:N,11)</f>
        <v>1</v>
      </c>
      <c r="P2317" s="4">
        <f>+VLOOKUP($A2317,DATOS_CAPACITACIONES!A:L,12)</f>
        <v>1</v>
      </c>
      <c r="Q2317" s="3">
        <f t="shared" si="36"/>
        <v>1</v>
      </c>
    </row>
    <row r="2318" spans="1:17" ht="34.5" customHeight="1" x14ac:dyDescent="0.25">
      <c r="A2318" s="29">
        <v>105</v>
      </c>
      <c r="B2318" s="4" t="str">
        <f>+VLOOKUP($A2318,DATOS_CAPACITACIONES!A:B,2,0)</f>
        <v>Cosecha</v>
      </c>
      <c r="C2318" s="4" t="str">
        <f>+VLOOKUP($A2318,DATOS_CAPACITACIONES!A:C,3,0)</f>
        <v xml:space="preserve">Procedimiento de recolección de fruto suelto posconsumo </v>
      </c>
      <c r="D2318" s="4">
        <f>+VLOOKUP($A2318,DATOS_CAPACITACIONES!A:D,4,0)</f>
        <v>0</v>
      </c>
      <c r="E2318" s="4" t="str">
        <f>+VLOOKUP($A2318,DATOS_CAPACITACIONES!A:E,5,0)</f>
        <v>Gedman Hernandez</v>
      </c>
      <c r="F2318" s="4" t="str">
        <f>+VLOOKUP($A2318,DATOS_CAPACITACIONES!A:F,6,0)</f>
        <v>Gedman Hernandez</v>
      </c>
      <c r="G2318" s="4" t="str">
        <f>+VLOOKUP($A2318,DATOS_CAPACITACIONES!A:G,7,0)</f>
        <v xml:space="preserve">Finca El Pilar </v>
      </c>
      <c r="H2318" s="5">
        <f>+VLOOKUP($A2318,DATOS_CAPACITACIONES!A:H,8,0)</f>
        <v>44302</v>
      </c>
      <c r="I2318" s="4">
        <f>+VLOOKUP($A2318,DATOS_CAPACITACIONES!A:I,9,0)</f>
        <v>15</v>
      </c>
      <c r="J2318" s="29">
        <v>1006838553</v>
      </c>
      <c r="K2318" s="4">
        <f>+VLOOKUP($J2318,DATOS_PERSONAL!B:C,2,0)</f>
        <v>1547</v>
      </c>
      <c r="L2318" s="4" t="str">
        <f>+VLOOKUP($J2318,DATOS_PERSONAL!B:D,3,0)</f>
        <v>MIGUEL ANGEL</v>
      </c>
      <c r="M2318" s="4" t="str">
        <f>+VLOOKUP($J2318,DATOS_PERSONAL!B:E,4,0)</f>
        <v xml:space="preserve">GARCIA MORENO </v>
      </c>
      <c r="N2318" s="4" t="str">
        <f>+VLOOKUP($J2318,DATOS_PERSONAL!B:F,5,0)</f>
        <v>OROBERLÍN S.A.S.</v>
      </c>
      <c r="O2318" s="4">
        <f>+VLOOKUP($A2318,DATOS_CAPACITACIONES!A:N,11)</f>
        <v>1</v>
      </c>
      <c r="P2318" s="4">
        <f>+VLOOKUP($A2318,DATOS_CAPACITACIONES!A:L,12)</f>
        <v>1</v>
      </c>
      <c r="Q2318" s="3">
        <f t="shared" si="36"/>
        <v>1</v>
      </c>
    </row>
    <row r="2319" spans="1:17" ht="34.5" customHeight="1" x14ac:dyDescent="0.25">
      <c r="A2319" s="29">
        <v>106</v>
      </c>
      <c r="B2319" s="4" t="str">
        <f>+VLOOKUP($A2319,DATOS_CAPACITACIONES!A:B,2,0)</f>
        <v>Cosecha</v>
      </c>
      <c r="C2319" s="4" t="str">
        <f>+VLOOKUP($A2319,DATOS_CAPACITACIONES!A:C,3,0)</f>
        <v xml:space="preserve">Procedimiento de recolección de fruto suelto posconsumo </v>
      </c>
      <c r="D2319" s="4">
        <f>+VLOOKUP($A2319,DATOS_CAPACITACIONES!A:D,4,0)</f>
        <v>0</v>
      </c>
      <c r="E2319" s="4" t="str">
        <f>+VLOOKUP($A2319,DATOS_CAPACITACIONES!A:E,5,0)</f>
        <v>Gedman Hernandez</v>
      </c>
      <c r="F2319" s="4" t="str">
        <f>+VLOOKUP($A2319,DATOS_CAPACITACIONES!A:F,6,0)</f>
        <v>Gedman Hernandez</v>
      </c>
      <c r="G2319" s="4" t="str">
        <f>+VLOOKUP($A2319,DATOS_CAPACITACIONES!A:G,7,0)</f>
        <v xml:space="preserve">Finca El Pilar </v>
      </c>
      <c r="H2319" s="5">
        <f>+VLOOKUP($A2319,DATOS_CAPACITACIONES!A:H,8,0)</f>
        <v>44303</v>
      </c>
      <c r="I2319" s="4">
        <f>+VLOOKUP($A2319,DATOS_CAPACITACIONES!A:I,9,0)</f>
        <v>15</v>
      </c>
      <c r="J2319" s="29">
        <v>1087798043</v>
      </c>
      <c r="K2319" s="4">
        <f>+VLOOKUP($J2319,DATOS_PERSONAL!B:C,2,0)</f>
        <v>1545</v>
      </c>
      <c r="L2319" s="4" t="str">
        <f>+VLOOKUP($J2319,DATOS_PERSONAL!B:D,3,0)</f>
        <v>ALAN</v>
      </c>
      <c r="M2319" s="4" t="str">
        <f>+VLOOKUP($J2319,DATOS_PERSONAL!B:E,4,0)</f>
        <v>JIMENEZ</v>
      </c>
      <c r="N2319" s="4" t="str">
        <f>+VLOOKUP($J2319,DATOS_PERSONAL!B:F,5,0)</f>
        <v>OROBERLÍN S.A.S.</v>
      </c>
      <c r="O2319" s="4">
        <f>+VLOOKUP($A2319,DATOS_CAPACITACIONES!A:N,11)</f>
        <v>1</v>
      </c>
      <c r="P2319" s="4">
        <f>+VLOOKUP($A2319,DATOS_CAPACITACIONES!A:L,12)</f>
        <v>1</v>
      </c>
      <c r="Q2319" s="3">
        <f t="shared" si="36"/>
        <v>1</v>
      </c>
    </row>
    <row r="2320" spans="1:17" ht="34.5" customHeight="1" x14ac:dyDescent="0.25">
      <c r="A2320" s="29">
        <v>107</v>
      </c>
      <c r="B2320" s="4" t="str">
        <f>+VLOOKUP($A2320,DATOS_CAPACITACIONES!A:B,2,0)</f>
        <v>Cosecha</v>
      </c>
      <c r="C2320" s="4" t="str">
        <f>+VLOOKUP($A2320,DATOS_CAPACITACIONES!A:C,3,0)</f>
        <v>Entrega de ficha tecnica de cosecha y poda</v>
      </c>
      <c r="D2320" s="4">
        <f>+VLOOKUP($A2320,DATOS_CAPACITACIONES!A:D,4,0)</f>
        <v>0</v>
      </c>
      <c r="E2320" s="4" t="str">
        <f>+VLOOKUP($A2320,DATOS_CAPACITACIONES!A:E,5,0)</f>
        <v>Gedman Hernandez</v>
      </c>
      <c r="F2320" s="4" t="str">
        <f>+VLOOKUP($A2320,DATOS_CAPACITACIONES!A:F,6,0)</f>
        <v>Gedman Hernandez</v>
      </c>
      <c r="G2320" s="4" t="str">
        <f>+VLOOKUP($A2320,DATOS_CAPACITACIONES!A:G,7,0)</f>
        <v xml:space="preserve">Finca El Pilar </v>
      </c>
      <c r="H2320" s="5">
        <f>+VLOOKUP($A2320,DATOS_CAPACITACIONES!A:H,8,0)</f>
        <v>44305</v>
      </c>
      <c r="I2320" s="4">
        <f>+VLOOKUP($A2320,DATOS_CAPACITACIONES!A:I,9,0)</f>
        <v>15</v>
      </c>
      <c r="J2320" s="29">
        <v>1006838553</v>
      </c>
      <c r="K2320" s="4">
        <f>+VLOOKUP($J2320,DATOS_PERSONAL!B:C,2,0)</f>
        <v>1547</v>
      </c>
      <c r="L2320" s="4" t="str">
        <f>+VLOOKUP($J2320,DATOS_PERSONAL!B:D,3,0)</f>
        <v>MIGUEL ANGEL</v>
      </c>
      <c r="M2320" s="4" t="str">
        <f>+VLOOKUP($J2320,DATOS_PERSONAL!B:E,4,0)</f>
        <v xml:space="preserve">GARCIA MORENO </v>
      </c>
      <c r="N2320" s="4" t="str">
        <f>+VLOOKUP($J2320,DATOS_PERSONAL!B:F,5,0)</f>
        <v>OROBERLÍN S.A.S.</v>
      </c>
      <c r="O2320" s="4">
        <f>+VLOOKUP($A2320,DATOS_CAPACITACIONES!A:N,11)</f>
        <v>2</v>
      </c>
      <c r="P2320" s="4">
        <f>+VLOOKUP($A2320,DATOS_CAPACITACIONES!A:L,12)</f>
        <v>2</v>
      </c>
      <c r="Q2320" s="3">
        <f t="shared" si="36"/>
        <v>1</v>
      </c>
    </row>
    <row r="2321" spans="1:17" ht="34.5" customHeight="1" x14ac:dyDescent="0.25">
      <c r="A2321" s="29">
        <v>107</v>
      </c>
      <c r="B2321" s="4" t="str">
        <f>+VLOOKUP($A2321,DATOS_CAPACITACIONES!A:B,2,0)</f>
        <v>Cosecha</v>
      </c>
      <c r="C2321" s="4" t="str">
        <f>+VLOOKUP($A2321,DATOS_CAPACITACIONES!A:C,3,0)</f>
        <v>Entrega de ficha tecnica de cosecha y poda</v>
      </c>
      <c r="D2321" s="4">
        <f>+VLOOKUP($A2321,DATOS_CAPACITACIONES!A:D,4,0)</f>
        <v>0</v>
      </c>
      <c r="E2321" s="4" t="str">
        <f>+VLOOKUP($A2321,DATOS_CAPACITACIONES!A:E,5,0)</f>
        <v>Gedman Hernandez</v>
      </c>
      <c r="F2321" s="4" t="str">
        <f>+VLOOKUP($A2321,DATOS_CAPACITACIONES!A:F,6,0)</f>
        <v>Gedman Hernandez</v>
      </c>
      <c r="G2321" s="4" t="str">
        <f>+VLOOKUP($A2321,DATOS_CAPACITACIONES!A:G,7,0)</f>
        <v xml:space="preserve">Finca El Pilar </v>
      </c>
      <c r="H2321" s="5">
        <f>+VLOOKUP($A2321,DATOS_CAPACITACIONES!A:H,8,0)</f>
        <v>44305</v>
      </c>
      <c r="I2321" s="4">
        <f>+VLOOKUP($A2321,DATOS_CAPACITACIONES!A:I,9,0)</f>
        <v>15</v>
      </c>
      <c r="J2321" s="29">
        <v>1115859274</v>
      </c>
      <c r="K2321" s="4">
        <f>+VLOOKUP($J2321,DATOS_PERSONAL!B:C,2,0)</f>
        <v>1543</v>
      </c>
      <c r="L2321" s="4" t="str">
        <f>+VLOOKUP($J2321,DATOS_PERSONAL!B:D,3,0)</f>
        <v>GERSON</v>
      </c>
      <c r="M2321" s="4" t="str">
        <f>+VLOOKUP($J2321,DATOS_PERSONAL!B:E,4,0)</f>
        <v>SEPULVEDA</v>
      </c>
      <c r="N2321" s="4" t="str">
        <f>+VLOOKUP($J2321,DATOS_PERSONAL!B:F,5,0)</f>
        <v>OROBERLÍN S.A.S.</v>
      </c>
      <c r="O2321" s="4">
        <f>+VLOOKUP($A2321,DATOS_CAPACITACIONES!A:N,11)</f>
        <v>2</v>
      </c>
      <c r="P2321" s="4">
        <f>+VLOOKUP($A2321,DATOS_CAPACITACIONES!A:L,12)</f>
        <v>2</v>
      </c>
      <c r="Q2321" s="3">
        <f t="shared" si="36"/>
        <v>1</v>
      </c>
    </row>
    <row r="2322" spans="1:17" ht="34.5" customHeight="1" x14ac:dyDescent="0.25">
      <c r="A2322" s="29">
        <v>108</v>
      </c>
      <c r="B2322" s="4" t="str">
        <f>+VLOOKUP($A2322,DATOS_CAPACITACIONES!A:B,2,0)</f>
        <v>Cosecha</v>
      </c>
      <c r="C2322" s="4" t="str">
        <f>+VLOOKUP($A2322,DATOS_CAPACITACIONES!A:C,3,0)</f>
        <v xml:space="preserve">Entrega de ficha tecnica de poda y encalle </v>
      </c>
      <c r="D2322" s="4">
        <f>+VLOOKUP($A2322,DATOS_CAPACITACIONES!A:D,4,0)</f>
        <v>0</v>
      </c>
      <c r="E2322" s="4" t="str">
        <f>+VLOOKUP($A2322,DATOS_CAPACITACIONES!A:E,5,0)</f>
        <v>Gedman Hernandez</v>
      </c>
      <c r="F2322" s="4" t="str">
        <f>+VLOOKUP($A2322,DATOS_CAPACITACIONES!A:F,6,0)</f>
        <v>Gedman Hernandez</v>
      </c>
      <c r="G2322" s="4" t="str">
        <f>+VLOOKUP($A2322,DATOS_CAPACITACIONES!A:G,7,0)</f>
        <v xml:space="preserve">Finca El Pilar </v>
      </c>
      <c r="H2322" s="5">
        <f>+VLOOKUP($A2322,DATOS_CAPACITACIONES!A:H,8,0)</f>
        <v>44310</v>
      </c>
      <c r="I2322" s="4">
        <f>+VLOOKUP($A2322,DATOS_CAPACITACIONES!A:I,9,0)</f>
        <v>15</v>
      </c>
      <c r="J2322" s="29">
        <v>1193531410</v>
      </c>
      <c r="K2322" s="4">
        <f>+VLOOKUP($J2322,DATOS_PERSONAL!B:C,2,0)</f>
        <v>1544</v>
      </c>
      <c r="L2322" s="4" t="str">
        <f>+VLOOKUP($J2322,DATOS_PERSONAL!B:D,3,0)</f>
        <v>SARA DANIELA</v>
      </c>
      <c r="M2322" s="4" t="str">
        <f>+VLOOKUP($J2322,DATOS_PERSONAL!B:E,4,0)</f>
        <v xml:space="preserve">BELTRAN MORENO </v>
      </c>
      <c r="N2322" s="4" t="str">
        <f>+VLOOKUP($J2322,DATOS_PERSONAL!B:F,5,0)</f>
        <v>OROBERLÍN S.A.S.</v>
      </c>
      <c r="O2322" s="4">
        <f>+VLOOKUP($A2322,DATOS_CAPACITACIONES!A:N,11)</f>
        <v>3</v>
      </c>
      <c r="P2322" s="4">
        <f>+VLOOKUP($A2322,DATOS_CAPACITACIONES!A:L,12)</f>
        <v>3</v>
      </c>
      <c r="Q2322" s="3">
        <f t="shared" si="36"/>
        <v>1</v>
      </c>
    </row>
    <row r="2323" spans="1:17" ht="34.5" customHeight="1" x14ac:dyDescent="0.25">
      <c r="A2323" s="29">
        <v>108</v>
      </c>
      <c r="B2323" s="4" t="str">
        <f>+VLOOKUP($A2323,DATOS_CAPACITACIONES!A:B,2,0)</f>
        <v>Cosecha</v>
      </c>
      <c r="C2323" s="4" t="str">
        <f>+VLOOKUP($A2323,DATOS_CAPACITACIONES!A:C,3,0)</f>
        <v xml:space="preserve">Entrega de ficha tecnica de poda y encalle </v>
      </c>
      <c r="D2323" s="4">
        <f>+VLOOKUP($A2323,DATOS_CAPACITACIONES!A:D,4,0)</f>
        <v>0</v>
      </c>
      <c r="E2323" s="4" t="str">
        <f>+VLOOKUP($A2323,DATOS_CAPACITACIONES!A:E,5,0)</f>
        <v>Gedman Hernandez</v>
      </c>
      <c r="F2323" s="4" t="str">
        <f>+VLOOKUP($A2323,DATOS_CAPACITACIONES!A:F,6,0)</f>
        <v>Gedman Hernandez</v>
      </c>
      <c r="G2323" s="4" t="str">
        <f>+VLOOKUP($A2323,DATOS_CAPACITACIONES!A:G,7,0)</f>
        <v xml:space="preserve">Finca El Pilar </v>
      </c>
      <c r="H2323" s="5">
        <f>+VLOOKUP($A2323,DATOS_CAPACITACIONES!A:H,8,0)</f>
        <v>44310</v>
      </c>
      <c r="I2323" s="4">
        <f>+VLOOKUP($A2323,DATOS_CAPACITACIONES!A:I,9,0)</f>
        <v>15</v>
      </c>
      <c r="J2323" s="29">
        <v>1006697383</v>
      </c>
      <c r="K2323" s="4">
        <f>+VLOOKUP($J2323,DATOS_PERSONAL!B:C,2,0)</f>
        <v>1535</v>
      </c>
      <c r="L2323" s="4" t="str">
        <f>+VLOOKUP($J2323,DATOS_PERSONAL!B:D,3,0)</f>
        <v>DIANA SOFIA</v>
      </c>
      <c r="M2323" s="4" t="str">
        <f>+VLOOKUP($J2323,DATOS_PERSONAL!B:E,4,0)</f>
        <v xml:space="preserve">BLANCO ANDRADE </v>
      </c>
      <c r="N2323" s="4" t="str">
        <f>+VLOOKUP($J2323,DATOS_PERSONAL!B:F,5,0)</f>
        <v>OROBERLÍN S.A.S.</v>
      </c>
      <c r="O2323" s="4">
        <f>+VLOOKUP($A2323,DATOS_CAPACITACIONES!A:N,11)</f>
        <v>3</v>
      </c>
      <c r="P2323" s="4">
        <f>+VLOOKUP($A2323,DATOS_CAPACITACIONES!A:L,12)</f>
        <v>3</v>
      </c>
      <c r="Q2323" s="3">
        <f t="shared" si="36"/>
        <v>1</v>
      </c>
    </row>
    <row r="2324" spans="1:17" ht="34.5" customHeight="1" x14ac:dyDescent="0.25">
      <c r="A2324" s="29">
        <v>108</v>
      </c>
      <c r="B2324" s="4" t="str">
        <f>+VLOOKUP($A2324,DATOS_CAPACITACIONES!A:B,2,0)</f>
        <v>Cosecha</v>
      </c>
      <c r="C2324" s="4" t="str">
        <f>+VLOOKUP($A2324,DATOS_CAPACITACIONES!A:C,3,0)</f>
        <v xml:space="preserve">Entrega de ficha tecnica de poda y encalle </v>
      </c>
      <c r="D2324" s="4">
        <f>+VLOOKUP($A2324,DATOS_CAPACITACIONES!A:D,4,0)</f>
        <v>0</v>
      </c>
      <c r="E2324" s="4" t="str">
        <f>+VLOOKUP($A2324,DATOS_CAPACITACIONES!A:E,5,0)</f>
        <v>Gedman Hernandez</v>
      </c>
      <c r="F2324" s="4" t="str">
        <f>+VLOOKUP($A2324,DATOS_CAPACITACIONES!A:F,6,0)</f>
        <v>Gedman Hernandez</v>
      </c>
      <c r="G2324" s="4" t="str">
        <f>+VLOOKUP($A2324,DATOS_CAPACITACIONES!A:G,7,0)</f>
        <v xml:space="preserve">Finca El Pilar </v>
      </c>
      <c r="H2324" s="5">
        <f>+VLOOKUP($A2324,DATOS_CAPACITACIONES!A:H,8,0)</f>
        <v>44310</v>
      </c>
      <c r="I2324" s="4">
        <f>+VLOOKUP($A2324,DATOS_CAPACITACIONES!A:I,9,0)</f>
        <v>15</v>
      </c>
      <c r="J2324" s="29">
        <v>1121910483</v>
      </c>
      <c r="K2324" s="4">
        <f>+VLOOKUP($J2324,DATOS_PERSONAL!B:C,2,0)</f>
        <v>1538</v>
      </c>
      <c r="L2324" s="4" t="str">
        <f>+VLOOKUP($J2324,DATOS_PERSONAL!B:D,3,0)</f>
        <v>ADRIANA</v>
      </c>
      <c r="M2324" s="4" t="str">
        <f>+VLOOKUP($J2324,DATOS_PERSONAL!B:E,4,0)</f>
        <v xml:space="preserve">JARAMILLO OVALLE </v>
      </c>
      <c r="N2324" s="4" t="str">
        <f>+VLOOKUP($J2324,DATOS_PERSONAL!B:F,5,0)</f>
        <v>OROBERLÍN S.A.S.</v>
      </c>
      <c r="O2324" s="4">
        <f>+VLOOKUP($A2324,DATOS_CAPACITACIONES!A:N,11)</f>
        <v>3</v>
      </c>
      <c r="P2324" s="4">
        <f>+VLOOKUP($A2324,DATOS_CAPACITACIONES!A:L,12)</f>
        <v>3</v>
      </c>
      <c r="Q2324" s="3">
        <f t="shared" si="36"/>
        <v>1</v>
      </c>
    </row>
    <row r="2325" spans="1:17" ht="34.5" customHeight="1" x14ac:dyDescent="0.25">
      <c r="A2325" s="29">
        <v>109</v>
      </c>
      <c r="B2325" s="4" t="str">
        <f>+VLOOKUP($A2325,DATOS_CAPACITACIONES!A:B,2,0)</f>
        <v>Cosecha</v>
      </c>
      <c r="C2325" s="4" t="str">
        <f>+VLOOKUP($A2325,DATOS_CAPACITACIONES!A:C,3,0)</f>
        <v xml:space="preserve">Reinducción de Plateo quimico por incumplimiento de labor </v>
      </c>
      <c r="D2325" s="4">
        <f>+VLOOKUP($A2325,DATOS_CAPACITACIONES!A:D,4,0)</f>
        <v>0</v>
      </c>
      <c r="E2325" s="4" t="str">
        <f>+VLOOKUP($A2325,DATOS_CAPACITACIONES!A:E,5,0)</f>
        <v>Gedman Hernandez</v>
      </c>
      <c r="F2325" s="4" t="str">
        <f>+VLOOKUP($A2325,DATOS_CAPACITACIONES!A:F,6,0)</f>
        <v>Gedman Hernandez</v>
      </c>
      <c r="G2325" s="4" t="str">
        <f>+VLOOKUP($A2325,DATOS_CAPACITACIONES!A:G,7,0)</f>
        <v xml:space="preserve">Finca El Pilar </v>
      </c>
      <c r="H2325" s="5">
        <f>+VLOOKUP($A2325,DATOS_CAPACITACIONES!A:H,8,0)</f>
        <v>44312</v>
      </c>
      <c r="I2325" s="4">
        <f>+VLOOKUP($A2325,DATOS_CAPACITACIONES!A:I,9,0)</f>
        <v>15</v>
      </c>
      <c r="J2325" s="29">
        <v>1122132486</v>
      </c>
      <c r="K2325" s="4">
        <f>+VLOOKUP($J2325,DATOS_PERSONAL!B:C,2,0)</f>
        <v>1216</v>
      </c>
      <c r="L2325" s="4" t="str">
        <f>+VLOOKUP($J2325,DATOS_PERSONAL!B:D,3,0)</f>
        <v xml:space="preserve"> LAURA MARCELA</v>
      </c>
      <c r="M2325" s="4" t="str">
        <f>+VLOOKUP($J2325,DATOS_PERSONAL!B:E,4,0)</f>
        <v>ROJAS GARCIA</v>
      </c>
      <c r="N2325" s="4" t="str">
        <f>+VLOOKUP($J2325,DATOS_PERSONAL!B:F,5,0)</f>
        <v>OROBERLÍN S.A.S.</v>
      </c>
      <c r="O2325" s="4">
        <f>+VLOOKUP($A2325,DATOS_CAPACITACIONES!A:N,11)</f>
        <v>2</v>
      </c>
      <c r="P2325" s="4">
        <f>+VLOOKUP($A2325,DATOS_CAPACITACIONES!A:L,12)</f>
        <v>2</v>
      </c>
      <c r="Q2325" s="3">
        <f t="shared" si="36"/>
        <v>1</v>
      </c>
    </row>
    <row r="2326" spans="1:17" ht="34.5" customHeight="1" x14ac:dyDescent="0.25">
      <c r="A2326" s="29">
        <v>109</v>
      </c>
      <c r="B2326" s="4" t="str">
        <f>+VLOOKUP($A2326,DATOS_CAPACITACIONES!A:B,2,0)</f>
        <v>Cosecha</v>
      </c>
      <c r="C2326" s="4" t="str">
        <f>+VLOOKUP($A2326,DATOS_CAPACITACIONES!A:C,3,0)</f>
        <v xml:space="preserve">Reinducción de Plateo quimico por incumplimiento de labor </v>
      </c>
      <c r="D2326" s="4">
        <f>+VLOOKUP($A2326,DATOS_CAPACITACIONES!A:D,4,0)</f>
        <v>0</v>
      </c>
      <c r="E2326" s="4" t="str">
        <f>+VLOOKUP($A2326,DATOS_CAPACITACIONES!A:E,5,0)</f>
        <v>Gedman Hernandez</v>
      </c>
      <c r="F2326" s="4" t="str">
        <f>+VLOOKUP($A2326,DATOS_CAPACITACIONES!A:F,6,0)</f>
        <v>Gedman Hernandez</v>
      </c>
      <c r="G2326" s="4" t="str">
        <f>+VLOOKUP($A2326,DATOS_CAPACITACIONES!A:G,7,0)</f>
        <v xml:space="preserve">Finca El Pilar </v>
      </c>
      <c r="H2326" s="5">
        <f>+VLOOKUP($A2326,DATOS_CAPACITACIONES!A:H,8,0)</f>
        <v>44312</v>
      </c>
      <c r="I2326" s="4">
        <f>+VLOOKUP($A2326,DATOS_CAPACITACIONES!A:I,9,0)</f>
        <v>15</v>
      </c>
      <c r="J2326" s="29">
        <v>31536041</v>
      </c>
      <c r="K2326" s="4">
        <f>+VLOOKUP($J2326,DATOS_PERSONAL!B:C,2,0)</f>
        <v>1101</v>
      </c>
      <c r="L2326" s="4" t="str">
        <f>+VLOOKUP($J2326,DATOS_PERSONAL!B:D,3,0)</f>
        <v>ZAMIRNA</v>
      </c>
      <c r="M2326" s="4" t="str">
        <f>+VLOOKUP($J2326,DATOS_PERSONAL!B:E,4,0)</f>
        <v xml:space="preserve">GUERRERO AGUILAR </v>
      </c>
      <c r="N2326" s="4" t="str">
        <f>+VLOOKUP($J2326,DATOS_PERSONAL!B:F,5,0)</f>
        <v>OROBERLÍN S.A.S.</v>
      </c>
      <c r="O2326" s="4">
        <f>+VLOOKUP($A2326,DATOS_CAPACITACIONES!A:N,11)</f>
        <v>2</v>
      </c>
      <c r="P2326" s="4">
        <f>+VLOOKUP($A2326,DATOS_CAPACITACIONES!A:L,12)</f>
        <v>2</v>
      </c>
      <c r="Q2326" s="3">
        <f t="shared" si="36"/>
        <v>1</v>
      </c>
    </row>
    <row r="2327" spans="1:17" ht="34.5" customHeight="1" x14ac:dyDescent="0.25">
      <c r="A2327" s="29">
        <v>110</v>
      </c>
      <c r="B2327" s="4" t="str">
        <f>+VLOOKUP($A2327,DATOS_CAPACITACIONES!A:B,2,0)</f>
        <v>Cosecha</v>
      </c>
      <c r="C2327" s="4" t="str">
        <f>+VLOOKUP($A2327,DATOS_CAPACITACIONES!A:C,3,0)</f>
        <v>Censo de producción</v>
      </c>
      <c r="D2327" s="4">
        <f>+VLOOKUP($A2327,DATOS_CAPACITACIONES!A:D,4,0)</f>
        <v>0</v>
      </c>
      <c r="E2327" s="4" t="str">
        <f>+VLOOKUP($A2327,DATOS_CAPACITACIONES!A:E,5,0)</f>
        <v>Nubia Beltran</v>
      </c>
      <c r="F2327" s="4" t="str">
        <f>+VLOOKUP($A2327,DATOS_CAPACITACIONES!A:F,6,0)</f>
        <v>Nubia Beltran</v>
      </c>
      <c r="G2327" s="4" t="str">
        <f>+VLOOKUP($A2327,DATOS_CAPACITACIONES!A:G,7,0)</f>
        <v xml:space="preserve">Finca El Pilar </v>
      </c>
      <c r="H2327" s="5">
        <f>+VLOOKUP($A2327,DATOS_CAPACITACIONES!A:H,8,0)</f>
        <v>44313</v>
      </c>
      <c r="I2327" s="4">
        <f>+VLOOKUP($A2327,DATOS_CAPACITACIONES!A:I,9,0)</f>
        <v>30</v>
      </c>
      <c r="J2327" s="29">
        <v>40326125</v>
      </c>
      <c r="K2327" s="4">
        <f>+VLOOKUP($J2327,DATOS_PERSONAL!B:C,2,0)</f>
        <v>1129</v>
      </c>
      <c r="L2327" s="4" t="str">
        <f>+VLOOKUP($J2327,DATOS_PERSONAL!B:D,3,0)</f>
        <v>LILIANA ANDREA</v>
      </c>
      <c r="M2327" s="4" t="str">
        <f>+VLOOKUP($J2327,DATOS_PERSONAL!B:E,4,0)</f>
        <v xml:space="preserve">MORENO NARVAEZ </v>
      </c>
      <c r="N2327" s="4" t="str">
        <f>+VLOOKUP($J2327,DATOS_PERSONAL!B:F,5,0)</f>
        <v>OROBERLÍN S.A.S.</v>
      </c>
      <c r="O2327" s="4">
        <f>+VLOOKUP($A2327,DATOS_CAPACITACIONES!A:N,11)</f>
        <v>2</v>
      </c>
      <c r="P2327" s="4">
        <f>+VLOOKUP($A2327,DATOS_CAPACITACIONES!A:L,12)</f>
        <v>2</v>
      </c>
      <c r="Q2327" s="3">
        <f t="shared" si="36"/>
        <v>1</v>
      </c>
    </row>
    <row r="2328" spans="1:17" ht="34.5" customHeight="1" x14ac:dyDescent="0.25">
      <c r="A2328" s="29">
        <v>110</v>
      </c>
      <c r="B2328" s="4" t="str">
        <f>+VLOOKUP($A2328,DATOS_CAPACITACIONES!A:B,2,0)</f>
        <v>Cosecha</v>
      </c>
      <c r="C2328" s="4" t="str">
        <f>+VLOOKUP($A2328,DATOS_CAPACITACIONES!A:C,3,0)</f>
        <v>Censo de producción</v>
      </c>
      <c r="D2328" s="4">
        <f>+VLOOKUP($A2328,DATOS_CAPACITACIONES!A:D,4,0)</f>
        <v>0</v>
      </c>
      <c r="E2328" s="4" t="str">
        <f>+VLOOKUP($A2328,DATOS_CAPACITACIONES!A:E,5,0)</f>
        <v>Nubia Beltran</v>
      </c>
      <c r="F2328" s="4" t="str">
        <f>+VLOOKUP($A2328,DATOS_CAPACITACIONES!A:F,6,0)</f>
        <v>Nubia Beltran</v>
      </c>
      <c r="G2328" s="4" t="str">
        <f>+VLOOKUP($A2328,DATOS_CAPACITACIONES!A:G,7,0)</f>
        <v xml:space="preserve">Finca El Pilar </v>
      </c>
      <c r="H2328" s="5">
        <f>+VLOOKUP($A2328,DATOS_CAPACITACIONES!A:H,8,0)</f>
        <v>44313</v>
      </c>
      <c r="I2328" s="4">
        <f>+VLOOKUP($A2328,DATOS_CAPACITACIONES!A:I,9,0)</f>
        <v>30</v>
      </c>
      <c r="J2328" s="29">
        <v>38360656</v>
      </c>
      <c r="K2328" s="4">
        <f>+VLOOKUP($J2328,DATOS_PERSONAL!B:C,2,0)</f>
        <v>1039</v>
      </c>
      <c r="L2328" s="4" t="str">
        <f>+VLOOKUP($J2328,DATOS_PERSONAL!B:D,3,0)</f>
        <v>EMILCE</v>
      </c>
      <c r="M2328" s="4" t="str">
        <f>+VLOOKUP($J2328,DATOS_PERSONAL!B:E,4,0)</f>
        <v xml:space="preserve">CESPEDES CANAS </v>
      </c>
      <c r="N2328" s="4" t="str">
        <f>+VLOOKUP($J2328,DATOS_PERSONAL!B:F,5,0)</f>
        <v>OROBERLÍN S.A.S.</v>
      </c>
      <c r="O2328" s="4">
        <f>+VLOOKUP($A2328,DATOS_CAPACITACIONES!A:N,11)</f>
        <v>2</v>
      </c>
      <c r="P2328" s="4">
        <f>+VLOOKUP($A2328,DATOS_CAPACITACIONES!A:L,12)</f>
        <v>2</v>
      </c>
      <c r="Q2328" s="3">
        <f t="shared" si="36"/>
        <v>1</v>
      </c>
    </row>
    <row r="2329" spans="1:17" ht="34.5" customHeight="1" x14ac:dyDescent="0.25">
      <c r="A2329" s="29">
        <v>111</v>
      </c>
      <c r="B2329" s="4" t="str">
        <f>+VLOOKUP($A2329,DATOS_CAPACITACIONES!A:B,2,0)</f>
        <v>Cosecha</v>
      </c>
      <c r="C2329" s="4" t="str">
        <f>+VLOOKUP($A2329,DATOS_CAPACITACIONES!A:C,3,0)</f>
        <v>Entrega de procedimiento de cosecha y poda</v>
      </c>
      <c r="D2329" s="4">
        <f>+VLOOKUP($A2329,DATOS_CAPACITACIONES!A:D,4,0)</f>
        <v>0</v>
      </c>
      <c r="E2329" s="4" t="str">
        <f>+VLOOKUP($A2329,DATOS_CAPACITACIONES!A:E,5,0)</f>
        <v>Gedman Hernandez</v>
      </c>
      <c r="F2329" s="4" t="str">
        <f>+VLOOKUP($A2329,DATOS_CAPACITACIONES!A:F,6,0)</f>
        <v>Gedman Hernandez</v>
      </c>
      <c r="G2329" s="4" t="str">
        <f>+VLOOKUP($A2329,DATOS_CAPACITACIONES!A:G,7,0)</f>
        <v xml:space="preserve">Finca El Pilar </v>
      </c>
      <c r="H2329" s="5">
        <f>+VLOOKUP($A2329,DATOS_CAPACITACIONES!A:H,8,0)</f>
        <v>44313</v>
      </c>
      <c r="I2329" s="4">
        <f>+VLOOKUP($A2329,DATOS_CAPACITACIONES!A:I,9,0)</f>
        <v>15</v>
      </c>
      <c r="J2329" s="29">
        <v>1083556844</v>
      </c>
      <c r="K2329" s="4">
        <f>+VLOOKUP($J2329,DATOS_PERSONAL!B:C,2,0)</f>
        <v>1548</v>
      </c>
      <c r="L2329" s="4" t="str">
        <f>+VLOOKUP($J2329,DATOS_PERSONAL!B:D,3,0)</f>
        <v>GEINER ANTONIO</v>
      </c>
      <c r="M2329" s="4" t="str">
        <f>+VLOOKUP($J2329,DATOS_PERSONAL!B:E,4,0)</f>
        <v xml:space="preserve">GIL LARA </v>
      </c>
      <c r="N2329" s="4" t="str">
        <f>+VLOOKUP($J2329,DATOS_PERSONAL!B:F,5,0)</f>
        <v>OROBERLÍN S.A.S.</v>
      </c>
      <c r="O2329" s="4">
        <f>+VLOOKUP($A2329,DATOS_CAPACITACIONES!A:N,11)</f>
        <v>1</v>
      </c>
      <c r="P2329" s="4">
        <f>+VLOOKUP($A2329,DATOS_CAPACITACIONES!A:L,12)</f>
        <v>1</v>
      </c>
      <c r="Q2329" s="3">
        <f t="shared" si="36"/>
        <v>1</v>
      </c>
    </row>
    <row r="2330" spans="1:17" ht="34.5" customHeight="1" x14ac:dyDescent="0.25">
      <c r="A2330" s="29">
        <v>112</v>
      </c>
      <c r="B2330" s="4" t="str">
        <f>+VLOOKUP($A2330,DATOS_CAPACITACIONES!A:B,2,0)</f>
        <v>Cosecha</v>
      </c>
      <c r="C2330" s="4" t="str">
        <f>+VLOOKUP($A2330,DATOS_CAPACITACIONES!A:C,3,0)</f>
        <v xml:space="preserve">Reinducción y entrega de ficha tecnica de cosecha </v>
      </c>
      <c r="D2330" s="4">
        <f>+VLOOKUP($A2330,DATOS_CAPACITACIONES!A:D,4,0)</f>
        <v>0</v>
      </c>
      <c r="E2330" s="4" t="str">
        <f>+VLOOKUP($A2330,DATOS_CAPACITACIONES!A:E,5,0)</f>
        <v>Gedman Hernandez</v>
      </c>
      <c r="F2330" s="4" t="str">
        <f>+VLOOKUP($A2330,DATOS_CAPACITACIONES!A:F,6,0)</f>
        <v>Gedman Hernandez</v>
      </c>
      <c r="G2330" s="4" t="str">
        <f>+VLOOKUP($A2330,DATOS_CAPACITACIONES!A:G,7,0)</f>
        <v>Finca El Pilar</v>
      </c>
      <c r="H2330" s="5">
        <f>+VLOOKUP($A2330,DATOS_CAPACITACIONES!A:H,8,0)</f>
        <v>44313</v>
      </c>
      <c r="I2330" s="4">
        <f>+VLOOKUP($A2330,DATOS_CAPACITACIONES!A:I,9,0)</f>
        <v>15</v>
      </c>
      <c r="J2330" s="29">
        <v>1233889891</v>
      </c>
      <c r="K2330" s="4">
        <f>+VLOOKUP($J2330,DATOS_PERSONAL!B:C,2,0)</f>
        <v>1541</v>
      </c>
      <c r="L2330" s="4" t="str">
        <f>+VLOOKUP($J2330,DATOS_PERSONAL!B:D,3,0)</f>
        <v>WILSON FERNANDO</v>
      </c>
      <c r="M2330" s="4" t="str">
        <f>+VLOOKUP($J2330,DATOS_PERSONAL!B:E,4,0)</f>
        <v>PARRA ESCOBAR</v>
      </c>
      <c r="N2330" s="4" t="str">
        <f>+VLOOKUP($J2330,DATOS_PERSONAL!B:F,5,0)</f>
        <v>OROBERLÍN S.A.S.</v>
      </c>
      <c r="O2330" s="4">
        <f>+VLOOKUP($A2330,DATOS_CAPACITACIONES!A:N,11)</f>
        <v>1</v>
      </c>
      <c r="P2330" s="4">
        <f>+VLOOKUP($A2330,DATOS_CAPACITACIONES!A:L,12)</f>
        <v>1</v>
      </c>
      <c r="Q2330" s="3">
        <f t="shared" si="36"/>
        <v>1</v>
      </c>
    </row>
    <row r="2331" spans="1:17" ht="34.5" customHeight="1" x14ac:dyDescent="0.25">
      <c r="A2331" s="29">
        <v>113</v>
      </c>
      <c r="B2331" s="4" t="str">
        <f>+VLOOKUP($A2331,DATOS_CAPACITACIONES!A:B,2,0)</f>
        <v>Cosecha</v>
      </c>
      <c r="C2331" s="4" t="str">
        <f>+VLOOKUP($A2331,DATOS_CAPACITACIONES!A:C,3,0)</f>
        <v xml:space="preserve">Reinducción de poda y encalle </v>
      </c>
      <c r="D2331" s="4">
        <f>+VLOOKUP($A2331,DATOS_CAPACITACIONES!A:D,4,0)</f>
        <v>0</v>
      </c>
      <c r="E2331" s="4" t="str">
        <f>+VLOOKUP($A2331,DATOS_CAPACITACIONES!A:E,5,0)</f>
        <v>Gedman Hernandez</v>
      </c>
      <c r="F2331" s="4" t="str">
        <f>+VLOOKUP($A2331,DATOS_CAPACITACIONES!A:F,6,0)</f>
        <v>Gedman Hernandez</v>
      </c>
      <c r="G2331" s="4" t="str">
        <f>+VLOOKUP($A2331,DATOS_CAPACITACIONES!A:G,7,0)</f>
        <v>Finca El Pilar</v>
      </c>
      <c r="H2331" s="5">
        <f>+VLOOKUP($A2331,DATOS_CAPACITACIONES!A:H,8,0)</f>
        <v>44320</v>
      </c>
      <c r="I2331" s="4">
        <f>+VLOOKUP($A2331,DATOS_CAPACITACIONES!A:I,9,0)</f>
        <v>15</v>
      </c>
      <c r="J2331" s="29">
        <v>77103898</v>
      </c>
      <c r="K2331" s="4">
        <f>+VLOOKUP($J2331,DATOS_PERSONAL!B:C,2,0)</f>
        <v>1347</v>
      </c>
      <c r="L2331" s="4" t="str">
        <f>+VLOOKUP($J2331,DATOS_PERSONAL!B:D,3,0)</f>
        <v xml:space="preserve"> JHANDY EMIRO</v>
      </c>
      <c r="M2331" s="4" t="str">
        <f>+VLOOKUP($J2331,DATOS_PERSONAL!B:E,4,0)</f>
        <v>MARTINEZ OSPINO</v>
      </c>
      <c r="N2331" s="4" t="str">
        <f>+VLOOKUP($J2331,DATOS_PERSONAL!B:F,5,0)</f>
        <v>OROBERLÍN S.A.S.</v>
      </c>
      <c r="O2331" s="4">
        <f>+VLOOKUP($A2331,DATOS_CAPACITACIONES!A:N,11)</f>
        <v>11</v>
      </c>
      <c r="P2331" s="4">
        <f>+VLOOKUP($A2331,DATOS_CAPACITACIONES!A:L,12)</f>
        <v>11</v>
      </c>
      <c r="Q2331" s="3">
        <f t="shared" si="36"/>
        <v>1</v>
      </c>
    </row>
    <row r="2332" spans="1:17" ht="34.5" customHeight="1" x14ac:dyDescent="0.25">
      <c r="A2332" s="29">
        <v>113</v>
      </c>
      <c r="B2332" s="4" t="str">
        <f>+VLOOKUP($A2332,DATOS_CAPACITACIONES!A:B,2,0)</f>
        <v>Cosecha</v>
      </c>
      <c r="C2332" s="4" t="str">
        <f>+VLOOKUP($A2332,DATOS_CAPACITACIONES!A:C,3,0)</f>
        <v xml:space="preserve">Reinducción de poda y encalle </v>
      </c>
      <c r="D2332" s="4">
        <f>+VLOOKUP($A2332,DATOS_CAPACITACIONES!A:D,4,0)</f>
        <v>0</v>
      </c>
      <c r="E2332" s="4" t="str">
        <f>+VLOOKUP($A2332,DATOS_CAPACITACIONES!A:E,5,0)</f>
        <v>Gedman Hernandez</v>
      </c>
      <c r="F2332" s="4" t="str">
        <f>+VLOOKUP($A2332,DATOS_CAPACITACIONES!A:F,6,0)</f>
        <v>Gedman Hernandez</v>
      </c>
      <c r="G2332" s="4" t="str">
        <f>+VLOOKUP($A2332,DATOS_CAPACITACIONES!A:G,7,0)</f>
        <v>Finca El Pilar</v>
      </c>
      <c r="H2332" s="5">
        <f>+VLOOKUP($A2332,DATOS_CAPACITACIONES!A:H,8,0)</f>
        <v>44320</v>
      </c>
      <c r="I2332" s="4">
        <f>+VLOOKUP($A2332,DATOS_CAPACITACIONES!A:I,9,0)</f>
        <v>15</v>
      </c>
      <c r="J2332" s="29">
        <v>1051660429</v>
      </c>
      <c r="K2332" s="4">
        <f>+VLOOKUP($J2332,DATOS_PERSONAL!B:C,2,0)</f>
        <v>1516</v>
      </c>
      <c r="L2332" s="4" t="str">
        <f>+VLOOKUP($J2332,DATOS_PERSONAL!B:D,3,0)</f>
        <v>JOSÉ DE JESUS</v>
      </c>
      <c r="M2332" s="4" t="str">
        <f>+VLOOKUP($J2332,DATOS_PERSONAL!B:E,4,0)</f>
        <v>ANGULO CANTILLO</v>
      </c>
      <c r="N2332" s="4" t="str">
        <f>+VLOOKUP($J2332,DATOS_PERSONAL!B:F,5,0)</f>
        <v>OROBERLÍN S.A.S.</v>
      </c>
      <c r="O2332" s="4">
        <f>+VLOOKUP($A2332,DATOS_CAPACITACIONES!A:N,11)</f>
        <v>11</v>
      </c>
      <c r="P2332" s="4">
        <f>+VLOOKUP($A2332,DATOS_CAPACITACIONES!A:L,12)</f>
        <v>11</v>
      </c>
      <c r="Q2332" s="3">
        <f t="shared" si="36"/>
        <v>1</v>
      </c>
    </row>
    <row r="2333" spans="1:17" ht="34.5" customHeight="1" x14ac:dyDescent="0.25">
      <c r="A2333" s="29">
        <v>113</v>
      </c>
      <c r="B2333" s="4" t="str">
        <f>+VLOOKUP($A2333,DATOS_CAPACITACIONES!A:B,2,0)</f>
        <v>Cosecha</v>
      </c>
      <c r="C2333" s="4" t="str">
        <f>+VLOOKUP($A2333,DATOS_CAPACITACIONES!A:C,3,0)</f>
        <v xml:space="preserve">Reinducción de poda y encalle </v>
      </c>
      <c r="D2333" s="4">
        <f>+VLOOKUP($A2333,DATOS_CAPACITACIONES!A:D,4,0)</f>
        <v>0</v>
      </c>
      <c r="E2333" s="4" t="str">
        <f>+VLOOKUP($A2333,DATOS_CAPACITACIONES!A:E,5,0)</f>
        <v>Gedman Hernandez</v>
      </c>
      <c r="F2333" s="4" t="str">
        <f>+VLOOKUP($A2333,DATOS_CAPACITACIONES!A:F,6,0)</f>
        <v>Gedman Hernandez</v>
      </c>
      <c r="G2333" s="4" t="str">
        <f>+VLOOKUP($A2333,DATOS_CAPACITACIONES!A:G,7,0)</f>
        <v>Finca El Pilar</v>
      </c>
      <c r="H2333" s="5">
        <f>+VLOOKUP($A2333,DATOS_CAPACITACIONES!A:H,8,0)</f>
        <v>44320</v>
      </c>
      <c r="I2333" s="4">
        <f>+VLOOKUP($A2333,DATOS_CAPACITACIONES!A:I,9,0)</f>
        <v>15</v>
      </c>
      <c r="J2333" s="29">
        <v>1122126571</v>
      </c>
      <c r="K2333" s="4">
        <f>+VLOOKUP($J2333,DATOS_PERSONAL!B:C,2,0)</f>
        <v>1485</v>
      </c>
      <c r="L2333" s="4" t="str">
        <f>+VLOOKUP($J2333,DATOS_PERSONAL!B:D,3,0)</f>
        <v xml:space="preserve"> FREDY ALEXANDER</v>
      </c>
      <c r="M2333" s="4" t="str">
        <f>+VLOOKUP($J2333,DATOS_PERSONAL!B:E,4,0)</f>
        <v>ALVAREZ GALINDO</v>
      </c>
      <c r="N2333" s="4" t="str">
        <f>+VLOOKUP($J2333,DATOS_PERSONAL!B:F,5,0)</f>
        <v>OROBERLÍN S.A.S.</v>
      </c>
      <c r="O2333" s="4">
        <f>+VLOOKUP($A2333,DATOS_CAPACITACIONES!A:N,11)</f>
        <v>11</v>
      </c>
      <c r="P2333" s="4">
        <f>+VLOOKUP($A2333,DATOS_CAPACITACIONES!A:L,12)</f>
        <v>11</v>
      </c>
      <c r="Q2333" s="3">
        <f t="shared" si="36"/>
        <v>1</v>
      </c>
    </row>
    <row r="2334" spans="1:17" ht="34.5" customHeight="1" x14ac:dyDescent="0.25">
      <c r="A2334" s="29">
        <v>113</v>
      </c>
      <c r="B2334" s="4" t="str">
        <f>+VLOOKUP($A2334,DATOS_CAPACITACIONES!A:B,2,0)</f>
        <v>Cosecha</v>
      </c>
      <c r="C2334" s="4" t="str">
        <f>+VLOOKUP($A2334,DATOS_CAPACITACIONES!A:C,3,0)</f>
        <v xml:space="preserve">Reinducción de poda y encalle </v>
      </c>
      <c r="D2334" s="4">
        <f>+VLOOKUP($A2334,DATOS_CAPACITACIONES!A:D,4,0)</f>
        <v>0</v>
      </c>
      <c r="E2334" s="4" t="str">
        <f>+VLOOKUP($A2334,DATOS_CAPACITACIONES!A:E,5,0)</f>
        <v>Gedman Hernandez</v>
      </c>
      <c r="F2334" s="4" t="str">
        <f>+VLOOKUP($A2334,DATOS_CAPACITACIONES!A:F,6,0)</f>
        <v>Gedman Hernandez</v>
      </c>
      <c r="G2334" s="4" t="str">
        <f>+VLOOKUP($A2334,DATOS_CAPACITACIONES!A:G,7,0)</f>
        <v>Finca El Pilar</v>
      </c>
      <c r="H2334" s="5">
        <f>+VLOOKUP($A2334,DATOS_CAPACITACIONES!A:H,8,0)</f>
        <v>44320</v>
      </c>
      <c r="I2334" s="4">
        <f>+VLOOKUP($A2334,DATOS_CAPACITACIONES!A:I,9,0)</f>
        <v>15</v>
      </c>
      <c r="J2334" s="29">
        <v>9600532</v>
      </c>
      <c r="K2334" s="4">
        <f>+VLOOKUP($J2334,DATOS_PERSONAL!B:C,2,0)</f>
        <v>1070</v>
      </c>
      <c r="L2334" s="4" t="str">
        <f>+VLOOKUP($J2334,DATOS_PERSONAL!B:D,3,0)</f>
        <v>PABLO ANTONIO</v>
      </c>
      <c r="M2334" s="4" t="str">
        <f>+VLOOKUP($J2334,DATOS_PERSONAL!B:E,4,0)</f>
        <v xml:space="preserve">ROJAS RODRIGUEZ </v>
      </c>
      <c r="N2334" s="4" t="str">
        <f>+VLOOKUP($J2334,DATOS_PERSONAL!B:F,5,0)</f>
        <v>OROBERLÍN S.A.S.</v>
      </c>
      <c r="O2334" s="4">
        <f>+VLOOKUP($A2334,DATOS_CAPACITACIONES!A:N,11)</f>
        <v>11</v>
      </c>
      <c r="P2334" s="4">
        <f>+VLOOKUP($A2334,DATOS_CAPACITACIONES!A:L,12)</f>
        <v>11</v>
      </c>
      <c r="Q2334" s="3">
        <f t="shared" si="36"/>
        <v>1</v>
      </c>
    </row>
    <row r="2335" spans="1:17" ht="34.5" customHeight="1" x14ac:dyDescent="0.25">
      <c r="A2335" s="29">
        <v>113</v>
      </c>
      <c r="B2335" s="4" t="str">
        <f>+VLOOKUP($A2335,DATOS_CAPACITACIONES!A:B,2,0)</f>
        <v>Cosecha</v>
      </c>
      <c r="C2335" s="4" t="str">
        <f>+VLOOKUP($A2335,DATOS_CAPACITACIONES!A:C,3,0)</f>
        <v xml:space="preserve">Reinducción de poda y encalle </v>
      </c>
      <c r="D2335" s="4">
        <f>+VLOOKUP($A2335,DATOS_CAPACITACIONES!A:D,4,0)</f>
        <v>0</v>
      </c>
      <c r="E2335" s="4" t="str">
        <f>+VLOOKUP($A2335,DATOS_CAPACITACIONES!A:E,5,0)</f>
        <v>Gedman Hernandez</v>
      </c>
      <c r="F2335" s="4" t="str">
        <f>+VLOOKUP($A2335,DATOS_CAPACITACIONES!A:F,6,0)</f>
        <v>Gedman Hernandez</v>
      </c>
      <c r="G2335" s="4" t="str">
        <f>+VLOOKUP($A2335,DATOS_CAPACITACIONES!A:G,7,0)</f>
        <v>Finca El Pilar</v>
      </c>
      <c r="H2335" s="5">
        <f>+VLOOKUP($A2335,DATOS_CAPACITACIONES!A:H,8,0)</f>
        <v>44320</v>
      </c>
      <c r="I2335" s="4">
        <f>+VLOOKUP($A2335,DATOS_CAPACITACIONES!A:I,9,0)</f>
        <v>15</v>
      </c>
      <c r="J2335" s="29">
        <v>17972048</v>
      </c>
      <c r="K2335" s="4">
        <f>+VLOOKUP($J2335,DATOS_PERSONAL!B:C,2,0)</f>
        <v>1450</v>
      </c>
      <c r="L2335" s="4" t="str">
        <f>+VLOOKUP($J2335,DATOS_PERSONAL!B:D,3,0)</f>
        <v>MANUEL FRANCISCO</v>
      </c>
      <c r="M2335" s="4" t="str">
        <f>+VLOOKUP($J2335,DATOS_PERSONAL!B:E,4,0)</f>
        <v xml:space="preserve">PALLARES ANAYA </v>
      </c>
      <c r="N2335" s="4" t="str">
        <f>+VLOOKUP($J2335,DATOS_PERSONAL!B:F,5,0)</f>
        <v>OROBERLÍN S.A.S.</v>
      </c>
      <c r="O2335" s="4">
        <f>+VLOOKUP($A2335,DATOS_CAPACITACIONES!A:N,11)</f>
        <v>11</v>
      </c>
      <c r="P2335" s="4">
        <f>+VLOOKUP($A2335,DATOS_CAPACITACIONES!A:L,12)</f>
        <v>11</v>
      </c>
      <c r="Q2335" s="3">
        <f t="shared" si="36"/>
        <v>1</v>
      </c>
    </row>
    <row r="2336" spans="1:17" ht="34.5" customHeight="1" x14ac:dyDescent="0.25">
      <c r="A2336" s="29">
        <v>113</v>
      </c>
      <c r="B2336" s="4" t="str">
        <f>+VLOOKUP($A2336,DATOS_CAPACITACIONES!A:B,2,0)</f>
        <v>Cosecha</v>
      </c>
      <c r="C2336" s="4" t="str">
        <f>+VLOOKUP($A2336,DATOS_CAPACITACIONES!A:C,3,0)</f>
        <v xml:space="preserve">Reinducción de poda y encalle </v>
      </c>
      <c r="D2336" s="4">
        <f>+VLOOKUP($A2336,DATOS_CAPACITACIONES!A:D,4,0)</f>
        <v>0</v>
      </c>
      <c r="E2336" s="4" t="str">
        <f>+VLOOKUP($A2336,DATOS_CAPACITACIONES!A:E,5,0)</f>
        <v>Gedman Hernandez</v>
      </c>
      <c r="F2336" s="4" t="str">
        <f>+VLOOKUP($A2336,DATOS_CAPACITACIONES!A:F,6,0)</f>
        <v>Gedman Hernandez</v>
      </c>
      <c r="G2336" s="4" t="str">
        <f>+VLOOKUP($A2336,DATOS_CAPACITACIONES!A:G,7,0)</f>
        <v>Finca El Pilar</v>
      </c>
      <c r="H2336" s="5">
        <f>+VLOOKUP($A2336,DATOS_CAPACITACIONES!A:H,8,0)</f>
        <v>44320</v>
      </c>
      <c r="I2336" s="4">
        <f>+VLOOKUP($A2336,DATOS_CAPACITACIONES!A:I,9,0)</f>
        <v>15</v>
      </c>
      <c r="J2336" s="29">
        <v>85380891</v>
      </c>
      <c r="K2336" s="4">
        <f>+VLOOKUP($J2336,DATOS_PERSONAL!B:C,2,0)</f>
        <v>1532</v>
      </c>
      <c r="L2336" s="4" t="str">
        <f>+VLOOKUP($J2336,DATOS_PERSONAL!B:D,3,0)</f>
        <v>JOSE FERNANDO</v>
      </c>
      <c r="M2336" s="4" t="str">
        <f>+VLOOKUP($J2336,DATOS_PERSONAL!B:E,4,0)</f>
        <v xml:space="preserve">MANGA GUZMAN </v>
      </c>
      <c r="N2336" s="4" t="str">
        <f>+VLOOKUP($J2336,DATOS_PERSONAL!B:F,5,0)</f>
        <v>OROBERLÍN S.A.S.</v>
      </c>
      <c r="O2336" s="4">
        <f>+VLOOKUP($A2336,DATOS_CAPACITACIONES!A:N,11)</f>
        <v>11</v>
      </c>
      <c r="P2336" s="4">
        <f>+VLOOKUP($A2336,DATOS_CAPACITACIONES!A:L,12)</f>
        <v>11</v>
      </c>
      <c r="Q2336" s="3">
        <f t="shared" si="36"/>
        <v>1</v>
      </c>
    </row>
    <row r="2337" spans="1:17" ht="34.5" customHeight="1" x14ac:dyDescent="0.25">
      <c r="A2337" s="29">
        <v>113</v>
      </c>
      <c r="B2337" s="4" t="str">
        <f>+VLOOKUP($A2337,DATOS_CAPACITACIONES!A:B,2,0)</f>
        <v>Cosecha</v>
      </c>
      <c r="C2337" s="4" t="str">
        <f>+VLOOKUP($A2337,DATOS_CAPACITACIONES!A:C,3,0)</f>
        <v xml:space="preserve">Reinducción de poda y encalle </v>
      </c>
      <c r="D2337" s="4">
        <f>+VLOOKUP($A2337,DATOS_CAPACITACIONES!A:D,4,0)</f>
        <v>0</v>
      </c>
      <c r="E2337" s="4" t="str">
        <f>+VLOOKUP($A2337,DATOS_CAPACITACIONES!A:E,5,0)</f>
        <v>Gedman Hernandez</v>
      </c>
      <c r="F2337" s="4" t="str">
        <f>+VLOOKUP($A2337,DATOS_CAPACITACIONES!A:F,6,0)</f>
        <v>Gedman Hernandez</v>
      </c>
      <c r="G2337" s="4" t="str">
        <f>+VLOOKUP($A2337,DATOS_CAPACITACIONES!A:G,7,0)</f>
        <v>Finca El Pilar</v>
      </c>
      <c r="H2337" s="5">
        <f>+VLOOKUP($A2337,DATOS_CAPACITACIONES!A:H,8,0)</f>
        <v>44320</v>
      </c>
      <c r="I2337" s="4">
        <f>+VLOOKUP($A2337,DATOS_CAPACITACIONES!A:I,9,0)</f>
        <v>15</v>
      </c>
      <c r="J2337" s="29">
        <v>87946959</v>
      </c>
      <c r="K2337" s="4">
        <f>+VLOOKUP($J2337,DATOS_PERSONAL!B:C,2,0)</f>
        <v>1542</v>
      </c>
      <c r="L2337" s="4" t="str">
        <f>+VLOOKUP($J2337,DATOS_PERSONAL!B:D,3,0)</f>
        <v>DANNY JAMER</v>
      </c>
      <c r="M2337" s="4" t="str">
        <f>+VLOOKUP($J2337,DATOS_PERSONAL!B:E,4,0)</f>
        <v xml:space="preserve">PORTILLA PALACIOS </v>
      </c>
      <c r="N2337" s="4" t="str">
        <f>+VLOOKUP($J2337,DATOS_PERSONAL!B:F,5,0)</f>
        <v>OROBERLÍN S.A.S.</v>
      </c>
      <c r="O2337" s="4">
        <f>+VLOOKUP($A2337,DATOS_CAPACITACIONES!A:N,11)</f>
        <v>11</v>
      </c>
      <c r="P2337" s="4">
        <f>+VLOOKUP($A2337,DATOS_CAPACITACIONES!A:L,12)</f>
        <v>11</v>
      </c>
      <c r="Q2337" s="3">
        <f t="shared" si="36"/>
        <v>1</v>
      </c>
    </row>
    <row r="2338" spans="1:17" ht="34.5" customHeight="1" x14ac:dyDescent="0.25">
      <c r="A2338" s="29">
        <v>113</v>
      </c>
      <c r="B2338" s="4" t="str">
        <f>+VLOOKUP($A2338,DATOS_CAPACITACIONES!A:B,2,0)</f>
        <v>Cosecha</v>
      </c>
      <c r="C2338" s="4" t="str">
        <f>+VLOOKUP($A2338,DATOS_CAPACITACIONES!A:C,3,0)</f>
        <v xml:space="preserve">Reinducción de poda y encalle </v>
      </c>
      <c r="D2338" s="4">
        <f>+VLOOKUP($A2338,DATOS_CAPACITACIONES!A:D,4,0)</f>
        <v>0</v>
      </c>
      <c r="E2338" s="4" t="str">
        <f>+VLOOKUP($A2338,DATOS_CAPACITACIONES!A:E,5,0)</f>
        <v>Gedman Hernandez</v>
      </c>
      <c r="F2338" s="4" t="str">
        <f>+VLOOKUP($A2338,DATOS_CAPACITACIONES!A:F,6,0)</f>
        <v>Gedman Hernandez</v>
      </c>
      <c r="G2338" s="4" t="str">
        <f>+VLOOKUP($A2338,DATOS_CAPACITACIONES!A:G,7,0)</f>
        <v>Finca El Pilar</v>
      </c>
      <c r="H2338" s="5">
        <f>+VLOOKUP($A2338,DATOS_CAPACITACIONES!A:H,8,0)</f>
        <v>44320</v>
      </c>
      <c r="I2338" s="4">
        <f>+VLOOKUP($A2338,DATOS_CAPACITACIONES!A:I,9,0)</f>
        <v>15</v>
      </c>
      <c r="J2338" s="29">
        <v>17355000</v>
      </c>
      <c r="K2338" s="4">
        <f>+VLOOKUP($J2338,DATOS_PERSONAL!B:C,2,0)</f>
        <v>1379</v>
      </c>
      <c r="L2338" s="4" t="str">
        <f>+VLOOKUP($J2338,DATOS_PERSONAL!B:D,3,0)</f>
        <v xml:space="preserve"> ALBERTO</v>
      </c>
      <c r="M2338" s="4" t="str">
        <f>+VLOOKUP($J2338,DATOS_PERSONAL!B:E,4,0)</f>
        <v>ROJAS CARLOS</v>
      </c>
      <c r="N2338" s="4" t="str">
        <f>+VLOOKUP($J2338,DATOS_PERSONAL!B:F,5,0)</f>
        <v>OROBERLÍN S.A.S.</v>
      </c>
      <c r="O2338" s="4">
        <f>+VLOOKUP($A2338,DATOS_CAPACITACIONES!A:N,11)</f>
        <v>11</v>
      </c>
      <c r="P2338" s="4">
        <f>+VLOOKUP($A2338,DATOS_CAPACITACIONES!A:L,12)</f>
        <v>11</v>
      </c>
      <c r="Q2338" s="3">
        <f t="shared" si="36"/>
        <v>1</v>
      </c>
    </row>
    <row r="2339" spans="1:17" ht="34.5" customHeight="1" x14ac:dyDescent="0.25">
      <c r="A2339" s="29">
        <v>113</v>
      </c>
      <c r="B2339" s="4" t="str">
        <f>+VLOOKUP($A2339,DATOS_CAPACITACIONES!A:B,2,0)</f>
        <v>Cosecha</v>
      </c>
      <c r="C2339" s="4" t="str">
        <f>+VLOOKUP($A2339,DATOS_CAPACITACIONES!A:C,3,0)</f>
        <v xml:space="preserve">Reinducción de poda y encalle </v>
      </c>
      <c r="D2339" s="4">
        <f>+VLOOKUP($A2339,DATOS_CAPACITACIONES!A:D,4,0)</f>
        <v>0</v>
      </c>
      <c r="E2339" s="4" t="str">
        <f>+VLOOKUP($A2339,DATOS_CAPACITACIONES!A:E,5,0)</f>
        <v>Gedman Hernandez</v>
      </c>
      <c r="F2339" s="4" t="str">
        <f>+VLOOKUP($A2339,DATOS_CAPACITACIONES!A:F,6,0)</f>
        <v>Gedman Hernandez</v>
      </c>
      <c r="G2339" s="4" t="str">
        <f>+VLOOKUP($A2339,DATOS_CAPACITACIONES!A:G,7,0)</f>
        <v>Finca El Pilar</v>
      </c>
      <c r="H2339" s="5">
        <f>+VLOOKUP($A2339,DATOS_CAPACITACIONES!A:H,8,0)</f>
        <v>44320</v>
      </c>
      <c r="I2339" s="4">
        <f>+VLOOKUP($A2339,DATOS_CAPACITACIONES!A:I,9,0)</f>
        <v>15</v>
      </c>
      <c r="J2339" s="29">
        <v>85261773</v>
      </c>
      <c r="K2339" s="4">
        <f>+VLOOKUP($J2339,DATOS_PERSONAL!B:C,2,0)</f>
        <v>1540</v>
      </c>
      <c r="L2339" s="4" t="str">
        <f>+VLOOKUP($J2339,DATOS_PERSONAL!B:D,3,0)</f>
        <v>JORGE LUIS</v>
      </c>
      <c r="M2339" s="4" t="str">
        <f>+VLOOKUP($J2339,DATOS_PERSONAL!B:E,4,0)</f>
        <v xml:space="preserve">RODRIGUEZ TORRES </v>
      </c>
      <c r="N2339" s="4" t="str">
        <f>+VLOOKUP($J2339,DATOS_PERSONAL!B:F,5,0)</f>
        <v>OROBERLÍN S.A.S.</v>
      </c>
      <c r="O2339" s="4">
        <f>+VLOOKUP($A2339,DATOS_CAPACITACIONES!A:N,11)</f>
        <v>11</v>
      </c>
      <c r="P2339" s="4">
        <f>+VLOOKUP($A2339,DATOS_CAPACITACIONES!A:L,12)</f>
        <v>11</v>
      </c>
      <c r="Q2339" s="3">
        <f t="shared" si="36"/>
        <v>1</v>
      </c>
    </row>
    <row r="2340" spans="1:17" ht="34.5" customHeight="1" x14ac:dyDescent="0.25">
      <c r="A2340" s="29">
        <v>113</v>
      </c>
      <c r="B2340" s="4" t="str">
        <f>+VLOOKUP($A2340,DATOS_CAPACITACIONES!A:B,2,0)</f>
        <v>Cosecha</v>
      </c>
      <c r="C2340" s="4" t="str">
        <f>+VLOOKUP($A2340,DATOS_CAPACITACIONES!A:C,3,0)</f>
        <v xml:space="preserve">Reinducción de poda y encalle </v>
      </c>
      <c r="D2340" s="4">
        <f>+VLOOKUP($A2340,DATOS_CAPACITACIONES!A:D,4,0)</f>
        <v>0</v>
      </c>
      <c r="E2340" s="4" t="str">
        <f>+VLOOKUP($A2340,DATOS_CAPACITACIONES!A:E,5,0)</f>
        <v>Gedman Hernandez</v>
      </c>
      <c r="F2340" s="4" t="str">
        <f>+VLOOKUP($A2340,DATOS_CAPACITACIONES!A:F,6,0)</f>
        <v>Gedman Hernandez</v>
      </c>
      <c r="G2340" s="4" t="str">
        <f>+VLOOKUP($A2340,DATOS_CAPACITACIONES!A:G,7,0)</f>
        <v>Finca El Pilar</v>
      </c>
      <c r="H2340" s="5">
        <f>+VLOOKUP($A2340,DATOS_CAPACITACIONES!A:H,8,0)</f>
        <v>44320</v>
      </c>
      <c r="I2340" s="4">
        <f>+VLOOKUP($A2340,DATOS_CAPACITACIONES!A:I,9,0)</f>
        <v>15</v>
      </c>
      <c r="J2340" s="29">
        <v>7837811</v>
      </c>
      <c r="K2340" s="4" t="str">
        <f>+VLOOKUP($J2340,DATOS_PERSONAL!B:C,2,0)</f>
        <v>N/A</v>
      </c>
      <c r="L2340" s="4" t="str">
        <f>+VLOOKUP($J2340,DATOS_PERSONAL!B:D,3,0)</f>
        <v xml:space="preserve">ESTEBAN </v>
      </c>
      <c r="M2340" s="4" t="str">
        <f>+VLOOKUP($J2340,DATOS_PERSONAL!B:E,4,0)</f>
        <v>LOPEZ</v>
      </c>
      <c r="N2340" s="4" t="str">
        <f>+VLOOKUP($J2340,DATOS_PERSONAL!B:F,5,0)</f>
        <v>OROBERLÍN S.A.S.</v>
      </c>
      <c r="O2340" s="4">
        <f>+VLOOKUP($A2340,DATOS_CAPACITACIONES!A:N,11)</f>
        <v>11</v>
      </c>
      <c r="P2340" s="4">
        <f>+VLOOKUP($A2340,DATOS_CAPACITACIONES!A:L,12)</f>
        <v>11</v>
      </c>
      <c r="Q2340" s="3">
        <f t="shared" si="36"/>
        <v>1</v>
      </c>
    </row>
    <row r="2341" spans="1:17" ht="34.5" customHeight="1" x14ac:dyDescent="0.25">
      <c r="A2341" s="29">
        <v>113</v>
      </c>
      <c r="B2341" s="4" t="str">
        <f>+VLOOKUP($A2341,DATOS_CAPACITACIONES!A:B,2,0)</f>
        <v>Cosecha</v>
      </c>
      <c r="C2341" s="4" t="str">
        <f>+VLOOKUP($A2341,DATOS_CAPACITACIONES!A:C,3,0)</f>
        <v xml:space="preserve">Reinducción de poda y encalle </v>
      </c>
      <c r="D2341" s="4">
        <f>+VLOOKUP($A2341,DATOS_CAPACITACIONES!A:D,4,0)</f>
        <v>0</v>
      </c>
      <c r="E2341" s="4" t="str">
        <f>+VLOOKUP($A2341,DATOS_CAPACITACIONES!A:E,5,0)</f>
        <v>Gedman Hernandez</v>
      </c>
      <c r="F2341" s="4" t="str">
        <f>+VLOOKUP($A2341,DATOS_CAPACITACIONES!A:F,6,0)</f>
        <v>Gedman Hernandez</v>
      </c>
      <c r="G2341" s="4" t="str">
        <f>+VLOOKUP($A2341,DATOS_CAPACITACIONES!A:G,7,0)</f>
        <v>Finca El Pilar</v>
      </c>
      <c r="H2341" s="5">
        <f>+VLOOKUP($A2341,DATOS_CAPACITACIONES!A:H,8,0)</f>
        <v>44320</v>
      </c>
      <c r="I2341" s="4">
        <f>+VLOOKUP($A2341,DATOS_CAPACITACIONES!A:I,9,0)</f>
        <v>15</v>
      </c>
      <c r="J2341" s="29">
        <v>1083556844</v>
      </c>
      <c r="K2341" s="4">
        <f>+VLOOKUP($J2341,DATOS_PERSONAL!B:C,2,0)</f>
        <v>1548</v>
      </c>
      <c r="L2341" s="4" t="str">
        <f>+VLOOKUP($J2341,DATOS_PERSONAL!B:D,3,0)</f>
        <v>GEINER ANTONIO</v>
      </c>
      <c r="M2341" s="4" t="str">
        <f>+VLOOKUP($J2341,DATOS_PERSONAL!B:E,4,0)</f>
        <v xml:space="preserve">GIL LARA </v>
      </c>
      <c r="N2341" s="4" t="str">
        <f>+VLOOKUP($J2341,DATOS_PERSONAL!B:F,5,0)</f>
        <v>OROBERLÍN S.A.S.</v>
      </c>
      <c r="O2341" s="4">
        <f>+VLOOKUP($A2341,DATOS_CAPACITACIONES!A:N,11)</f>
        <v>11</v>
      </c>
      <c r="P2341" s="4">
        <f>+VLOOKUP($A2341,DATOS_CAPACITACIONES!A:L,12)</f>
        <v>11</v>
      </c>
      <c r="Q2341" s="3">
        <f t="shared" si="36"/>
        <v>1</v>
      </c>
    </row>
    <row r="2342" spans="1:17" ht="34.5" customHeight="1" x14ac:dyDescent="0.25">
      <c r="A2342" s="29">
        <v>114</v>
      </c>
      <c r="B2342" s="4" t="str">
        <f>+VLOOKUP($A2342,DATOS_CAPACITACIONES!A:B,2,0)</f>
        <v>Cosecha</v>
      </c>
      <c r="C2342" s="4" t="str">
        <f>+VLOOKUP($A2342,DATOS_CAPACITACIONES!A:C,3,0)</f>
        <v xml:space="preserve">Procedimiento de fertilización, poda y encalle </v>
      </c>
      <c r="D2342" s="4">
        <f>+VLOOKUP($A2342,DATOS_CAPACITACIONES!A:D,4,0)</f>
        <v>0</v>
      </c>
      <c r="E2342" s="4" t="str">
        <f>+VLOOKUP($A2342,DATOS_CAPACITACIONES!A:E,5,0)</f>
        <v>Gedman Hernandez</v>
      </c>
      <c r="F2342" s="4" t="str">
        <f>+VLOOKUP($A2342,DATOS_CAPACITACIONES!A:F,6,0)</f>
        <v>Gedman Hernandez</v>
      </c>
      <c r="G2342" s="4" t="str">
        <f>+VLOOKUP($A2342,DATOS_CAPACITACIONES!A:G,7,0)</f>
        <v xml:space="preserve">Finca El Pilar </v>
      </c>
      <c r="H2342" s="5">
        <f>+VLOOKUP($A2342,DATOS_CAPACITACIONES!A:H,8,0)</f>
        <v>44327</v>
      </c>
      <c r="I2342" s="4">
        <f>+VLOOKUP($A2342,DATOS_CAPACITACIONES!A:I,9,0)</f>
        <v>15</v>
      </c>
      <c r="J2342" s="29">
        <v>1006795353</v>
      </c>
      <c r="K2342" s="4">
        <f>+VLOOKUP($J2342,DATOS_PERSONAL!B:C,2,0)</f>
        <v>1533</v>
      </c>
      <c r="L2342" s="4" t="str">
        <f>+VLOOKUP($J2342,DATOS_PERSONAL!B:D,3,0)</f>
        <v xml:space="preserve"> LUIS JEFREY</v>
      </c>
      <c r="M2342" s="4" t="str">
        <f>+VLOOKUP($J2342,DATOS_PERSONAL!B:E,4,0)</f>
        <v>CASTRO NARVAEZ</v>
      </c>
      <c r="N2342" s="4" t="str">
        <f>+VLOOKUP($J2342,DATOS_PERSONAL!B:F,5,0)</f>
        <v>OROBERLÍN S.A.S.</v>
      </c>
      <c r="O2342" s="4">
        <f>+VLOOKUP($A2342,DATOS_CAPACITACIONES!A:N,11)</f>
        <v>11</v>
      </c>
      <c r="P2342" s="4">
        <f>+VLOOKUP($A2342,DATOS_CAPACITACIONES!A:L,12)</f>
        <v>11</v>
      </c>
      <c r="Q2342" s="3">
        <f t="shared" si="36"/>
        <v>1</v>
      </c>
    </row>
    <row r="2343" spans="1:17" ht="34.5" customHeight="1" x14ac:dyDescent="0.25">
      <c r="A2343" s="29">
        <v>114</v>
      </c>
      <c r="B2343" s="4" t="str">
        <f>+VLOOKUP($A2343,DATOS_CAPACITACIONES!A:B,2,0)</f>
        <v>Cosecha</v>
      </c>
      <c r="C2343" s="4" t="str">
        <f>+VLOOKUP($A2343,DATOS_CAPACITACIONES!A:C,3,0)</f>
        <v xml:space="preserve">Procedimiento de fertilización, poda y encalle </v>
      </c>
      <c r="D2343" s="4">
        <f>+VLOOKUP($A2343,DATOS_CAPACITACIONES!A:D,4,0)</f>
        <v>0</v>
      </c>
      <c r="E2343" s="4" t="str">
        <f>+VLOOKUP($A2343,DATOS_CAPACITACIONES!A:E,5,0)</f>
        <v>Gedman Hernandez</v>
      </c>
      <c r="F2343" s="4" t="str">
        <f>+VLOOKUP($A2343,DATOS_CAPACITACIONES!A:F,6,0)</f>
        <v>Gedman Hernandez</v>
      </c>
      <c r="G2343" s="4" t="str">
        <f>+VLOOKUP($A2343,DATOS_CAPACITACIONES!A:G,7,0)</f>
        <v xml:space="preserve">Finca El Pilar </v>
      </c>
      <c r="H2343" s="5">
        <f>+VLOOKUP($A2343,DATOS_CAPACITACIONES!A:H,8,0)</f>
        <v>44327</v>
      </c>
      <c r="I2343" s="4">
        <f>+VLOOKUP($A2343,DATOS_CAPACITACIONES!A:I,9,0)</f>
        <v>15</v>
      </c>
      <c r="J2343" s="29">
        <v>18973838</v>
      </c>
      <c r="K2343" s="4">
        <f>+VLOOKUP($J2343,DATOS_PERSONAL!B:C,2,0)</f>
        <v>1515</v>
      </c>
      <c r="L2343" s="4" t="str">
        <f>+VLOOKUP($J2343,DATOS_PERSONAL!B:D,3,0)</f>
        <v xml:space="preserve">MARCOS JAVIER </v>
      </c>
      <c r="M2343" s="4" t="str">
        <f>+VLOOKUP($J2343,DATOS_PERSONAL!B:E,4,0)</f>
        <v>PEREZ BANDERA</v>
      </c>
      <c r="N2343" s="4" t="str">
        <f>+VLOOKUP($J2343,DATOS_PERSONAL!B:F,5,0)</f>
        <v>OROBERLÍN S.A.S.</v>
      </c>
      <c r="O2343" s="4">
        <f>+VLOOKUP($A2343,DATOS_CAPACITACIONES!A:N,11)</f>
        <v>11</v>
      </c>
      <c r="P2343" s="4">
        <f>+VLOOKUP($A2343,DATOS_CAPACITACIONES!A:L,12)</f>
        <v>11</v>
      </c>
      <c r="Q2343" s="3">
        <f t="shared" si="36"/>
        <v>1</v>
      </c>
    </row>
    <row r="2344" spans="1:17" ht="34.5" customHeight="1" x14ac:dyDescent="0.25">
      <c r="A2344" s="29">
        <v>114</v>
      </c>
      <c r="B2344" s="4" t="str">
        <f>+VLOOKUP($A2344,DATOS_CAPACITACIONES!A:B,2,0)</f>
        <v>Cosecha</v>
      </c>
      <c r="C2344" s="4" t="str">
        <f>+VLOOKUP($A2344,DATOS_CAPACITACIONES!A:C,3,0)</f>
        <v xml:space="preserve">Procedimiento de fertilización, poda y encalle </v>
      </c>
      <c r="D2344" s="4">
        <f>+VLOOKUP($A2344,DATOS_CAPACITACIONES!A:D,4,0)</f>
        <v>0</v>
      </c>
      <c r="E2344" s="4" t="str">
        <f>+VLOOKUP($A2344,DATOS_CAPACITACIONES!A:E,5,0)</f>
        <v>Gedman Hernandez</v>
      </c>
      <c r="F2344" s="4" t="str">
        <f>+VLOOKUP($A2344,DATOS_CAPACITACIONES!A:F,6,0)</f>
        <v>Gedman Hernandez</v>
      </c>
      <c r="G2344" s="4" t="str">
        <f>+VLOOKUP($A2344,DATOS_CAPACITACIONES!A:G,7,0)</f>
        <v xml:space="preserve">Finca El Pilar </v>
      </c>
      <c r="H2344" s="5">
        <f>+VLOOKUP($A2344,DATOS_CAPACITACIONES!A:H,8,0)</f>
        <v>44327</v>
      </c>
      <c r="I2344" s="4">
        <f>+VLOOKUP($A2344,DATOS_CAPACITACIONES!A:I,9,0)</f>
        <v>15</v>
      </c>
      <c r="J2344" s="29">
        <v>1003274956</v>
      </c>
      <c r="K2344" s="4">
        <f>+VLOOKUP($J2344,DATOS_PERSONAL!B:C,2,0)</f>
        <v>1463</v>
      </c>
      <c r="L2344" s="4" t="str">
        <f>+VLOOKUP($J2344,DATOS_PERSONAL!B:D,3,0)</f>
        <v>WILSON ENRRIQUE</v>
      </c>
      <c r="M2344" s="4" t="str">
        <f>+VLOOKUP($J2344,DATOS_PERSONAL!B:E,4,0)</f>
        <v>MURILLO JIMENEZ</v>
      </c>
      <c r="N2344" s="4" t="str">
        <f>+VLOOKUP($J2344,DATOS_PERSONAL!B:F,5,0)</f>
        <v>OROBERLÍN S.A.S.</v>
      </c>
      <c r="O2344" s="4">
        <f>+VLOOKUP($A2344,DATOS_CAPACITACIONES!A:N,11)</f>
        <v>11</v>
      </c>
      <c r="P2344" s="4">
        <f>+VLOOKUP($A2344,DATOS_CAPACITACIONES!A:L,12)</f>
        <v>11</v>
      </c>
      <c r="Q2344" s="3">
        <f t="shared" ref="Q2344:Q2407" si="37">(P2344/O2344)</f>
        <v>1</v>
      </c>
    </row>
    <row r="2345" spans="1:17" ht="34.5" customHeight="1" x14ac:dyDescent="0.25">
      <c r="A2345" s="29">
        <v>114</v>
      </c>
      <c r="B2345" s="4" t="str">
        <f>+VLOOKUP($A2345,DATOS_CAPACITACIONES!A:B,2,0)</f>
        <v>Cosecha</v>
      </c>
      <c r="C2345" s="4" t="str">
        <f>+VLOOKUP($A2345,DATOS_CAPACITACIONES!A:C,3,0)</f>
        <v xml:space="preserve">Procedimiento de fertilización, poda y encalle </v>
      </c>
      <c r="D2345" s="4">
        <f>+VLOOKUP($A2345,DATOS_CAPACITACIONES!A:D,4,0)</f>
        <v>0</v>
      </c>
      <c r="E2345" s="4" t="str">
        <f>+VLOOKUP($A2345,DATOS_CAPACITACIONES!A:E,5,0)</f>
        <v>Gedman Hernandez</v>
      </c>
      <c r="F2345" s="4" t="str">
        <f>+VLOOKUP($A2345,DATOS_CAPACITACIONES!A:F,6,0)</f>
        <v>Gedman Hernandez</v>
      </c>
      <c r="G2345" s="4" t="str">
        <f>+VLOOKUP($A2345,DATOS_CAPACITACIONES!A:G,7,0)</f>
        <v xml:space="preserve">Finca El Pilar </v>
      </c>
      <c r="H2345" s="5">
        <f>+VLOOKUP($A2345,DATOS_CAPACITACIONES!A:H,8,0)</f>
        <v>44327</v>
      </c>
      <c r="I2345" s="4">
        <f>+VLOOKUP($A2345,DATOS_CAPACITACIONES!A:I,9,0)</f>
        <v>15</v>
      </c>
      <c r="J2345" s="29">
        <v>1123116797</v>
      </c>
      <c r="K2345" s="4">
        <f>+VLOOKUP($J2345,DATOS_PERSONAL!B:C,2,0)</f>
        <v>1404</v>
      </c>
      <c r="L2345" s="4" t="str">
        <f>+VLOOKUP($J2345,DATOS_PERSONAL!B:D,3,0)</f>
        <v xml:space="preserve"> ELKIN STEVEN</v>
      </c>
      <c r="M2345" s="4" t="str">
        <f>+VLOOKUP($J2345,DATOS_PERSONAL!B:E,4,0)</f>
        <v>ROJAS ORTIZ</v>
      </c>
      <c r="N2345" s="4" t="str">
        <f>+VLOOKUP($J2345,DATOS_PERSONAL!B:F,5,0)</f>
        <v>OROBERLÍN S.A.S.</v>
      </c>
      <c r="O2345" s="4">
        <f>+VLOOKUP($A2345,DATOS_CAPACITACIONES!A:N,11)</f>
        <v>11</v>
      </c>
      <c r="P2345" s="4">
        <f>+VLOOKUP($A2345,DATOS_CAPACITACIONES!A:L,12)</f>
        <v>11</v>
      </c>
      <c r="Q2345" s="3">
        <f t="shared" si="37"/>
        <v>1</v>
      </c>
    </row>
    <row r="2346" spans="1:17" ht="34.5" customHeight="1" x14ac:dyDescent="0.25">
      <c r="A2346" s="29">
        <v>114</v>
      </c>
      <c r="B2346" s="4" t="str">
        <f>+VLOOKUP($A2346,DATOS_CAPACITACIONES!A:B,2,0)</f>
        <v>Cosecha</v>
      </c>
      <c r="C2346" s="4" t="str">
        <f>+VLOOKUP($A2346,DATOS_CAPACITACIONES!A:C,3,0)</f>
        <v xml:space="preserve">Procedimiento de fertilización, poda y encalle </v>
      </c>
      <c r="D2346" s="4">
        <f>+VLOOKUP($A2346,DATOS_CAPACITACIONES!A:D,4,0)</f>
        <v>0</v>
      </c>
      <c r="E2346" s="4" t="str">
        <f>+VLOOKUP($A2346,DATOS_CAPACITACIONES!A:E,5,0)</f>
        <v>Gedman Hernandez</v>
      </c>
      <c r="F2346" s="4" t="str">
        <f>+VLOOKUP($A2346,DATOS_CAPACITACIONES!A:F,6,0)</f>
        <v>Gedman Hernandez</v>
      </c>
      <c r="G2346" s="4" t="str">
        <f>+VLOOKUP($A2346,DATOS_CAPACITACIONES!A:G,7,0)</f>
        <v xml:space="preserve">Finca El Pilar </v>
      </c>
      <c r="H2346" s="5">
        <f>+VLOOKUP($A2346,DATOS_CAPACITACIONES!A:H,8,0)</f>
        <v>44327</v>
      </c>
      <c r="I2346" s="4">
        <f>+VLOOKUP($A2346,DATOS_CAPACITACIONES!A:I,9,0)</f>
        <v>15</v>
      </c>
      <c r="J2346" s="29">
        <v>1121832436</v>
      </c>
      <c r="K2346" s="4">
        <f>+VLOOKUP($J2346,DATOS_PERSONAL!B:C,2,0)</f>
        <v>1537</v>
      </c>
      <c r="L2346" s="4" t="str">
        <f>+VLOOKUP($J2346,DATOS_PERSONAL!B:D,3,0)</f>
        <v>DEICY MARIA</v>
      </c>
      <c r="M2346" s="4" t="str">
        <f>+VLOOKUP($J2346,DATOS_PERSONAL!B:E,4,0)</f>
        <v>MERCHAN HERNANDEZ</v>
      </c>
      <c r="N2346" s="4" t="str">
        <f>+VLOOKUP($J2346,DATOS_PERSONAL!B:F,5,0)</f>
        <v>OROBERLÍN S.A.S.</v>
      </c>
      <c r="O2346" s="4">
        <f>+VLOOKUP($A2346,DATOS_CAPACITACIONES!A:N,11)</f>
        <v>11</v>
      </c>
      <c r="P2346" s="4">
        <f>+VLOOKUP($A2346,DATOS_CAPACITACIONES!A:L,12)</f>
        <v>11</v>
      </c>
      <c r="Q2346" s="3">
        <f t="shared" si="37"/>
        <v>1</v>
      </c>
    </row>
    <row r="2347" spans="1:17" ht="34.5" customHeight="1" x14ac:dyDescent="0.25">
      <c r="A2347" s="29">
        <v>114</v>
      </c>
      <c r="B2347" s="4" t="str">
        <f>+VLOOKUP($A2347,DATOS_CAPACITACIONES!A:B,2,0)</f>
        <v>Cosecha</v>
      </c>
      <c r="C2347" s="4" t="str">
        <f>+VLOOKUP($A2347,DATOS_CAPACITACIONES!A:C,3,0)</f>
        <v xml:space="preserve">Procedimiento de fertilización, poda y encalle </v>
      </c>
      <c r="D2347" s="4">
        <f>+VLOOKUP($A2347,DATOS_CAPACITACIONES!A:D,4,0)</f>
        <v>0</v>
      </c>
      <c r="E2347" s="4" t="str">
        <f>+VLOOKUP($A2347,DATOS_CAPACITACIONES!A:E,5,0)</f>
        <v>Gedman Hernandez</v>
      </c>
      <c r="F2347" s="4" t="str">
        <f>+VLOOKUP($A2347,DATOS_CAPACITACIONES!A:F,6,0)</f>
        <v>Gedman Hernandez</v>
      </c>
      <c r="G2347" s="4" t="str">
        <f>+VLOOKUP($A2347,DATOS_CAPACITACIONES!A:G,7,0)</f>
        <v xml:space="preserve">Finca El Pilar </v>
      </c>
      <c r="H2347" s="5">
        <f>+VLOOKUP($A2347,DATOS_CAPACITACIONES!A:H,8,0)</f>
        <v>44327</v>
      </c>
      <c r="I2347" s="4">
        <f>+VLOOKUP($A2347,DATOS_CAPACITACIONES!A:I,9,0)</f>
        <v>15</v>
      </c>
      <c r="J2347" s="29">
        <v>31031744</v>
      </c>
      <c r="K2347" s="4">
        <f>+VLOOKUP($J2347,DATOS_PERSONAL!B:C,2,0)</f>
        <v>1023</v>
      </c>
      <c r="L2347" s="4" t="str">
        <f>+VLOOKUP($J2347,DATOS_PERSONAL!B:D,3,0)</f>
        <v xml:space="preserve"> MARIA EUGENIA</v>
      </c>
      <c r="M2347" s="4" t="str">
        <f>+VLOOKUP($J2347,DATOS_PERSONAL!B:E,4,0)</f>
        <v>VARGAS OVALLE</v>
      </c>
      <c r="N2347" s="4" t="str">
        <f>+VLOOKUP($J2347,DATOS_PERSONAL!B:F,5,0)</f>
        <v>OROBERLÍN S.A.S.</v>
      </c>
      <c r="O2347" s="4">
        <f>+VLOOKUP($A2347,DATOS_CAPACITACIONES!A:N,11)</f>
        <v>11</v>
      </c>
      <c r="P2347" s="4">
        <f>+VLOOKUP($A2347,DATOS_CAPACITACIONES!A:L,12)</f>
        <v>11</v>
      </c>
      <c r="Q2347" s="3">
        <f t="shared" si="37"/>
        <v>1</v>
      </c>
    </row>
    <row r="2348" spans="1:17" ht="34.5" customHeight="1" x14ac:dyDescent="0.25">
      <c r="A2348" s="29">
        <v>114</v>
      </c>
      <c r="B2348" s="4" t="str">
        <f>+VLOOKUP($A2348,DATOS_CAPACITACIONES!A:B,2,0)</f>
        <v>Cosecha</v>
      </c>
      <c r="C2348" s="4" t="str">
        <f>+VLOOKUP($A2348,DATOS_CAPACITACIONES!A:C,3,0)</f>
        <v xml:space="preserve">Procedimiento de fertilización, poda y encalle </v>
      </c>
      <c r="D2348" s="4">
        <f>+VLOOKUP($A2348,DATOS_CAPACITACIONES!A:D,4,0)</f>
        <v>0</v>
      </c>
      <c r="E2348" s="4" t="str">
        <f>+VLOOKUP($A2348,DATOS_CAPACITACIONES!A:E,5,0)</f>
        <v>Gedman Hernandez</v>
      </c>
      <c r="F2348" s="4" t="str">
        <f>+VLOOKUP($A2348,DATOS_CAPACITACIONES!A:F,6,0)</f>
        <v>Gedman Hernandez</v>
      </c>
      <c r="G2348" s="4" t="str">
        <f>+VLOOKUP($A2348,DATOS_CAPACITACIONES!A:G,7,0)</f>
        <v xml:space="preserve">Finca El Pilar </v>
      </c>
      <c r="H2348" s="5">
        <f>+VLOOKUP($A2348,DATOS_CAPACITACIONES!A:H,8,0)</f>
        <v>44327</v>
      </c>
      <c r="I2348" s="4">
        <f>+VLOOKUP($A2348,DATOS_CAPACITACIONES!A:I,9,0)</f>
        <v>15</v>
      </c>
      <c r="J2348" s="29">
        <v>1010143088</v>
      </c>
      <c r="K2348" s="4">
        <f>+VLOOKUP($J2348,DATOS_PERSONAL!B:C,2,0)</f>
        <v>1536</v>
      </c>
      <c r="L2348" s="4" t="str">
        <f>+VLOOKUP($J2348,DATOS_PERSONAL!B:D,3,0)</f>
        <v>MONICA ALEJANDRA</v>
      </c>
      <c r="M2348" s="4" t="str">
        <f>+VLOOKUP($J2348,DATOS_PERSONAL!B:E,4,0)</f>
        <v xml:space="preserve">HERNANDEZ HERNANDEZ </v>
      </c>
      <c r="N2348" s="4" t="str">
        <f>+VLOOKUP($J2348,DATOS_PERSONAL!B:F,5,0)</f>
        <v>OROBERLÍN S.A.S.</v>
      </c>
      <c r="O2348" s="4">
        <f>+VLOOKUP($A2348,DATOS_CAPACITACIONES!A:N,11)</f>
        <v>11</v>
      </c>
      <c r="P2348" s="4">
        <f>+VLOOKUP($A2348,DATOS_CAPACITACIONES!A:L,12)</f>
        <v>11</v>
      </c>
      <c r="Q2348" s="3">
        <f t="shared" si="37"/>
        <v>1</v>
      </c>
    </row>
    <row r="2349" spans="1:17" ht="34.5" customHeight="1" x14ac:dyDescent="0.25">
      <c r="A2349" s="29">
        <v>114</v>
      </c>
      <c r="B2349" s="4" t="str">
        <f>+VLOOKUP($A2349,DATOS_CAPACITACIONES!A:B,2,0)</f>
        <v>Cosecha</v>
      </c>
      <c r="C2349" s="4" t="str">
        <f>+VLOOKUP($A2349,DATOS_CAPACITACIONES!A:C,3,0)</f>
        <v xml:space="preserve">Procedimiento de fertilización, poda y encalle </v>
      </c>
      <c r="D2349" s="4">
        <f>+VLOOKUP($A2349,DATOS_CAPACITACIONES!A:D,4,0)</f>
        <v>0</v>
      </c>
      <c r="E2349" s="4" t="str">
        <f>+VLOOKUP($A2349,DATOS_CAPACITACIONES!A:E,5,0)</f>
        <v>Gedman Hernandez</v>
      </c>
      <c r="F2349" s="4" t="str">
        <f>+VLOOKUP($A2349,DATOS_CAPACITACIONES!A:F,6,0)</f>
        <v>Gedman Hernandez</v>
      </c>
      <c r="G2349" s="4" t="str">
        <f>+VLOOKUP($A2349,DATOS_CAPACITACIONES!A:G,7,0)</f>
        <v xml:space="preserve">Finca El Pilar </v>
      </c>
      <c r="H2349" s="5">
        <f>+VLOOKUP($A2349,DATOS_CAPACITACIONES!A:H,8,0)</f>
        <v>44327</v>
      </c>
      <c r="I2349" s="4">
        <f>+VLOOKUP($A2349,DATOS_CAPACITACIONES!A:I,9,0)</f>
        <v>15</v>
      </c>
      <c r="J2349" s="29">
        <v>1123116171</v>
      </c>
      <c r="K2349" s="4">
        <f>+VLOOKUP($J2349,DATOS_PERSONAL!B:C,2,0)</f>
        <v>1539</v>
      </c>
      <c r="L2349" s="4" t="str">
        <f>+VLOOKUP($J2349,DATOS_PERSONAL!B:D,3,0)</f>
        <v>YULIZA ANDREA</v>
      </c>
      <c r="M2349" s="4" t="str">
        <f>+VLOOKUP($J2349,DATOS_PERSONAL!B:E,4,0)</f>
        <v xml:space="preserve">HERNANDEZ HERNANDEZ </v>
      </c>
      <c r="N2349" s="4" t="str">
        <f>+VLOOKUP($J2349,DATOS_PERSONAL!B:F,5,0)</f>
        <v>OROBERLÍN S.A.S.</v>
      </c>
      <c r="O2349" s="4">
        <f>+VLOOKUP($A2349,DATOS_CAPACITACIONES!A:N,11)</f>
        <v>11</v>
      </c>
      <c r="P2349" s="4">
        <f>+VLOOKUP($A2349,DATOS_CAPACITACIONES!A:L,12)</f>
        <v>11</v>
      </c>
      <c r="Q2349" s="3">
        <f t="shared" si="37"/>
        <v>1</v>
      </c>
    </row>
    <row r="2350" spans="1:17" ht="34.5" customHeight="1" x14ac:dyDescent="0.25">
      <c r="A2350" s="29">
        <v>114</v>
      </c>
      <c r="B2350" s="4" t="str">
        <f>+VLOOKUP($A2350,DATOS_CAPACITACIONES!A:B,2,0)</f>
        <v>Cosecha</v>
      </c>
      <c r="C2350" s="4" t="str">
        <f>+VLOOKUP($A2350,DATOS_CAPACITACIONES!A:C,3,0)</f>
        <v xml:space="preserve">Procedimiento de fertilización, poda y encalle </v>
      </c>
      <c r="D2350" s="4">
        <f>+VLOOKUP($A2350,DATOS_CAPACITACIONES!A:D,4,0)</f>
        <v>0</v>
      </c>
      <c r="E2350" s="4" t="str">
        <f>+VLOOKUP($A2350,DATOS_CAPACITACIONES!A:E,5,0)</f>
        <v>Gedman Hernandez</v>
      </c>
      <c r="F2350" s="4" t="str">
        <f>+VLOOKUP($A2350,DATOS_CAPACITACIONES!A:F,6,0)</f>
        <v>Gedman Hernandez</v>
      </c>
      <c r="G2350" s="4" t="str">
        <f>+VLOOKUP($A2350,DATOS_CAPACITACIONES!A:G,7,0)</f>
        <v xml:space="preserve">Finca El Pilar </v>
      </c>
      <c r="H2350" s="5">
        <f>+VLOOKUP($A2350,DATOS_CAPACITACIONES!A:H,8,0)</f>
        <v>44327</v>
      </c>
      <c r="I2350" s="4">
        <f>+VLOOKUP($A2350,DATOS_CAPACITACIONES!A:I,9,0)</f>
        <v>15</v>
      </c>
      <c r="J2350" s="29">
        <v>1121910483</v>
      </c>
      <c r="K2350" s="4">
        <f>+VLOOKUP($J2350,DATOS_PERSONAL!B:C,2,0)</f>
        <v>1538</v>
      </c>
      <c r="L2350" s="4" t="str">
        <f>+VLOOKUP($J2350,DATOS_PERSONAL!B:D,3,0)</f>
        <v>ADRIANA</v>
      </c>
      <c r="M2350" s="4" t="str">
        <f>+VLOOKUP($J2350,DATOS_PERSONAL!B:E,4,0)</f>
        <v xml:space="preserve">JARAMILLO OVALLE </v>
      </c>
      <c r="N2350" s="4" t="str">
        <f>+VLOOKUP($J2350,DATOS_PERSONAL!B:F,5,0)</f>
        <v>OROBERLÍN S.A.S.</v>
      </c>
      <c r="O2350" s="4">
        <f>+VLOOKUP($A2350,DATOS_CAPACITACIONES!A:N,11)</f>
        <v>11</v>
      </c>
      <c r="P2350" s="4">
        <f>+VLOOKUP($A2350,DATOS_CAPACITACIONES!A:L,12)</f>
        <v>11</v>
      </c>
      <c r="Q2350" s="3">
        <f t="shared" si="37"/>
        <v>1</v>
      </c>
    </row>
    <row r="2351" spans="1:17" ht="34.5" customHeight="1" x14ac:dyDescent="0.25">
      <c r="A2351" s="29">
        <v>114</v>
      </c>
      <c r="B2351" s="4" t="str">
        <f>+VLOOKUP($A2351,DATOS_CAPACITACIONES!A:B,2,0)</f>
        <v>Cosecha</v>
      </c>
      <c r="C2351" s="4" t="str">
        <f>+VLOOKUP($A2351,DATOS_CAPACITACIONES!A:C,3,0)</f>
        <v xml:space="preserve">Procedimiento de fertilización, poda y encalle </v>
      </c>
      <c r="D2351" s="4">
        <f>+VLOOKUP($A2351,DATOS_CAPACITACIONES!A:D,4,0)</f>
        <v>0</v>
      </c>
      <c r="E2351" s="4" t="str">
        <f>+VLOOKUP($A2351,DATOS_CAPACITACIONES!A:E,5,0)</f>
        <v>Gedman Hernandez</v>
      </c>
      <c r="F2351" s="4" t="str">
        <f>+VLOOKUP($A2351,DATOS_CAPACITACIONES!A:F,6,0)</f>
        <v>Gedman Hernandez</v>
      </c>
      <c r="G2351" s="4" t="str">
        <f>+VLOOKUP($A2351,DATOS_CAPACITACIONES!A:G,7,0)</f>
        <v xml:space="preserve">Finca El Pilar </v>
      </c>
      <c r="H2351" s="5">
        <f>+VLOOKUP($A2351,DATOS_CAPACITACIONES!A:H,8,0)</f>
        <v>44327</v>
      </c>
      <c r="I2351" s="4">
        <f>+VLOOKUP($A2351,DATOS_CAPACITACIONES!A:I,9,0)</f>
        <v>15</v>
      </c>
      <c r="J2351" s="29">
        <v>1006838553</v>
      </c>
      <c r="K2351" s="4">
        <f>+VLOOKUP($J2351,DATOS_PERSONAL!B:C,2,0)</f>
        <v>1547</v>
      </c>
      <c r="L2351" s="4" t="str">
        <f>+VLOOKUP($J2351,DATOS_PERSONAL!B:D,3,0)</f>
        <v>MIGUEL ANGEL</v>
      </c>
      <c r="M2351" s="4" t="str">
        <f>+VLOOKUP($J2351,DATOS_PERSONAL!B:E,4,0)</f>
        <v xml:space="preserve">GARCIA MORENO </v>
      </c>
      <c r="N2351" s="4" t="str">
        <f>+VLOOKUP($J2351,DATOS_PERSONAL!B:F,5,0)</f>
        <v>OROBERLÍN S.A.S.</v>
      </c>
      <c r="O2351" s="4">
        <f>+VLOOKUP($A2351,DATOS_CAPACITACIONES!A:N,11)</f>
        <v>11</v>
      </c>
      <c r="P2351" s="4">
        <f>+VLOOKUP($A2351,DATOS_CAPACITACIONES!A:L,12)</f>
        <v>11</v>
      </c>
      <c r="Q2351" s="3">
        <f t="shared" si="37"/>
        <v>1</v>
      </c>
    </row>
    <row r="2352" spans="1:17" ht="34.5" customHeight="1" x14ac:dyDescent="0.25">
      <c r="A2352" s="29">
        <v>114</v>
      </c>
      <c r="B2352" s="4" t="str">
        <f>+VLOOKUP($A2352,DATOS_CAPACITACIONES!A:B,2,0)</f>
        <v>Cosecha</v>
      </c>
      <c r="C2352" s="4" t="str">
        <f>+VLOOKUP($A2352,DATOS_CAPACITACIONES!A:C,3,0)</f>
        <v xml:space="preserve">Procedimiento de fertilización, poda y encalle </v>
      </c>
      <c r="D2352" s="4">
        <f>+VLOOKUP($A2352,DATOS_CAPACITACIONES!A:D,4,0)</f>
        <v>0</v>
      </c>
      <c r="E2352" s="4" t="str">
        <f>+VLOOKUP($A2352,DATOS_CAPACITACIONES!A:E,5,0)</f>
        <v>Gedman Hernandez</v>
      </c>
      <c r="F2352" s="4" t="str">
        <f>+VLOOKUP($A2352,DATOS_CAPACITACIONES!A:F,6,0)</f>
        <v>Gedman Hernandez</v>
      </c>
      <c r="G2352" s="4" t="str">
        <f>+VLOOKUP($A2352,DATOS_CAPACITACIONES!A:G,7,0)</f>
        <v xml:space="preserve">Finca El Pilar </v>
      </c>
      <c r="H2352" s="5">
        <f>+VLOOKUP($A2352,DATOS_CAPACITACIONES!A:H,8,0)</f>
        <v>44327</v>
      </c>
      <c r="I2352" s="4">
        <f>+VLOOKUP($A2352,DATOS_CAPACITACIONES!A:I,9,0)</f>
        <v>15</v>
      </c>
      <c r="J2352" s="29">
        <v>1193531410</v>
      </c>
      <c r="K2352" s="4">
        <f>+VLOOKUP($J2352,DATOS_PERSONAL!B:C,2,0)</f>
        <v>1544</v>
      </c>
      <c r="L2352" s="4" t="str">
        <f>+VLOOKUP($J2352,DATOS_PERSONAL!B:D,3,0)</f>
        <v>SARA DANIELA</v>
      </c>
      <c r="M2352" s="4" t="str">
        <f>+VLOOKUP($J2352,DATOS_PERSONAL!B:E,4,0)</f>
        <v xml:space="preserve">BELTRAN MORENO </v>
      </c>
      <c r="N2352" s="4" t="str">
        <f>+VLOOKUP($J2352,DATOS_PERSONAL!B:F,5,0)</f>
        <v>OROBERLÍN S.A.S.</v>
      </c>
      <c r="O2352" s="4">
        <f>+VLOOKUP($A2352,DATOS_CAPACITACIONES!A:N,11)</f>
        <v>11</v>
      </c>
      <c r="P2352" s="4">
        <f>+VLOOKUP($A2352,DATOS_CAPACITACIONES!A:L,12)</f>
        <v>11</v>
      </c>
      <c r="Q2352" s="3">
        <f t="shared" si="37"/>
        <v>1</v>
      </c>
    </row>
    <row r="2353" spans="1:17" ht="34.5" customHeight="1" x14ac:dyDescent="0.25">
      <c r="A2353" s="29">
        <v>115</v>
      </c>
      <c r="B2353" s="4" t="str">
        <f>+VLOOKUP($A2353,DATOS_CAPACITACIONES!A:B,2,0)</f>
        <v>Cosecha</v>
      </c>
      <c r="C2353" s="4" t="str">
        <f>+VLOOKUP($A2353,DATOS_CAPACITACIONES!A:C,3,0)</f>
        <v>Reinducción de cosecha y poda</v>
      </c>
      <c r="D2353" s="4">
        <f>+VLOOKUP($A2353,DATOS_CAPACITACIONES!A:D,4,0)</f>
        <v>0</v>
      </c>
      <c r="E2353" s="4" t="str">
        <f>+VLOOKUP($A2353,DATOS_CAPACITACIONES!A:E,5,0)</f>
        <v>Gedman Hernandez</v>
      </c>
      <c r="F2353" s="4" t="str">
        <f>+VLOOKUP($A2353,DATOS_CAPACITACIONES!A:F,6,0)</f>
        <v>Gedman Hernandez</v>
      </c>
      <c r="G2353" s="4" t="str">
        <f>+VLOOKUP($A2353,DATOS_CAPACITACIONES!A:G,7,0)</f>
        <v xml:space="preserve">Finca El Pilar </v>
      </c>
      <c r="H2353" s="5">
        <f>+VLOOKUP($A2353,DATOS_CAPACITACIONES!A:H,8,0)</f>
        <v>44329</v>
      </c>
      <c r="I2353" s="4">
        <f>+VLOOKUP($A2353,DATOS_CAPACITACIONES!A:I,9,0)</f>
        <v>15</v>
      </c>
      <c r="J2353" s="29">
        <v>1051660429</v>
      </c>
      <c r="K2353" s="4">
        <f>+VLOOKUP($J2353,DATOS_PERSONAL!B:C,2,0)</f>
        <v>1516</v>
      </c>
      <c r="L2353" s="4" t="str">
        <f>+VLOOKUP($J2353,DATOS_PERSONAL!B:D,3,0)</f>
        <v>JOSÉ DE JESUS</v>
      </c>
      <c r="M2353" s="4" t="str">
        <f>+VLOOKUP($J2353,DATOS_PERSONAL!B:E,4,0)</f>
        <v>ANGULO CANTILLO</v>
      </c>
      <c r="N2353" s="4" t="str">
        <f>+VLOOKUP($J2353,DATOS_PERSONAL!B:F,5,0)</f>
        <v>OROBERLÍN S.A.S.</v>
      </c>
      <c r="O2353" s="4">
        <f>+VLOOKUP($A2353,DATOS_CAPACITACIONES!A:N,11)</f>
        <v>31</v>
      </c>
      <c r="P2353" s="4">
        <f>+VLOOKUP($A2353,DATOS_CAPACITACIONES!A:L,12)</f>
        <v>31</v>
      </c>
      <c r="Q2353" s="3">
        <f t="shared" si="37"/>
        <v>1</v>
      </c>
    </row>
    <row r="2354" spans="1:17" ht="34.5" customHeight="1" x14ac:dyDescent="0.25">
      <c r="A2354" s="29">
        <v>115</v>
      </c>
      <c r="B2354" s="4" t="str">
        <f>+VLOOKUP($A2354,DATOS_CAPACITACIONES!A:B,2,0)</f>
        <v>Cosecha</v>
      </c>
      <c r="C2354" s="4" t="str">
        <f>+VLOOKUP($A2354,DATOS_CAPACITACIONES!A:C,3,0)</f>
        <v>Reinducción de cosecha y poda</v>
      </c>
      <c r="D2354" s="4">
        <f>+VLOOKUP($A2354,DATOS_CAPACITACIONES!A:D,4,0)</f>
        <v>0</v>
      </c>
      <c r="E2354" s="4" t="str">
        <f>+VLOOKUP($A2354,DATOS_CAPACITACIONES!A:E,5,0)</f>
        <v>Gedman Hernandez</v>
      </c>
      <c r="F2354" s="4" t="str">
        <f>+VLOOKUP($A2354,DATOS_CAPACITACIONES!A:F,6,0)</f>
        <v>Gedman Hernandez</v>
      </c>
      <c r="G2354" s="4" t="str">
        <f>+VLOOKUP($A2354,DATOS_CAPACITACIONES!A:G,7,0)</f>
        <v xml:space="preserve">Finca El Pilar </v>
      </c>
      <c r="H2354" s="5">
        <f>+VLOOKUP($A2354,DATOS_CAPACITACIONES!A:H,8,0)</f>
        <v>44329</v>
      </c>
      <c r="I2354" s="4">
        <f>+VLOOKUP($A2354,DATOS_CAPACITACIONES!A:I,9,0)</f>
        <v>15</v>
      </c>
      <c r="J2354" s="29">
        <v>17704595</v>
      </c>
      <c r="K2354" s="4">
        <f>+VLOOKUP($J2354,DATOS_PERSONAL!B:C,2,0)</f>
        <v>1073</v>
      </c>
      <c r="L2354" s="4" t="str">
        <f>+VLOOKUP($J2354,DATOS_PERSONAL!B:D,3,0)</f>
        <v>JOHN FREDY</v>
      </c>
      <c r="M2354" s="4" t="str">
        <f>+VLOOKUP($J2354,DATOS_PERSONAL!B:E,4,0)</f>
        <v xml:space="preserve">QUIÑONEZ MUÑOZ </v>
      </c>
      <c r="N2354" s="4" t="str">
        <f>+VLOOKUP($J2354,DATOS_PERSONAL!B:F,5,0)</f>
        <v>OROBERLÍN S.A.S.</v>
      </c>
      <c r="O2354" s="4">
        <f>+VLOOKUP($A2354,DATOS_CAPACITACIONES!A:N,11)</f>
        <v>31</v>
      </c>
      <c r="P2354" s="4">
        <f>+VLOOKUP($A2354,DATOS_CAPACITACIONES!A:L,12)</f>
        <v>31</v>
      </c>
      <c r="Q2354" s="3">
        <f t="shared" si="37"/>
        <v>1</v>
      </c>
    </row>
    <row r="2355" spans="1:17" ht="34.5" customHeight="1" x14ac:dyDescent="0.25">
      <c r="A2355" s="29">
        <v>115</v>
      </c>
      <c r="B2355" s="4" t="str">
        <f>+VLOOKUP($A2355,DATOS_CAPACITACIONES!A:B,2,0)</f>
        <v>Cosecha</v>
      </c>
      <c r="C2355" s="4" t="str">
        <f>+VLOOKUP($A2355,DATOS_CAPACITACIONES!A:C,3,0)</f>
        <v>Reinducción de cosecha y poda</v>
      </c>
      <c r="D2355" s="4">
        <f>+VLOOKUP($A2355,DATOS_CAPACITACIONES!A:D,4,0)</f>
        <v>0</v>
      </c>
      <c r="E2355" s="4" t="str">
        <f>+VLOOKUP($A2355,DATOS_CAPACITACIONES!A:E,5,0)</f>
        <v>Gedman Hernandez</v>
      </c>
      <c r="F2355" s="4" t="str">
        <f>+VLOOKUP($A2355,DATOS_CAPACITACIONES!A:F,6,0)</f>
        <v>Gedman Hernandez</v>
      </c>
      <c r="G2355" s="4" t="str">
        <f>+VLOOKUP($A2355,DATOS_CAPACITACIONES!A:G,7,0)</f>
        <v xml:space="preserve">Finca El Pilar </v>
      </c>
      <c r="H2355" s="5">
        <f>+VLOOKUP($A2355,DATOS_CAPACITACIONES!A:H,8,0)</f>
        <v>44329</v>
      </c>
      <c r="I2355" s="4">
        <f>+VLOOKUP($A2355,DATOS_CAPACITACIONES!A:I,9,0)</f>
        <v>15</v>
      </c>
      <c r="J2355" s="29">
        <v>87946959</v>
      </c>
      <c r="K2355" s="4">
        <f>+VLOOKUP($J2355,DATOS_PERSONAL!B:C,2,0)</f>
        <v>1542</v>
      </c>
      <c r="L2355" s="4" t="str">
        <f>+VLOOKUP($J2355,DATOS_PERSONAL!B:D,3,0)</f>
        <v>DANNY JAMER</v>
      </c>
      <c r="M2355" s="4" t="str">
        <f>+VLOOKUP($J2355,DATOS_PERSONAL!B:E,4,0)</f>
        <v xml:space="preserve">PORTILLA PALACIOS </v>
      </c>
      <c r="N2355" s="4" t="str">
        <f>+VLOOKUP($J2355,DATOS_PERSONAL!B:F,5,0)</f>
        <v>OROBERLÍN S.A.S.</v>
      </c>
      <c r="O2355" s="4">
        <f>+VLOOKUP($A2355,DATOS_CAPACITACIONES!A:N,11)</f>
        <v>31</v>
      </c>
      <c r="P2355" s="4">
        <f>+VLOOKUP($A2355,DATOS_CAPACITACIONES!A:L,12)</f>
        <v>31</v>
      </c>
      <c r="Q2355" s="3">
        <f t="shared" si="37"/>
        <v>1</v>
      </c>
    </row>
    <row r="2356" spans="1:17" ht="34.5" customHeight="1" x14ac:dyDescent="0.25">
      <c r="A2356" s="29">
        <v>115</v>
      </c>
      <c r="B2356" s="4" t="str">
        <f>+VLOOKUP($A2356,DATOS_CAPACITACIONES!A:B,2,0)</f>
        <v>Cosecha</v>
      </c>
      <c r="C2356" s="4" t="str">
        <f>+VLOOKUP($A2356,DATOS_CAPACITACIONES!A:C,3,0)</f>
        <v>Reinducción de cosecha y poda</v>
      </c>
      <c r="D2356" s="4">
        <f>+VLOOKUP($A2356,DATOS_CAPACITACIONES!A:D,4,0)</f>
        <v>0</v>
      </c>
      <c r="E2356" s="4" t="str">
        <f>+VLOOKUP($A2356,DATOS_CAPACITACIONES!A:E,5,0)</f>
        <v>Gedman Hernandez</v>
      </c>
      <c r="F2356" s="4" t="str">
        <f>+VLOOKUP($A2356,DATOS_CAPACITACIONES!A:F,6,0)</f>
        <v>Gedman Hernandez</v>
      </c>
      <c r="G2356" s="4" t="str">
        <f>+VLOOKUP($A2356,DATOS_CAPACITACIONES!A:G,7,0)</f>
        <v xml:space="preserve">Finca El Pilar </v>
      </c>
      <c r="H2356" s="5">
        <f>+VLOOKUP($A2356,DATOS_CAPACITACIONES!A:H,8,0)</f>
        <v>44329</v>
      </c>
      <c r="I2356" s="4">
        <f>+VLOOKUP($A2356,DATOS_CAPACITACIONES!A:I,9,0)</f>
        <v>15</v>
      </c>
      <c r="J2356" s="29">
        <v>85380891</v>
      </c>
      <c r="K2356" s="4">
        <f>+VLOOKUP($J2356,DATOS_PERSONAL!B:C,2,0)</f>
        <v>1532</v>
      </c>
      <c r="L2356" s="4" t="str">
        <f>+VLOOKUP($J2356,DATOS_PERSONAL!B:D,3,0)</f>
        <v>JOSE FERNANDO</v>
      </c>
      <c r="M2356" s="4" t="str">
        <f>+VLOOKUP($J2356,DATOS_PERSONAL!B:E,4,0)</f>
        <v xml:space="preserve">MANGA GUZMAN </v>
      </c>
      <c r="N2356" s="4" t="str">
        <f>+VLOOKUP($J2356,DATOS_PERSONAL!B:F,5,0)</f>
        <v>OROBERLÍN S.A.S.</v>
      </c>
      <c r="O2356" s="4">
        <f>+VLOOKUP($A2356,DATOS_CAPACITACIONES!A:N,11)</f>
        <v>31</v>
      </c>
      <c r="P2356" s="4">
        <f>+VLOOKUP($A2356,DATOS_CAPACITACIONES!A:L,12)</f>
        <v>31</v>
      </c>
      <c r="Q2356" s="3">
        <f t="shared" si="37"/>
        <v>1</v>
      </c>
    </row>
    <row r="2357" spans="1:17" ht="34.5" customHeight="1" x14ac:dyDescent="0.25">
      <c r="A2357" s="29">
        <v>115</v>
      </c>
      <c r="B2357" s="4" t="str">
        <f>+VLOOKUP($A2357,DATOS_CAPACITACIONES!A:B,2,0)</f>
        <v>Cosecha</v>
      </c>
      <c r="C2357" s="4" t="str">
        <f>+VLOOKUP($A2357,DATOS_CAPACITACIONES!A:C,3,0)</f>
        <v>Reinducción de cosecha y poda</v>
      </c>
      <c r="D2357" s="4">
        <f>+VLOOKUP($A2357,DATOS_CAPACITACIONES!A:D,4,0)</f>
        <v>0</v>
      </c>
      <c r="E2357" s="4" t="str">
        <f>+VLOOKUP($A2357,DATOS_CAPACITACIONES!A:E,5,0)</f>
        <v>Gedman Hernandez</v>
      </c>
      <c r="F2357" s="4" t="str">
        <f>+VLOOKUP($A2357,DATOS_CAPACITACIONES!A:F,6,0)</f>
        <v>Gedman Hernandez</v>
      </c>
      <c r="G2357" s="4" t="str">
        <f>+VLOOKUP($A2357,DATOS_CAPACITACIONES!A:G,7,0)</f>
        <v xml:space="preserve">Finca El Pilar </v>
      </c>
      <c r="H2357" s="5">
        <f>+VLOOKUP($A2357,DATOS_CAPACITACIONES!A:H,8,0)</f>
        <v>44329</v>
      </c>
      <c r="I2357" s="4">
        <f>+VLOOKUP($A2357,DATOS_CAPACITACIONES!A:I,9,0)</f>
        <v>15</v>
      </c>
      <c r="J2357" s="29">
        <v>85261773</v>
      </c>
      <c r="K2357" s="4">
        <f>+VLOOKUP($J2357,DATOS_PERSONAL!B:C,2,0)</f>
        <v>1540</v>
      </c>
      <c r="L2357" s="4" t="str">
        <f>+VLOOKUP($J2357,DATOS_PERSONAL!B:D,3,0)</f>
        <v>JORGE LUIS</v>
      </c>
      <c r="M2357" s="4" t="str">
        <f>+VLOOKUP($J2357,DATOS_PERSONAL!B:E,4,0)</f>
        <v xml:space="preserve">RODRIGUEZ TORRES </v>
      </c>
      <c r="N2357" s="4" t="str">
        <f>+VLOOKUP($J2357,DATOS_PERSONAL!B:F,5,0)</f>
        <v>OROBERLÍN S.A.S.</v>
      </c>
      <c r="O2357" s="4">
        <f>+VLOOKUP($A2357,DATOS_CAPACITACIONES!A:N,11)</f>
        <v>31</v>
      </c>
      <c r="P2357" s="4">
        <f>+VLOOKUP($A2357,DATOS_CAPACITACIONES!A:L,12)</f>
        <v>31</v>
      </c>
      <c r="Q2357" s="3">
        <f t="shared" si="37"/>
        <v>1</v>
      </c>
    </row>
    <row r="2358" spans="1:17" ht="34.5" customHeight="1" x14ac:dyDescent="0.25">
      <c r="A2358" s="29">
        <v>115</v>
      </c>
      <c r="B2358" s="4" t="str">
        <f>+VLOOKUP($A2358,DATOS_CAPACITACIONES!A:B,2,0)</f>
        <v>Cosecha</v>
      </c>
      <c r="C2358" s="4" t="str">
        <f>+VLOOKUP($A2358,DATOS_CAPACITACIONES!A:C,3,0)</f>
        <v>Reinducción de cosecha y poda</v>
      </c>
      <c r="D2358" s="4">
        <f>+VLOOKUP($A2358,DATOS_CAPACITACIONES!A:D,4,0)</f>
        <v>0</v>
      </c>
      <c r="E2358" s="4" t="str">
        <f>+VLOOKUP($A2358,DATOS_CAPACITACIONES!A:E,5,0)</f>
        <v>Gedman Hernandez</v>
      </c>
      <c r="F2358" s="4" t="str">
        <f>+VLOOKUP($A2358,DATOS_CAPACITACIONES!A:F,6,0)</f>
        <v>Gedman Hernandez</v>
      </c>
      <c r="G2358" s="4" t="str">
        <f>+VLOOKUP($A2358,DATOS_CAPACITACIONES!A:G,7,0)</f>
        <v xml:space="preserve">Finca El Pilar </v>
      </c>
      <c r="H2358" s="5">
        <f>+VLOOKUP($A2358,DATOS_CAPACITACIONES!A:H,8,0)</f>
        <v>44329</v>
      </c>
      <c r="I2358" s="4">
        <f>+VLOOKUP($A2358,DATOS_CAPACITACIONES!A:I,9,0)</f>
        <v>15</v>
      </c>
      <c r="J2358" s="29">
        <v>7837811</v>
      </c>
      <c r="K2358" s="4" t="str">
        <f>+VLOOKUP($J2358,DATOS_PERSONAL!B:C,2,0)</f>
        <v>N/A</v>
      </c>
      <c r="L2358" s="4" t="str">
        <f>+VLOOKUP($J2358,DATOS_PERSONAL!B:D,3,0)</f>
        <v xml:space="preserve">ESTEBAN </v>
      </c>
      <c r="M2358" s="4" t="str">
        <f>+VLOOKUP($J2358,DATOS_PERSONAL!B:E,4,0)</f>
        <v>LOPEZ</v>
      </c>
      <c r="N2358" s="4" t="str">
        <f>+VLOOKUP($J2358,DATOS_PERSONAL!B:F,5,0)</f>
        <v>OROBERLÍN S.A.S.</v>
      </c>
      <c r="O2358" s="4">
        <f>+VLOOKUP($A2358,DATOS_CAPACITACIONES!A:N,11)</f>
        <v>31</v>
      </c>
      <c r="P2358" s="4">
        <f>+VLOOKUP($A2358,DATOS_CAPACITACIONES!A:L,12)</f>
        <v>31</v>
      </c>
      <c r="Q2358" s="3">
        <f t="shared" si="37"/>
        <v>1</v>
      </c>
    </row>
    <row r="2359" spans="1:17" ht="34.5" customHeight="1" x14ac:dyDescent="0.25">
      <c r="A2359" s="29">
        <v>115</v>
      </c>
      <c r="B2359" s="4" t="str">
        <f>+VLOOKUP($A2359,DATOS_CAPACITACIONES!A:B,2,0)</f>
        <v>Cosecha</v>
      </c>
      <c r="C2359" s="4" t="str">
        <f>+VLOOKUP($A2359,DATOS_CAPACITACIONES!A:C,3,0)</f>
        <v>Reinducción de cosecha y poda</v>
      </c>
      <c r="D2359" s="4">
        <f>+VLOOKUP($A2359,DATOS_CAPACITACIONES!A:D,4,0)</f>
        <v>0</v>
      </c>
      <c r="E2359" s="4" t="str">
        <f>+VLOOKUP($A2359,DATOS_CAPACITACIONES!A:E,5,0)</f>
        <v>Gedman Hernandez</v>
      </c>
      <c r="F2359" s="4" t="str">
        <f>+VLOOKUP($A2359,DATOS_CAPACITACIONES!A:F,6,0)</f>
        <v>Gedman Hernandez</v>
      </c>
      <c r="G2359" s="4" t="str">
        <f>+VLOOKUP($A2359,DATOS_CAPACITACIONES!A:G,7,0)</f>
        <v xml:space="preserve">Finca El Pilar </v>
      </c>
      <c r="H2359" s="5">
        <f>+VLOOKUP($A2359,DATOS_CAPACITACIONES!A:H,8,0)</f>
        <v>44329</v>
      </c>
      <c r="I2359" s="4">
        <f>+VLOOKUP($A2359,DATOS_CAPACITACIONES!A:I,9,0)</f>
        <v>15</v>
      </c>
      <c r="J2359" s="29">
        <v>77103898</v>
      </c>
      <c r="K2359" s="4">
        <f>+VLOOKUP($J2359,DATOS_PERSONAL!B:C,2,0)</f>
        <v>1347</v>
      </c>
      <c r="L2359" s="4" t="str">
        <f>+VLOOKUP($J2359,DATOS_PERSONAL!B:D,3,0)</f>
        <v xml:space="preserve"> JHANDY EMIRO</v>
      </c>
      <c r="M2359" s="4" t="str">
        <f>+VLOOKUP($J2359,DATOS_PERSONAL!B:E,4,0)</f>
        <v>MARTINEZ OSPINO</v>
      </c>
      <c r="N2359" s="4" t="str">
        <f>+VLOOKUP($J2359,DATOS_PERSONAL!B:F,5,0)</f>
        <v>OROBERLÍN S.A.S.</v>
      </c>
      <c r="O2359" s="4">
        <f>+VLOOKUP($A2359,DATOS_CAPACITACIONES!A:N,11)</f>
        <v>31</v>
      </c>
      <c r="P2359" s="4">
        <f>+VLOOKUP($A2359,DATOS_CAPACITACIONES!A:L,12)</f>
        <v>31</v>
      </c>
      <c r="Q2359" s="3">
        <f t="shared" si="37"/>
        <v>1</v>
      </c>
    </row>
    <row r="2360" spans="1:17" ht="34.5" customHeight="1" x14ac:dyDescent="0.25">
      <c r="A2360" s="29">
        <v>115</v>
      </c>
      <c r="B2360" s="4" t="str">
        <f>+VLOOKUP($A2360,DATOS_CAPACITACIONES!A:B,2,0)</f>
        <v>Cosecha</v>
      </c>
      <c r="C2360" s="4" t="str">
        <f>+VLOOKUP($A2360,DATOS_CAPACITACIONES!A:C,3,0)</f>
        <v>Reinducción de cosecha y poda</v>
      </c>
      <c r="D2360" s="4">
        <f>+VLOOKUP($A2360,DATOS_CAPACITACIONES!A:D,4,0)</f>
        <v>0</v>
      </c>
      <c r="E2360" s="4" t="str">
        <f>+VLOOKUP($A2360,DATOS_CAPACITACIONES!A:E,5,0)</f>
        <v>Gedman Hernandez</v>
      </c>
      <c r="F2360" s="4" t="str">
        <f>+VLOOKUP($A2360,DATOS_CAPACITACIONES!A:F,6,0)</f>
        <v>Gedman Hernandez</v>
      </c>
      <c r="G2360" s="4" t="str">
        <f>+VLOOKUP($A2360,DATOS_CAPACITACIONES!A:G,7,0)</f>
        <v xml:space="preserve">Finca El Pilar </v>
      </c>
      <c r="H2360" s="5">
        <f>+VLOOKUP($A2360,DATOS_CAPACITACIONES!A:H,8,0)</f>
        <v>44329</v>
      </c>
      <c r="I2360" s="4">
        <f>+VLOOKUP($A2360,DATOS_CAPACITACIONES!A:I,9,0)</f>
        <v>15</v>
      </c>
      <c r="J2360" s="29">
        <v>17972048</v>
      </c>
      <c r="K2360" s="4">
        <f>+VLOOKUP($J2360,DATOS_PERSONAL!B:C,2,0)</f>
        <v>1450</v>
      </c>
      <c r="L2360" s="4" t="str">
        <f>+VLOOKUP($J2360,DATOS_PERSONAL!B:D,3,0)</f>
        <v>MANUEL FRANCISCO</v>
      </c>
      <c r="M2360" s="4" t="str">
        <f>+VLOOKUP($J2360,DATOS_PERSONAL!B:E,4,0)</f>
        <v xml:space="preserve">PALLARES ANAYA </v>
      </c>
      <c r="N2360" s="4" t="str">
        <f>+VLOOKUP($J2360,DATOS_PERSONAL!B:F,5,0)</f>
        <v>OROBERLÍN S.A.S.</v>
      </c>
      <c r="O2360" s="4">
        <f>+VLOOKUP($A2360,DATOS_CAPACITACIONES!A:N,11)</f>
        <v>31</v>
      </c>
      <c r="P2360" s="4">
        <f>+VLOOKUP($A2360,DATOS_CAPACITACIONES!A:L,12)</f>
        <v>31</v>
      </c>
      <c r="Q2360" s="3">
        <f t="shared" si="37"/>
        <v>1</v>
      </c>
    </row>
    <row r="2361" spans="1:17" ht="34.5" customHeight="1" x14ac:dyDescent="0.25">
      <c r="A2361" s="29">
        <v>115</v>
      </c>
      <c r="B2361" s="4" t="str">
        <f>+VLOOKUP($A2361,DATOS_CAPACITACIONES!A:B,2,0)</f>
        <v>Cosecha</v>
      </c>
      <c r="C2361" s="4" t="str">
        <f>+VLOOKUP($A2361,DATOS_CAPACITACIONES!A:C,3,0)</f>
        <v>Reinducción de cosecha y poda</v>
      </c>
      <c r="D2361" s="4">
        <f>+VLOOKUP($A2361,DATOS_CAPACITACIONES!A:D,4,0)</f>
        <v>0</v>
      </c>
      <c r="E2361" s="4" t="str">
        <f>+VLOOKUP($A2361,DATOS_CAPACITACIONES!A:E,5,0)</f>
        <v>Gedman Hernandez</v>
      </c>
      <c r="F2361" s="4" t="str">
        <f>+VLOOKUP($A2361,DATOS_CAPACITACIONES!A:F,6,0)</f>
        <v>Gedman Hernandez</v>
      </c>
      <c r="G2361" s="4" t="str">
        <f>+VLOOKUP($A2361,DATOS_CAPACITACIONES!A:G,7,0)</f>
        <v xml:space="preserve">Finca El Pilar </v>
      </c>
      <c r="H2361" s="5">
        <f>+VLOOKUP($A2361,DATOS_CAPACITACIONES!A:H,8,0)</f>
        <v>44329</v>
      </c>
      <c r="I2361" s="4">
        <f>+VLOOKUP($A2361,DATOS_CAPACITACIONES!A:I,9,0)</f>
        <v>15</v>
      </c>
      <c r="J2361" s="29">
        <v>17281751</v>
      </c>
      <c r="K2361" s="4" t="str">
        <f>+VLOOKUP($J2361,DATOS_PERSONAL!B:C,2,0)</f>
        <v>N/A</v>
      </c>
      <c r="L2361" s="4" t="str">
        <f>+VLOOKUP($J2361,DATOS_PERSONAL!B:D,3,0)</f>
        <v>LUIS</v>
      </c>
      <c r="M2361" s="4" t="str">
        <f>+VLOOKUP($J2361,DATOS_PERSONAL!B:E,4,0)</f>
        <v>CUBILLOS</v>
      </c>
      <c r="N2361" s="4" t="str">
        <f>+VLOOKUP($J2361,DATOS_PERSONAL!B:F,5,0)</f>
        <v>PALMERAS CARARABO S.A.</v>
      </c>
      <c r="O2361" s="4">
        <f>+VLOOKUP($A2361,DATOS_CAPACITACIONES!A:N,11)</f>
        <v>31</v>
      </c>
      <c r="P2361" s="4">
        <f>+VLOOKUP($A2361,DATOS_CAPACITACIONES!A:L,12)</f>
        <v>31</v>
      </c>
      <c r="Q2361" s="3">
        <f t="shared" si="37"/>
        <v>1</v>
      </c>
    </row>
    <row r="2362" spans="1:17" ht="34.5" customHeight="1" x14ac:dyDescent="0.25">
      <c r="A2362" s="29">
        <v>115</v>
      </c>
      <c r="B2362" s="4" t="str">
        <f>+VLOOKUP($A2362,DATOS_CAPACITACIONES!A:B,2,0)</f>
        <v>Cosecha</v>
      </c>
      <c r="C2362" s="4" t="str">
        <f>+VLOOKUP($A2362,DATOS_CAPACITACIONES!A:C,3,0)</f>
        <v>Reinducción de cosecha y poda</v>
      </c>
      <c r="D2362" s="4">
        <f>+VLOOKUP($A2362,DATOS_CAPACITACIONES!A:D,4,0)</f>
        <v>0</v>
      </c>
      <c r="E2362" s="4" t="str">
        <f>+VLOOKUP($A2362,DATOS_CAPACITACIONES!A:E,5,0)</f>
        <v>Gedman Hernandez</v>
      </c>
      <c r="F2362" s="4" t="str">
        <f>+VLOOKUP($A2362,DATOS_CAPACITACIONES!A:F,6,0)</f>
        <v>Gedman Hernandez</v>
      </c>
      <c r="G2362" s="4" t="str">
        <f>+VLOOKUP($A2362,DATOS_CAPACITACIONES!A:G,7,0)</f>
        <v xml:space="preserve">Finca El Pilar </v>
      </c>
      <c r="H2362" s="5">
        <f>+VLOOKUP($A2362,DATOS_CAPACITACIONES!A:H,8,0)</f>
        <v>44329</v>
      </c>
      <c r="I2362" s="4">
        <f>+VLOOKUP($A2362,DATOS_CAPACITACIONES!A:I,9,0)</f>
        <v>15</v>
      </c>
      <c r="J2362" s="29">
        <v>17345837</v>
      </c>
      <c r="K2362" s="4">
        <f>+VLOOKUP($J2362,DATOS_PERSONAL!B:C,2,0)</f>
        <v>1240</v>
      </c>
      <c r="L2362" s="4" t="str">
        <f>+VLOOKUP($J2362,DATOS_PERSONAL!B:D,3,0)</f>
        <v>GUILLERMO ANTONIO</v>
      </c>
      <c r="M2362" s="4" t="str">
        <f>+VLOOKUP($J2362,DATOS_PERSONAL!B:E,4,0)</f>
        <v xml:space="preserve">BRAVO </v>
      </c>
      <c r="N2362" s="4" t="str">
        <f>+VLOOKUP($J2362,DATOS_PERSONAL!B:F,5,0)</f>
        <v>OROBERLÍN S.A.S.</v>
      </c>
      <c r="O2362" s="4">
        <f>+VLOOKUP($A2362,DATOS_CAPACITACIONES!A:N,11)</f>
        <v>31</v>
      </c>
      <c r="P2362" s="4">
        <f>+VLOOKUP($A2362,DATOS_CAPACITACIONES!A:L,12)</f>
        <v>31</v>
      </c>
      <c r="Q2362" s="3">
        <f t="shared" si="37"/>
        <v>1</v>
      </c>
    </row>
    <row r="2363" spans="1:17" ht="34.5" customHeight="1" x14ac:dyDescent="0.25">
      <c r="A2363" s="29">
        <v>115</v>
      </c>
      <c r="B2363" s="4" t="str">
        <f>+VLOOKUP($A2363,DATOS_CAPACITACIONES!A:B,2,0)</f>
        <v>Cosecha</v>
      </c>
      <c r="C2363" s="4" t="str">
        <f>+VLOOKUP($A2363,DATOS_CAPACITACIONES!A:C,3,0)</f>
        <v>Reinducción de cosecha y poda</v>
      </c>
      <c r="D2363" s="4">
        <f>+VLOOKUP($A2363,DATOS_CAPACITACIONES!A:D,4,0)</f>
        <v>0</v>
      </c>
      <c r="E2363" s="4" t="str">
        <f>+VLOOKUP($A2363,DATOS_CAPACITACIONES!A:E,5,0)</f>
        <v>Gedman Hernandez</v>
      </c>
      <c r="F2363" s="4" t="str">
        <f>+VLOOKUP($A2363,DATOS_CAPACITACIONES!A:F,6,0)</f>
        <v>Gedman Hernandez</v>
      </c>
      <c r="G2363" s="4" t="str">
        <f>+VLOOKUP($A2363,DATOS_CAPACITACIONES!A:G,7,0)</f>
        <v xml:space="preserve">Finca El Pilar </v>
      </c>
      <c r="H2363" s="5">
        <f>+VLOOKUP($A2363,DATOS_CAPACITACIONES!A:H,8,0)</f>
        <v>44329</v>
      </c>
      <c r="I2363" s="4">
        <f>+VLOOKUP($A2363,DATOS_CAPACITACIONES!A:I,9,0)</f>
        <v>15</v>
      </c>
      <c r="J2363" s="29">
        <v>9600532</v>
      </c>
      <c r="K2363" s="4">
        <f>+VLOOKUP($J2363,DATOS_PERSONAL!B:C,2,0)</f>
        <v>1070</v>
      </c>
      <c r="L2363" s="4" t="str">
        <f>+VLOOKUP($J2363,DATOS_PERSONAL!B:D,3,0)</f>
        <v>PABLO ANTONIO</v>
      </c>
      <c r="M2363" s="4" t="str">
        <f>+VLOOKUP($J2363,DATOS_PERSONAL!B:E,4,0)</f>
        <v xml:space="preserve">ROJAS RODRIGUEZ </v>
      </c>
      <c r="N2363" s="4" t="str">
        <f>+VLOOKUP($J2363,DATOS_PERSONAL!B:F,5,0)</f>
        <v>OROBERLÍN S.A.S.</v>
      </c>
      <c r="O2363" s="4">
        <f>+VLOOKUP($A2363,DATOS_CAPACITACIONES!A:N,11)</f>
        <v>31</v>
      </c>
      <c r="P2363" s="4">
        <f>+VLOOKUP($A2363,DATOS_CAPACITACIONES!A:L,12)</f>
        <v>31</v>
      </c>
      <c r="Q2363" s="3">
        <f t="shared" si="37"/>
        <v>1</v>
      </c>
    </row>
    <row r="2364" spans="1:17" ht="34.5" customHeight="1" x14ac:dyDescent="0.25">
      <c r="A2364" s="29">
        <v>115</v>
      </c>
      <c r="B2364" s="4" t="str">
        <f>+VLOOKUP($A2364,DATOS_CAPACITACIONES!A:B,2,0)</f>
        <v>Cosecha</v>
      </c>
      <c r="C2364" s="4" t="str">
        <f>+VLOOKUP($A2364,DATOS_CAPACITACIONES!A:C,3,0)</f>
        <v>Reinducción de cosecha y poda</v>
      </c>
      <c r="D2364" s="4">
        <f>+VLOOKUP($A2364,DATOS_CAPACITACIONES!A:D,4,0)</f>
        <v>0</v>
      </c>
      <c r="E2364" s="4" t="str">
        <f>+VLOOKUP($A2364,DATOS_CAPACITACIONES!A:E,5,0)</f>
        <v>Gedman Hernandez</v>
      </c>
      <c r="F2364" s="4" t="str">
        <f>+VLOOKUP($A2364,DATOS_CAPACITACIONES!A:F,6,0)</f>
        <v>Gedman Hernandez</v>
      </c>
      <c r="G2364" s="4" t="str">
        <f>+VLOOKUP($A2364,DATOS_CAPACITACIONES!A:G,7,0)</f>
        <v xml:space="preserve">Finca El Pilar </v>
      </c>
      <c r="H2364" s="5">
        <f>+VLOOKUP($A2364,DATOS_CAPACITACIONES!A:H,8,0)</f>
        <v>44329</v>
      </c>
      <c r="I2364" s="4">
        <f>+VLOOKUP($A2364,DATOS_CAPACITACIONES!A:I,9,0)</f>
        <v>15</v>
      </c>
      <c r="J2364" s="29">
        <v>1120499197</v>
      </c>
      <c r="K2364" s="4">
        <f>+VLOOKUP($J2364,DATOS_PERSONAL!B:C,2,0)</f>
        <v>1065</v>
      </c>
      <c r="L2364" s="4" t="str">
        <f>+VLOOKUP($J2364,DATOS_PERSONAL!B:D,3,0)</f>
        <v>LADY JOHANA</v>
      </c>
      <c r="M2364" s="4" t="str">
        <f>+VLOOKUP($J2364,DATOS_PERSONAL!B:E,4,0)</f>
        <v xml:space="preserve">ANDRADE SANCHEZ </v>
      </c>
      <c r="N2364" s="4" t="str">
        <f>+VLOOKUP($J2364,DATOS_PERSONAL!B:F,5,0)</f>
        <v>OROBERLÍN S.A.S.</v>
      </c>
      <c r="O2364" s="4">
        <f>+VLOOKUP($A2364,DATOS_CAPACITACIONES!A:N,11)</f>
        <v>31</v>
      </c>
      <c r="P2364" s="4">
        <f>+VLOOKUP($A2364,DATOS_CAPACITACIONES!A:L,12)</f>
        <v>31</v>
      </c>
      <c r="Q2364" s="3">
        <f t="shared" si="37"/>
        <v>1</v>
      </c>
    </row>
    <row r="2365" spans="1:17" ht="34.5" customHeight="1" x14ac:dyDescent="0.25">
      <c r="A2365" s="29">
        <v>115</v>
      </c>
      <c r="B2365" s="4" t="str">
        <f>+VLOOKUP($A2365,DATOS_CAPACITACIONES!A:B,2,0)</f>
        <v>Cosecha</v>
      </c>
      <c r="C2365" s="4" t="str">
        <f>+VLOOKUP($A2365,DATOS_CAPACITACIONES!A:C,3,0)</f>
        <v>Reinducción de cosecha y poda</v>
      </c>
      <c r="D2365" s="4">
        <f>+VLOOKUP($A2365,DATOS_CAPACITACIONES!A:D,4,0)</f>
        <v>0</v>
      </c>
      <c r="E2365" s="4" t="str">
        <f>+VLOOKUP($A2365,DATOS_CAPACITACIONES!A:E,5,0)</f>
        <v>Gedman Hernandez</v>
      </c>
      <c r="F2365" s="4" t="str">
        <f>+VLOOKUP($A2365,DATOS_CAPACITACIONES!A:F,6,0)</f>
        <v>Gedman Hernandez</v>
      </c>
      <c r="G2365" s="4" t="str">
        <f>+VLOOKUP($A2365,DATOS_CAPACITACIONES!A:G,7,0)</f>
        <v xml:space="preserve">Finca El Pilar </v>
      </c>
      <c r="H2365" s="5">
        <f>+VLOOKUP($A2365,DATOS_CAPACITACIONES!A:H,8,0)</f>
        <v>44329</v>
      </c>
      <c r="I2365" s="4">
        <f>+VLOOKUP($A2365,DATOS_CAPACITACIONES!A:I,9,0)</f>
        <v>15</v>
      </c>
      <c r="J2365" s="29">
        <v>1121910483</v>
      </c>
      <c r="K2365" s="4">
        <f>+VLOOKUP($J2365,DATOS_PERSONAL!B:C,2,0)</f>
        <v>1538</v>
      </c>
      <c r="L2365" s="4" t="str">
        <f>+VLOOKUP($J2365,DATOS_PERSONAL!B:D,3,0)</f>
        <v>ADRIANA</v>
      </c>
      <c r="M2365" s="4" t="str">
        <f>+VLOOKUP($J2365,DATOS_PERSONAL!B:E,4,0)</f>
        <v xml:space="preserve">JARAMILLO OVALLE </v>
      </c>
      <c r="N2365" s="4" t="str">
        <f>+VLOOKUP($J2365,DATOS_PERSONAL!B:F,5,0)</f>
        <v>OROBERLÍN S.A.S.</v>
      </c>
      <c r="O2365" s="4">
        <f>+VLOOKUP($A2365,DATOS_CAPACITACIONES!A:N,11)</f>
        <v>31</v>
      </c>
      <c r="P2365" s="4">
        <f>+VLOOKUP($A2365,DATOS_CAPACITACIONES!A:L,12)</f>
        <v>31</v>
      </c>
      <c r="Q2365" s="3">
        <f t="shared" si="37"/>
        <v>1</v>
      </c>
    </row>
    <row r="2366" spans="1:17" ht="34.5" customHeight="1" x14ac:dyDescent="0.25">
      <c r="A2366" s="29">
        <v>115</v>
      </c>
      <c r="B2366" s="4" t="str">
        <f>+VLOOKUP($A2366,DATOS_CAPACITACIONES!A:B,2,0)</f>
        <v>Cosecha</v>
      </c>
      <c r="C2366" s="4" t="str">
        <f>+VLOOKUP($A2366,DATOS_CAPACITACIONES!A:C,3,0)</f>
        <v>Reinducción de cosecha y poda</v>
      </c>
      <c r="D2366" s="4">
        <f>+VLOOKUP($A2366,DATOS_CAPACITACIONES!A:D,4,0)</f>
        <v>0</v>
      </c>
      <c r="E2366" s="4" t="str">
        <f>+VLOOKUP($A2366,DATOS_CAPACITACIONES!A:E,5,0)</f>
        <v>Gedman Hernandez</v>
      </c>
      <c r="F2366" s="4" t="str">
        <f>+VLOOKUP($A2366,DATOS_CAPACITACIONES!A:F,6,0)</f>
        <v>Gedman Hernandez</v>
      </c>
      <c r="G2366" s="4" t="str">
        <f>+VLOOKUP($A2366,DATOS_CAPACITACIONES!A:G,7,0)</f>
        <v xml:space="preserve">Finca El Pilar </v>
      </c>
      <c r="H2366" s="5">
        <f>+VLOOKUP($A2366,DATOS_CAPACITACIONES!A:H,8,0)</f>
        <v>44329</v>
      </c>
      <c r="I2366" s="4">
        <f>+VLOOKUP($A2366,DATOS_CAPACITACIONES!A:I,9,0)</f>
        <v>15</v>
      </c>
      <c r="J2366" s="29">
        <v>1123114519</v>
      </c>
      <c r="K2366" s="4">
        <f>+VLOOKUP($J2366,DATOS_PERSONAL!B:C,2,0)</f>
        <v>1016</v>
      </c>
      <c r="L2366" s="4" t="str">
        <f>+VLOOKUP($J2366,DATOS_PERSONAL!B:D,3,0)</f>
        <v xml:space="preserve"> JUAN CARLOS</v>
      </c>
      <c r="M2366" s="4" t="str">
        <f>+VLOOKUP($J2366,DATOS_PERSONAL!B:E,4,0)</f>
        <v>ROA CASTILLO</v>
      </c>
      <c r="N2366" s="4" t="str">
        <f>+VLOOKUP($J2366,DATOS_PERSONAL!B:F,5,0)</f>
        <v>OROBERLÍN S.A.S.</v>
      </c>
      <c r="O2366" s="4">
        <f>+VLOOKUP($A2366,DATOS_CAPACITACIONES!A:N,11)</f>
        <v>31</v>
      </c>
      <c r="P2366" s="4">
        <f>+VLOOKUP($A2366,DATOS_CAPACITACIONES!A:L,12)</f>
        <v>31</v>
      </c>
      <c r="Q2366" s="3">
        <f t="shared" si="37"/>
        <v>1</v>
      </c>
    </row>
    <row r="2367" spans="1:17" ht="34.5" customHeight="1" x14ac:dyDescent="0.25">
      <c r="A2367" s="29">
        <v>115</v>
      </c>
      <c r="B2367" s="4" t="str">
        <f>+VLOOKUP($A2367,DATOS_CAPACITACIONES!A:B,2,0)</f>
        <v>Cosecha</v>
      </c>
      <c r="C2367" s="4" t="str">
        <f>+VLOOKUP($A2367,DATOS_CAPACITACIONES!A:C,3,0)</f>
        <v>Reinducción de cosecha y poda</v>
      </c>
      <c r="D2367" s="4">
        <f>+VLOOKUP($A2367,DATOS_CAPACITACIONES!A:D,4,0)</f>
        <v>0</v>
      </c>
      <c r="E2367" s="4" t="str">
        <f>+VLOOKUP($A2367,DATOS_CAPACITACIONES!A:E,5,0)</f>
        <v>Gedman Hernandez</v>
      </c>
      <c r="F2367" s="4" t="str">
        <f>+VLOOKUP($A2367,DATOS_CAPACITACIONES!A:F,6,0)</f>
        <v>Gedman Hernandez</v>
      </c>
      <c r="G2367" s="4" t="str">
        <f>+VLOOKUP($A2367,DATOS_CAPACITACIONES!A:G,7,0)</f>
        <v xml:space="preserve">Finca El Pilar </v>
      </c>
      <c r="H2367" s="5">
        <f>+VLOOKUP($A2367,DATOS_CAPACITACIONES!A:H,8,0)</f>
        <v>44329</v>
      </c>
      <c r="I2367" s="4">
        <f>+VLOOKUP($A2367,DATOS_CAPACITACIONES!A:I,9,0)</f>
        <v>15</v>
      </c>
      <c r="J2367" s="29">
        <v>1006697383</v>
      </c>
      <c r="K2367" s="4">
        <f>+VLOOKUP($J2367,DATOS_PERSONAL!B:C,2,0)</f>
        <v>1535</v>
      </c>
      <c r="L2367" s="4" t="str">
        <f>+VLOOKUP($J2367,DATOS_PERSONAL!B:D,3,0)</f>
        <v>DIANA SOFIA</v>
      </c>
      <c r="M2367" s="4" t="str">
        <f>+VLOOKUP($J2367,DATOS_PERSONAL!B:E,4,0)</f>
        <v xml:space="preserve">BLANCO ANDRADE </v>
      </c>
      <c r="N2367" s="4" t="str">
        <f>+VLOOKUP($J2367,DATOS_PERSONAL!B:F,5,0)</f>
        <v>OROBERLÍN S.A.S.</v>
      </c>
      <c r="O2367" s="4">
        <f>+VLOOKUP($A2367,DATOS_CAPACITACIONES!A:N,11)</f>
        <v>31</v>
      </c>
      <c r="P2367" s="4">
        <f>+VLOOKUP($A2367,DATOS_CAPACITACIONES!A:L,12)</f>
        <v>31</v>
      </c>
      <c r="Q2367" s="3">
        <f t="shared" si="37"/>
        <v>1</v>
      </c>
    </row>
    <row r="2368" spans="1:17" ht="34.5" customHeight="1" x14ac:dyDescent="0.25">
      <c r="A2368" s="29">
        <v>115</v>
      </c>
      <c r="B2368" s="4" t="str">
        <f>+VLOOKUP($A2368,DATOS_CAPACITACIONES!A:B,2,0)</f>
        <v>Cosecha</v>
      </c>
      <c r="C2368" s="4" t="str">
        <f>+VLOOKUP($A2368,DATOS_CAPACITACIONES!A:C,3,0)</f>
        <v>Reinducción de cosecha y poda</v>
      </c>
      <c r="D2368" s="4">
        <f>+VLOOKUP($A2368,DATOS_CAPACITACIONES!A:D,4,0)</f>
        <v>0</v>
      </c>
      <c r="E2368" s="4" t="str">
        <f>+VLOOKUP($A2368,DATOS_CAPACITACIONES!A:E,5,0)</f>
        <v>Gedman Hernandez</v>
      </c>
      <c r="F2368" s="4" t="str">
        <f>+VLOOKUP($A2368,DATOS_CAPACITACIONES!A:F,6,0)</f>
        <v>Gedman Hernandez</v>
      </c>
      <c r="G2368" s="4" t="str">
        <f>+VLOOKUP($A2368,DATOS_CAPACITACIONES!A:G,7,0)</f>
        <v xml:space="preserve">Finca El Pilar </v>
      </c>
      <c r="H2368" s="5">
        <f>+VLOOKUP($A2368,DATOS_CAPACITACIONES!A:H,8,0)</f>
        <v>44329</v>
      </c>
      <c r="I2368" s="4">
        <f>+VLOOKUP($A2368,DATOS_CAPACITACIONES!A:I,9,0)</f>
        <v>15</v>
      </c>
      <c r="J2368" s="29">
        <v>31031744</v>
      </c>
      <c r="K2368" s="4">
        <f>+VLOOKUP($J2368,DATOS_PERSONAL!B:C,2,0)</f>
        <v>1023</v>
      </c>
      <c r="L2368" s="4" t="str">
        <f>+VLOOKUP($J2368,DATOS_PERSONAL!B:D,3,0)</f>
        <v xml:space="preserve"> MARIA EUGENIA</v>
      </c>
      <c r="M2368" s="4" t="str">
        <f>+VLOOKUP($J2368,DATOS_PERSONAL!B:E,4,0)</f>
        <v>VARGAS OVALLE</v>
      </c>
      <c r="N2368" s="4" t="str">
        <f>+VLOOKUP($J2368,DATOS_PERSONAL!B:F,5,0)</f>
        <v>OROBERLÍN S.A.S.</v>
      </c>
      <c r="O2368" s="4">
        <f>+VLOOKUP($A2368,DATOS_CAPACITACIONES!A:N,11)</f>
        <v>31</v>
      </c>
      <c r="P2368" s="4">
        <f>+VLOOKUP($A2368,DATOS_CAPACITACIONES!A:L,12)</f>
        <v>31</v>
      </c>
      <c r="Q2368" s="3">
        <f t="shared" si="37"/>
        <v>1</v>
      </c>
    </row>
    <row r="2369" spans="1:17" ht="34.5" customHeight="1" x14ac:dyDescent="0.25">
      <c r="A2369" s="29">
        <v>115</v>
      </c>
      <c r="B2369" s="4" t="str">
        <f>+VLOOKUP($A2369,DATOS_CAPACITACIONES!A:B,2,0)</f>
        <v>Cosecha</v>
      </c>
      <c r="C2369" s="4" t="str">
        <f>+VLOOKUP($A2369,DATOS_CAPACITACIONES!A:C,3,0)</f>
        <v>Reinducción de cosecha y poda</v>
      </c>
      <c r="D2369" s="4">
        <f>+VLOOKUP($A2369,DATOS_CAPACITACIONES!A:D,4,0)</f>
        <v>0</v>
      </c>
      <c r="E2369" s="4" t="str">
        <f>+VLOOKUP($A2369,DATOS_CAPACITACIONES!A:E,5,0)</f>
        <v>Gedman Hernandez</v>
      </c>
      <c r="F2369" s="4" t="str">
        <f>+VLOOKUP($A2369,DATOS_CAPACITACIONES!A:F,6,0)</f>
        <v>Gedman Hernandez</v>
      </c>
      <c r="G2369" s="4" t="str">
        <f>+VLOOKUP($A2369,DATOS_CAPACITACIONES!A:G,7,0)</f>
        <v xml:space="preserve">Finca El Pilar </v>
      </c>
      <c r="H2369" s="5">
        <f>+VLOOKUP($A2369,DATOS_CAPACITACIONES!A:H,8,0)</f>
        <v>44329</v>
      </c>
      <c r="I2369" s="4">
        <f>+VLOOKUP($A2369,DATOS_CAPACITACIONES!A:I,9,0)</f>
        <v>15</v>
      </c>
      <c r="J2369" s="29">
        <v>40341942</v>
      </c>
      <c r="K2369" s="4">
        <f>+VLOOKUP($J2369,DATOS_PERSONAL!B:C,2,0)</f>
        <v>1028</v>
      </c>
      <c r="L2369" s="4" t="str">
        <f>+VLOOKUP($J2369,DATOS_PERSONAL!B:D,3,0)</f>
        <v xml:space="preserve"> MARIA YORLEY</v>
      </c>
      <c r="M2369" s="4" t="str">
        <f>+VLOOKUP($J2369,DATOS_PERSONAL!B:E,4,0)</f>
        <v>TORRES GARCIA</v>
      </c>
      <c r="N2369" s="4" t="str">
        <f>+VLOOKUP($J2369,DATOS_PERSONAL!B:F,5,0)</f>
        <v>OROBERLÍN S.A.S.</v>
      </c>
      <c r="O2369" s="4">
        <f>+VLOOKUP($A2369,DATOS_CAPACITACIONES!A:N,11)</f>
        <v>31</v>
      </c>
      <c r="P2369" s="4">
        <f>+VLOOKUP($A2369,DATOS_CAPACITACIONES!A:L,12)</f>
        <v>31</v>
      </c>
      <c r="Q2369" s="3">
        <f t="shared" si="37"/>
        <v>1</v>
      </c>
    </row>
    <row r="2370" spans="1:17" ht="34.5" customHeight="1" x14ac:dyDescent="0.25">
      <c r="A2370" s="29">
        <v>115</v>
      </c>
      <c r="B2370" s="4" t="str">
        <f>+VLOOKUP($A2370,DATOS_CAPACITACIONES!A:B,2,0)</f>
        <v>Cosecha</v>
      </c>
      <c r="C2370" s="4" t="str">
        <f>+VLOOKUP($A2370,DATOS_CAPACITACIONES!A:C,3,0)</f>
        <v>Reinducción de cosecha y poda</v>
      </c>
      <c r="D2370" s="4">
        <f>+VLOOKUP($A2370,DATOS_CAPACITACIONES!A:D,4,0)</f>
        <v>0</v>
      </c>
      <c r="E2370" s="4" t="str">
        <f>+VLOOKUP($A2370,DATOS_CAPACITACIONES!A:E,5,0)</f>
        <v>Gedman Hernandez</v>
      </c>
      <c r="F2370" s="4" t="str">
        <f>+VLOOKUP($A2370,DATOS_CAPACITACIONES!A:F,6,0)</f>
        <v>Gedman Hernandez</v>
      </c>
      <c r="G2370" s="4" t="str">
        <f>+VLOOKUP($A2370,DATOS_CAPACITACIONES!A:G,7,0)</f>
        <v xml:space="preserve">Finca El Pilar </v>
      </c>
      <c r="H2370" s="5">
        <f>+VLOOKUP($A2370,DATOS_CAPACITACIONES!A:H,8,0)</f>
        <v>44329</v>
      </c>
      <c r="I2370" s="4">
        <f>+VLOOKUP($A2370,DATOS_CAPACITACIONES!A:I,9,0)</f>
        <v>15</v>
      </c>
      <c r="J2370" s="29">
        <v>1123114657</v>
      </c>
      <c r="K2370" s="4">
        <f>+VLOOKUP($J2370,DATOS_PERSONAL!B:C,2,0)</f>
        <v>1456</v>
      </c>
      <c r="L2370" s="4" t="str">
        <f>+VLOOKUP($J2370,DATOS_PERSONAL!B:D,3,0)</f>
        <v xml:space="preserve"> SIGUIFREDO</v>
      </c>
      <c r="M2370" s="4" t="str">
        <f>+VLOOKUP($J2370,DATOS_PERSONAL!B:E,4,0)</f>
        <v>ROBAYO JIMENEZ</v>
      </c>
      <c r="N2370" s="4" t="str">
        <f>+VLOOKUP($J2370,DATOS_PERSONAL!B:F,5,0)</f>
        <v>OROBERLÍN S.A.S.</v>
      </c>
      <c r="O2370" s="4">
        <f>+VLOOKUP($A2370,DATOS_CAPACITACIONES!A:N,11)</f>
        <v>31</v>
      </c>
      <c r="P2370" s="4">
        <f>+VLOOKUP($A2370,DATOS_CAPACITACIONES!A:L,12)</f>
        <v>31</v>
      </c>
      <c r="Q2370" s="3">
        <f t="shared" si="37"/>
        <v>1</v>
      </c>
    </row>
    <row r="2371" spans="1:17" ht="34.5" customHeight="1" x14ac:dyDescent="0.25">
      <c r="A2371" s="29">
        <v>115</v>
      </c>
      <c r="B2371" s="4" t="str">
        <f>+VLOOKUP($A2371,DATOS_CAPACITACIONES!A:B,2,0)</f>
        <v>Cosecha</v>
      </c>
      <c r="C2371" s="4" t="str">
        <f>+VLOOKUP($A2371,DATOS_CAPACITACIONES!A:C,3,0)</f>
        <v>Reinducción de cosecha y poda</v>
      </c>
      <c r="D2371" s="4">
        <f>+VLOOKUP($A2371,DATOS_CAPACITACIONES!A:D,4,0)</f>
        <v>0</v>
      </c>
      <c r="E2371" s="4" t="str">
        <f>+VLOOKUP($A2371,DATOS_CAPACITACIONES!A:E,5,0)</f>
        <v>Gedman Hernandez</v>
      </c>
      <c r="F2371" s="4" t="str">
        <f>+VLOOKUP($A2371,DATOS_CAPACITACIONES!A:F,6,0)</f>
        <v>Gedman Hernandez</v>
      </c>
      <c r="G2371" s="4" t="str">
        <f>+VLOOKUP($A2371,DATOS_CAPACITACIONES!A:G,7,0)</f>
        <v xml:space="preserve">Finca El Pilar </v>
      </c>
      <c r="H2371" s="5">
        <f>+VLOOKUP($A2371,DATOS_CAPACITACIONES!A:H,8,0)</f>
        <v>44329</v>
      </c>
      <c r="I2371" s="4">
        <f>+VLOOKUP($A2371,DATOS_CAPACITACIONES!A:I,9,0)</f>
        <v>15</v>
      </c>
      <c r="J2371" s="29">
        <v>1121934150</v>
      </c>
      <c r="K2371" s="4">
        <f>+VLOOKUP($J2371,DATOS_PERSONAL!B:C,2,0)</f>
        <v>1058</v>
      </c>
      <c r="L2371" s="4" t="str">
        <f>+VLOOKUP($J2371,DATOS_PERSONAL!B:D,3,0)</f>
        <v xml:space="preserve"> YULIAN ANDRES</v>
      </c>
      <c r="M2371" s="4" t="str">
        <f>+VLOOKUP($J2371,DATOS_PERSONAL!B:E,4,0)</f>
        <v>HERNANDEZ MORENO</v>
      </c>
      <c r="N2371" s="4" t="str">
        <f>+VLOOKUP($J2371,DATOS_PERSONAL!B:F,5,0)</f>
        <v>OROBERLÍN S.A.S.</v>
      </c>
      <c r="O2371" s="4">
        <f>+VLOOKUP($A2371,DATOS_CAPACITACIONES!A:N,11)</f>
        <v>31</v>
      </c>
      <c r="P2371" s="4">
        <f>+VLOOKUP($A2371,DATOS_CAPACITACIONES!A:L,12)</f>
        <v>31</v>
      </c>
      <c r="Q2371" s="3">
        <f t="shared" si="37"/>
        <v>1</v>
      </c>
    </row>
    <row r="2372" spans="1:17" ht="34.5" customHeight="1" x14ac:dyDescent="0.25">
      <c r="A2372" s="29">
        <v>115</v>
      </c>
      <c r="B2372" s="4" t="str">
        <f>+VLOOKUP($A2372,DATOS_CAPACITACIONES!A:B,2,0)</f>
        <v>Cosecha</v>
      </c>
      <c r="C2372" s="4" t="str">
        <f>+VLOOKUP($A2372,DATOS_CAPACITACIONES!A:C,3,0)</f>
        <v>Reinducción de cosecha y poda</v>
      </c>
      <c r="D2372" s="4">
        <f>+VLOOKUP($A2372,DATOS_CAPACITACIONES!A:D,4,0)</f>
        <v>0</v>
      </c>
      <c r="E2372" s="4" t="str">
        <f>+VLOOKUP($A2372,DATOS_CAPACITACIONES!A:E,5,0)</f>
        <v>Gedman Hernandez</v>
      </c>
      <c r="F2372" s="4" t="str">
        <f>+VLOOKUP($A2372,DATOS_CAPACITACIONES!A:F,6,0)</f>
        <v>Gedman Hernandez</v>
      </c>
      <c r="G2372" s="4" t="str">
        <f>+VLOOKUP($A2372,DATOS_CAPACITACIONES!A:G,7,0)</f>
        <v xml:space="preserve">Finca El Pilar </v>
      </c>
      <c r="H2372" s="5">
        <f>+VLOOKUP($A2372,DATOS_CAPACITACIONES!A:H,8,0)</f>
        <v>44329</v>
      </c>
      <c r="I2372" s="4">
        <f>+VLOOKUP($A2372,DATOS_CAPACITACIONES!A:I,9,0)</f>
        <v>15</v>
      </c>
      <c r="J2372" s="29">
        <v>1123116171</v>
      </c>
      <c r="K2372" s="4">
        <f>+VLOOKUP($J2372,DATOS_PERSONAL!B:C,2,0)</f>
        <v>1539</v>
      </c>
      <c r="L2372" s="4" t="str">
        <f>+VLOOKUP($J2372,DATOS_PERSONAL!B:D,3,0)</f>
        <v>YULIZA ANDREA</v>
      </c>
      <c r="M2372" s="4" t="str">
        <f>+VLOOKUP($J2372,DATOS_PERSONAL!B:E,4,0)</f>
        <v xml:space="preserve">HERNANDEZ HERNANDEZ </v>
      </c>
      <c r="N2372" s="4" t="str">
        <f>+VLOOKUP($J2372,DATOS_PERSONAL!B:F,5,0)</f>
        <v>OROBERLÍN S.A.S.</v>
      </c>
      <c r="O2372" s="4">
        <f>+VLOOKUP($A2372,DATOS_CAPACITACIONES!A:N,11)</f>
        <v>31</v>
      </c>
      <c r="P2372" s="4">
        <f>+VLOOKUP($A2372,DATOS_CAPACITACIONES!A:L,12)</f>
        <v>31</v>
      </c>
      <c r="Q2372" s="3">
        <f t="shared" si="37"/>
        <v>1</v>
      </c>
    </row>
    <row r="2373" spans="1:17" ht="34.5" customHeight="1" x14ac:dyDescent="0.25">
      <c r="A2373" s="29">
        <v>115</v>
      </c>
      <c r="B2373" s="4" t="str">
        <f>+VLOOKUP($A2373,DATOS_CAPACITACIONES!A:B,2,0)</f>
        <v>Cosecha</v>
      </c>
      <c r="C2373" s="4" t="str">
        <f>+VLOOKUP($A2373,DATOS_CAPACITACIONES!A:C,3,0)</f>
        <v>Reinducción de cosecha y poda</v>
      </c>
      <c r="D2373" s="4">
        <f>+VLOOKUP($A2373,DATOS_CAPACITACIONES!A:D,4,0)</f>
        <v>0</v>
      </c>
      <c r="E2373" s="4" t="str">
        <f>+VLOOKUP($A2373,DATOS_CAPACITACIONES!A:E,5,0)</f>
        <v>Gedman Hernandez</v>
      </c>
      <c r="F2373" s="4" t="str">
        <f>+VLOOKUP($A2373,DATOS_CAPACITACIONES!A:F,6,0)</f>
        <v>Gedman Hernandez</v>
      </c>
      <c r="G2373" s="4" t="str">
        <f>+VLOOKUP($A2373,DATOS_CAPACITACIONES!A:G,7,0)</f>
        <v xml:space="preserve">Finca El Pilar </v>
      </c>
      <c r="H2373" s="5">
        <f>+VLOOKUP($A2373,DATOS_CAPACITACIONES!A:H,8,0)</f>
        <v>44329</v>
      </c>
      <c r="I2373" s="4">
        <f>+VLOOKUP($A2373,DATOS_CAPACITACIONES!A:I,9,0)</f>
        <v>15</v>
      </c>
      <c r="J2373" s="29">
        <v>1010143088</v>
      </c>
      <c r="K2373" s="4">
        <f>+VLOOKUP($J2373,DATOS_PERSONAL!B:C,2,0)</f>
        <v>1536</v>
      </c>
      <c r="L2373" s="4" t="str">
        <f>+VLOOKUP($J2373,DATOS_PERSONAL!B:D,3,0)</f>
        <v>MONICA ALEJANDRA</v>
      </c>
      <c r="M2373" s="4" t="str">
        <f>+VLOOKUP($J2373,DATOS_PERSONAL!B:E,4,0)</f>
        <v xml:space="preserve">HERNANDEZ HERNANDEZ </v>
      </c>
      <c r="N2373" s="4" t="str">
        <f>+VLOOKUP($J2373,DATOS_PERSONAL!B:F,5,0)</f>
        <v>OROBERLÍN S.A.S.</v>
      </c>
      <c r="O2373" s="4">
        <f>+VLOOKUP($A2373,DATOS_CAPACITACIONES!A:N,11)</f>
        <v>31</v>
      </c>
      <c r="P2373" s="4">
        <f>+VLOOKUP($A2373,DATOS_CAPACITACIONES!A:L,12)</f>
        <v>31</v>
      </c>
      <c r="Q2373" s="3">
        <f t="shared" si="37"/>
        <v>1</v>
      </c>
    </row>
    <row r="2374" spans="1:17" ht="34.5" customHeight="1" x14ac:dyDescent="0.25">
      <c r="A2374" s="29">
        <v>115</v>
      </c>
      <c r="B2374" s="4" t="str">
        <f>+VLOOKUP($A2374,DATOS_CAPACITACIONES!A:B,2,0)</f>
        <v>Cosecha</v>
      </c>
      <c r="C2374" s="4" t="str">
        <f>+VLOOKUP($A2374,DATOS_CAPACITACIONES!A:C,3,0)</f>
        <v>Reinducción de cosecha y poda</v>
      </c>
      <c r="D2374" s="4">
        <f>+VLOOKUP($A2374,DATOS_CAPACITACIONES!A:D,4,0)</f>
        <v>0</v>
      </c>
      <c r="E2374" s="4" t="str">
        <f>+VLOOKUP($A2374,DATOS_CAPACITACIONES!A:E,5,0)</f>
        <v>Gedman Hernandez</v>
      </c>
      <c r="F2374" s="4" t="str">
        <f>+VLOOKUP($A2374,DATOS_CAPACITACIONES!A:F,6,0)</f>
        <v>Gedman Hernandez</v>
      </c>
      <c r="G2374" s="4" t="str">
        <f>+VLOOKUP($A2374,DATOS_CAPACITACIONES!A:G,7,0)</f>
        <v xml:space="preserve">Finca El Pilar </v>
      </c>
      <c r="H2374" s="5">
        <f>+VLOOKUP($A2374,DATOS_CAPACITACIONES!A:H,8,0)</f>
        <v>44329</v>
      </c>
      <c r="I2374" s="4">
        <f>+VLOOKUP($A2374,DATOS_CAPACITACIONES!A:I,9,0)</f>
        <v>15</v>
      </c>
      <c r="J2374" s="29">
        <v>1121832436</v>
      </c>
      <c r="K2374" s="4">
        <f>+VLOOKUP($J2374,DATOS_PERSONAL!B:C,2,0)</f>
        <v>1537</v>
      </c>
      <c r="L2374" s="4" t="str">
        <f>+VLOOKUP($J2374,DATOS_PERSONAL!B:D,3,0)</f>
        <v>DEICY MARIA</v>
      </c>
      <c r="M2374" s="4" t="str">
        <f>+VLOOKUP($J2374,DATOS_PERSONAL!B:E,4,0)</f>
        <v>MERCHAN HERNANDEZ</v>
      </c>
      <c r="N2374" s="4" t="str">
        <f>+VLOOKUP($J2374,DATOS_PERSONAL!B:F,5,0)</f>
        <v>OROBERLÍN S.A.S.</v>
      </c>
      <c r="O2374" s="4">
        <f>+VLOOKUP($A2374,DATOS_CAPACITACIONES!A:N,11)</f>
        <v>31</v>
      </c>
      <c r="P2374" s="4">
        <f>+VLOOKUP($A2374,DATOS_CAPACITACIONES!A:L,12)</f>
        <v>31</v>
      </c>
      <c r="Q2374" s="3">
        <f t="shared" si="37"/>
        <v>1</v>
      </c>
    </row>
    <row r="2375" spans="1:17" ht="34.5" customHeight="1" x14ac:dyDescent="0.25">
      <c r="A2375" s="29">
        <v>115</v>
      </c>
      <c r="B2375" s="4" t="str">
        <f>+VLOOKUP($A2375,DATOS_CAPACITACIONES!A:B,2,0)</f>
        <v>Cosecha</v>
      </c>
      <c r="C2375" s="4" t="str">
        <f>+VLOOKUP($A2375,DATOS_CAPACITACIONES!A:C,3,0)</f>
        <v>Reinducción de cosecha y poda</v>
      </c>
      <c r="D2375" s="4">
        <f>+VLOOKUP($A2375,DATOS_CAPACITACIONES!A:D,4,0)</f>
        <v>0</v>
      </c>
      <c r="E2375" s="4" t="str">
        <f>+VLOOKUP($A2375,DATOS_CAPACITACIONES!A:E,5,0)</f>
        <v>Gedman Hernandez</v>
      </c>
      <c r="F2375" s="4" t="str">
        <f>+VLOOKUP($A2375,DATOS_CAPACITACIONES!A:F,6,0)</f>
        <v>Gedman Hernandez</v>
      </c>
      <c r="G2375" s="4" t="str">
        <f>+VLOOKUP($A2375,DATOS_CAPACITACIONES!A:G,7,0)</f>
        <v xml:space="preserve">Finca El Pilar </v>
      </c>
      <c r="H2375" s="5">
        <f>+VLOOKUP($A2375,DATOS_CAPACITACIONES!A:H,8,0)</f>
        <v>44329</v>
      </c>
      <c r="I2375" s="4">
        <f>+VLOOKUP($A2375,DATOS_CAPACITACIONES!A:I,9,0)</f>
        <v>15</v>
      </c>
      <c r="J2375" s="29">
        <v>1006838553</v>
      </c>
      <c r="K2375" s="4">
        <f>+VLOOKUP($J2375,DATOS_PERSONAL!B:C,2,0)</f>
        <v>1547</v>
      </c>
      <c r="L2375" s="4" t="str">
        <f>+VLOOKUP($J2375,DATOS_PERSONAL!B:D,3,0)</f>
        <v>MIGUEL ANGEL</v>
      </c>
      <c r="M2375" s="4" t="str">
        <f>+VLOOKUP($J2375,DATOS_PERSONAL!B:E,4,0)</f>
        <v xml:space="preserve">GARCIA MORENO </v>
      </c>
      <c r="N2375" s="4" t="str">
        <f>+VLOOKUP($J2375,DATOS_PERSONAL!B:F,5,0)</f>
        <v>OROBERLÍN S.A.S.</v>
      </c>
      <c r="O2375" s="4">
        <f>+VLOOKUP($A2375,DATOS_CAPACITACIONES!A:N,11)</f>
        <v>31</v>
      </c>
      <c r="P2375" s="4">
        <f>+VLOOKUP($A2375,DATOS_CAPACITACIONES!A:L,12)</f>
        <v>31</v>
      </c>
      <c r="Q2375" s="3">
        <f t="shared" si="37"/>
        <v>1</v>
      </c>
    </row>
    <row r="2376" spans="1:17" ht="34.5" customHeight="1" x14ac:dyDescent="0.25">
      <c r="A2376" s="29">
        <v>115</v>
      </c>
      <c r="B2376" s="4" t="str">
        <f>+VLOOKUP($A2376,DATOS_CAPACITACIONES!A:B,2,0)</f>
        <v>Cosecha</v>
      </c>
      <c r="C2376" s="4" t="str">
        <f>+VLOOKUP($A2376,DATOS_CAPACITACIONES!A:C,3,0)</f>
        <v>Reinducción de cosecha y poda</v>
      </c>
      <c r="D2376" s="4">
        <f>+VLOOKUP($A2376,DATOS_CAPACITACIONES!A:D,4,0)</f>
        <v>0</v>
      </c>
      <c r="E2376" s="4" t="str">
        <f>+VLOOKUP($A2376,DATOS_CAPACITACIONES!A:E,5,0)</f>
        <v>Gedman Hernandez</v>
      </c>
      <c r="F2376" s="4" t="str">
        <f>+VLOOKUP($A2376,DATOS_CAPACITACIONES!A:F,6,0)</f>
        <v>Gedman Hernandez</v>
      </c>
      <c r="G2376" s="4" t="str">
        <f>+VLOOKUP($A2376,DATOS_CAPACITACIONES!A:G,7,0)</f>
        <v xml:space="preserve">Finca El Pilar </v>
      </c>
      <c r="H2376" s="5">
        <f>+VLOOKUP($A2376,DATOS_CAPACITACIONES!A:H,8,0)</f>
        <v>44329</v>
      </c>
      <c r="I2376" s="4">
        <f>+VLOOKUP($A2376,DATOS_CAPACITACIONES!A:I,9,0)</f>
        <v>15</v>
      </c>
      <c r="J2376" s="29">
        <v>1123116797</v>
      </c>
      <c r="K2376" s="4">
        <f>+VLOOKUP($J2376,DATOS_PERSONAL!B:C,2,0)</f>
        <v>1404</v>
      </c>
      <c r="L2376" s="4" t="str">
        <f>+VLOOKUP($J2376,DATOS_PERSONAL!B:D,3,0)</f>
        <v xml:space="preserve"> ELKIN STEVEN</v>
      </c>
      <c r="M2376" s="4" t="str">
        <f>+VLOOKUP($J2376,DATOS_PERSONAL!B:E,4,0)</f>
        <v>ROJAS ORTIZ</v>
      </c>
      <c r="N2376" s="4" t="str">
        <f>+VLOOKUP($J2376,DATOS_PERSONAL!B:F,5,0)</f>
        <v>OROBERLÍN S.A.S.</v>
      </c>
      <c r="O2376" s="4">
        <f>+VLOOKUP($A2376,DATOS_CAPACITACIONES!A:N,11)</f>
        <v>31</v>
      </c>
      <c r="P2376" s="4">
        <f>+VLOOKUP($A2376,DATOS_CAPACITACIONES!A:L,12)</f>
        <v>31</v>
      </c>
      <c r="Q2376" s="3">
        <f t="shared" si="37"/>
        <v>1</v>
      </c>
    </row>
    <row r="2377" spans="1:17" ht="34.5" customHeight="1" x14ac:dyDescent="0.25">
      <c r="A2377" s="29">
        <v>115</v>
      </c>
      <c r="B2377" s="4" t="str">
        <f>+VLOOKUP($A2377,DATOS_CAPACITACIONES!A:B,2,0)</f>
        <v>Cosecha</v>
      </c>
      <c r="C2377" s="4" t="str">
        <f>+VLOOKUP($A2377,DATOS_CAPACITACIONES!A:C,3,0)</f>
        <v>Reinducción de cosecha y poda</v>
      </c>
      <c r="D2377" s="4">
        <f>+VLOOKUP($A2377,DATOS_CAPACITACIONES!A:D,4,0)</f>
        <v>0</v>
      </c>
      <c r="E2377" s="4" t="str">
        <f>+VLOOKUP($A2377,DATOS_CAPACITACIONES!A:E,5,0)</f>
        <v>Gedman Hernandez</v>
      </c>
      <c r="F2377" s="4" t="str">
        <f>+VLOOKUP($A2377,DATOS_CAPACITACIONES!A:F,6,0)</f>
        <v>Gedman Hernandez</v>
      </c>
      <c r="G2377" s="4" t="str">
        <f>+VLOOKUP($A2377,DATOS_CAPACITACIONES!A:G,7,0)</f>
        <v xml:space="preserve">Finca El Pilar </v>
      </c>
      <c r="H2377" s="5">
        <f>+VLOOKUP($A2377,DATOS_CAPACITACIONES!A:H,8,0)</f>
        <v>44329</v>
      </c>
      <c r="I2377" s="4">
        <f>+VLOOKUP($A2377,DATOS_CAPACITACIONES!A:I,9,0)</f>
        <v>15</v>
      </c>
      <c r="J2377" s="29">
        <v>1193531410</v>
      </c>
      <c r="K2377" s="4">
        <f>+VLOOKUP($J2377,DATOS_PERSONAL!B:C,2,0)</f>
        <v>1544</v>
      </c>
      <c r="L2377" s="4" t="str">
        <f>+VLOOKUP($J2377,DATOS_PERSONAL!B:D,3,0)</f>
        <v>SARA DANIELA</v>
      </c>
      <c r="M2377" s="4" t="str">
        <f>+VLOOKUP($J2377,DATOS_PERSONAL!B:E,4,0)</f>
        <v xml:space="preserve">BELTRAN MORENO </v>
      </c>
      <c r="N2377" s="4" t="str">
        <f>+VLOOKUP($J2377,DATOS_PERSONAL!B:F,5,0)</f>
        <v>OROBERLÍN S.A.S.</v>
      </c>
      <c r="O2377" s="4">
        <f>+VLOOKUP($A2377,DATOS_CAPACITACIONES!A:N,11)</f>
        <v>31</v>
      </c>
      <c r="P2377" s="4">
        <f>+VLOOKUP($A2377,DATOS_CAPACITACIONES!A:L,12)</f>
        <v>31</v>
      </c>
      <c r="Q2377" s="3">
        <f t="shared" si="37"/>
        <v>1</v>
      </c>
    </row>
    <row r="2378" spans="1:17" ht="34.5" customHeight="1" x14ac:dyDescent="0.25">
      <c r="A2378" s="29">
        <v>115</v>
      </c>
      <c r="B2378" s="4" t="str">
        <f>+VLOOKUP($A2378,DATOS_CAPACITACIONES!A:B,2,0)</f>
        <v>Cosecha</v>
      </c>
      <c r="C2378" s="4" t="str">
        <f>+VLOOKUP($A2378,DATOS_CAPACITACIONES!A:C,3,0)</f>
        <v>Reinducción de cosecha y poda</v>
      </c>
      <c r="D2378" s="4">
        <f>+VLOOKUP($A2378,DATOS_CAPACITACIONES!A:D,4,0)</f>
        <v>0</v>
      </c>
      <c r="E2378" s="4" t="str">
        <f>+VLOOKUP($A2378,DATOS_CAPACITACIONES!A:E,5,0)</f>
        <v>Gedman Hernandez</v>
      </c>
      <c r="F2378" s="4" t="str">
        <f>+VLOOKUP($A2378,DATOS_CAPACITACIONES!A:F,6,0)</f>
        <v>Gedman Hernandez</v>
      </c>
      <c r="G2378" s="4" t="str">
        <f>+VLOOKUP($A2378,DATOS_CAPACITACIONES!A:G,7,0)</f>
        <v xml:space="preserve">Finca El Pilar </v>
      </c>
      <c r="H2378" s="5">
        <f>+VLOOKUP($A2378,DATOS_CAPACITACIONES!A:H,8,0)</f>
        <v>44329</v>
      </c>
      <c r="I2378" s="4">
        <f>+VLOOKUP($A2378,DATOS_CAPACITACIONES!A:I,9,0)</f>
        <v>15</v>
      </c>
      <c r="J2378" s="29">
        <v>1115859274</v>
      </c>
      <c r="K2378" s="4">
        <f>+VLOOKUP($J2378,DATOS_PERSONAL!B:C,2,0)</f>
        <v>1543</v>
      </c>
      <c r="L2378" s="4" t="str">
        <f>+VLOOKUP($J2378,DATOS_PERSONAL!B:D,3,0)</f>
        <v>GERSON</v>
      </c>
      <c r="M2378" s="4" t="str">
        <f>+VLOOKUP($J2378,DATOS_PERSONAL!B:E,4,0)</f>
        <v>SEPULVEDA</v>
      </c>
      <c r="N2378" s="4" t="str">
        <f>+VLOOKUP($J2378,DATOS_PERSONAL!B:F,5,0)</f>
        <v>OROBERLÍN S.A.S.</v>
      </c>
      <c r="O2378" s="4">
        <f>+VLOOKUP($A2378,DATOS_CAPACITACIONES!A:N,11)</f>
        <v>31</v>
      </c>
      <c r="P2378" s="4">
        <f>+VLOOKUP($A2378,DATOS_CAPACITACIONES!A:L,12)</f>
        <v>31</v>
      </c>
      <c r="Q2378" s="3">
        <f t="shared" si="37"/>
        <v>1</v>
      </c>
    </row>
    <row r="2379" spans="1:17" ht="34.5" customHeight="1" x14ac:dyDescent="0.25">
      <c r="A2379" s="29">
        <v>115</v>
      </c>
      <c r="B2379" s="4" t="str">
        <f>+VLOOKUP($A2379,DATOS_CAPACITACIONES!A:B,2,0)</f>
        <v>Cosecha</v>
      </c>
      <c r="C2379" s="4" t="str">
        <f>+VLOOKUP($A2379,DATOS_CAPACITACIONES!A:C,3,0)</f>
        <v>Reinducción de cosecha y poda</v>
      </c>
      <c r="D2379" s="4">
        <f>+VLOOKUP($A2379,DATOS_CAPACITACIONES!A:D,4,0)</f>
        <v>0</v>
      </c>
      <c r="E2379" s="4" t="str">
        <f>+VLOOKUP($A2379,DATOS_CAPACITACIONES!A:E,5,0)</f>
        <v>Gedman Hernandez</v>
      </c>
      <c r="F2379" s="4" t="str">
        <f>+VLOOKUP($A2379,DATOS_CAPACITACIONES!A:F,6,0)</f>
        <v>Gedman Hernandez</v>
      </c>
      <c r="G2379" s="4" t="str">
        <f>+VLOOKUP($A2379,DATOS_CAPACITACIONES!A:G,7,0)</f>
        <v xml:space="preserve">Finca El Pilar </v>
      </c>
      <c r="H2379" s="5">
        <f>+VLOOKUP($A2379,DATOS_CAPACITACIONES!A:H,8,0)</f>
        <v>44329</v>
      </c>
      <c r="I2379" s="4">
        <f>+VLOOKUP($A2379,DATOS_CAPACITACIONES!A:I,9,0)</f>
        <v>15</v>
      </c>
      <c r="J2379" s="29">
        <v>1233889891</v>
      </c>
      <c r="K2379" s="4">
        <f>+VLOOKUP($J2379,DATOS_PERSONAL!B:C,2,0)</f>
        <v>1541</v>
      </c>
      <c r="L2379" s="4" t="str">
        <f>+VLOOKUP($J2379,DATOS_PERSONAL!B:D,3,0)</f>
        <v>WILSON FERNANDO</v>
      </c>
      <c r="M2379" s="4" t="str">
        <f>+VLOOKUP($J2379,DATOS_PERSONAL!B:E,4,0)</f>
        <v>PARRA ESCOBAR</v>
      </c>
      <c r="N2379" s="4" t="str">
        <f>+VLOOKUP($J2379,DATOS_PERSONAL!B:F,5,0)</f>
        <v>OROBERLÍN S.A.S.</v>
      </c>
      <c r="O2379" s="4">
        <f>+VLOOKUP($A2379,DATOS_CAPACITACIONES!A:N,11)</f>
        <v>31</v>
      </c>
      <c r="P2379" s="4">
        <f>+VLOOKUP($A2379,DATOS_CAPACITACIONES!A:L,12)</f>
        <v>31</v>
      </c>
      <c r="Q2379" s="3">
        <f t="shared" si="37"/>
        <v>1</v>
      </c>
    </row>
    <row r="2380" spans="1:17" ht="34.5" customHeight="1" x14ac:dyDescent="0.25">
      <c r="A2380" s="29">
        <v>115</v>
      </c>
      <c r="B2380" s="4" t="str">
        <f>+VLOOKUP($A2380,DATOS_CAPACITACIONES!A:B,2,0)</f>
        <v>Cosecha</v>
      </c>
      <c r="C2380" s="4" t="str">
        <f>+VLOOKUP($A2380,DATOS_CAPACITACIONES!A:C,3,0)</f>
        <v>Reinducción de cosecha y poda</v>
      </c>
      <c r="D2380" s="4">
        <f>+VLOOKUP($A2380,DATOS_CAPACITACIONES!A:D,4,0)</f>
        <v>0</v>
      </c>
      <c r="E2380" s="4" t="str">
        <f>+VLOOKUP($A2380,DATOS_CAPACITACIONES!A:E,5,0)</f>
        <v>Gedman Hernandez</v>
      </c>
      <c r="F2380" s="4" t="str">
        <f>+VLOOKUP($A2380,DATOS_CAPACITACIONES!A:F,6,0)</f>
        <v>Gedman Hernandez</v>
      </c>
      <c r="G2380" s="4" t="str">
        <f>+VLOOKUP($A2380,DATOS_CAPACITACIONES!A:G,7,0)</f>
        <v xml:space="preserve">Finca El Pilar </v>
      </c>
      <c r="H2380" s="5">
        <f>+VLOOKUP($A2380,DATOS_CAPACITACIONES!A:H,8,0)</f>
        <v>44329</v>
      </c>
      <c r="I2380" s="4">
        <f>+VLOOKUP($A2380,DATOS_CAPACITACIONES!A:I,9,0)</f>
        <v>15</v>
      </c>
      <c r="J2380" s="29">
        <v>1120506666</v>
      </c>
      <c r="K2380" s="4">
        <f>+VLOOKUP($J2380,DATOS_PERSONAL!B:C,2,0)</f>
        <v>1523</v>
      </c>
      <c r="L2380" s="4" t="str">
        <f>+VLOOKUP($J2380,DATOS_PERSONAL!B:D,3,0)</f>
        <v>WAGNER STEVEN</v>
      </c>
      <c r="M2380" s="4" t="str">
        <f>+VLOOKUP($J2380,DATOS_PERSONAL!B:E,4,0)</f>
        <v xml:space="preserve">HERNANDEZ SUPELANO </v>
      </c>
      <c r="N2380" s="4" t="str">
        <f>+VLOOKUP($J2380,DATOS_PERSONAL!B:F,5,0)</f>
        <v>OROBERLÍN S.A.S.</v>
      </c>
      <c r="O2380" s="4">
        <f>+VLOOKUP($A2380,DATOS_CAPACITACIONES!A:N,11)</f>
        <v>31</v>
      </c>
      <c r="P2380" s="4">
        <f>+VLOOKUP($A2380,DATOS_CAPACITACIONES!A:L,12)</f>
        <v>31</v>
      </c>
      <c r="Q2380" s="3">
        <f t="shared" si="37"/>
        <v>1</v>
      </c>
    </row>
    <row r="2381" spans="1:17" ht="34.5" customHeight="1" x14ac:dyDescent="0.25">
      <c r="A2381" s="29">
        <v>115</v>
      </c>
      <c r="B2381" s="4" t="str">
        <f>+VLOOKUP($A2381,DATOS_CAPACITACIONES!A:B,2,0)</f>
        <v>Cosecha</v>
      </c>
      <c r="C2381" s="4" t="str">
        <f>+VLOOKUP($A2381,DATOS_CAPACITACIONES!A:C,3,0)</f>
        <v>Reinducción de cosecha y poda</v>
      </c>
      <c r="D2381" s="4">
        <f>+VLOOKUP($A2381,DATOS_CAPACITACIONES!A:D,4,0)</f>
        <v>0</v>
      </c>
      <c r="E2381" s="4" t="str">
        <f>+VLOOKUP($A2381,DATOS_CAPACITACIONES!A:E,5,0)</f>
        <v>Gedman Hernandez</v>
      </c>
      <c r="F2381" s="4" t="str">
        <f>+VLOOKUP($A2381,DATOS_CAPACITACIONES!A:F,6,0)</f>
        <v>Gedman Hernandez</v>
      </c>
      <c r="G2381" s="4" t="str">
        <f>+VLOOKUP($A2381,DATOS_CAPACITACIONES!A:G,7,0)</f>
        <v xml:space="preserve">Finca El Pilar </v>
      </c>
      <c r="H2381" s="5">
        <f>+VLOOKUP($A2381,DATOS_CAPACITACIONES!A:H,8,0)</f>
        <v>44329</v>
      </c>
      <c r="I2381" s="4">
        <f>+VLOOKUP($A2381,DATOS_CAPACITACIONES!A:I,9,0)</f>
        <v>15</v>
      </c>
      <c r="J2381" s="29">
        <v>1063724340</v>
      </c>
      <c r="K2381" s="4">
        <f>+VLOOKUP($J2381,DATOS_PERSONAL!B:C,2,0)</f>
        <v>1345</v>
      </c>
      <c r="L2381" s="4" t="str">
        <f>+VLOOKUP($J2381,DATOS_PERSONAL!B:D,3,0)</f>
        <v xml:space="preserve"> LUIS ALBERTO</v>
      </c>
      <c r="M2381" s="4" t="str">
        <f>+VLOOKUP($J2381,DATOS_PERSONAL!B:E,4,0)</f>
        <v>JULIO ANAYA</v>
      </c>
      <c r="N2381" s="4" t="str">
        <f>+VLOOKUP($J2381,DATOS_PERSONAL!B:F,5,0)</f>
        <v>OROBERLÍN S.A.S.</v>
      </c>
      <c r="O2381" s="4">
        <f>+VLOOKUP($A2381,DATOS_CAPACITACIONES!A:N,11)</f>
        <v>31</v>
      </c>
      <c r="P2381" s="4">
        <f>+VLOOKUP($A2381,DATOS_CAPACITACIONES!A:L,12)</f>
        <v>31</v>
      </c>
      <c r="Q2381" s="3">
        <f t="shared" si="37"/>
        <v>1</v>
      </c>
    </row>
    <row r="2382" spans="1:17" ht="34.5" customHeight="1" x14ac:dyDescent="0.25">
      <c r="A2382" s="29">
        <v>115</v>
      </c>
      <c r="B2382" s="4" t="str">
        <f>+VLOOKUP($A2382,DATOS_CAPACITACIONES!A:B,2,0)</f>
        <v>Cosecha</v>
      </c>
      <c r="C2382" s="4" t="str">
        <f>+VLOOKUP($A2382,DATOS_CAPACITACIONES!A:C,3,0)</f>
        <v>Reinducción de cosecha y poda</v>
      </c>
      <c r="D2382" s="4">
        <f>+VLOOKUP($A2382,DATOS_CAPACITACIONES!A:D,4,0)</f>
        <v>0</v>
      </c>
      <c r="E2382" s="4" t="str">
        <f>+VLOOKUP($A2382,DATOS_CAPACITACIONES!A:E,5,0)</f>
        <v>Gedman Hernandez</v>
      </c>
      <c r="F2382" s="4" t="str">
        <f>+VLOOKUP($A2382,DATOS_CAPACITACIONES!A:F,6,0)</f>
        <v>Gedman Hernandez</v>
      </c>
      <c r="G2382" s="4" t="str">
        <f>+VLOOKUP($A2382,DATOS_CAPACITACIONES!A:G,7,0)</f>
        <v xml:space="preserve">Finca El Pilar </v>
      </c>
      <c r="H2382" s="5">
        <f>+VLOOKUP($A2382,DATOS_CAPACITACIONES!A:H,8,0)</f>
        <v>44329</v>
      </c>
      <c r="I2382" s="4">
        <f>+VLOOKUP($A2382,DATOS_CAPACITACIONES!A:I,9,0)</f>
        <v>15</v>
      </c>
      <c r="J2382" s="29">
        <v>1120571325</v>
      </c>
      <c r="K2382" s="4">
        <f>+VLOOKUP($J2382,DATOS_PERSONAL!B:C,2,0)</f>
        <v>1145</v>
      </c>
      <c r="L2382" s="4" t="str">
        <f>+VLOOKUP($J2382,DATOS_PERSONAL!B:D,3,0)</f>
        <v>WILINTON DAVID</v>
      </c>
      <c r="M2382" s="4" t="str">
        <f>+VLOOKUP($J2382,DATOS_PERSONAL!B:E,4,0)</f>
        <v xml:space="preserve">PADILLA MORALES </v>
      </c>
      <c r="N2382" s="4" t="str">
        <f>+VLOOKUP($J2382,DATOS_PERSONAL!B:F,5,0)</f>
        <v>OROBERLÍN S.A.S.</v>
      </c>
      <c r="O2382" s="4">
        <f>+VLOOKUP($A2382,DATOS_CAPACITACIONES!A:N,11)</f>
        <v>31</v>
      </c>
      <c r="P2382" s="4">
        <f>+VLOOKUP($A2382,DATOS_CAPACITACIONES!A:L,12)</f>
        <v>31</v>
      </c>
      <c r="Q2382" s="3">
        <f t="shared" si="37"/>
        <v>1</v>
      </c>
    </row>
    <row r="2383" spans="1:17" ht="34.5" customHeight="1" x14ac:dyDescent="0.25">
      <c r="A2383" s="29">
        <v>115</v>
      </c>
      <c r="B2383" s="4" t="str">
        <f>+VLOOKUP($A2383,DATOS_CAPACITACIONES!A:B,2,0)</f>
        <v>Cosecha</v>
      </c>
      <c r="C2383" s="4" t="str">
        <f>+VLOOKUP($A2383,DATOS_CAPACITACIONES!A:C,3,0)</f>
        <v>Reinducción de cosecha y poda</v>
      </c>
      <c r="D2383" s="4">
        <f>+VLOOKUP($A2383,DATOS_CAPACITACIONES!A:D,4,0)</f>
        <v>0</v>
      </c>
      <c r="E2383" s="4" t="str">
        <f>+VLOOKUP($A2383,DATOS_CAPACITACIONES!A:E,5,0)</f>
        <v>Gedman Hernandez</v>
      </c>
      <c r="F2383" s="4" t="str">
        <f>+VLOOKUP($A2383,DATOS_CAPACITACIONES!A:F,6,0)</f>
        <v>Gedman Hernandez</v>
      </c>
      <c r="G2383" s="4" t="str">
        <f>+VLOOKUP($A2383,DATOS_CAPACITACIONES!A:G,7,0)</f>
        <v xml:space="preserve">Finca El Pilar </v>
      </c>
      <c r="H2383" s="5">
        <f>+VLOOKUP($A2383,DATOS_CAPACITACIONES!A:H,8,0)</f>
        <v>44329</v>
      </c>
      <c r="I2383" s="4">
        <f>+VLOOKUP($A2383,DATOS_CAPACITACIONES!A:I,9,0)</f>
        <v>15</v>
      </c>
      <c r="J2383" s="29">
        <v>1121873605</v>
      </c>
      <c r="K2383" s="4">
        <f>+VLOOKUP($J2383,DATOS_PERSONAL!B:C,2,0)</f>
        <v>1376</v>
      </c>
      <c r="L2383" s="4" t="str">
        <f>+VLOOKUP($J2383,DATOS_PERSONAL!B:D,3,0)</f>
        <v>ANDRES</v>
      </c>
      <c r="M2383" s="4" t="str">
        <f>+VLOOKUP($J2383,DATOS_PERSONAL!B:E,4,0)</f>
        <v xml:space="preserve">MONTEJO PLAZAS </v>
      </c>
      <c r="N2383" s="4" t="str">
        <f>+VLOOKUP($J2383,DATOS_PERSONAL!B:F,5,0)</f>
        <v>OROBERLÍN S.A.S.</v>
      </c>
      <c r="O2383" s="4">
        <f>+VLOOKUP($A2383,DATOS_CAPACITACIONES!A:N,11)</f>
        <v>31</v>
      </c>
      <c r="P2383" s="4">
        <f>+VLOOKUP($A2383,DATOS_CAPACITACIONES!A:L,12)</f>
        <v>31</v>
      </c>
      <c r="Q2383" s="3">
        <f t="shared" si="37"/>
        <v>1</v>
      </c>
    </row>
    <row r="2384" spans="1:17" ht="34.5" customHeight="1" x14ac:dyDescent="0.25">
      <c r="A2384" s="29">
        <v>116</v>
      </c>
      <c r="B2384" s="4" t="str">
        <f>+VLOOKUP($A2384,DATOS_CAPACITACIONES!A:B,2,0)</f>
        <v>Cosecha</v>
      </c>
      <c r="C2384" s="4" t="str">
        <f>+VLOOKUP($A2384,DATOS_CAPACITACIONES!A:C,3,0)</f>
        <v>Procedimiento de cosecha (encalle)</v>
      </c>
      <c r="D2384" s="4">
        <f>+VLOOKUP($A2384,DATOS_CAPACITACIONES!A:D,4,0)</f>
        <v>0</v>
      </c>
      <c r="E2384" s="4" t="str">
        <f>+VLOOKUP($A2384,DATOS_CAPACITACIONES!A:E,5,0)</f>
        <v>Gedman Hernandez</v>
      </c>
      <c r="F2384" s="4" t="str">
        <f>+VLOOKUP($A2384,DATOS_CAPACITACIONES!A:F,6,0)</f>
        <v>Gedman Hernandez</v>
      </c>
      <c r="G2384" s="4" t="str">
        <f>+VLOOKUP($A2384,DATOS_CAPACITACIONES!A:G,7,0)</f>
        <v xml:space="preserve">Finca El Pilar </v>
      </c>
      <c r="H2384" s="5">
        <f>+VLOOKUP($A2384,DATOS_CAPACITACIONES!A:H,8,0)</f>
        <v>44334</v>
      </c>
      <c r="I2384" s="4">
        <f>+VLOOKUP($A2384,DATOS_CAPACITACIONES!A:I,9,0)</f>
        <v>15</v>
      </c>
      <c r="J2384" s="29">
        <v>1193531410</v>
      </c>
      <c r="K2384" s="4">
        <f>+VLOOKUP($J2384,DATOS_PERSONAL!B:C,2,0)</f>
        <v>1544</v>
      </c>
      <c r="L2384" s="4" t="str">
        <f>+VLOOKUP($J2384,DATOS_PERSONAL!B:D,3,0)</f>
        <v>SARA DANIELA</v>
      </c>
      <c r="M2384" s="4" t="str">
        <f>+VLOOKUP($J2384,DATOS_PERSONAL!B:E,4,0)</f>
        <v xml:space="preserve">BELTRAN MORENO </v>
      </c>
      <c r="N2384" s="4" t="str">
        <f>+VLOOKUP($J2384,DATOS_PERSONAL!B:F,5,0)</f>
        <v>OROBERLÍN S.A.S.</v>
      </c>
      <c r="O2384" s="4">
        <f>+VLOOKUP($A2384,DATOS_CAPACITACIONES!A:N,11)</f>
        <v>7</v>
      </c>
      <c r="P2384" s="4">
        <f>+VLOOKUP($A2384,DATOS_CAPACITACIONES!A:L,12)</f>
        <v>7</v>
      </c>
      <c r="Q2384" s="3">
        <f t="shared" si="37"/>
        <v>1</v>
      </c>
    </row>
    <row r="2385" spans="1:17" ht="34.5" customHeight="1" x14ac:dyDescent="0.25">
      <c r="A2385" s="29">
        <v>116</v>
      </c>
      <c r="B2385" s="4" t="str">
        <f>+VLOOKUP($A2385,DATOS_CAPACITACIONES!A:B,2,0)</f>
        <v>Cosecha</v>
      </c>
      <c r="C2385" s="4" t="str">
        <f>+VLOOKUP($A2385,DATOS_CAPACITACIONES!A:C,3,0)</f>
        <v>Procedimiento de cosecha (encalle)</v>
      </c>
      <c r="D2385" s="4">
        <f>+VLOOKUP($A2385,DATOS_CAPACITACIONES!A:D,4,0)</f>
        <v>0</v>
      </c>
      <c r="E2385" s="4" t="str">
        <f>+VLOOKUP($A2385,DATOS_CAPACITACIONES!A:E,5,0)</f>
        <v>Gedman Hernandez</v>
      </c>
      <c r="F2385" s="4" t="str">
        <f>+VLOOKUP($A2385,DATOS_CAPACITACIONES!A:F,6,0)</f>
        <v>Gedman Hernandez</v>
      </c>
      <c r="G2385" s="4" t="str">
        <f>+VLOOKUP($A2385,DATOS_CAPACITACIONES!A:G,7,0)</f>
        <v xml:space="preserve">Finca El Pilar </v>
      </c>
      <c r="H2385" s="5">
        <f>+VLOOKUP($A2385,DATOS_CAPACITACIONES!A:H,8,0)</f>
        <v>44334</v>
      </c>
      <c r="I2385" s="4">
        <f>+VLOOKUP($A2385,DATOS_CAPACITACIONES!A:I,9,0)</f>
        <v>15</v>
      </c>
      <c r="J2385" s="29">
        <v>31031744</v>
      </c>
      <c r="K2385" s="4">
        <f>+VLOOKUP($J2385,DATOS_PERSONAL!B:C,2,0)</f>
        <v>1023</v>
      </c>
      <c r="L2385" s="4" t="str">
        <f>+VLOOKUP($J2385,DATOS_PERSONAL!B:D,3,0)</f>
        <v xml:space="preserve"> MARIA EUGENIA</v>
      </c>
      <c r="M2385" s="4" t="str">
        <f>+VLOOKUP($J2385,DATOS_PERSONAL!B:E,4,0)</f>
        <v>VARGAS OVALLE</v>
      </c>
      <c r="N2385" s="4" t="str">
        <f>+VLOOKUP($J2385,DATOS_PERSONAL!B:F,5,0)</f>
        <v>OROBERLÍN S.A.S.</v>
      </c>
      <c r="O2385" s="4">
        <f>+VLOOKUP($A2385,DATOS_CAPACITACIONES!A:N,11)</f>
        <v>7</v>
      </c>
      <c r="P2385" s="4">
        <f>+VLOOKUP($A2385,DATOS_CAPACITACIONES!A:L,12)</f>
        <v>7</v>
      </c>
      <c r="Q2385" s="3">
        <f t="shared" si="37"/>
        <v>1</v>
      </c>
    </row>
    <row r="2386" spans="1:17" ht="34.5" customHeight="1" x14ac:dyDescent="0.25">
      <c r="A2386" s="29">
        <v>116</v>
      </c>
      <c r="B2386" s="4" t="str">
        <f>+VLOOKUP($A2386,DATOS_CAPACITACIONES!A:B,2,0)</f>
        <v>Cosecha</v>
      </c>
      <c r="C2386" s="4" t="str">
        <f>+VLOOKUP($A2386,DATOS_CAPACITACIONES!A:C,3,0)</f>
        <v>Procedimiento de cosecha (encalle)</v>
      </c>
      <c r="D2386" s="4">
        <f>+VLOOKUP($A2386,DATOS_CAPACITACIONES!A:D,4,0)</f>
        <v>0</v>
      </c>
      <c r="E2386" s="4" t="str">
        <f>+VLOOKUP($A2386,DATOS_CAPACITACIONES!A:E,5,0)</f>
        <v>Gedman Hernandez</v>
      </c>
      <c r="F2386" s="4" t="str">
        <f>+VLOOKUP($A2386,DATOS_CAPACITACIONES!A:F,6,0)</f>
        <v>Gedman Hernandez</v>
      </c>
      <c r="G2386" s="4" t="str">
        <f>+VLOOKUP($A2386,DATOS_CAPACITACIONES!A:G,7,0)</f>
        <v xml:space="preserve">Finca El Pilar </v>
      </c>
      <c r="H2386" s="5">
        <f>+VLOOKUP($A2386,DATOS_CAPACITACIONES!A:H,8,0)</f>
        <v>44334</v>
      </c>
      <c r="I2386" s="4">
        <f>+VLOOKUP($A2386,DATOS_CAPACITACIONES!A:I,9,0)</f>
        <v>15</v>
      </c>
      <c r="J2386" s="29">
        <v>1123116171</v>
      </c>
      <c r="K2386" s="4">
        <f>+VLOOKUP($J2386,DATOS_PERSONAL!B:C,2,0)</f>
        <v>1539</v>
      </c>
      <c r="L2386" s="4" t="str">
        <f>+VLOOKUP($J2386,DATOS_PERSONAL!B:D,3,0)</f>
        <v>YULIZA ANDREA</v>
      </c>
      <c r="M2386" s="4" t="str">
        <f>+VLOOKUP($J2386,DATOS_PERSONAL!B:E,4,0)</f>
        <v xml:space="preserve">HERNANDEZ HERNANDEZ </v>
      </c>
      <c r="N2386" s="4" t="str">
        <f>+VLOOKUP($J2386,DATOS_PERSONAL!B:F,5,0)</f>
        <v>OROBERLÍN S.A.S.</v>
      </c>
      <c r="O2386" s="4">
        <f>+VLOOKUP($A2386,DATOS_CAPACITACIONES!A:N,11)</f>
        <v>7</v>
      </c>
      <c r="P2386" s="4">
        <f>+VLOOKUP($A2386,DATOS_CAPACITACIONES!A:L,12)</f>
        <v>7</v>
      </c>
      <c r="Q2386" s="3">
        <f t="shared" si="37"/>
        <v>1</v>
      </c>
    </row>
    <row r="2387" spans="1:17" ht="34.5" customHeight="1" x14ac:dyDescent="0.25">
      <c r="A2387" s="29">
        <v>116</v>
      </c>
      <c r="B2387" s="4" t="str">
        <f>+VLOOKUP($A2387,DATOS_CAPACITACIONES!A:B,2,0)</f>
        <v>Cosecha</v>
      </c>
      <c r="C2387" s="4" t="str">
        <f>+VLOOKUP($A2387,DATOS_CAPACITACIONES!A:C,3,0)</f>
        <v>Procedimiento de cosecha (encalle)</v>
      </c>
      <c r="D2387" s="4">
        <f>+VLOOKUP($A2387,DATOS_CAPACITACIONES!A:D,4,0)</f>
        <v>0</v>
      </c>
      <c r="E2387" s="4" t="str">
        <f>+VLOOKUP($A2387,DATOS_CAPACITACIONES!A:E,5,0)</f>
        <v>Gedman Hernandez</v>
      </c>
      <c r="F2387" s="4" t="str">
        <f>+VLOOKUP($A2387,DATOS_CAPACITACIONES!A:F,6,0)</f>
        <v>Gedman Hernandez</v>
      </c>
      <c r="G2387" s="4" t="str">
        <f>+VLOOKUP($A2387,DATOS_CAPACITACIONES!A:G,7,0)</f>
        <v xml:space="preserve">Finca El Pilar </v>
      </c>
      <c r="H2387" s="5">
        <f>+VLOOKUP($A2387,DATOS_CAPACITACIONES!A:H,8,0)</f>
        <v>44334</v>
      </c>
      <c r="I2387" s="4">
        <f>+VLOOKUP($A2387,DATOS_CAPACITACIONES!A:I,9,0)</f>
        <v>15</v>
      </c>
      <c r="J2387" s="29">
        <v>1010143088</v>
      </c>
      <c r="K2387" s="4">
        <f>+VLOOKUP($J2387,DATOS_PERSONAL!B:C,2,0)</f>
        <v>1536</v>
      </c>
      <c r="L2387" s="4" t="str">
        <f>+VLOOKUP($J2387,DATOS_PERSONAL!B:D,3,0)</f>
        <v>MONICA ALEJANDRA</v>
      </c>
      <c r="M2387" s="4" t="str">
        <f>+VLOOKUP($J2387,DATOS_PERSONAL!B:E,4,0)</f>
        <v xml:space="preserve">HERNANDEZ HERNANDEZ </v>
      </c>
      <c r="N2387" s="4" t="str">
        <f>+VLOOKUP($J2387,DATOS_PERSONAL!B:F,5,0)</f>
        <v>OROBERLÍN S.A.S.</v>
      </c>
      <c r="O2387" s="4">
        <f>+VLOOKUP($A2387,DATOS_CAPACITACIONES!A:N,11)</f>
        <v>7</v>
      </c>
      <c r="P2387" s="4">
        <f>+VLOOKUP($A2387,DATOS_CAPACITACIONES!A:L,12)</f>
        <v>7</v>
      </c>
      <c r="Q2387" s="3">
        <f t="shared" si="37"/>
        <v>1</v>
      </c>
    </row>
    <row r="2388" spans="1:17" ht="34.5" customHeight="1" x14ac:dyDescent="0.25">
      <c r="A2388" s="29">
        <v>116</v>
      </c>
      <c r="B2388" s="4" t="str">
        <f>+VLOOKUP($A2388,DATOS_CAPACITACIONES!A:B,2,0)</f>
        <v>Cosecha</v>
      </c>
      <c r="C2388" s="4" t="str">
        <f>+VLOOKUP($A2388,DATOS_CAPACITACIONES!A:C,3,0)</f>
        <v>Procedimiento de cosecha (encalle)</v>
      </c>
      <c r="D2388" s="4">
        <f>+VLOOKUP($A2388,DATOS_CAPACITACIONES!A:D,4,0)</f>
        <v>0</v>
      </c>
      <c r="E2388" s="4" t="str">
        <f>+VLOOKUP($A2388,DATOS_CAPACITACIONES!A:E,5,0)</f>
        <v>Gedman Hernandez</v>
      </c>
      <c r="F2388" s="4" t="str">
        <f>+VLOOKUP($A2388,DATOS_CAPACITACIONES!A:F,6,0)</f>
        <v>Gedman Hernandez</v>
      </c>
      <c r="G2388" s="4" t="str">
        <f>+VLOOKUP($A2388,DATOS_CAPACITACIONES!A:G,7,0)</f>
        <v xml:space="preserve">Finca El Pilar </v>
      </c>
      <c r="H2388" s="5">
        <f>+VLOOKUP($A2388,DATOS_CAPACITACIONES!A:H,8,0)</f>
        <v>44334</v>
      </c>
      <c r="I2388" s="4">
        <f>+VLOOKUP($A2388,DATOS_CAPACITACIONES!A:I,9,0)</f>
        <v>15</v>
      </c>
      <c r="J2388" s="29">
        <v>1121832436</v>
      </c>
      <c r="K2388" s="4">
        <f>+VLOOKUP($J2388,DATOS_PERSONAL!B:C,2,0)</f>
        <v>1537</v>
      </c>
      <c r="L2388" s="4" t="str">
        <f>+VLOOKUP($J2388,DATOS_PERSONAL!B:D,3,0)</f>
        <v>DEICY MARIA</v>
      </c>
      <c r="M2388" s="4" t="str">
        <f>+VLOOKUP($J2388,DATOS_PERSONAL!B:E,4,0)</f>
        <v>MERCHAN HERNANDEZ</v>
      </c>
      <c r="N2388" s="4" t="str">
        <f>+VLOOKUP($J2388,DATOS_PERSONAL!B:F,5,0)</f>
        <v>OROBERLÍN S.A.S.</v>
      </c>
      <c r="O2388" s="4">
        <f>+VLOOKUP($A2388,DATOS_CAPACITACIONES!A:N,11)</f>
        <v>7</v>
      </c>
      <c r="P2388" s="4">
        <f>+VLOOKUP($A2388,DATOS_CAPACITACIONES!A:L,12)</f>
        <v>7</v>
      </c>
      <c r="Q2388" s="3">
        <f t="shared" si="37"/>
        <v>1</v>
      </c>
    </row>
    <row r="2389" spans="1:17" ht="34.5" customHeight="1" x14ac:dyDescent="0.25">
      <c r="A2389" s="29">
        <v>116</v>
      </c>
      <c r="B2389" s="4" t="str">
        <f>+VLOOKUP($A2389,DATOS_CAPACITACIONES!A:B,2,0)</f>
        <v>Cosecha</v>
      </c>
      <c r="C2389" s="4" t="str">
        <f>+VLOOKUP($A2389,DATOS_CAPACITACIONES!A:C,3,0)</f>
        <v>Procedimiento de cosecha (encalle)</v>
      </c>
      <c r="D2389" s="4">
        <f>+VLOOKUP($A2389,DATOS_CAPACITACIONES!A:D,4,0)</f>
        <v>0</v>
      </c>
      <c r="E2389" s="4" t="str">
        <f>+VLOOKUP($A2389,DATOS_CAPACITACIONES!A:E,5,0)</f>
        <v>Gedman Hernandez</v>
      </c>
      <c r="F2389" s="4" t="str">
        <f>+VLOOKUP($A2389,DATOS_CAPACITACIONES!A:F,6,0)</f>
        <v>Gedman Hernandez</v>
      </c>
      <c r="G2389" s="4" t="str">
        <f>+VLOOKUP($A2389,DATOS_CAPACITACIONES!A:G,7,0)</f>
        <v xml:space="preserve">Finca El Pilar </v>
      </c>
      <c r="H2389" s="5">
        <f>+VLOOKUP($A2389,DATOS_CAPACITACIONES!A:H,8,0)</f>
        <v>44334</v>
      </c>
      <c r="I2389" s="4">
        <f>+VLOOKUP($A2389,DATOS_CAPACITACIONES!A:I,9,0)</f>
        <v>15</v>
      </c>
      <c r="J2389" s="29">
        <v>1006697383</v>
      </c>
      <c r="K2389" s="4">
        <f>+VLOOKUP($J2389,DATOS_PERSONAL!B:C,2,0)</f>
        <v>1535</v>
      </c>
      <c r="L2389" s="4" t="str">
        <f>+VLOOKUP($J2389,DATOS_PERSONAL!B:D,3,0)</f>
        <v>DIANA SOFIA</v>
      </c>
      <c r="M2389" s="4" t="str">
        <f>+VLOOKUP($J2389,DATOS_PERSONAL!B:E,4,0)</f>
        <v xml:space="preserve">BLANCO ANDRADE </v>
      </c>
      <c r="N2389" s="4" t="str">
        <f>+VLOOKUP($J2389,DATOS_PERSONAL!B:F,5,0)</f>
        <v>OROBERLÍN S.A.S.</v>
      </c>
      <c r="O2389" s="4">
        <f>+VLOOKUP($A2389,DATOS_CAPACITACIONES!A:N,11)</f>
        <v>7</v>
      </c>
      <c r="P2389" s="4">
        <f>+VLOOKUP($A2389,DATOS_CAPACITACIONES!A:L,12)</f>
        <v>7</v>
      </c>
      <c r="Q2389" s="3">
        <f t="shared" si="37"/>
        <v>1</v>
      </c>
    </row>
    <row r="2390" spans="1:17" ht="34.5" customHeight="1" x14ac:dyDescent="0.25">
      <c r="A2390" s="29">
        <v>116</v>
      </c>
      <c r="B2390" s="4" t="str">
        <f>+VLOOKUP($A2390,DATOS_CAPACITACIONES!A:B,2,0)</f>
        <v>Cosecha</v>
      </c>
      <c r="C2390" s="4" t="str">
        <f>+VLOOKUP($A2390,DATOS_CAPACITACIONES!A:C,3,0)</f>
        <v>Procedimiento de cosecha (encalle)</v>
      </c>
      <c r="D2390" s="4">
        <f>+VLOOKUP($A2390,DATOS_CAPACITACIONES!A:D,4,0)</f>
        <v>0</v>
      </c>
      <c r="E2390" s="4" t="str">
        <f>+VLOOKUP($A2390,DATOS_CAPACITACIONES!A:E,5,0)</f>
        <v>Gedman Hernandez</v>
      </c>
      <c r="F2390" s="4" t="str">
        <f>+VLOOKUP($A2390,DATOS_CAPACITACIONES!A:F,6,0)</f>
        <v>Gedman Hernandez</v>
      </c>
      <c r="G2390" s="4" t="str">
        <f>+VLOOKUP($A2390,DATOS_CAPACITACIONES!A:G,7,0)</f>
        <v xml:space="preserve">Finca El Pilar </v>
      </c>
      <c r="H2390" s="5">
        <f>+VLOOKUP($A2390,DATOS_CAPACITACIONES!A:H,8,0)</f>
        <v>44334</v>
      </c>
      <c r="I2390" s="4">
        <f>+VLOOKUP($A2390,DATOS_CAPACITACIONES!A:I,9,0)</f>
        <v>15</v>
      </c>
      <c r="J2390" s="29">
        <v>1121910483</v>
      </c>
      <c r="K2390" s="4">
        <f>+VLOOKUP($J2390,DATOS_PERSONAL!B:C,2,0)</f>
        <v>1538</v>
      </c>
      <c r="L2390" s="4" t="str">
        <f>+VLOOKUP($J2390,DATOS_PERSONAL!B:D,3,0)</f>
        <v>ADRIANA</v>
      </c>
      <c r="M2390" s="4" t="str">
        <f>+VLOOKUP($J2390,DATOS_PERSONAL!B:E,4,0)</f>
        <v xml:space="preserve">JARAMILLO OVALLE </v>
      </c>
      <c r="N2390" s="4" t="str">
        <f>+VLOOKUP($J2390,DATOS_PERSONAL!B:F,5,0)</f>
        <v>OROBERLÍN S.A.S.</v>
      </c>
      <c r="O2390" s="4">
        <f>+VLOOKUP($A2390,DATOS_CAPACITACIONES!A:N,11)</f>
        <v>7</v>
      </c>
      <c r="P2390" s="4">
        <f>+VLOOKUP($A2390,DATOS_CAPACITACIONES!A:L,12)</f>
        <v>7</v>
      </c>
      <c r="Q2390" s="3">
        <f t="shared" si="37"/>
        <v>1</v>
      </c>
    </row>
    <row r="2391" spans="1:17" ht="34.5" customHeight="1" x14ac:dyDescent="0.25">
      <c r="A2391" s="29">
        <v>117</v>
      </c>
      <c r="B2391" s="4" t="str">
        <f>+VLOOKUP($A2391,DATOS_CAPACITACIONES!A:B,2,0)</f>
        <v>Sanidad</v>
      </c>
      <c r="C2391" s="4" t="str">
        <f>+VLOOKUP($A2391,DATOS_CAPACITACIONES!A:C,3,0)</f>
        <v xml:space="preserve">Recolección de Brocilisis </v>
      </c>
      <c r="D2391" s="4">
        <f>+VLOOKUP($A2391,DATOS_CAPACITACIONES!A:D,4,0)</f>
        <v>0</v>
      </c>
      <c r="E2391" s="4" t="str">
        <f>+VLOOKUP($A2391,DATOS_CAPACITACIONES!A:E,5,0)</f>
        <v>Omar Rivera</v>
      </c>
      <c r="F2391" s="4" t="str">
        <f>+VLOOKUP($A2391,DATOS_CAPACITACIONES!A:F,6,0)</f>
        <v>Omar Rivera</v>
      </c>
      <c r="G2391" s="4" t="str">
        <f>+VLOOKUP($A2391,DATOS_CAPACITACIONES!A:G,7,0)</f>
        <v>Finca Bocas de Guayuriba</v>
      </c>
      <c r="H2391" s="5">
        <f>+VLOOKUP($A2391,DATOS_CAPACITACIONES!A:H,8,0)</f>
        <v>44340</v>
      </c>
      <c r="I2391" s="4">
        <f>+VLOOKUP($A2391,DATOS_CAPACITACIONES!A:I,9,0)</f>
        <v>30</v>
      </c>
      <c r="J2391" s="29">
        <v>1193531410</v>
      </c>
      <c r="K2391" s="4">
        <f>+VLOOKUP($J2391,DATOS_PERSONAL!B:C,2,0)</f>
        <v>1544</v>
      </c>
      <c r="L2391" s="4" t="str">
        <f>+VLOOKUP($J2391,DATOS_PERSONAL!B:D,3,0)</f>
        <v>SARA DANIELA</v>
      </c>
      <c r="M2391" s="4" t="str">
        <f>+VLOOKUP($J2391,DATOS_PERSONAL!B:E,4,0)</f>
        <v xml:space="preserve">BELTRAN MORENO </v>
      </c>
      <c r="N2391" s="4" t="str">
        <f>+VLOOKUP($J2391,DATOS_PERSONAL!B:F,5,0)</f>
        <v>OROBERLÍN S.A.S.</v>
      </c>
      <c r="O2391" s="4">
        <f>+VLOOKUP($A2391,DATOS_CAPACITACIONES!A:N,11)</f>
        <v>7</v>
      </c>
      <c r="P2391" s="4">
        <f>+VLOOKUP($A2391,DATOS_CAPACITACIONES!A:L,12)</f>
        <v>7</v>
      </c>
      <c r="Q2391" s="3">
        <f t="shared" si="37"/>
        <v>1</v>
      </c>
    </row>
    <row r="2392" spans="1:17" ht="34.5" customHeight="1" x14ac:dyDescent="0.25">
      <c r="A2392" s="29">
        <v>117</v>
      </c>
      <c r="B2392" s="4" t="str">
        <f>+VLOOKUP($A2392,DATOS_CAPACITACIONES!A:B,2,0)</f>
        <v>Sanidad</v>
      </c>
      <c r="C2392" s="4" t="str">
        <f>+VLOOKUP($A2392,DATOS_CAPACITACIONES!A:C,3,0)</f>
        <v xml:space="preserve">Recolección de Brocilisis </v>
      </c>
      <c r="D2392" s="4">
        <f>+VLOOKUP($A2392,DATOS_CAPACITACIONES!A:D,4,0)</f>
        <v>0</v>
      </c>
      <c r="E2392" s="4" t="str">
        <f>+VLOOKUP($A2392,DATOS_CAPACITACIONES!A:E,5,0)</f>
        <v>Omar Rivera</v>
      </c>
      <c r="F2392" s="4" t="str">
        <f>+VLOOKUP($A2392,DATOS_CAPACITACIONES!A:F,6,0)</f>
        <v>Omar Rivera</v>
      </c>
      <c r="G2392" s="4" t="str">
        <f>+VLOOKUP($A2392,DATOS_CAPACITACIONES!A:G,7,0)</f>
        <v>Finca Bocas de Guayuriba</v>
      </c>
      <c r="H2392" s="5">
        <f>+VLOOKUP($A2392,DATOS_CAPACITACIONES!A:H,8,0)</f>
        <v>44340</v>
      </c>
      <c r="I2392" s="4">
        <f>+VLOOKUP($A2392,DATOS_CAPACITACIONES!A:I,9,0)</f>
        <v>30</v>
      </c>
      <c r="J2392" s="29">
        <v>31031744</v>
      </c>
      <c r="K2392" s="4">
        <f>+VLOOKUP($J2392,DATOS_PERSONAL!B:C,2,0)</f>
        <v>1023</v>
      </c>
      <c r="L2392" s="4" t="str">
        <f>+VLOOKUP($J2392,DATOS_PERSONAL!B:D,3,0)</f>
        <v xml:space="preserve"> MARIA EUGENIA</v>
      </c>
      <c r="M2392" s="4" t="str">
        <f>+VLOOKUP($J2392,DATOS_PERSONAL!B:E,4,0)</f>
        <v>VARGAS OVALLE</v>
      </c>
      <c r="N2392" s="4" t="str">
        <f>+VLOOKUP($J2392,DATOS_PERSONAL!B:F,5,0)</f>
        <v>OROBERLÍN S.A.S.</v>
      </c>
      <c r="O2392" s="4">
        <f>+VLOOKUP($A2392,DATOS_CAPACITACIONES!A:N,11)</f>
        <v>7</v>
      </c>
      <c r="P2392" s="4">
        <f>+VLOOKUP($A2392,DATOS_CAPACITACIONES!A:L,12)</f>
        <v>7</v>
      </c>
      <c r="Q2392" s="3">
        <f t="shared" si="37"/>
        <v>1</v>
      </c>
    </row>
    <row r="2393" spans="1:17" ht="34.5" customHeight="1" x14ac:dyDescent="0.25">
      <c r="A2393" s="29">
        <v>117</v>
      </c>
      <c r="B2393" s="4" t="str">
        <f>+VLOOKUP($A2393,DATOS_CAPACITACIONES!A:B,2,0)</f>
        <v>Sanidad</v>
      </c>
      <c r="C2393" s="4" t="str">
        <f>+VLOOKUP($A2393,DATOS_CAPACITACIONES!A:C,3,0)</f>
        <v xml:space="preserve">Recolección de Brocilisis </v>
      </c>
      <c r="D2393" s="4">
        <f>+VLOOKUP($A2393,DATOS_CAPACITACIONES!A:D,4,0)</f>
        <v>0</v>
      </c>
      <c r="E2393" s="4" t="str">
        <f>+VLOOKUP($A2393,DATOS_CAPACITACIONES!A:E,5,0)</f>
        <v>Omar Rivera</v>
      </c>
      <c r="F2393" s="4" t="str">
        <f>+VLOOKUP($A2393,DATOS_CAPACITACIONES!A:F,6,0)</f>
        <v>Omar Rivera</v>
      </c>
      <c r="G2393" s="4" t="str">
        <f>+VLOOKUP($A2393,DATOS_CAPACITACIONES!A:G,7,0)</f>
        <v>Finca Bocas de Guayuriba</v>
      </c>
      <c r="H2393" s="5">
        <f>+VLOOKUP($A2393,DATOS_CAPACITACIONES!A:H,8,0)</f>
        <v>44340</v>
      </c>
      <c r="I2393" s="4">
        <f>+VLOOKUP($A2393,DATOS_CAPACITACIONES!A:I,9,0)</f>
        <v>30</v>
      </c>
      <c r="J2393" s="29">
        <v>1123116171</v>
      </c>
      <c r="K2393" s="4">
        <f>+VLOOKUP($J2393,DATOS_PERSONAL!B:C,2,0)</f>
        <v>1539</v>
      </c>
      <c r="L2393" s="4" t="str">
        <f>+VLOOKUP($J2393,DATOS_PERSONAL!B:D,3,0)</f>
        <v>YULIZA ANDREA</v>
      </c>
      <c r="M2393" s="4" t="str">
        <f>+VLOOKUP($J2393,DATOS_PERSONAL!B:E,4,0)</f>
        <v xml:space="preserve">HERNANDEZ HERNANDEZ </v>
      </c>
      <c r="N2393" s="4" t="str">
        <f>+VLOOKUP($J2393,DATOS_PERSONAL!B:F,5,0)</f>
        <v>OROBERLÍN S.A.S.</v>
      </c>
      <c r="O2393" s="4">
        <f>+VLOOKUP($A2393,DATOS_CAPACITACIONES!A:N,11)</f>
        <v>7</v>
      </c>
      <c r="P2393" s="4">
        <f>+VLOOKUP($A2393,DATOS_CAPACITACIONES!A:L,12)</f>
        <v>7</v>
      </c>
      <c r="Q2393" s="3">
        <f t="shared" si="37"/>
        <v>1</v>
      </c>
    </row>
    <row r="2394" spans="1:17" ht="34.5" customHeight="1" x14ac:dyDescent="0.25">
      <c r="A2394" s="29">
        <v>117</v>
      </c>
      <c r="B2394" s="4" t="str">
        <f>+VLOOKUP($A2394,DATOS_CAPACITACIONES!A:B,2,0)</f>
        <v>Sanidad</v>
      </c>
      <c r="C2394" s="4" t="str">
        <f>+VLOOKUP($A2394,DATOS_CAPACITACIONES!A:C,3,0)</f>
        <v xml:space="preserve">Recolección de Brocilisis </v>
      </c>
      <c r="D2394" s="4">
        <f>+VLOOKUP($A2394,DATOS_CAPACITACIONES!A:D,4,0)</f>
        <v>0</v>
      </c>
      <c r="E2394" s="4" t="str">
        <f>+VLOOKUP($A2394,DATOS_CAPACITACIONES!A:E,5,0)</f>
        <v>Omar Rivera</v>
      </c>
      <c r="F2394" s="4" t="str">
        <f>+VLOOKUP($A2394,DATOS_CAPACITACIONES!A:F,6,0)</f>
        <v>Omar Rivera</v>
      </c>
      <c r="G2394" s="4" t="str">
        <f>+VLOOKUP($A2394,DATOS_CAPACITACIONES!A:G,7,0)</f>
        <v>Finca Bocas de Guayuriba</v>
      </c>
      <c r="H2394" s="5">
        <f>+VLOOKUP($A2394,DATOS_CAPACITACIONES!A:H,8,0)</f>
        <v>44340</v>
      </c>
      <c r="I2394" s="4">
        <f>+VLOOKUP($A2394,DATOS_CAPACITACIONES!A:I,9,0)</f>
        <v>30</v>
      </c>
      <c r="J2394" s="29">
        <v>1010143088</v>
      </c>
      <c r="K2394" s="4">
        <f>+VLOOKUP($J2394,DATOS_PERSONAL!B:C,2,0)</f>
        <v>1536</v>
      </c>
      <c r="L2394" s="4" t="str">
        <f>+VLOOKUP($J2394,DATOS_PERSONAL!B:D,3,0)</f>
        <v>MONICA ALEJANDRA</v>
      </c>
      <c r="M2394" s="4" t="str">
        <f>+VLOOKUP($J2394,DATOS_PERSONAL!B:E,4,0)</f>
        <v xml:space="preserve">HERNANDEZ HERNANDEZ </v>
      </c>
      <c r="N2394" s="4" t="str">
        <f>+VLOOKUP($J2394,DATOS_PERSONAL!B:F,5,0)</f>
        <v>OROBERLÍN S.A.S.</v>
      </c>
      <c r="O2394" s="4">
        <f>+VLOOKUP($A2394,DATOS_CAPACITACIONES!A:N,11)</f>
        <v>7</v>
      </c>
      <c r="P2394" s="4">
        <f>+VLOOKUP($A2394,DATOS_CAPACITACIONES!A:L,12)</f>
        <v>7</v>
      </c>
      <c r="Q2394" s="3">
        <f t="shared" si="37"/>
        <v>1</v>
      </c>
    </row>
    <row r="2395" spans="1:17" ht="34.5" customHeight="1" x14ac:dyDescent="0.25">
      <c r="A2395" s="29">
        <v>117</v>
      </c>
      <c r="B2395" s="4" t="str">
        <f>+VLOOKUP($A2395,DATOS_CAPACITACIONES!A:B,2,0)</f>
        <v>Sanidad</v>
      </c>
      <c r="C2395" s="4" t="str">
        <f>+VLOOKUP($A2395,DATOS_CAPACITACIONES!A:C,3,0)</f>
        <v xml:space="preserve">Recolección de Brocilisis </v>
      </c>
      <c r="D2395" s="4">
        <f>+VLOOKUP($A2395,DATOS_CAPACITACIONES!A:D,4,0)</f>
        <v>0</v>
      </c>
      <c r="E2395" s="4" t="str">
        <f>+VLOOKUP($A2395,DATOS_CAPACITACIONES!A:E,5,0)</f>
        <v>Omar Rivera</v>
      </c>
      <c r="F2395" s="4" t="str">
        <f>+VLOOKUP($A2395,DATOS_CAPACITACIONES!A:F,6,0)</f>
        <v>Omar Rivera</v>
      </c>
      <c r="G2395" s="4" t="str">
        <f>+VLOOKUP($A2395,DATOS_CAPACITACIONES!A:G,7,0)</f>
        <v>Finca Bocas de Guayuriba</v>
      </c>
      <c r="H2395" s="5">
        <f>+VLOOKUP($A2395,DATOS_CAPACITACIONES!A:H,8,0)</f>
        <v>44340</v>
      </c>
      <c r="I2395" s="4">
        <f>+VLOOKUP($A2395,DATOS_CAPACITACIONES!A:I,9,0)</f>
        <v>30</v>
      </c>
      <c r="J2395" s="29">
        <v>1121832436</v>
      </c>
      <c r="K2395" s="4">
        <f>+VLOOKUP($J2395,DATOS_PERSONAL!B:C,2,0)</f>
        <v>1537</v>
      </c>
      <c r="L2395" s="4" t="str">
        <f>+VLOOKUP($J2395,DATOS_PERSONAL!B:D,3,0)</f>
        <v>DEICY MARIA</v>
      </c>
      <c r="M2395" s="4" t="str">
        <f>+VLOOKUP($J2395,DATOS_PERSONAL!B:E,4,0)</f>
        <v>MERCHAN HERNANDEZ</v>
      </c>
      <c r="N2395" s="4" t="str">
        <f>+VLOOKUP($J2395,DATOS_PERSONAL!B:F,5,0)</f>
        <v>OROBERLÍN S.A.S.</v>
      </c>
      <c r="O2395" s="4">
        <f>+VLOOKUP($A2395,DATOS_CAPACITACIONES!A:N,11)</f>
        <v>7</v>
      </c>
      <c r="P2395" s="4">
        <f>+VLOOKUP($A2395,DATOS_CAPACITACIONES!A:L,12)</f>
        <v>7</v>
      </c>
      <c r="Q2395" s="3">
        <f t="shared" si="37"/>
        <v>1</v>
      </c>
    </row>
    <row r="2396" spans="1:17" ht="34.5" customHeight="1" x14ac:dyDescent="0.25">
      <c r="A2396" s="29">
        <v>117</v>
      </c>
      <c r="B2396" s="4" t="str">
        <f>+VLOOKUP($A2396,DATOS_CAPACITACIONES!A:B,2,0)</f>
        <v>Sanidad</v>
      </c>
      <c r="C2396" s="4" t="str">
        <f>+VLOOKUP($A2396,DATOS_CAPACITACIONES!A:C,3,0)</f>
        <v xml:space="preserve">Recolección de Brocilisis </v>
      </c>
      <c r="D2396" s="4">
        <f>+VLOOKUP($A2396,DATOS_CAPACITACIONES!A:D,4,0)</f>
        <v>0</v>
      </c>
      <c r="E2396" s="4" t="str">
        <f>+VLOOKUP($A2396,DATOS_CAPACITACIONES!A:E,5,0)</f>
        <v>Omar Rivera</v>
      </c>
      <c r="F2396" s="4" t="str">
        <f>+VLOOKUP($A2396,DATOS_CAPACITACIONES!A:F,6,0)</f>
        <v>Omar Rivera</v>
      </c>
      <c r="G2396" s="4" t="str">
        <f>+VLOOKUP($A2396,DATOS_CAPACITACIONES!A:G,7,0)</f>
        <v>Finca Bocas de Guayuriba</v>
      </c>
      <c r="H2396" s="5">
        <f>+VLOOKUP($A2396,DATOS_CAPACITACIONES!A:H,8,0)</f>
        <v>44340</v>
      </c>
      <c r="I2396" s="4">
        <f>+VLOOKUP($A2396,DATOS_CAPACITACIONES!A:I,9,0)</f>
        <v>30</v>
      </c>
      <c r="J2396" s="29">
        <v>1006697383</v>
      </c>
      <c r="K2396" s="4">
        <f>+VLOOKUP($J2396,DATOS_PERSONAL!B:C,2,0)</f>
        <v>1535</v>
      </c>
      <c r="L2396" s="4" t="str">
        <f>+VLOOKUP($J2396,DATOS_PERSONAL!B:D,3,0)</f>
        <v>DIANA SOFIA</v>
      </c>
      <c r="M2396" s="4" t="str">
        <f>+VLOOKUP($J2396,DATOS_PERSONAL!B:E,4,0)</f>
        <v xml:space="preserve">BLANCO ANDRADE </v>
      </c>
      <c r="N2396" s="4" t="str">
        <f>+VLOOKUP($J2396,DATOS_PERSONAL!B:F,5,0)</f>
        <v>OROBERLÍN S.A.S.</v>
      </c>
      <c r="O2396" s="4">
        <f>+VLOOKUP($A2396,DATOS_CAPACITACIONES!A:N,11)</f>
        <v>7</v>
      </c>
      <c r="P2396" s="4">
        <f>+VLOOKUP($A2396,DATOS_CAPACITACIONES!A:L,12)</f>
        <v>7</v>
      </c>
      <c r="Q2396" s="3">
        <f t="shared" si="37"/>
        <v>1</v>
      </c>
    </row>
    <row r="2397" spans="1:17" ht="34.5" customHeight="1" x14ac:dyDescent="0.25">
      <c r="A2397" s="29">
        <v>117</v>
      </c>
      <c r="B2397" s="4" t="str">
        <f>+VLOOKUP($A2397,DATOS_CAPACITACIONES!A:B,2,0)</f>
        <v>Sanidad</v>
      </c>
      <c r="C2397" s="4" t="str">
        <f>+VLOOKUP($A2397,DATOS_CAPACITACIONES!A:C,3,0)</f>
        <v xml:space="preserve">Recolección de Brocilisis </v>
      </c>
      <c r="D2397" s="4">
        <f>+VLOOKUP($A2397,DATOS_CAPACITACIONES!A:D,4,0)</f>
        <v>0</v>
      </c>
      <c r="E2397" s="4" t="str">
        <f>+VLOOKUP($A2397,DATOS_CAPACITACIONES!A:E,5,0)</f>
        <v>Omar Rivera</v>
      </c>
      <c r="F2397" s="4" t="str">
        <f>+VLOOKUP($A2397,DATOS_CAPACITACIONES!A:F,6,0)</f>
        <v>Omar Rivera</v>
      </c>
      <c r="G2397" s="4" t="str">
        <f>+VLOOKUP($A2397,DATOS_CAPACITACIONES!A:G,7,0)</f>
        <v>Finca Bocas de Guayuriba</v>
      </c>
      <c r="H2397" s="5">
        <f>+VLOOKUP($A2397,DATOS_CAPACITACIONES!A:H,8,0)</f>
        <v>44340</v>
      </c>
      <c r="I2397" s="4">
        <f>+VLOOKUP($A2397,DATOS_CAPACITACIONES!A:I,9,0)</f>
        <v>30</v>
      </c>
      <c r="J2397" s="29">
        <v>1121910483</v>
      </c>
      <c r="K2397" s="4">
        <f>+VLOOKUP($J2397,DATOS_PERSONAL!B:C,2,0)</f>
        <v>1538</v>
      </c>
      <c r="L2397" s="4" t="str">
        <f>+VLOOKUP($J2397,DATOS_PERSONAL!B:D,3,0)</f>
        <v>ADRIANA</v>
      </c>
      <c r="M2397" s="4" t="str">
        <f>+VLOOKUP($J2397,DATOS_PERSONAL!B:E,4,0)</f>
        <v xml:space="preserve">JARAMILLO OVALLE </v>
      </c>
      <c r="N2397" s="4" t="str">
        <f>+VLOOKUP($J2397,DATOS_PERSONAL!B:F,5,0)</f>
        <v>OROBERLÍN S.A.S.</v>
      </c>
      <c r="O2397" s="4">
        <f>+VLOOKUP($A2397,DATOS_CAPACITACIONES!A:N,11)</f>
        <v>7</v>
      </c>
      <c r="P2397" s="4">
        <f>+VLOOKUP($A2397,DATOS_CAPACITACIONES!A:L,12)</f>
        <v>7</v>
      </c>
      <c r="Q2397" s="3">
        <f t="shared" si="37"/>
        <v>1</v>
      </c>
    </row>
    <row r="2398" spans="1:17" ht="34.5" customHeight="1" x14ac:dyDescent="0.25">
      <c r="A2398" s="29">
        <v>118</v>
      </c>
      <c r="B2398" s="4" t="str">
        <f>+VLOOKUP($A2398,DATOS_CAPACITACIONES!A:B,2,0)</f>
        <v>Cosecha</v>
      </c>
      <c r="C2398" s="4" t="str">
        <f>+VLOOKUP($A2398,DATOS_CAPACITACIONES!A:C,3,0)</f>
        <v>Entrega deficha tecnica de poda y encalle</v>
      </c>
      <c r="D2398" s="4">
        <f>+VLOOKUP($A2398,DATOS_CAPACITACIONES!A:D,4,0)</f>
        <v>0</v>
      </c>
      <c r="E2398" s="4" t="str">
        <f>+VLOOKUP($A2398,DATOS_CAPACITACIONES!A:E,5,0)</f>
        <v>Gedman Hernandez</v>
      </c>
      <c r="F2398" s="4" t="str">
        <f>+VLOOKUP($A2398,DATOS_CAPACITACIONES!A:F,6,0)</f>
        <v>Gedman Hernandez</v>
      </c>
      <c r="G2398" s="4" t="str">
        <f>+VLOOKUP($A2398,DATOS_CAPACITACIONES!A:G,7,0)</f>
        <v>Finca El Pilar</v>
      </c>
      <c r="H2398" s="5">
        <f>+VLOOKUP($A2398,DATOS_CAPACITACIONES!A:H,8,0)</f>
        <v>44341</v>
      </c>
      <c r="I2398" s="4">
        <f>+VLOOKUP($A2398,DATOS_CAPACITACIONES!A:I,9,0)</f>
        <v>15</v>
      </c>
      <c r="J2398" s="29">
        <v>1123116129</v>
      </c>
      <c r="K2398" s="4">
        <f>+VLOOKUP($J2398,DATOS_PERSONAL!B:C,2,0)</f>
        <v>1090</v>
      </c>
      <c r="L2398" s="4" t="str">
        <f>+VLOOKUP($J2398,DATOS_PERSONAL!B:D,3,0)</f>
        <v>JUAN ESTEBAN</v>
      </c>
      <c r="M2398" s="4" t="str">
        <f>+VLOOKUP($J2398,DATOS_PERSONAL!B:E,4,0)</f>
        <v xml:space="preserve">ORTIZ </v>
      </c>
      <c r="N2398" s="4" t="str">
        <f>+VLOOKUP($J2398,DATOS_PERSONAL!B:F,5,0)</f>
        <v>OROBERLÍN S.A.S.</v>
      </c>
      <c r="O2398" s="4">
        <f>+VLOOKUP($A2398,DATOS_CAPACITACIONES!A:N,11)</f>
        <v>1</v>
      </c>
      <c r="P2398" s="4">
        <f>+VLOOKUP($A2398,DATOS_CAPACITACIONES!A:L,12)</f>
        <v>1</v>
      </c>
      <c r="Q2398" s="3">
        <f t="shared" si="37"/>
        <v>1</v>
      </c>
    </row>
    <row r="2399" spans="1:17" ht="34.5" customHeight="1" x14ac:dyDescent="0.25">
      <c r="A2399" s="29">
        <v>119</v>
      </c>
      <c r="B2399" s="4" t="str">
        <f>+VLOOKUP($A2399,DATOS_CAPACITACIONES!A:B,2,0)</f>
        <v>Cosecha</v>
      </c>
      <c r="C2399" s="4" t="str">
        <f>+VLOOKUP($A2399,DATOS_CAPACITACIONES!A:C,3,0)</f>
        <v>Entrega de fihca tecnica de fertilización</v>
      </c>
      <c r="D2399" s="4">
        <f>+VLOOKUP($A2399,DATOS_CAPACITACIONES!A:D,4,0)</f>
        <v>0</v>
      </c>
      <c r="E2399" s="4" t="str">
        <f>+VLOOKUP($A2399,DATOS_CAPACITACIONES!A:E,5,0)</f>
        <v>Gedman Hernandez</v>
      </c>
      <c r="F2399" s="4" t="str">
        <f>+VLOOKUP($A2399,DATOS_CAPACITACIONES!A:F,6,0)</f>
        <v>Gedman Hernandez</v>
      </c>
      <c r="G2399" s="4" t="str">
        <f>+VLOOKUP($A2399,DATOS_CAPACITACIONES!A:G,7,0)</f>
        <v xml:space="preserve">Finca El Pilar </v>
      </c>
      <c r="H2399" s="5">
        <f>+VLOOKUP($A2399,DATOS_CAPACITACIONES!A:H,8,0)</f>
        <v>44347</v>
      </c>
      <c r="I2399" s="4">
        <f>+VLOOKUP($A2399,DATOS_CAPACITACIONES!A:I,9,0)</f>
        <v>15</v>
      </c>
      <c r="J2399" s="29">
        <v>25331999</v>
      </c>
      <c r="K2399" s="4">
        <f>+VLOOKUP($J2399,DATOS_PERSONAL!B:C,2,0)</f>
        <v>1121</v>
      </c>
      <c r="L2399" s="4" t="str">
        <f>+VLOOKUP($J2399,DATOS_PERSONAL!B:D,3,0)</f>
        <v xml:space="preserve">VICKY JIMENA </v>
      </c>
      <c r="M2399" s="4" t="str">
        <f>+VLOOKUP($J2399,DATOS_PERSONAL!B:E,4,0)</f>
        <v xml:space="preserve">SANDOVAL GOLU </v>
      </c>
      <c r="N2399" s="4" t="str">
        <f>+VLOOKUP($J2399,DATOS_PERSONAL!B:F,5,0)</f>
        <v>OROBERLÍN S.A.S.</v>
      </c>
      <c r="O2399" s="4">
        <f>+VLOOKUP($A2399,DATOS_CAPACITACIONES!A:N,11)</f>
        <v>2</v>
      </c>
      <c r="P2399" s="4">
        <f>+VLOOKUP($A2399,DATOS_CAPACITACIONES!A:L,12)</f>
        <v>2</v>
      </c>
      <c r="Q2399" s="3">
        <f t="shared" si="37"/>
        <v>1</v>
      </c>
    </row>
    <row r="2400" spans="1:17" ht="34.5" customHeight="1" x14ac:dyDescent="0.25">
      <c r="A2400" s="29">
        <v>119</v>
      </c>
      <c r="B2400" s="4" t="str">
        <f>+VLOOKUP($A2400,DATOS_CAPACITACIONES!A:B,2,0)</f>
        <v>Cosecha</v>
      </c>
      <c r="C2400" s="4" t="str">
        <f>+VLOOKUP($A2400,DATOS_CAPACITACIONES!A:C,3,0)</f>
        <v>Entrega de fihca tecnica de fertilización</v>
      </c>
      <c r="D2400" s="4">
        <f>+VLOOKUP($A2400,DATOS_CAPACITACIONES!A:D,4,0)</f>
        <v>0</v>
      </c>
      <c r="E2400" s="4" t="str">
        <f>+VLOOKUP($A2400,DATOS_CAPACITACIONES!A:E,5,0)</f>
        <v>Gedman Hernandez</v>
      </c>
      <c r="F2400" s="4" t="str">
        <f>+VLOOKUP($A2400,DATOS_CAPACITACIONES!A:F,6,0)</f>
        <v>Gedman Hernandez</v>
      </c>
      <c r="G2400" s="4" t="str">
        <f>+VLOOKUP($A2400,DATOS_CAPACITACIONES!A:G,7,0)</f>
        <v xml:space="preserve">Finca El Pilar </v>
      </c>
      <c r="H2400" s="5">
        <f>+VLOOKUP($A2400,DATOS_CAPACITACIONES!A:H,8,0)</f>
        <v>44347</v>
      </c>
      <c r="I2400" s="4">
        <f>+VLOOKUP($A2400,DATOS_CAPACITACIONES!A:I,9,0)</f>
        <v>15</v>
      </c>
      <c r="J2400" s="29">
        <v>1123114657</v>
      </c>
      <c r="K2400" s="4">
        <f>+VLOOKUP($J2400,DATOS_PERSONAL!B:C,2,0)</f>
        <v>1456</v>
      </c>
      <c r="L2400" s="4" t="str">
        <f>+VLOOKUP($J2400,DATOS_PERSONAL!B:D,3,0)</f>
        <v xml:space="preserve"> SIGUIFREDO</v>
      </c>
      <c r="M2400" s="4" t="str">
        <f>+VLOOKUP($J2400,DATOS_PERSONAL!B:E,4,0)</f>
        <v>ROBAYO JIMENEZ</v>
      </c>
      <c r="N2400" s="4" t="str">
        <f>+VLOOKUP($J2400,DATOS_PERSONAL!B:F,5,0)</f>
        <v>OROBERLÍN S.A.S.</v>
      </c>
      <c r="O2400" s="4">
        <f>+VLOOKUP($A2400,DATOS_CAPACITACIONES!A:N,11)</f>
        <v>2</v>
      </c>
      <c r="P2400" s="4">
        <f>+VLOOKUP($A2400,DATOS_CAPACITACIONES!A:L,12)</f>
        <v>2</v>
      </c>
      <c r="Q2400" s="3">
        <f t="shared" si="37"/>
        <v>1</v>
      </c>
    </row>
    <row r="2401" spans="1:17" ht="34.5" customHeight="1" x14ac:dyDescent="0.25">
      <c r="A2401" s="29">
        <v>120</v>
      </c>
      <c r="B2401" s="4" t="str">
        <f>+VLOOKUP($A2401,DATOS_CAPACITACIONES!A:B,2,0)</f>
        <v>Cosecha</v>
      </c>
      <c r="C2401" s="4" t="str">
        <f>+VLOOKUP($A2401,DATOS_CAPACITACIONES!A:C,3,0)</f>
        <v xml:space="preserve">Reinducción y entrega de ficha tecnica de cosecha </v>
      </c>
      <c r="D2401" s="4">
        <f>+VLOOKUP($A2401,DATOS_CAPACITACIONES!A:D,4,0)</f>
        <v>0</v>
      </c>
      <c r="E2401" s="4" t="str">
        <f>+VLOOKUP($A2401,DATOS_CAPACITACIONES!A:E,5,0)</f>
        <v>Gedman Hernandez</v>
      </c>
      <c r="F2401" s="4" t="str">
        <f>+VLOOKUP($A2401,DATOS_CAPACITACIONES!A:F,6,0)</f>
        <v>Gedman Hernandez</v>
      </c>
      <c r="G2401" s="4" t="str">
        <f>+VLOOKUP($A2401,DATOS_CAPACITACIONES!A:G,7,0)</f>
        <v xml:space="preserve">Finca El Pilar </v>
      </c>
      <c r="H2401" s="5">
        <f>+VLOOKUP($A2401,DATOS_CAPACITACIONES!A:H,8,0)</f>
        <v>44363</v>
      </c>
      <c r="I2401" s="4">
        <f>+VLOOKUP($A2401,DATOS_CAPACITACIONES!A:I,9,0)</f>
        <v>15</v>
      </c>
      <c r="J2401" s="29">
        <v>1123114283</v>
      </c>
      <c r="K2401" s="4">
        <f>+VLOOKUP($J2401,DATOS_PERSONAL!B:C,2,0)</f>
        <v>1017</v>
      </c>
      <c r="L2401" s="4" t="str">
        <f>+VLOOKUP($J2401,DATOS_PERSONAL!B:D,3,0)</f>
        <v xml:space="preserve"> RODRIGO JOSE</v>
      </c>
      <c r="M2401" s="4" t="str">
        <f>+VLOOKUP($J2401,DATOS_PERSONAL!B:E,4,0)</f>
        <v>ROA CASTILLO</v>
      </c>
      <c r="N2401" s="4" t="str">
        <f>+VLOOKUP($J2401,DATOS_PERSONAL!B:F,5,0)</f>
        <v>OROBERLÍN S.A.S.</v>
      </c>
      <c r="O2401" s="4">
        <f>+VLOOKUP($A2401,DATOS_CAPACITACIONES!A:N,11)</f>
        <v>6</v>
      </c>
      <c r="P2401" s="4">
        <f>+VLOOKUP($A2401,DATOS_CAPACITACIONES!A:L,12)</f>
        <v>6</v>
      </c>
      <c r="Q2401" s="3">
        <f t="shared" si="37"/>
        <v>1</v>
      </c>
    </row>
    <row r="2402" spans="1:17" ht="34.5" customHeight="1" x14ac:dyDescent="0.25">
      <c r="A2402" s="29">
        <v>120</v>
      </c>
      <c r="B2402" s="4" t="str">
        <f>+VLOOKUP($A2402,DATOS_CAPACITACIONES!A:B,2,0)</f>
        <v>Cosecha</v>
      </c>
      <c r="C2402" s="4" t="str">
        <f>+VLOOKUP($A2402,DATOS_CAPACITACIONES!A:C,3,0)</f>
        <v xml:space="preserve">Reinducción y entrega de ficha tecnica de cosecha </v>
      </c>
      <c r="D2402" s="4">
        <f>+VLOOKUP($A2402,DATOS_CAPACITACIONES!A:D,4,0)</f>
        <v>0</v>
      </c>
      <c r="E2402" s="4" t="str">
        <f>+VLOOKUP($A2402,DATOS_CAPACITACIONES!A:E,5,0)</f>
        <v>Gedman Hernandez</v>
      </c>
      <c r="F2402" s="4" t="str">
        <f>+VLOOKUP($A2402,DATOS_CAPACITACIONES!A:F,6,0)</f>
        <v>Gedman Hernandez</v>
      </c>
      <c r="G2402" s="4" t="str">
        <f>+VLOOKUP($A2402,DATOS_CAPACITACIONES!A:G,7,0)</f>
        <v xml:space="preserve">Finca El Pilar </v>
      </c>
      <c r="H2402" s="5">
        <f>+VLOOKUP($A2402,DATOS_CAPACITACIONES!A:H,8,0)</f>
        <v>44363</v>
      </c>
      <c r="I2402" s="4">
        <f>+VLOOKUP($A2402,DATOS_CAPACITACIONES!A:I,9,0)</f>
        <v>15</v>
      </c>
      <c r="J2402" s="29">
        <v>1123116287</v>
      </c>
      <c r="K2402" s="4">
        <f>+VLOOKUP($J2402,DATOS_PERSONAL!B:C,2,0)</f>
        <v>1358</v>
      </c>
      <c r="L2402" s="4" t="str">
        <f>+VLOOKUP($J2402,DATOS_PERSONAL!B:D,3,0)</f>
        <v>IVAN JAVIER</v>
      </c>
      <c r="M2402" s="4" t="str">
        <f>+VLOOKUP($J2402,DATOS_PERSONAL!B:E,4,0)</f>
        <v xml:space="preserve">NARVAEZ HERNANDEZ </v>
      </c>
      <c r="N2402" s="4" t="str">
        <f>+VLOOKUP($J2402,DATOS_PERSONAL!B:F,5,0)</f>
        <v>OROBERLÍN S.A.S.</v>
      </c>
      <c r="O2402" s="4">
        <f>+VLOOKUP($A2402,DATOS_CAPACITACIONES!A:N,11)</f>
        <v>6</v>
      </c>
      <c r="P2402" s="4">
        <f>+VLOOKUP($A2402,DATOS_CAPACITACIONES!A:L,12)</f>
        <v>6</v>
      </c>
      <c r="Q2402" s="3">
        <f t="shared" si="37"/>
        <v>1</v>
      </c>
    </row>
    <row r="2403" spans="1:17" ht="34.5" customHeight="1" x14ac:dyDescent="0.25">
      <c r="A2403" s="29">
        <v>120</v>
      </c>
      <c r="B2403" s="4" t="str">
        <f>+VLOOKUP($A2403,DATOS_CAPACITACIONES!A:B,2,0)</f>
        <v>Cosecha</v>
      </c>
      <c r="C2403" s="4" t="str">
        <f>+VLOOKUP($A2403,DATOS_CAPACITACIONES!A:C,3,0)</f>
        <v xml:space="preserve">Reinducción y entrega de ficha tecnica de cosecha </v>
      </c>
      <c r="D2403" s="4">
        <f>+VLOOKUP($A2403,DATOS_CAPACITACIONES!A:D,4,0)</f>
        <v>0</v>
      </c>
      <c r="E2403" s="4" t="str">
        <f>+VLOOKUP($A2403,DATOS_CAPACITACIONES!A:E,5,0)</f>
        <v>Gedman Hernandez</v>
      </c>
      <c r="F2403" s="4" t="str">
        <f>+VLOOKUP($A2403,DATOS_CAPACITACIONES!A:F,6,0)</f>
        <v>Gedman Hernandez</v>
      </c>
      <c r="G2403" s="4" t="str">
        <f>+VLOOKUP($A2403,DATOS_CAPACITACIONES!A:G,7,0)</f>
        <v xml:space="preserve">Finca El Pilar </v>
      </c>
      <c r="H2403" s="5">
        <f>+VLOOKUP($A2403,DATOS_CAPACITACIONES!A:H,8,0)</f>
        <v>44363</v>
      </c>
      <c r="I2403" s="4">
        <f>+VLOOKUP($A2403,DATOS_CAPACITACIONES!A:I,9,0)</f>
        <v>15</v>
      </c>
      <c r="J2403" s="29">
        <v>1123116500</v>
      </c>
      <c r="K2403" s="4">
        <f>+VLOOKUP($J2403,DATOS_PERSONAL!B:C,2,0)</f>
        <v>1461</v>
      </c>
      <c r="L2403" s="4" t="str">
        <f>+VLOOKUP($J2403,DATOS_PERSONAL!B:D,3,0)</f>
        <v>ALEXIS JAIR</v>
      </c>
      <c r="M2403" s="4" t="str">
        <f>+VLOOKUP($J2403,DATOS_PERSONAL!B:E,4,0)</f>
        <v xml:space="preserve">VANEGAS VILLALOBOS </v>
      </c>
      <c r="N2403" s="4" t="str">
        <f>+VLOOKUP($J2403,DATOS_PERSONAL!B:F,5,0)</f>
        <v>OROBERLÍN S.A.S.</v>
      </c>
      <c r="O2403" s="4">
        <f>+VLOOKUP($A2403,DATOS_CAPACITACIONES!A:N,11)</f>
        <v>6</v>
      </c>
      <c r="P2403" s="4">
        <f>+VLOOKUP($A2403,DATOS_CAPACITACIONES!A:L,12)</f>
        <v>6</v>
      </c>
      <c r="Q2403" s="3">
        <f t="shared" si="37"/>
        <v>1</v>
      </c>
    </row>
    <row r="2404" spans="1:17" ht="34.5" customHeight="1" x14ac:dyDescent="0.25">
      <c r="A2404" s="29">
        <v>120</v>
      </c>
      <c r="B2404" s="4" t="str">
        <f>+VLOOKUP($A2404,DATOS_CAPACITACIONES!A:B,2,0)</f>
        <v>Cosecha</v>
      </c>
      <c r="C2404" s="4" t="str">
        <f>+VLOOKUP($A2404,DATOS_CAPACITACIONES!A:C,3,0)</f>
        <v xml:space="preserve">Reinducción y entrega de ficha tecnica de cosecha </v>
      </c>
      <c r="D2404" s="4">
        <f>+VLOOKUP($A2404,DATOS_CAPACITACIONES!A:D,4,0)</f>
        <v>0</v>
      </c>
      <c r="E2404" s="4" t="str">
        <f>+VLOOKUP($A2404,DATOS_CAPACITACIONES!A:E,5,0)</f>
        <v>Gedman Hernandez</v>
      </c>
      <c r="F2404" s="4" t="str">
        <f>+VLOOKUP($A2404,DATOS_CAPACITACIONES!A:F,6,0)</f>
        <v>Gedman Hernandez</v>
      </c>
      <c r="G2404" s="4" t="str">
        <f>+VLOOKUP($A2404,DATOS_CAPACITACIONES!A:G,7,0)</f>
        <v xml:space="preserve">Finca El Pilar </v>
      </c>
      <c r="H2404" s="5">
        <f>+VLOOKUP($A2404,DATOS_CAPACITACIONES!A:H,8,0)</f>
        <v>44363</v>
      </c>
      <c r="I2404" s="4">
        <f>+VLOOKUP($A2404,DATOS_CAPACITACIONES!A:I,9,0)</f>
        <v>15</v>
      </c>
      <c r="J2404" s="29">
        <v>1233889891</v>
      </c>
      <c r="K2404" s="4">
        <f>+VLOOKUP($J2404,DATOS_PERSONAL!B:C,2,0)</f>
        <v>1541</v>
      </c>
      <c r="L2404" s="4" t="str">
        <f>+VLOOKUP($J2404,DATOS_PERSONAL!B:D,3,0)</f>
        <v>WILSON FERNANDO</v>
      </c>
      <c r="M2404" s="4" t="str">
        <f>+VLOOKUP($J2404,DATOS_PERSONAL!B:E,4,0)</f>
        <v>PARRA ESCOBAR</v>
      </c>
      <c r="N2404" s="4" t="str">
        <f>+VLOOKUP($J2404,DATOS_PERSONAL!B:F,5,0)</f>
        <v>OROBERLÍN S.A.S.</v>
      </c>
      <c r="O2404" s="4">
        <f>+VLOOKUP($A2404,DATOS_CAPACITACIONES!A:N,11)</f>
        <v>6</v>
      </c>
      <c r="P2404" s="4">
        <f>+VLOOKUP($A2404,DATOS_CAPACITACIONES!A:L,12)</f>
        <v>6</v>
      </c>
      <c r="Q2404" s="3">
        <f t="shared" si="37"/>
        <v>1</v>
      </c>
    </row>
    <row r="2405" spans="1:17" ht="34.5" customHeight="1" x14ac:dyDescent="0.25">
      <c r="A2405" s="29">
        <v>120</v>
      </c>
      <c r="B2405" s="4" t="str">
        <f>+VLOOKUP($A2405,DATOS_CAPACITACIONES!A:B,2,0)</f>
        <v>Cosecha</v>
      </c>
      <c r="C2405" s="4" t="str">
        <f>+VLOOKUP($A2405,DATOS_CAPACITACIONES!A:C,3,0)</f>
        <v xml:space="preserve">Reinducción y entrega de ficha tecnica de cosecha </v>
      </c>
      <c r="D2405" s="4">
        <f>+VLOOKUP($A2405,DATOS_CAPACITACIONES!A:D,4,0)</f>
        <v>0</v>
      </c>
      <c r="E2405" s="4" t="str">
        <f>+VLOOKUP($A2405,DATOS_CAPACITACIONES!A:E,5,0)</f>
        <v>Gedman Hernandez</v>
      </c>
      <c r="F2405" s="4" t="str">
        <f>+VLOOKUP($A2405,DATOS_CAPACITACIONES!A:F,6,0)</f>
        <v>Gedman Hernandez</v>
      </c>
      <c r="G2405" s="4" t="str">
        <f>+VLOOKUP($A2405,DATOS_CAPACITACIONES!A:G,7,0)</f>
        <v xml:space="preserve">Finca El Pilar </v>
      </c>
      <c r="H2405" s="5">
        <f>+VLOOKUP($A2405,DATOS_CAPACITACIONES!A:H,8,0)</f>
        <v>44363</v>
      </c>
      <c r="I2405" s="4">
        <f>+VLOOKUP($A2405,DATOS_CAPACITACIONES!A:I,9,0)</f>
        <v>15</v>
      </c>
      <c r="J2405" s="29">
        <v>1006658683</v>
      </c>
      <c r="K2405" s="4">
        <f>+VLOOKUP($J2405,DATOS_PERSONAL!B:C,2,0)</f>
        <v>1509</v>
      </c>
      <c r="L2405" s="4" t="str">
        <f>+VLOOKUP($J2405,DATOS_PERSONAL!B:D,3,0)</f>
        <v>BRAYAN DAVID</v>
      </c>
      <c r="M2405" s="4" t="str">
        <f>+VLOOKUP($J2405,DATOS_PERSONAL!B:E,4,0)</f>
        <v xml:space="preserve">ROA OCHOA </v>
      </c>
      <c r="N2405" s="4" t="str">
        <f>+VLOOKUP($J2405,DATOS_PERSONAL!B:F,5,0)</f>
        <v>OROBERLÍN S.A.S.</v>
      </c>
      <c r="O2405" s="4">
        <f>+VLOOKUP($A2405,DATOS_CAPACITACIONES!A:N,11)</f>
        <v>6</v>
      </c>
      <c r="P2405" s="4">
        <f>+VLOOKUP($A2405,DATOS_CAPACITACIONES!A:L,12)</f>
        <v>6</v>
      </c>
      <c r="Q2405" s="3">
        <f t="shared" si="37"/>
        <v>1</v>
      </c>
    </row>
    <row r="2406" spans="1:17" ht="34.5" customHeight="1" x14ac:dyDescent="0.25">
      <c r="A2406" s="29">
        <v>120</v>
      </c>
      <c r="B2406" s="4" t="str">
        <f>+VLOOKUP($A2406,DATOS_CAPACITACIONES!A:B,2,0)</f>
        <v>Cosecha</v>
      </c>
      <c r="C2406" s="4" t="str">
        <f>+VLOOKUP($A2406,DATOS_CAPACITACIONES!A:C,3,0)</f>
        <v xml:space="preserve">Reinducción y entrega de ficha tecnica de cosecha </v>
      </c>
      <c r="D2406" s="4">
        <f>+VLOOKUP($A2406,DATOS_CAPACITACIONES!A:D,4,0)</f>
        <v>0</v>
      </c>
      <c r="E2406" s="4" t="str">
        <f>+VLOOKUP($A2406,DATOS_CAPACITACIONES!A:E,5,0)</f>
        <v>Gedman Hernandez</v>
      </c>
      <c r="F2406" s="4" t="str">
        <f>+VLOOKUP($A2406,DATOS_CAPACITACIONES!A:F,6,0)</f>
        <v>Gedman Hernandez</v>
      </c>
      <c r="G2406" s="4" t="str">
        <f>+VLOOKUP($A2406,DATOS_CAPACITACIONES!A:G,7,0)</f>
        <v xml:space="preserve">Finca El Pilar </v>
      </c>
      <c r="H2406" s="5">
        <f>+VLOOKUP($A2406,DATOS_CAPACITACIONES!A:H,8,0)</f>
        <v>44363</v>
      </c>
      <c r="I2406" s="4">
        <f>+VLOOKUP($A2406,DATOS_CAPACITACIONES!A:I,9,0)</f>
        <v>15</v>
      </c>
      <c r="J2406" s="29">
        <v>1123115732</v>
      </c>
      <c r="K2406" s="4">
        <f>+VLOOKUP($J2406,DATOS_PERSONAL!B:C,2,0)</f>
        <v>1520</v>
      </c>
      <c r="L2406" s="4" t="str">
        <f>+VLOOKUP($J2406,DATOS_PERSONAL!B:D,3,0)</f>
        <v xml:space="preserve"> OVIDIO</v>
      </c>
      <c r="M2406" s="4" t="str">
        <f>+VLOOKUP($J2406,DATOS_PERSONAL!B:E,4,0)</f>
        <v>MURCIA JOJOA</v>
      </c>
      <c r="N2406" s="4" t="str">
        <f>+VLOOKUP($J2406,DATOS_PERSONAL!B:F,5,0)</f>
        <v>OROBERLÍN S.A.S.</v>
      </c>
      <c r="O2406" s="4">
        <f>+VLOOKUP($A2406,DATOS_CAPACITACIONES!A:N,11)</f>
        <v>6</v>
      </c>
      <c r="P2406" s="4">
        <f>+VLOOKUP($A2406,DATOS_CAPACITACIONES!A:L,12)</f>
        <v>6</v>
      </c>
      <c r="Q2406" s="3">
        <f t="shared" si="37"/>
        <v>1</v>
      </c>
    </row>
    <row r="2407" spans="1:17" ht="34.5" customHeight="1" x14ac:dyDescent="0.25">
      <c r="A2407" s="29">
        <v>121</v>
      </c>
      <c r="B2407" s="4" t="str">
        <f>+VLOOKUP($A2407,DATOS_CAPACITACIONES!A:B,2,0)</f>
        <v>Cosecha</v>
      </c>
      <c r="C2407" s="4" t="str">
        <f>+VLOOKUP($A2407,DATOS_CAPACITACIONES!A:C,3,0)</f>
        <v>Entrega de ficha tecnica de arreglo de zonas</v>
      </c>
      <c r="D2407" s="4">
        <f>+VLOOKUP($A2407,DATOS_CAPACITACIONES!A:D,4,0)</f>
        <v>0</v>
      </c>
      <c r="E2407" s="4" t="str">
        <f>+VLOOKUP($A2407,DATOS_CAPACITACIONES!A:E,5,0)</f>
        <v>Gedman Hernandez</v>
      </c>
      <c r="F2407" s="4" t="str">
        <f>+VLOOKUP($A2407,DATOS_CAPACITACIONES!A:F,6,0)</f>
        <v>Gedman Hernandez</v>
      </c>
      <c r="G2407" s="4" t="str">
        <f>+VLOOKUP($A2407,DATOS_CAPACITACIONES!A:G,7,0)</f>
        <v xml:space="preserve">Finca El Pilar </v>
      </c>
      <c r="H2407" s="5">
        <f>+VLOOKUP($A2407,DATOS_CAPACITACIONES!A:H,8,0)</f>
        <v>44366</v>
      </c>
      <c r="I2407" s="4">
        <f>+VLOOKUP($A2407,DATOS_CAPACITACIONES!A:I,9,0)</f>
        <v>15</v>
      </c>
      <c r="J2407" s="29">
        <v>1121952333</v>
      </c>
      <c r="K2407" s="4">
        <f>+VLOOKUP($J2407,DATOS_PERSONAL!B:C,2,0)</f>
        <v>1480</v>
      </c>
      <c r="L2407" s="4" t="str">
        <f>+VLOOKUP($J2407,DATOS_PERSONAL!B:D,3,0)</f>
        <v>DANNY ALEJANDRA</v>
      </c>
      <c r="M2407" s="4" t="str">
        <f>+VLOOKUP($J2407,DATOS_PERSONAL!B:E,4,0)</f>
        <v xml:space="preserve">GONZALEZ </v>
      </c>
      <c r="N2407" s="4" t="str">
        <f>+VLOOKUP($J2407,DATOS_PERSONAL!B:F,5,0)</f>
        <v>OROBERLÍN S.A.S.</v>
      </c>
      <c r="O2407" s="4">
        <f>+VLOOKUP($A2407,DATOS_CAPACITACIONES!A:N,11)</f>
        <v>4</v>
      </c>
      <c r="P2407" s="4">
        <f>+VLOOKUP($A2407,DATOS_CAPACITACIONES!A:L,12)</f>
        <v>4</v>
      </c>
      <c r="Q2407" s="3">
        <f t="shared" si="37"/>
        <v>1</v>
      </c>
    </row>
    <row r="2408" spans="1:17" ht="34.5" customHeight="1" x14ac:dyDescent="0.25">
      <c r="A2408" s="29">
        <v>121</v>
      </c>
      <c r="B2408" s="4" t="str">
        <f>+VLOOKUP($A2408,DATOS_CAPACITACIONES!A:B,2,0)</f>
        <v>Cosecha</v>
      </c>
      <c r="C2408" s="4" t="str">
        <f>+VLOOKUP($A2408,DATOS_CAPACITACIONES!A:C,3,0)</f>
        <v>Entrega de ficha tecnica de arreglo de zonas</v>
      </c>
      <c r="D2408" s="4">
        <f>+VLOOKUP($A2408,DATOS_CAPACITACIONES!A:D,4,0)</f>
        <v>0</v>
      </c>
      <c r="E2408" s="4" t="str">
        <f>+VLOOKUP($A2408,DATOS_CAPACITACIONES!A:E,5,0)</f>
        <v>Gedman Hernandez</v>
      </c>
      <c r="F2408" s="4" t="str">
        <f>+VLOOKUP($A2408,DATOS_CAPACITACIONES!A:F,6,0)</f>
        <v>Gedman Hernandez</v>
      </c>
      <c r="G2408" s="4" t="str">
        <f>+VLOOKUP($A2408,DATOS_CAPACITACIONES!A:G,7,0)</f>
        <v xml:space="preserve">Finca El Pilar </v>
      </c>
      <c r="H2408" s="5">
        <f>+VLOOKUP($A2408,DATOS_CAPACITACIONES!A:H,8,0)</f>
        <v>44366</v>
      </c>
      <c r="I2408" s="4">
        <f>+VLOOKUP($A2408,DATOS_CAPACITACIONES!A:I,9,0)</f>
        <v>15</v>
      </c>
      <c r="J2408" s="29">
        <v>40411297</v>
      </c>
      <c r="K2408" s="4">
        <f>+VLOOKUP($J2408,DATOS_PERSONAL!B:C,2,0)</f>
        <v>1015</v>
      </c>
      <c r="L2408" s="4" t="str">
        <f>+VLOOKUP($J2408,DATOS_PERSONAL!B:D,3,0)</f>
        <v xml:space="preserve"> ANGELICA YOHANA</v>
      </c>
      <c r="M2408" s="4" t="str">
        <f>+VLOOKUP($J2408,DATOS_PERSONAL!B:E,4,0)</f>
        <v>RINCON</v>
      </c>
      <c r="N2408" s="4" t="str">
        <f>+VLOOKUP($J2408,DATOS_PERSONAL!B:F,5,0)</f>
        <v>OROBERLÍN S.A.S.</v>
      </c>
      <c r="O2408" s="4">
        <f>+VLOOKUP($A2408,DATOS_CAPACITACIONES!A:N,11)</f>
        <v>4</v>
      </c>
      <c r="P2408" s="4">
        <f>+VLOOKUP($A2408,DATOS_CAPACITACIONES!A:L,12)</f>
        <v>4</v>
      </c>
      <c r="Q2408" s="3">
        <f t="shared" ref="Q2408:Q2471" si="38">(P2408/O2408)</f>
        <v>1</v>
      </c>
    </row>
    <row r="2409" spans="1:17" ht="34.5" customHeight="1" x14ac:dyDescent="0.25">
      <c r="A2409" s="29">
        <v>121</v>
      </c>
      <c r="B2409" s="4" t="str">
        <f>+VLOOKUP($A2409,DATOS_CAPACITACIONES!A:B,2,0)</f>
        <v>Cosecha</v>
      </c>
      <c r="C2409" s="4" t="str">
        <f>+VLOOKUP($A2409,DATOS_CAPACITACIONES!A:C,3,0)</f>
        <v>Entrega de ficha tecnica de arreglo de zonas</v>
      </c>
      <c r="D2409" s="4">
        <f>+VLOOKUP($A2409,DATOS_CAPACITACIONES!A:D,4,0)</f>
        <v>0</v>
      </c>
      <c r="E2409" s="4" t="str">
        <f>+VLOOKUP($A2409,DATOS_CAPACITACIONES!A:E,5,0)</f>
        <v>Gedman Hernandez</v>
      </c>
      <c r="F2409" s="4" t="str">
        <f>+VLOOKUP($A2409,DATOS_CAPACITACIONES!A:F,6,0)</f>
        <v>Gedman Hernandez</v>
      </c>
      <c r="G2409" s="4" t="str">
        <f>+VLOOKUP($A2409,DATOS_CAPACITACIONES!A:G,7,0)</f>
        <v xml:space="preserve">Finca El Pilar </v>
      </c>
      <c r="H2409" s="5">
        <f>+VLOOKUP($A2409,DATOS_CAPACITACIONES!A:H,8,0)</f>
        <v>44366</v>
      </c>
      <c r="I2409" s="4">
        <f>+VLOOKUP($A2409,DATOS_CAPACITACIONES!A:I,9,0)</f>
        <v>15</v>
      </c>
      <c r="J2409" s="29">
        <v>1109411143</v>
      </c>
      <c r="K2409" s="4">
        <f>+VLOOKUP($J2409,DATOS_PERSONAL!B:C,2,0)</f>
        <v>1477</v>
      </c>
      <c r="L2409" s="4" t="str">
        <f>+VLOOKUP($J2409,DATOS_PERSONAL!B:D,3,0)</f>
        <v>YISSY FERNANDA</v>
      </c>
      <c r="M2409" s="4" t="str">
        <f>+VLOOKUP($J2409,DATOS_PERSONAL!B:E,4,0)</f>
        <v xml:space="preserve">CASTRO CESPEDES </v>
      </c>
      <c r="N2409" s="4" t="str">
        <f>+VLOOKUP($J2409,DATOS_PERSONAL!B:F,5,0)</f>
        <v>OROBERLÍN S.A.S.</v>
      </c>
      <c r="O2409" s="4">
        <f>+VLOOKUP($A2409,DATOS_CAPACITACIONES!A:N,11)</f>
        <v>4</v>
      </c>
      <c r="P2409" s="4">
        <f>+VLOOKUP($A2409,DATOS_CAPACITACIONES!A:L,12)</f>
        <v>4</v>
      </c>
      <c r="Q2409" s="3">
        <f t="shared" si="38"/>
        <v>1</v>
      </c>
    </row>
    <row r="2410" spans="1:17" ht="34.5" customHeight="1" x14ac:dyDescent="0.25">
      <c r="A2410" s="29">
        <v>121</v>
      </c>
      <c r="B2410" s="4" t="str">
        <f>+VLOOKUP($A2410,DATOS_CAPACITACIONES!A:B,2,0)</f>
        <v>Cosecha</v>
      </c>
      <c r="C2410" s="4" t="str">
        <f>+VLOOKUP($A2410,DATOS_CAPACITACIONES!A:C,3,0)</f>
        <v>Entrega de ficha tecnica de arreglo de zonas</v>
      </c>
      <c r="D2410" s="4">
        <f>+VLOOKUP($A2410,DATOS_CAPACITACIONES!A:D,4,0)</f>
        <v>0</v>
      </c>
      <c r="E2410" s="4" t="str">
        <f>+VLOOKUP($A2410,DATOS_CAPACITACIONES!A:E,5,0)</f>
        <v>Gedman Hernandez</v>
      </c>
      <c r="F2410" s="4" t="str">
        <f>+VLOOKUP($A2410,DATOS_CAPACITACIONES!A:F,6,0)</f>
        <v>Gedman Hernandez</v>
      </c>
      <c r="G2410" s="4" t="str">
        <f>+VLOOKUP($A2410,DATOS_CAPACITACIONES!A:G,7,0)</f>
        <v xml:space="preserve">Finca El Pilar </v>
      </c>
      <c r="H2410" s="5">
        <f>+VLOOKUP($A2410,DATOS_CAPACITACIONES!A:H,8,0)</f>
        <v>44366</v>
      </c>
      <c r="I2410" s="4">
        <f>+VLOOKUP($A2410,DATOS_CAPACITACIONES!A:I,9,0)</f>
        <v>15</v>
      </c>
      <c r="J2410" s="29">
        <v>1123116171</v>
      </c>
      <c r="K2410" s="4">
        <f>+VLOOKUP($J2410,DATOS_PERSONAL!B:C,2,0)</f>
        <v>1539</v>
      </c>
      <c r="L2410" s="4" t="str">
        <f>+VLOOKUP($J2410,DATOS_PERSONAL!B:D,3,0)</f>
        <v>YULIZA ANDREA</v>
      </c>
      <c r="M2410" s="4" t="str">
        <f>+VLOOKUP($J2410,DATOS_PERSONAL!B:E,4,0)</f>
        <v xml:space="preserve">HERNANDEZ HERNANDEZ </v>
      </c>
      <c r="N2410" s="4" t="str">
        <f>+VLOOKUP($J2410,DATOS_PERSONAL!B:F,5,0)</f>
        <v>OROBERLÍN S.A.S.</v>
      </c>
      <c r="O2410" s="4">
        <f>+VLOOKUP($A2410,DATOS_CAPACITACIONES!A:N,11)</f>
        <v>4</v>
      </c>
      <c r="P2410" s="4">
        <f>+VLOOKUP($A2410,DATOS_CAPACITACIONES!A:L,12)</f>
        <v>4</v>
      </c>
      <c r="Q2410" s="3">
        <f t="shared" si="38"/>
        <v>1</v>
      </c>
    </row>
    <row r="2411" spans="1:17" ht="34.5" customHeight="1" x14ac:dyDescent="0.25">
      <c r="A2411" s="29">
        <v>122</v>
      </c>
      <c r="B2411" s="4" t="str">
        <f>+VLOOKUP($A2411,DATOS_CAPACITACIONES!A:B,2,0)</f>
        <v>Sanidad</v>
      </c>
      <c r="C2411" s="4" t="str">
        <f>+VLOOKUP($A2411,DATOS_CAPACITACIONES!A:C,3,0)</f>
        <v>Fumiga de control ML</v>
      </c>
      <c r="D2411" s="4">
        <f>+VLOOKUP($A2411,DATOS_CAPACITACIONES!A:D,4,0)</f>
        <v>0</v>
      </c>
      <c r="E2411" s="4" t="str">
        <f>+VLOOKUP($A2411,DATOS_CAPACITACIONES!A:E,5,0)</f>
        <v>Omar Rivera</v>
      </c>
      <c r="F2411" s="4" t="str">
        <f>+VLOOKUP($A2411,DATOS_CAPACITACIONES!A:F,6,0)</f>
        <v>Omar Rivera</v>
      </c>
      <c r="G2411" s="4" t="str">
        <f>+VLOOKUP($A2411,DATOS_CAPACITACIONES!A:G,7,0)</f>
        <v>Finca El Pilar</v>
      </c>
      <c r="H2411" s="5">
        <f>+VLOOKUP($A2411,DATOS_CAPACITACIONES!A:H,8,0)</f>
        <v>44369</v>
      </c>
      <c r="I2411" s="4">
        <f>+VLOOKUP($A2411,DATOS_CAPACITACIONES!A:I,9,0)</f>
        <v>60</v>
      </c>
      <c r="J2411" s="29">
        <v>1007057960</v>
      </c>
      <c r="K2411" s="4" t="str">
        <f>+VLOOKUP($J2411,DATOS_PERSONAL!B:C,2,0)</f>
        <v>N/A</v>
      </c>
      <c r="L2411" s="4" t="str">
        <f>+VLOOKUP($J2411,DATOS_PERSONAL!B:D,3,0)</f>
        <v>WILSON ANDRES</v>
      </c>
      <c r="M2411" s="4" t="str">
        <f>+VLOOKUP($J2411,DATOS_PERSONAL!B:E,4,0)</f>
        <v>DIAZ BERNAL</v>
      </c>
      <c r="N2411" s="4" t="str">
        <f>+VLOOKUP($J2411,DATOS_PERSONAL!B:F,5,0)</f>
        <v>PALMERAS CARARABO S.A.</v>
      </c>
      <c r="O2411" s="4">
        <f>+VLOOKUP($A2411,DATOS_CAPACITACIONES!A:N,11)</f>
        <v>1</v>
      </c>
      <c r="P2411" s="4">
        <f>+VLOOKUP($A2411,DATOS_CAPACITACIONES!A:L,12)</f>
        <v>1</v>
      </c>
      <c r="Q2411" s="3">
        <f t="shared" si="38"/>
        <v>1</v>
      </c>
    </row>
    <row r="2412" spans="1:17" ht="34.5" customHeight="1" x14ac:dyDescent="0.25">
      <c r="A2412" s="29">
        <v>123</v>
      </c>
      <c r="B2412" s="4" t="str">
        <f>+VLOOKUP($A2412,DATOS_CAPACITACIONES!A:B,2,0)</f>
        <v>Cosecha</v>
      </c>
      <c r="C2412" s="4" t="str">
        <f>+VLOOKUP($A2412,DATOS_CAPACITACIONES!A:C,3,0)</f>
        <v xml:space="preserve">Entrega de ficha tecnica de peso de racimos </v>
      </c>
      <c r="D2412" s="4">
        <f>+VLOOKUP($A2412,DATOS_CAPACITACIONES!A:D,4,0)</f>
        <v>0</v>
      </c>
      <c r="E2412" s="4" t="str">
        <f>+VLOOKUP($A2412,DATOS_CAPACITACIONES!A:E,5,0)</f>
        <v>Gedman Hernandez</v>
      </c>
      <c r="F2412" s="4" t="str">
        <f>+VLOOKUP($A2412,DATOS_CAPACITACIONES!A:F,6,0)</f>
        <v>Gedman Hernandez</v>
      </c>
      <c r="G2412" s="4" t="str">
        <f>+VLOOKUP($A2412,DATOS_CAPACITACIONES!A:G,7,0)</f>
        <v>Finca El Pilar</v>
      </c>
      <c r="H2412" s="5">
        <f>+VLOOKUP($A2412,DATOS_CAPACITACIONES!A:H,8,0)</f>
        <v>44376</v>
      </c>
      <c r="I2412" s="4">
        <f>+VLOOKUP($A2412,DATOS_CAPACITACIONES!A:I,9,0)</f>
        <v>15</v>
      </c>
      <c r="J2412" s="29">
        <v>25331999</v>
      </c>
      <c r="K2412" s="4">
        <f>+VLOOKUP($J2412,DATOS_PERSONAL!B:C,2,0)</f>
        <v>1121</v>
      </c>
      <c r="L2412" s="4" t="str">
        <f>+VLOOKUP($J2412,DATOS_PERSONAL!B:D,3,0)</f>
        <v xml:space="preserve">VICKY JIMENA </v>
      </c>
      <c r="M2412" s="4" t="str">
        <f>+VLOOKUP($J2412,DATOS_PERSONAL!B:E,4,0)</f>
        <v xml:space="preserve">SANDOVAL GOLU </v>
      </c>
      <c r="N2412" s="4" t="str">
        <f>+VLOOKUP($J2412,DATOS_PERSONAL!B:F,5,0)</f>
        <v>OROBERLÍN S.A.S.</v>
      </c>
      <c r="O2412" s="4">
        <f>+VLOOKUP($A2412,DATOS_CAPACITACIONES!A:N,11)</f>
        <v>2</v>
      </c>
      <c r="P2412" s="4">
        <f>+VLOOKUP($A2412,DATOS_CAPACITACIONES!A:L,12)</f>
        <v>2</v>
      </c>
      <c r="Q2412" s="3">
        <f t="shared" si="38"/>
        <v>1</v>
      </c>
    </row>
    <row r="2413" spans="1:17" ht="34.5" customHeight="1" x14ac:dyDescent="0.25">
      <c r="A2413" s="29">
        <v>123</v>
      </c>
      <c r="B2413" s="4" t="str">
        <f>+VLOOKUP($A2413,DATOS_CAPACITACIONES!A:B,2,0)</f>
        <v>Cosecha</v>
      </c>
      <c r="C2413" s="4" t="str">
        <f>+VLOOKUP($A2413,DATOS_CAPACITACIONES!A:C,3,0)</f>
        <v xml:space="preserve">Entrega de ficha tecnica de peso de racimos </v>
      </c>
      <c r="D2413" s="4">
        <f>+VLOOKUP($A2413,DATOS_CAPACITACIONES!A:D,4,0)</f>
        <v>0</v>
      </c>
      <c r="E2413" s="4" t="str">
        <f>+VLOOKUP($A2413,DATOS_CAPACITACIONES!A:E,5,0)</f>
        <v>Gedman Hernandez</v>
      </c>
      <c r="F2413" s="4" t="str">
        <f>+VLOOKUP($A2413,DATOS_CAPACITACIONES!A:F,6,0)</f>
        <v>Gedman Hernandez</v>
      </c>
      <c r="G2413" s="4" t="str">
        <f>+VLOOKUP($A2413,DATOS_CAPACITACIONES!A:G,7,0)</f>
        <v>Finca El Pilar</v>
      </c>
      <c r="H2413" s="5">
        <f>+VLOOKUP($A2413,DATOS_CAPACITACIONES!A:H,8,0)</f>
        <v>44376</v>
      </c>
      <c r="I2413" s="4">
        <f>+VLOOKUP($A2413,DATOS_CAPACITACIONES!A:I,9,0)</f>
        <v>15</v>
      </c>
      <c r="J2413" s="29">
        <v>1109411143</v>
      </c>
      <c r="K2413" s="4">
        <f>+VLOOKUP($J2413,DATOS_PERSONAL!B:C,2,0)</f>
        <v>1477</v>
      </c>
      <c r="L2413" s="4" t="str">
        <f>+VLOOKUP($J2413,DATOS_PERSONAL!B:D,3,0)</f>
        <v>YISSY FERNANDA</v>
      </c>
      <c r="M2413" s="4" t="str">
        <f>+VLOOKUP($J2413,DATOS_PERSONAL!B:E,4,0)</f>
        <v xml:space="preserve">CASTRO CESPEDES </v>
      </c>
      <c r="N2413" s="4" t="str">
        <f>+VLOOKUP($J2413,DATOS_PERSONAL!B:F,5,0)</f>
        <v>OROBERLÍN S.A.S.</v>
      </c>
      <c r="O2413" s="4">
        <f>+VLOOKUP($A2413,DATOS_CAPACITACIONES!A:N,11)</f>
        <v>2</v>
      </c>
      <c r="P2413" s="4">
        <f>+VLOOKUP($A2413,DATOS_CAPACITACIONES!A:L,12)</f>
        <v>2</v>
      </c>
      <c r="Q2413" s="3">
        <f t="shared" si="38"/>
        <v>1</v>
      </c>
    </row>
    <row r="2414" spans="1:17" ht="34.5" customHeight="1" x14ac:dyDescent="0.25">
      <c r="A2414" s="29">
        <v>124</v>
      </c>
      <c r="B2414" s="4" t="str">
        <f>+VLOOKUP($A2414,DATOS_CAPACITACIONES!A:B,2,0)</f>
        <v>Sanidad</v>
      </c>
      <c r="C2414" s="4" t="str">
        <f>+VLOOKUP($A2414,DATOS_CAPACITACIONES!A:C,3,0)</f>
        <v xml:space="preserve">Censo cero </v>
      </c>
      <c r="D2414" s="4">
        <f>+VLOOKUP($A2414,DATOS_CAPACITACIONES!A:D,4,0)</f>
        <v>0</v>
      </c>
      <c r="E2414" s="4" t="str">
        <f>+VLOOKUP($A2414,DATOS_CAPACITACIONES!A:E,5,0)</f>
        <v>Omar Rivera</v>
      </c>
      <c r="F2414" s="4" t="str">
        <f>+VLOOKUP($A2414,DATOS_CAPACITACIONES!A:F,6,0)</f>
        <v>Omar Rivera</v>
      </c>
      <c r="G2414" s="4" t="str">
        <f>+VLOOKUP($A2414,DATOS_CAPACITACIONES!A:G,7,0)</f>
        <v xml:space="preserve">Finca El Pilar </v>
      </c>
      <c r="H2414" s="5">
        <f>+VLOOKUP($A2414,DATOS_CAPACITACIONES!A:H,8,0)</f>
        <v>44379</v>
      </c>
      <c r="I2414" s="4">
        <f>+VLOOKUP($A2414,DATOS_CAPACITACIONES!A:I,9,0)</f>
        <v>60</v>
      </c>
      <c r="J2414" s="29">
        <v>1121952333</v>
      </c>
      <c r="K2414" s="4">
        <f>+VLOOKUP($J2414,DATOS_PERSONAL!B:C,2,0)</f>
        <v>1480</v>
      </c>
      <c r="L2414" s="4" t="str">
        <f>+VLOOKUP($J2414,DATOS_PERSONAL!B:D,3,0)</f>
        <v>DANNY ALEJANDRA</v>
      </c>
      <c r="M2414" s="4" t="str">
        <f>+VLOOKUP($J2414,DATOS_PERSONAL!B:E,4,0)</f>
        <v xml:space="preserve">GONZALEZ </v>
      </c>
      <c r="N2414" s="4" t="str">
        <f>+VLOOKUP($J2414,DATOS_PERSONAL!B:F,5,0)</f>
        <v>OROBERLÍN S.A.S.</v>
      </c>
      <c r="O2414" s="4">
        <f>+VLOOKUP($A2414,DATOS_CAPACITACIONES!A:N,11)</f>
        <v>5</v>
      </c>
      <c r="P2414" s="4">
        <f>+VLOOKUP($A2414,DATOS_CAPACITACIONES!A:L,12)</f>
        <v>5</v>
      </c>
      <c r="Q2414" s="3">
        <f t="shared" si="38"/>
        <v>1</v>
      </c>
    </row>
    <row r="2415" spans="1:17" ht="34.5" customHeight="1" x14ac:dyDescent="0.25">
      <c r="A2415" s="29">
        <v>124</v>
      </c>
      <c r="B2415" s="4" t="str">
        <f>+VLOOKUP($A2415,DATOS_CAPACITACIONES!A:B,2,0)</f>
        <v>Sanidad</v>
      </c>
      <c r="C2415" s="4" t="str">
        <f>+VLOOKUP($A2415,DATOS_CAPACITACIONES!A:C,3,0)</f>
        <v xml:space="preserve">Censo cero </v>
      </c>
      <c r="D2415" s="4">
        <f>+VLOOKUP($A2415,DATOS_CAPACITACIONES!A:D,4,0)</f>
        <v>0</v>
      </c>
      <c r="E2415" s="4" t="str">
        <f>+VLOOKUP($A2415,DATOS_CAPACITACIONES!A:E,5,0)</f>
        <v>Omar Rivera</v>
      </c>
      <c r="F2415" s="4" t="str">
        <f>+VLOOKUP($A2415,DATOS_CAPACITACIONES!A:F,6,0)</f>
        <v>Omar Rivera</v>
      </c>
      <c r="G2415" s="4" t="str">
        <f>+VLOOKUP($A2415,DATOS_CAPACITACIONES!A:G,7,0)</f>
        <v xml:space="preserve">Finca El Pilar </v>
      </c>
      <c r="H2415" s="5">
        <f>+VLOOKUP($A2415,DATOS_CAPACITACIONES!A:H,8,0)</f>
        <v>44379</v>
      </c>
      <c r="I2415" s="4">
        <f>+VLOOKUP($A2415,DATOS_CAPACITACIONES!A:I,9,0)</f>
        <v>60</v>
      </c>
      <c r="J2415" s="29">
        <v>1123114419</v>
      </c>
      <c r="K2415" s="4">
        <f>+VLOOKUP($J2415,DATOS_PERSONAL!B:C,2,0)</f>
        <v>1059</v>
      </c>
      <c r="L2415" s="4" t="str">
        <f>+VLOOKUP($J2415,DATOS_PERSONAL!B:D,3,0)</f>
        <v>ANA MARIA</v>
      </c>
      <c r="M2415" s="4" t="str">
        <f>+VLOOKUP($J2415,DATOS_PERSONAL!B:E,4,0)</f>
        <v xml:space="preserve">ROBAYO JIMENEZ </v>
      </c>
      <c r="N2415" s="4" t="str">
        <f>+VLOOKUP($J2415,DATOS_PERSONAL!B:F,5,0)</f>
        <v>OROBERLÍN S.A.S.</v>
      </c>
      <c r="O2415" s="4">
        <f>+VLOOKUP($A2415,DATOS_CAPACITACIONES!A:N,11)</f>
        <v>5</v>
      </c>
      <c r="P2415" s="4">
        <f>+VLOOKUP($A2415,DATOS_CAPACITACIONES!A:L,12)</f>
        <v>5</v>
      </c>
      <c r="Q2415" s="3">
        <f t="shared" si="38"/>
        <v>1</v>
      </c>
    </row>
    <row r="2416" spans="1:17" ht="34.5" customHeight="1" x14ac:dyDescent="0.25">
      <c r="A2416" s="29">
        <v>124</v>
      </c>
      <c r="B2416" s="4" t="str">
        <f>+VLOOKUP($A2416,DATOS_CAPACITACIONES!A:B,2,0)</f>
        <v>Sanidad</v>
      </c>
      <c r="C2416" s="4" t="str">
        <f>+VLOOKUP($A2416,DATOS_CAPACITACIONES!A:C,3,0)</f>
        <v xml:space="preserve">Censo cero </v>
      </c>
      <c r="D2416" s="4">
        <f>+VLOOKUP($A2416,DATOS_CAPACITACIONES!A:D,4,0)</f>
        <v>0</v>
      </c>
      <c r="E2416" s="4" t="str">
        <f>+VLOOKUP($A2416,DATOS_CAPACITACIONES!A:E,5,0)</f>
        <v>Omar Rivera</v>
      </c>
      <c r="F2416" s="4" t="str">
        <f>+VLOOKUP($A2416,DATOS_CAPACITACIONES!A:F,6,0)</f>
        <v>Omar Rivera</v>
      </c>
      <c r="G2416" s="4" t="str">
        <f>+VLOOKUP($A2416,DATOS_CAPACITACIONES!A:G,7,0)</f>
        <v xml:space="preserve">Finca El Pilar </v>
      </c>
      <c r="H2416" s="5">
        <f>+VLOOKUP($A2416,DATOS_CAPACITACIONES!A:H,8,0)</f>
        <v>44379</v>
      </c>
      <c r="I2416" s="4">
        <f>+VLOOKUP($A2416,DATOS_CAPACITACIONES!A:I,9,0)</f>
        <v>60</v>
      </c>
      <c r="J2416" s="29">
        <v>1123115110</v>
      </c>
      <c r="K2416" s="4">
        <f>+VLOOKUP($J2416,DATOS_PERSONAL!B:C,2,0)</f>
        <v>1371</v>
      </c>
      <c r="L2416" s="4" t="str">
        <f>+VLOOKUP($J2416,DATOS_PERSONAL!B:D,3,0)</f>
        <v>MARINELLY</v>
      </c>
      <c r="M2416" s="4" t="str">
        <f>+VLOOKUP($J2416,DATOS_PERSONAL!B:E,4,0)</f>
        <v xml:space="preserve">HERNANDEZ JILGUERO </v>
      </c>
      <c r="N2416" s="4" t="str">
        <f>+VLOOKUP($J2416,DATOS_PERSONAL!B:F,5,0)</f>
        <v>OROBERLÍN S.A.S.</v>
      </c>
      <c r="O2416" s="4">
        <f>+VLOOKUP($A2416,DATOS_CAPACITACIONES!A:N,11)</f>
        <v>5</v>
      </c>
      <c r="P2416" s="4">
        <f>+VLOOKUP($A2416,DATOS_CAPACITACIONES!A:L,12)</f>
        <v>5</v>
      </c>
      <c r="Q2416" s="3">
        <f t="shared" si="38"/>
        <v>1</v>
      </c>
    </row>
    <row r="2417" spans="1:17" ht="34.5" customHeight="1" x14ac:dyDescent="0.25">
      <c r="A2417" s="29">
        <v>124</v>
      </c>
      <c r="B2417" s="4" t="str">
        <f>+VLOOKUP($A2417,DATOS_CAPACITACIONES!A:B,2,0)</f>
        <v>Sanidad</v>
      </c>
      <c r="C2417" s="4" t="str">
        <f>+VLOOKUP($A2417,DATOS_CAPACITACIONES!A:C,3,0)</f>
        <v xml:space="preserve">Censo cero </v>
      </c>
      <c r="D2417" s="4">
        <f>+VLOOKUP($A2417,DATOS_CAPACITACIONES!A:D,4,0)</f>
        <v>0</v>
      </c>
      <c r="E2417" s="4" t="str">
        <f>+VLOOKUP($A2417,DATOS_CAPACITACIONES!A:E,5,0)</f>
        <v>Omar Rivera</v>
      </c>
      <c r="F2417" s="4" t="str">
        <f>+VLOOKUP($A2417,DATOS_CAPACITACIONES!A:F,6,0)</f>
        <v>Omar Rivera</v>
      </c>
      <c r="G2417" s="4" t="str">
        <f>+VLOOKUP($A2417,DATOS_CAPACITACIONES!A:G,7,0)</f>
        <v xml:space="preserve">Finca El Pilar </v>
      </c>
      <c r="H2417" s="5">
        <f>+VLOOKUP($A2417,DATOS_CAPACITACIONES!A:H,8,0)</f>
        <v>44379</v>
      </c>
      <c r="I2417" s="4">
        <f>+VLOOKUP($A2417,DATOS_CAPACITACIONES!A:I,9,0)</f>
        <v>60</v>
      </c>
      <c r="J2417" s="29">
        <v>38360656</v>
      </c>
      <c r="K2417" s="4">
        <f>+VLOOKUP($J2417,DATOS_PERSONAL!B:C,2,0)</f>
        <v>1039</v>
      </c>
      <c r="L2417" s="4" t="str">
        <f>+VLOOKUP($J2417,DATOS_PERSONAL!B:D,3,0)</f>
        <v>EMILCE</v>
      </c>
      <c r="M2417" s="4" t="str">
        <f>+VLOOKUP($J2417,DATOS_PERSONAL!B:E,4,0)</f>
        <v xml:space="preserve">CESPEDES CANAS </v>
      </c>
      <c r="N2417" s="4" t="str">
        <f>+VLOOKUP($J2417,DATOS_PERSONAL!B:F,5,0)</f>
        <v>OROBERLÍN S.A.S.</v>
      </c>
      <c r="O2417" s="4">
        <f>+VLOOKUP($A2417,DATOS_CAPACITACIONES!A:N,11)</f>
        <v>5</v>
      </c>
      <c r="P2417" s="4">
        <f>+VLOOKUP($A2417,DATOS_CAPACITACIONES!A:L,12)</f>
        <v>5</v>
      </c>
      <c r="Q2417" s="3">
        <f t="shared" si="38"/>
        <v>1</v>
      </c>
    </row>
    <row r="2418" spans="1:17" ht="34.5" customHeight="1" x14ac:dyDescent="0.25">
      <c r="A2418" s="29">
        <v>124</v>
      </c>
      <c r="B2418" s="4" t="str">
        <f>+VLOOKUP($A2418,DATOS_CAPACITACIONES!A:B,2,0)</f>
        <v>Sanidad</v>
      </c>
      <c r="C2418" s="4" t="str">
        <f>+VLOOKUP($A2418,DATOS_CAPACITACIONES!A:C,3,0)</f>
        <v xml:space="preserve">Censo cero </v>
      </c>
      <c r="D2418" s="4">
        <f>+VLOOKUP($A2418,DATOS_CAPACITACIONES!A:D,4,0)</f>
        <v>0</v>
      </c>
      <c r="E2418" s="4" t="str">
        <f>+VLOOKUP($A2418,DATOS_CAPACITACIONES!A:E,5,0)</f>
        <v>Omar Rivera</v>
      </c>
      <c r="F2418" s="4" t="str">
        <f>+VLOOKUP($A2418,DATOS_CAPACITACIONES!A:F,6,0)</f>
        <v>Omar Rivera</v>
      </c>
      <c r="G2418" s="4" t="str">
        <f>+VLOOKUP($A2418,DATOS_CAPACITACIONES!A:G,7,0)</f>
        <v xml:space="preserve">Finca El Pilar </v>
      </c>
      <c r="H2418" s="5">
        <f>+VLOOKUP($A2418,DATOS_CAPACITACIONES!A:H,8,0)</f>
        <v>44379</v>
      </c>
      <c r="I2418" s="4">
        <f>+VLOOKUP($A2418,DATOS_CAPACITACIONES!A:I,9,0)</f>
        <v>60</v>
      </c>
      <c r="J2418" s="29">
        <v>1109411143</v>
      </c>
      <c r="K2418" s="4">
        <f>+VLOOKUP($J2418,DATOS_PERSONAL!B:C,2,0)</f>
        <v>1477</v>
      </c>
      <c r="L2418" s="4" t="str">
        <f>+VLOOKUP($J2418,DATOS_PERSONAL!B:D,3,0)</f>
        <v>YISSY FERNANDA</v>
      </c>
      <c r="M2418" s="4" t="str">
        <f>+VLOOKUP($J2418,DATOS_PERSONAL!B:E,4,0)</f>
        <v xml:space="preserve">CASTRO CESPEDES </v>
      </c>
      <c r="N2418" s="4" t="str">
        <f>+VLOOKUP($J2418,DATOS_PERSONAL!B:F,5,0)</f>
        <v>OROBERLÍN S.A.S.</v>
      </c>
      <c r="O2418" s="4">
        <f>+VLOOKUP($A2418,DATOS_CAPACITACIONES!A:N,11)</f>
        <v>5</v>
      </c>
      <c r="P2418" s="4">
        <f>+VLOOKUP($A2418,DATOS_CAPACITACIONES!A:L,12)</f>
        <v>5</v>
      </c>
      <c r="Q2418" s="3">
        <f t="shared" si="38"/>
        <v>1</v>
      </c>
    </row>
    <row r="2419" spans="1:17" ht="34.5" customHeight="1" x14ac:dyDescent="0.25">
      <c r="A2419" s="29">
        <v>125</v>
      </c>
      <c r="B2419" s="4" t="str">
        <f>+VLOOKUP($A2419,DATOS_CAPACITACIONES!A:B,2,0)</f>
        <v>Cosecha</v>
      </c>
      <c r="C2419" s="4" t="str">
        <f>+VLOOKUP($A2419,DATOS_CAPACITACIONES!A:C,3,0)</f>
        <v>Procedimiento de plateo quimico y calibracion de bomba</v>
      </c>
      <c r="D2419" s="4">
        <f>+VLOOKUP($A2419,DATOS_CAPACITACIONES!A:D,4,0)</f>
        <v>0</v>
      </c>
      <c r="E2419" s="4" t="str">
        <f>+VLOOKUP($A2419,DATOS_CAPACITACIONES!A:E,5,0)</f>
        <v>Gedman Hernandez</v>
      </c>
      <c r="F2419" s="4" t="str">
        <f>+VLOOKUP($A2419,DATOS_CAPACITACIONES!A:F,6,0)</f>
        <v>Gedman Hernandez</v>
      </c>
      <c r="G2419" s="4" t="str">
        <f>+VLOOKUP($A2419,DATOS_CAPACITACIONES!A:G,7,0)</f>
        <v>Finca El Pilar</v>
      </c>
      <c r="H2419" s="5">
        <f>+VLOOKUP($A2419,DATOS_CAPACITACIONES!A:H,8,0)</f>
        <v>44379</v>
      </c>
      <c r="I2419" s="4">
        <f>+VLOOKUP($A2419,DATOS_CAPACITACIONES!A:I,9,0)</f>
        <v>15</v>
      </c>
      <c r="J2419" s="29">
        <v>40401255</v>
      </c>
      <c r="K2419" s="4">
        <f>+VLOOKUP($J2419,DATOS_PERSONAL!B:C,2,0)</f>
        <v>1034</v>
      </c>
      <c r="L2419" s="4" t="str">
        <f>+VLOOKUP($J2419,DATOS_PERSONAL!B:D,3,0)</f>
        <v>YUDY FERLAY</v>
      </c>
      <c r="M2419" s="4" t="str">
        <f>+VLOOKUP($J2419,DATOS_PERSONAL!B:E,4,0)</f>
        <v xml:space="preserve">ROMERO BERNAL </v>
      </c>
      <c r="N2419" s="4" t="str">
        <f>+VLOOKUP($J2419,DATOS_PERSONAL!B:F,5,0)</f>
        <v>OROBERLÍN S.A.S.</v>
      </c>
      <c r="O2419" s="4">
        <f>+VLOOKUP($A2419,DATOS_CAPACITACIONES!A:N,11)</f>
        <v>4</v>
      </c>
      <c r="P2419" s="4">
        <f>+VLOOKUP($A2419,DATOS_CAPACITACIONES!A:L,12)</f>
        <v>4</v>
      </c>
      <c r="Q2419" s="3">
        <f t="shared" si="38"/>
        <v>1</v>
      </c>
    </row>
    <row r="2420" spans="1:17" ht="34.5" customHeight="1" x14ac:dyDescent="0.25">
      <c r="A2420" s="29">
        <v>125</v>
      </c>
      <c r="B2420" s="4" t="str">
        <f>+VLOOKUP($A2420,DATOS_CAPACITACIONES!A:B,2,0)</f>
        <v>Cosecha</v>
      </c>
      <c r="C2420" s="4" t="str">
        <f>+VLOOKUP($A2420,DATOS_CAPACITACIONES!A:C,3,0)</f>
        <v>Procedimiento de plateo quimico y calibracion de bomba</v>
      </c>
      <c r="D2420" s="4">
        <f>+VLOOKUP($A2420,DATOS_CAPACITACIONES!A:D,4,0)</f>
        <v>0</v>
      </c>
      <c r="E2420" s="4" t="str">
        <f>+VLOOKUP($A2420,DATOS_CAPACITACIONES!A:E,5,0)</f>
        <v>Gedman Hernandez</v>
      </c>
      <c r="F2420" s="4" t="str">
        <f>+VLOOKUP($A2420,DATOS_CAPACITACIONES!A:F,6,0)</f>
        <v>Gedman Hernandez</v>
      </c>
      <c r="G2420" s="4" t="str">
        <f>+VLOOKUP($A2420,DATOS_CAPACITACIONES!A:G,7,0)</f>
        <v>Finca El Pilar</v>
      </c>
      <c r="H2420" s="5">
        <f>+VLOOKUP($A2420,DATOS_CAPACITACIONES!A:H,8,0)</f>
        <v>44379</v>
      </c>
      <c r="I2420" s="4">
        <f>+VLOOKUP($A2420,DATOS_CAPACITACIONES!A:I,9,0)</f>
        <v>15</v>
      </c>
      <c r="J2420" s="29">
        <v>1007329990</v>
      </c>
      <c r="K2420" s="4">
        <f>+VLOOKUP($J2420,DATOS_PERSONAL!B:C,2,0)</f>
        <v>1101</v>
      </c>
      <c r="L2420" s="4" t="str">
        <f>+VLOOKUP($J2420,DATOS_PERSONAL!B:D,3,0)</f>
        <v>ADRIANA</v>
      </c>
      <c r="M2420" s="4" t="str">
        <f>+VLOOKUP($J2420,DATOS_PERSONAL!B:E,4,0)</f>
        <v xml:space="preserve">HERNANDEZ LONDOÑO </v>
      </c>
      <c r="N2420" s="4" t="str">
        <f>+VLOOKUP($J2420,DATOS_PERSONAL!B:F,5,0)</f>
        <v>OROBERLÍN S.A.S.</v>
      </c>
      <c r="O2420" s="4">
        <f>+VLOOKUP($A2420,DATOS_CAPACITACIONES!A:N,11)</f>
        <v>4</v>
      </c>
      <c r="P2420" s="4">
        <f>+VLOOKUP($A2420,DATOS_CAPACITACIONES!A:L,12)</f>
        <v>4</v>
      </c>
      <c r="Q2420" s="3">
        <f t="shared" si="38"/>
        <v>1</v>
      </c>
    </row>
    <row r="2421" spans="1:17" ht="34.5" customHeight="1" x14ac:dyDescent="0.25">
      <c r="A2421" s="29">
        <v>125</v>
      </c>
      <c r="B2421" s="4" t="str">
        <f>+VLOOKUP($A2421,DATOS_CAPACITACIONES!A:B,2,0)</f>
        <v>Cosecha</v>
      </c>
      <c r="C2421" s="4" t="str">
        <f>+VLOOKUP($A2421,DATOS_CAPACITACIONES!A:C,3,0)</f>
        <v>Procedimiento de plateo quimico y calibracion de bomba</v>
      </c>
      <c r="D2421" s="4">
        <f>+VLOOKUP($A2421,DATOS_CAPACITACIONES!A:D,4,0)</f>
        <v>0</v>
      </c>
      <c r="E2421" s="4" t="str">
        <f>+VLOOKUP($A2421,DATOS_CAPACITACIONES!A:E,5,0)</f>
        <v>Gedman Hernandez</v>
      </c>
      <c r="F2421" s="4" t="str">
        <f>+VLOOKUP($A2421,DATOS_CAPACITACIONES!A:F,6,0)</f>
        <v>Gedman Hernandez</v>
      </c>
      <c r="G2421" s="4" t="str">
        <f>+VLOOKUP($A2421,DATOS_CAPACITACIONES!A:G,7,0)</f>
        <v>Finca El Pilar</v>
      </c>
      <c r="H2421" s="5">
        <f>+VLOOKUP($A2421,DATOS_CAPACITACIONES!A:H,8,0)</f>
        <v>44379</v>
      </c>
      <c r="I2421" s="4">
        <f>+VLOOKUP($A2421,DATOS_CAPACITACIONES!A:I,9,0)</f>
        <v>15</v>
      </c>
      <c r="J2421" s="29">
        <v>40404467</v>
      </c>
      <c r="K2421" s="4">
        <f>+VLOOKUP($J2421,DATOS_PERSONAL!B:C,2,0)</f>
        <v>1029</v>
      </c>
      <c r="L2421" s="4" t="str">
        <f>+VLOOKUP($J2421,DATOS_PERSONAL!B:D,3,0)</f>
        <v>BLANCA MARINELLA</v>
      </c>
      <c r="M2421" s="4" t="str">
        <f>+VLOOKUP($J2421,DATOS_PERSONAL!B:E,4,0)</f>
        <v xml:space="preserve">MORENO SANCHEZ </v>
      </c>
      <c r="N2421" s="4" t="str">
        <f>+VLOOKUP($J2421,DATOS_PERSONAL!B:F,5,0)</f>
        <v>OROBERLÍN S.A.S.</v>
      </c>
      <c r="O2421" s="4">
        <f>+VLOOKUP($A2421,DATOS_CAPACITACIONES!A:N,11)</f>
        <v>4</v>
      </c>
      <c r="P2421" s="4">
        <f>+VLOOKUP($A2421,DATOS_CAPACITACIONES!A:L,12)</f>
        <v>4</v>
      </c>
      <c r="Q2421" s="3">
        <f t="shared" si="38"/>
        <v>1</v>
      </c>
    </row>
    <row r="2422" spans="1:17" ht="34.5" customHeight="1" x14ac:dyDescent="0.25">
      <c r="A2422" s="29">
        <v>125</v>
      </c>
      <c r="B2422" s="4" t="str">
        <f>+VLOOKUP($A2422,DATOS_CAPACITACIONES!A:B,2,0)</f>
        <v>Cosecha</v>
      </c>
      <c r="C2422" s="4" t="str">
        <f>+VLOOKUP($A2422,DATOS_CAPACITACIONES!A:C,3,0)</f>
        <v>Procedimiento de plateo quimico y calibracion de bomba</v>
      </c>
      <c r="D2422" s="4">
        <f>+VLOOKUP($A2422,DATOS_CAPACITACIONES!A:D,4,0)</f>
        <v>0</v>
      </c>
      <c r="E2422" s="4" t="str">
        <f>+VLOOKUP($A2422,DATOS_CAPACITACIONES!A:E,5,0)</f>
        <v>Gedman Hernandez</v>
      </c>
      <c r="F2422" s="4" t="str">
        <f>+VLOOKUP($A2422,DATOS_CAPACITACIONES!A:F,6,0)</f>
        <v>Gedman Hernandez</v>
      </c>
      <c r="G2422" s="4" t="str">
        <f>+VLOOKUP($A2422,DATOS_CAPACITACIONES!A:G,7,0)</f>
        <v>Finca El Pilar</v>
      </c>
      <c r="H2422" s="5">
        <f>+VLOOKUP($A2422,DATOS_CAPACITACIONES!A:H,8,0)</f>
        <v>44379</v>
      </c>
      <c r="I2422" s="4">
        <f>+VLOOKUP($A2422,DATOS_CAPACITACIONES!A:I,9,0)</f>
        <v>15</v>
      </c>
      <c r="J2422" s="29">
        <v>40328103</v>
      </c>
      <c r="K2422" s="4">
        <f>+VLOOKUP($J2422,DATOS_PERSONAL!B:C,2,0)</f>
        <v>1030</v>
      </c>
      <c r="L2422" s="4" t="str">
        <f>+VLOOKUP($J2422,DATOS_PERSONAL!B:D,3,0)</f>
        <v>DORYS ADRIANA</v>
      </c>
      <c r="M2422" s="4" t="str">
        <f>+VLOOKUP($J2422,DATOS_PERSONAL!B:E,4,0)</f>
        <v xml:space="preserve">MORENO SANCHEZ </v>
      </c>
      <c r="N2422" s="4" t="str">
        <f>+VLOOKUP($J2422,DATOS_PERSONAL!B:F,5,0)</f>
        <v>OROBERLÍN S.A.S.</v>
      </c>
      <c r="O2422" s="4">
        <f>+VLOOKUP($A2422,DATOS_CAPACITACIONES!A:N,11)</f>
        <v>4</v>
      </c>
      <c r="P2422" s="4">
        <f>+VLOOKUP($A2422,DATOS_CAPACITACIONES!A:L,12)</f>
        <v>4</v>
      </c>
      <c r="Q2422" s="3">
        <f t="shared" si="38"/>
        <v>1</v>
      </c>
    </row>
    <row r="2423" spans="1:17" ht="34.5" customHeight="1" x14ac:dyDescent="0.25">
      <c r="A2423" s="29">
        <v>126</v>
      </c>
      <c r="B2423" s="4" t="str">
        <f>+VLOOKUP($A2423,DATOS_CAPACITACIONES!A:B,2,0)</f>
        <v>Cosecha</v>
      </c>
      <c r="C2423" s="4" t="str">
        <f>+VLOOKUP($A2423,DATOS_CAPACITACIONES!A:C,3,0)</f>
        <v xml:space="preserve">Procedimiento de arreglo de zonas </v>
      </c>
      <c r="D2423" s="4">
        <f>+VLOOKUP($A2423,DATOS_CAPACITACIONES!A:D,4,0)</f>
        <v>0</v>
      </c>
      <c r="E2423" s="4" t="str">
        <f>+VLOOKUP($A2423,DATOS_CAPACITACIONES!A:E,5,0)</f>
        <v>Gedman Hernandez</v>
      </c>
      <c r="F2423" s="4" t="str">
        <f>+VLOOKUP($A2423,DATOS_CAPACITACIONES!A:F,6,0)</f>
        <v>Gedman Hernandez</v>
      </c>
      <c r="G2423" s="4" t="str">
        <f>+VLOOKUP($A2423,DATOS_CAPACITACIONES!A:G,7,0)</f>
        <v>Finca El Pilar</v>
      </c>
      <c r="H2423" s="5">
        <f>+VLOOKUP($A2423,DATOS_CAPACITACIONES!A:H,8,0)</f>
        <v>44380</v>
      </c>
      <c r="I2423" s="4">
        <f>+VLOOKUP($A2423,DATOS_CAPACITACIONES!A:I,9,0)</f>
        <v>15</v>
      </c>
      <c r="J2423" s="29">
        <v>17490003</v>
      </c>
      <c r="K2423" s="4">
        <f>+VLOOKUP($J2423,DATOS_PERSONAL!B:C,2,0)</f>
        <v>1007</v>
      </c>
      <c r="L2423" s="4" t="str">
        <f>+VLOOKUP($J2423,DATOS_PERSONAL!B:D,3,0)</f>
        <v xml:space="preserve">NICANOR </v>
      </c>
      <c r="M2423" s="4" t="str">
        <f>+VLOOKUP($J2423,DATOS_PERSONAL!B:E,4,0)</f>
        <v xml:space="preserve">HERNANDEZ HERNANDEZ </v>
      </c>
      <c r="N2423" s="4" t="str">
        <f>+VLOOKUP($J2423,DATOS_PERSONAL!B:F,5,0)</f>
        <v>OROBERLÍN S.A.S.</v>
      </c>
      <c r="O2423" s="4">
        <f>+VLOOKUP($A2423,DATOS_CAPACITACIONES!A:N,11)</f>
        <v>6</v>
      </c>
      <c r="P2423" s="4">
        <f>+VLOOKUP($A2423,DATOS_CAPACITACIONES!A:L,12)</f>
        <v>6</v>
      </c>
      <c r="Q2423" s="3">
        <f t="shared" si="38"/>
        <v>1</v>
      </c>
    </row>
    <row r="2424" spans="1:17" ht="34.5" customHeight="1" x14ac:dyDescent="0.25">
      <c r="A2424" s="29">
        <v>126</v>
      </c>
      <c r="B2424" s="4" t="str">
        <f>+VLOOKUP($A2424,DATOS_CAPACITACIONES!A:B,2,0)</f>
        <v>Cosecha</v>
      </c>
      <c r="C2424" s="4" t="str">
        <f>+VLOOKUP($A2424,DATOS_CAPACITACIONES!A:C,3,0)</f>
        <v xml:space="preserve">Procedimiento de arreglo de zonas </v>
      </c>
      <c r="D2424" s="4">
        <f>+VLOOKUP($A2424,DATOS_CAPACITACIONES!A:D,4,0)</f>
        <v>0</v>
      </c>
      <c r="E2424" s="4" t="str">
        <f>+VLOOKUP($A2424,DATOS_CAPACITACIONES!A:E,5,0)</f>
        <v>Gedman Hernandez</v>
      </c>
      <c r="F2424" s="4" t="str">
        <f>+VLOOKUP($A2424,DATOS_CAPACITACIONES!A:F,6,0)</f>
        <v>Gedman Hernandez</v>
      </c>
      <c r="G2424" s="4" t="str">
        <f>+VLOOKUP($A2424,DATOS_CAPACITACIONES!A:G,7,0)</f>
        <v>Finca El Pilar</v>
      </c>
      <c r="H2424" s="5">
        <f>+VLOOKUP($A2424,DATOS_CAPACITACIONES!A:H,8,0)</f>
        <v>44380</v>
      </c>
      <c r="I2424" s="4">
        <f>+VLOOKUP($A2424,DATOS_CAPACITACIONES!A:I,9,0)</f>
        <v>15</v>
      </c>
      <c r="J2424" s="29">
        <v>3271447</v>
      </c>
      <c r="K2424" s="4">
        <f>+VLOOKUP($J2424,DATOS_PERSONAL!B:C,2,0)</f>
        <v>1346</v>
      </c>
      <c r="L2424" s="4" t="str">
        <f>+VLOOKUP($J2424,DATOS_PERSONAL!B:D,3,0)</f>
        <v xml:space="preserve"> JOSE ANTONIO</v>
      </c>
      <c r="M2424" s="4" t="str">
        <f>+VLOOKUP($J2424,DATOS_PERSONAL!B:E,4,0)</f>
        <v>HERRERA MELO</v>
      </c>
      <c r="N2424" s="4" t="str">
        <f>+VLOOKUP($J2424,DATOS_PERSONAL!B:F,5,0)</f>
        <v>OROBERLÍN S.A.S.</v>
      </c>
      <c r="O2424" s="4">
        <f>+VLOOKUP($A2424,DATOS_CAPACITACIONES!A:N,11)</f>
        <v>6</v>
      </c>
      <c r="P2424" s="4">
        <f>+VLOOKUP($A2424,DATOS_CAPACITACIONES!A:L,12)</f>
        <v>6</v>
      </c>
      <c r="Q2424" s="3">
        <f t="shared" si="38"/>
        <v>1</v>
      </c>
    </row>
    <row r="2425" spans="1:17" ht="34.5" customHeight="1" x14ac:dyDescent="0.25">
      <c r="A2425" s="29">
        <v>126</v>
      </c>
      <c r="B2425" s="4" t="str">
        <f>+VLOOKUP($A2425,DATOS_CAPACITACIONES!A:B,2,0)</f>
        <v>Cosecha</v>
      </c>
      <c r="C2425" s="4" t="str">
        <f>+VLOOKUP($A2425,DATOS_CAPACITACIONES!A:C,3,0)</f>
        <v xml:space="preserve">Procedimiento de arreglo de zonas </v>
      </c>
      <c r="D2425" s="4">
        <f>+VLOOKUP($A2425,DATOS_CAPACITACIONES!A:D,4,0)</f>
        <v>0</v>
      </c>
      <c r="E2425" s="4" t="str">
        <f>+VLOOKUP($A2425,DATOS_CAPACITACIONES!A:E,5,0)</f>
        <v>Gedman Hernandez</v>
      </c>
      <c r="F2425" s="4" t="str">
        <f>+VLOOKUP($A2425,DATOS_CAPACITACIONES!A:F,6,0)</f>
        <v>Gedman Hernandez</v>
      </c>
      <c r="G2425" s="4" t="str">
        <f>+VLOOKUP($A2425,DATOS_CAPACITACIONES!A:G,7,0)</f>
        <v>Finca El Pilar</v>
      </c>
      <c r="H2425" s="5">
        <f>+VLOOKUP($A2425,DATOS_CAPACITACIONES!A:H,8,0)</f>
        <v>44380</v>
      </c>
      <c r="I2425" s="4">
        <f>+VLOOKUP($A2425,DATOS_CAPACITACIONES!A:I,9,0)</f>
        <v>15</v>
      </c>
      <c r="J2425" s="29">
        <v>1193531410</v>
      </c>
      <c r="K2425" s="4">
        <f>+VLOOKUP($J2425,DATOS_PERSONAL!B:C,2,0)</f>
        <v>1544</v>
      </c>
      <c r="L2425" s="4" t="str">
        <f>+VLOOKUP($J2425,DATOS_PERSONAL!B:D,3,0)</f>
        <v>SARA DANIELA</v>
      </c>
      <c r="M2425" s="4" t="str">
        <f>+VLOOKUP($J2425,DATOS_PERSONAL!B:E,4,0)</f>
        <v xml:space="preserve">BELTRAN MORENO </v>
      </c>
      <c r="N2425" s="4" t="str">
        <f>+VLOOKUP($J2425,DATOS_PERSONAL!B:F,5,0)</f>
        <v>OROBERLÍN S.A.S.</v>
      </c>
      <c r="O2425" s="4">
        <f>+VLOOKUP($A2425,DATOS_CAPACITACIONES!A:N,11)</f>
        <v>6</v>
      </c>
      <c r="P2425" s="4">
        <f>+VLOOKUP($A2425,DATOS_CAPACITACIONES!A:L,12)</f>
        <v>6</v>
      </c>
      <c r="Q2425" s="3">
        <f t="shared" si="38"/>
        <v>1</v>
      </c>
    </row>
    <row r="2426" spans="1:17" ht="34.5" customHeight="1" x14ac:dyDescent="0.25">
      <c r="A2426" s="29">
        <v>126</v>
      </c>
      <c r="B2426" s="4" t="str">
        <f>+VLOOKUP($A2426,DATOS_CAPACITACIONES!A:B,2,0)</f>
        <v>Cosecha</v>
      </c>
      <c r="C2426" s="4" t="str">
        <f>+VLOOKUP($A2426,DATOS_CAPACITACIONES!A:C,3,0)</f>
        <v xml:space="preserve">Procedimiento de arreglo de zonas </v>
      </c>
      <c r="D2426" s="4">
        <f>+VLOOKUP($A2426,DATOS_CAPACITACIONES!A:D,4,0)</f>
        <v>0</v>
      </c>
      <c r="E2426" s="4" t="str">
        <f>+VLOOKUP($A2426,DATOS_CAPACITACIONES!A:E,5,0)</f>
        <v>Gedman Hernandez</v>
      </c>
      <c r="F2426" s="4" t="str">
        <f>+VLOOKUP($A2426,DATOS_CAPACITACIONES!A:F,6,0)</f>
        <v>Gedman Hernandez</v>
      </c>
      <c r="G2426" s="4" t="str">
        <f>+VLOOKUP($A2426,DATOS_CAPACITACIONES!A:G,7,0)</f>
        <v>Finca El Pilar</v>
      </c>
      <c r="H2426" s="5">
        <f>+VLOOKUP($A2426,DATOS_CAPACITACIONES!A:H,8,0)</f>
        <v>44380</v>
      </c>
      <c r="I2426" s="4">
        <f>+VLOOKUP($A2426,DATOS_CAPACITACIONES!A:I,9,0)</f>
        <v>15</v>
      </c>
      <c r="J2426" s="29">
        <v>1006697383</v>
      </c>
      <c r="K2426" s="4">
        <f>+VLOOKUP($J2426,DATOS_PERSONAL!B:C,2,0)</f>
        <v>1535</v>
      </c>
      <c r="L2426" s="4" t="str">
        <f>+VLOOKUP($J2426,DATOS_PERSONAL!B:D,3,0)</f>
        <v>DIANA SOFIA</v>
      </c>
      <c r="M2426" s="4" t="str">
        <f>+VLOOKUP($J2426,DATOS_PERSONAL!B:E,4,0)</f>
        <v xml:space="preserve">BLANCO ANDRADE </v>
      </c>
      <c r="N2426" s="4" t="str">
        <f>+VLOOKUP($J2426,DATOS_PERSONAL!B:F,5,0)</f>
        <v>OROBERLÍN S.A.S.</v>
      </c>
      <c r="O2426" s="4">
        <f>+VLOOKUP($A2426,DATOS_CAPACITACIONES!A:N,11)</f>
        <v>6</v>
      </c>
      <c r="P2426" s="4">
        <f>+VLOOKUP($A2426,DATOS_CAPACITACIONES!A:L,12)</f>
        <v>6</v>
      </c>
      <c r="Q2426" s="3">
        <f t="shared" si="38"/>
        <v>1</v>
      </c>
    </row>
    <row r="2427" spans="1:17" ht="34.5" customHeight="1" x14ac:dyDescent="0.25">
      <c r="A2427" s="29">
        <v>126</v>
      </c>
      <c r="B2427" s="4" t="str">
        <f>+VLOOKUP($A2427,DATOS_CAPACITACIONES!A:B,2,0)</f>
        <v>Cosecha</v>
      </c>
      <c r="C2427" s="4" t="str">
        <f>+VLOOKUP($A2427,DATOS_CAPACITACIONES!A:C,3,0)</f>
        <v xml:space="preserve">Procedimiento de arreglo de zonas </v>
      </c>
      <c r="D2427" s="4">
        <f>+VLOOKUP($A2427,DATOS_CAPACITACIONES!A:D,4,0)</f>
        <v>0</v>
      </c>
      <c r="E2427" s="4" t="str">
        <f>+VLOOKUP($A2427,DATOS_CAPACITACIONES!A:E,5,0)</f>
        <v>Gedman Hernandez</v>
      </c>
      <c r="F2427" s="4" t="str">
        <f>+VLOOKUP($A2427,DATOS_CAPACITACIONES!A:F,6,0)</f>
        <v>Gedman Hernandez</v>
      </c>
      <c r="G2427" s="4" t="str">
        <f>+VLOOKUP($A2427,DATOS_CAPACITACIONES!A:G,7,0)</f>
        <v>Finca El Pilar</v>
      </c>
      <c r="H2427" s="5">
        <f>+VLOOKUP($A2427,DATOS_CAPACITACIONES!A:H,8,0)</f>
        <v>44380</v>
      </c>
      <c r="I2427" s="4">
        <f>+VLOOKUP($A2427,DATOS_CAPACITACIONES!A:I,9,0)</f>
        <v>15</v>
      </c>
      <c r="J2427" s="29">
        <v>1006656554</v>
      </c>
      <c r="K2427" s="4">
        <f>+VLOOKUP($J2427,DATOS_PERSONAL!B:C,2,0)</f>
        <v>1009</v>
      </c>
      <c r="L2427" s="4" t="str">
        <f>+VLOOKUP($J2427,DATOS_PERSONAL!B:D,3,0)</f>
        <v>OLGA</v>
      </c>
      <c r="M2427" s="4" t="str">
        <f>+VLOOKUP($J2427,DATOS_PERSONAL!B:E,4,0)</f>
        <v xml:space="preserve">JARAMILLO RODRIGUEZ </v>
      </c>
      <c r="N2427" s="4" t="str">
        <f>+VLOOKUP($J2427,DATOS_PERSONAL!B:F,5,0)</f>
        <v>OROBERLÍN S.A.S.</v>
      </c>
      <c r="O2427" s="4">
        <f>+VLOOKUP($A2427,DATOS_CAPACITACIONES!A:N,11)</f>
        <v>6</v>
      </c>
      <c r="P2427" s="4">
        <f>+VLOOKUP($A2427,DATOS_CAPACITACIONES!A:L,12)</f>
        <v>6</v>
      </c>
      <c r="Q2427" s="3">
        <f t="shared" si="38"/>
        <v>1</v>
      </c>
    </row>
    <row r="2428" spans="1:17" ht="34.5" customHeight="1" x14ac:dyDescent="0.25">
      <c r="A2428" s="29">
        <v>126</v>
      </c>
      <c r="B2428" s="4" t="str">
        <f>+VLOOKUP($A2428,DATOS_CAPACITACIONES!A:B,2,0)</f>
        <v>Cosecha</v>
      </c>
      <c r="C2428" s="4" t="str">
        <f>+VLOOKUP($A2428,DATOS_CAPACITACIONES!A:C,3,0)</f>
        <v xml:space="preserve">Procedimiento de arreglo de zonas </v>
      </c>
      <c r="D2428" s="4">
        <f>+VLOOKUP($A2428,DATOS_CAPACITACIONES!A:D,4,0)</f>
        <v>0</v>
      </c>
      <c r="E2428" s="4" t="str">
        <f>+VLOOKUP($A2428,DATOS_CAPACITACIONES!A:E,5,0)</f>
        <v>Gedman Hernandez</v>
      </c>
      <c r="F2428" s="4" t="str">
        <f>+VLOOKUP($A2428,DATOS_CAPACITACIONES!A:F,6,0)</f>
        <v>Gedman Hernandez</v>
      </c>
      <c r="G2428" s="4" t="str">
        <f>+VLOOKUP($A2428,DATOS_CAPACITACIONES!A:G,7,0)</f>
        <v>Finca El Pilar</v>
      </c>
      <c r="H2428" s="5">
        <f>+VLOOKUP($A2428,DATOS_CAPACITACIONES!A:H,8,0)</f>
        <v>44380</v>
      </c>
      <c r="I2428" s="4">
        <f>+VLOOKUP($A2428,DATOS_CAPACITACIONES!A:I,9,0)</f>
        <v>15</v>
      </c>
      <c r="J2428" s="29">
        <v>1121910483</v>
      </c>
      <c r="K2428" s="4">
        <f>+VLOOKUP($J2428,DATOS_PERSONAL!B:C,2,0)</f>
        <v>1538</v>
      </c>
      <c r="L2428" s="4" t="str">
        <f>+VLOOKUP($J2428,DATOS_PERSONAL!B:D,3,0)</f>
        <v>ADRIANA</v>
      </c>
      <c r="M2428" s="4" t="str">
        <f>+VLOOKUP($J2428,DATOS_PERSONAL!B:E,4,0)</f>
        <v xml:space="preserve">JARAMILLO OVALLE </v>
      </c>
      <c r="N2428" s="4" t="str">
        <f>+VLOOKUP($J2428,DATOS_PERSONAL!B:F,5,0)</f>
        <v>OROBERLÍN S.A.S.</v>
      </c>
      <c r="O2428" s="4">
        <f>+VLOOKUP($A2428,DATOS_CAPACITACIONES!A:N,11)</f>
        <v>6</v>
      </c>
      <c r="P2428" s="4">
        <f>+VLOOKUP($A2428,DATOS_CAPACITACIONES!A:L,12)</f>
        <v>6</v>
      </c>
      <c r="Q2428" s="3">
        <f t="shared" si="38"/>
        <v>1</v>
      </c>
    </row>
    <row r="2429" spans="1:17" ht="34.5" customHeight="1" x14ac:dyDescent="0.25">
      <c r="A2429" s="29">
        <v>127</v>
      </c>
      <c r="B2429" s="4" t="str">
        <f>+VLOOKUP($A2429,DATOS_CAPACITACIONES!A:B,2,0)</f>
        <v>Sanidad</v>
      </c>
      <c r="C2429" s="4" t="str">
        <f>+VLOOKUP($A2429,DATOS_CAPACITACIONES!A:C,3,0)</f>
        <v xml:space="preserve">Censo cero </v>
      </c>
      <c r="D2429" s="4">
        <f>+VLOOKUP($A2429,DATOS_CAPACITACIONES!A:D,4,0)</f>
        <v>0</v>
      </c>
      <c r="E2429" s="4" t="str">
        <f>+VLOOKUP($A2429,DATOS_CAPACITACIONES!A:E,5,0)</f>
        <v>Nubia Beltran</v>
      </c>
      <c r="F2429" s="4" t="str">
        <f>+VLOOKUP($A2429,DATOS_CAPACITACIONES!A:F,6,0)</f>
        <v>Nubia Beltran</v>
      </c>
      <c r="G2429" s="4" t="str">
        <f>+VLOOKUP($A2429,DATOS_CAPACITACIONES!A:G,7,0)</f>
        <v>Finca Hato Viejo</v>
      </c>
      <c r="H2429" s="5">
        <f>+VLOOKUP($A2429,DATOS_CAPACITACIONES!A:H,8,0)</f>
        <v>44383</v>
      </c>
      <c r="I2429" s="4">
        <f>+VLOOKUP($A2429,DATOS_CAPACITACIONES!A:I,9,0)</f>
        <v>30</v>
      </c>
      <c r="J2429" s="29">
        <v>31536041</v>
      </c>
      <c r="K2429" s="4">
        <f>+VLOOKUP($J2429,DATOS_PERSONAL!B:C,2,0)</f>
        <v>1101</v>
      </c>
      <c r="L2429" s="4" t="str">
        <f>+VLOOKUP($J2429,DATOS_PERSONAL!B:D,3,0)</f>
        <v>ZAMIRNA</v>
      </c>
      <c r="M2429" s="4" t="str">
        <f>+VLOOKUP($J2429,DATOS_PERSONAL!B:E,4,0)</f>
        <v xml:space="preserve">GUERRERO AGUILAR </v>
      </c>
      <c r="N2429" s="4" t="str">
        <f>+VLOOKUP($J2429,DATOS_PERSONAL!B:F,5,0)</f>
        <v>OROBERLÍN S.A.S.</v>
      </c>
      <c r="O2429" s="4">
        <f>+VLOOKUP($A2429,DATOS_CAPACITACIONES!A:N,11)</f>
        <v>1</v>
      </c>
      <c r="P2429" s="4">
        <f>+VLOOKUP($A2429,DATOS_CAPACITACIONES!A:L,12)</f>
        <v>1</v>
      </c>
      <c r="Q2429" s="3">
        <f t="shared" si="38"/>
        <v>1</v>
      </c>
    </row>
    <row r="2430" spans="1:17" ht="34.5" customHeight="1" x14ac:dyDescent="0.25">
      <c r="A2430" s="29">
        <v>128</v>
      </c>
      <c r="B2430" s="4" t="str">
        <f>+VLOOKUP($A2430,DATOS_CAPACITACIONES!A:B,2,0)</f>
        <v>Sanidad</v>
      </c>
      <c r="C2430" s="4" t="str">
        <f>+VLOOKUP($A2430,DATOS_CAPACITACIONES!A:C,3,0)</f>
        <v>Erradicacion de palmas espontaneas y entrega de ficha tecnica</v>
      </c>
      <c r="D2430" s="4">
        <f>+VLOOKUP($A2430,DATOS_CAPACITACIONES!A:D,4,0)</f>
        <v>0</v>
      </c>
      <c r="E2430" s="4" t="str">
        <f>+VLOOKUP($A2430,DATOS_CAPACITACIONES!A:E,5,0)</f>
        <v>Omar Rivera</v>
      </c>
      <c r="F2430" s="4" t="str">
        <f>+VLOOKUP($A2430,DATOS_CAPACITACIONES!A:F,6,0)</f>
        <v>Omar Rivera</v>
      </c>
      <c r="G2430" s="4" t="str">
        <f>+VLOOKUP($A2430,DATOS_CAPACITACIONES!A:G,7,0)</f>
        <v>Finca El Pilar</v>
      </c>
      <c r="H2430" s="5">
        <f>+VLOOKUP($A2430,DATOS_CAPACITACIONES!A:H,8,0)</f>
        <v>44385</v>
      </c>
      <c r="I2430" s="4">
        <f>+VLOOKUP($A2430,DATOS_CAPACITACIONES!A:I,9,0)</f>
        <v>30</v>
      </c>
      <c r="J2430" s="29">
        <v>3274917</v>
      </c>
      <c r="K2430" s="4">
        <f>+VLOOKUP($J2430,DATOS_PERSONAL!B:C,2,0)</f>
        <v>1027</v>
      </c>
      <c r="L2430" s="4" t="str">
        <f>+VLOOKUP($J2430,DATOS_PERSONAL!B:D,3,0)</f>
        <v xml:space="preserve"> HERNAN ARIEL</v>
      </c>
      <c r="M2430" s="4" t="str">
        <f>+VLOOKUP($J2430,DATOS_PERSONAL!B:E,4,0)</f>
        <v>VELASQUEZ ROBAYO</v>
      </c>
      <c r="N2430" s="4" t="str">
        <f>+VLOOKUP($J2430,DATOS_PERSONAL!B:F,5,0)</f>
        <v>OROBERLÍN S.A.S.</v>
      </c>
      <c r="O2430" s="4">
        <f>+VLOOKUP($A2430,DATOS_CAPACITACIONES!A:N,11)</f>
        <v>2</v>
      </c>
      <c r="P2430" s="4">
        <f>+VLOOKUP($A2430,DATOS_CAPACITACIONES!A:L,12)</f>
        <v>2</v>
      </c>
      <c r="Q2430" s="3">
        <f t="shared" si="38"/>
        <v>1</v>
      </c>
    </row>
    <row r="2431" spans="1:17" ht="34.5" customHeight="1" x14ac:dyDescent="0.25">
      <c r="A2431" s="29">
        <v>128</v>
      </c>
      <c r="B2431" s="4" t="str">
        <f>+VLOOKUP($A2431,DATOS_CAPACITACIONES!A:B,2,0)</f>
        <v>Sanidad</v>
      </c>
      <c r="C2431" s="4" t="str">
        <f>+VLOOKUP($A2431,DATOS_CAPACITACIONES!A:C,3,0)</f>
        <v>Erradicacion de palmas espontaneas y entrega de ficha tecnica</v>
      </c>
      <c r="D2431" s="4">
        <f>+VLOOKUP($A2431,DATOS_CAPACITACIONES!A:D,4,0)</f>
        <v>0</v>
      </c>
      <c r="E2431" s="4" t="str">
        <f>+VLOOKUP($A2431,DATOS_CAPACITACIONES!A:E,5,0)</f>
        <v>Omar Rivera</v>
      </c>
      <c r="F2431" s="4" t="str">
        <f>+VLOOKUP($A2431,DATOS_CAPACITACIONES!A:F,6,0)</f>
        <v>Omar Rivera</v>
      </c>
      <c r="G2431" s="4" t="str">
        <f>+VLOOKUP($A2431,DATOS_CAPACITACIONES!A:G,7,0)</f>
        <v>Finca El Pilar</v>
      </c>
      <c r="H2431" s="5">
        <f>+VLOOKUP($A2431,DATOS_CAPACITACIONES!A:H,8,0)</f>
        <v>44385</v>
      </c>
      <c r="I2431" s="4">
        <f>+VLOOKUP($A2431,DATOS_CAPACITACIONES!A:I,9,0)</f>
        <v>30</v>
      </c>
      <c r="J2431" s="29">
        <v>79538669</v>
      </c>
      <c r="K2431" s="4">
        <f>+VLOOKUP($J2431,DATOS_PERSONAL!B:C,2,0)</f>
        <v>1031</v>
      </c>
      <c r="L2431" s="4" t="str">
        <f>+VLOOKUP($J2431,DATOS_PERSONAL!B:D,3,0)</f>
        <v>OMAR</v>
      </c>
      <c r="M2431" s="4" t="str">
        <f>+VLOOKUP($J2431,DATOS_PERSONAL!B:E,4,0)</f>
        <v>FONTECHA</v>
      </c>
      <c r="N2431" s="4" t="str">
        <f>+VLOOKUP($J2431,DATOS_PERSONAL!B:F,5,0)</f>
        <v>OROBERLÍN S.A.S.</v>
      </c>
      <c r="O2431" s="4">
        <f>+VLOOKUP($A2431,DATOS_CAPACITACIONES!A:N,11)</f>
        <v>2</v>
      </c>
      <c r="P2431" s="4">
        <f>+VLOOKUP($A2431,DATOS_CAPACITACIONES!A:L,12)</f>
        <v>2</v>
      </c>
      <c r="Q2431" s="3">
        <f t="shared" si="38"/>
        <v>1</v>
      </c>
    </row>
    <row r="2432" spans="1:17" ht="34.5" customHeight="1" x14ac:dyDescent="0.25">
      <c r="A2432" s="29">
        <v>129</v>
      </c>
      <c r="B2432" s="4" t="str">
        <f>+VLOOKUP($A2432,DATOS_CAPACITACIONES!A:B,2,0)</f>
        <v>Sanidad</v>
      </c>
      <c r="C2432" s="4" t="str">
        <f>+VLOOKUP($A2432,DATOS_CAPACITACIONES!A:C,3,0)</f>
        <v xml:space="preserve">Censo cero </v>
      </c>
      <c r="D2432" s="4">
        <f>+VLOOKUP($A2432,DATOS_CAPACITACIONES!A:D,4,0)</f>
        <v>0</v>
      </c>
      <c r="E2432" s="4" t="str">
        <f>+VLOOKUP($A2432,DATOS_CAPACITACIONES!A:E,5,0)</f>
        <v>Omar Rivera</v>
      </c>
      <c r="F2432" s="4" t="str">
        <f>+VLOOKUP($A2432,DATOS_CAPACITACIONES!A:F,6,0)</f>
        <v>Omar Rivera</v>
      </c>
      <c r="G2432" s="4" t="str">
        <f>+VLOOKUP($A2432,DATOS_CAPACITACIONES!A:G,7,0)</f>
        <v>Finca Hato Viejo</v>
      </c>
      <c r="H2432" s="5">
        <f>+VLOOKUP($A2432,DATOS_CAPACITACIONES!A:H,8,0)</f>
        <v>44387</v>
      </c>
      <c r="I2432" s="4">
        <f>+VLOOKUP($A2432,DATOS_CAPACITACIONES!A:I,9,0)</f>
        <v>30</v>
      </c>
      <c r="J2432" s="29">
        <v>1121917518</v>
      </c>
      <c r="K2432" s="4" t="str">
        <f>+VLOOKUP($J2432,DATOS_PERSONAL!B:C,2,0)</f>
        <v>N/A</v>
      </c>
      <c r="L2432" s="4" t="str">
        <f>+VLOOKUP($J2432,DATOS_PERSONAL!B:D,3,0)</f>
        <v xml:space="preserve"> CARLOS ALBEIRO</v>
      </c>
      <c r="M2432" s="4" t="str">
        <f>+VLOOKUP($J2432,DATOS_PERSONAL!B:E,4,0)</f>
        <v>BECERRA ZAMORA</v>
      </c>
      <c r="N2432" s="4" t="str">
        <f>+VLOOKUP($J2432,DATOS_PERSONAL!B:F,5,0)</f>
        <v>PALMERAS CARARABO S.A.</v>
      </c>
      <c r="O2432" s="4">
        <f>+VLOOKUP($A2432,DATOS_CAPACITACIONES!A:N,11)</f>
        <v>1</v>
      </c>
      <c r="P2432" s="4">
        <f>+VLOOKUP($A2432,DATOS_CAPACITACIONES!A:L,12)</f>
        <v>1</v>
      </c>
      <c r="Q2432" s="3">
        <f t="shared" si="38"/>
        <v>1</v>
      </c>
    </row>
    <row r="2433" spans="1:17" ht="34.5" customHeight="1" x14ac:dyDescent="0.25">
      <c r="A2433" s="29">
        <v>130</v>
      </c>
      <c r="B2433" s="4" t="str">
        <f>+VLOOKUP($A2433,DATOS_CAPACITACIONES!A:B,2,0)</f>
        <v>Sanidad</v>
      </c>
      <c r="C2433" s="4" t="str">
        <f>+VLOOKUP($A2433,DATOS_CAPACITACIONES!A:C,3,0)</f>
        <v>Erradicacion de palmas espontaneas y entrega de ficha tecnica</v>
      </c>
      <c r="D2433" s="4">
        <f>+VLOOKUP($A2433,DATOS_CAPACITACIONES!A:D,4,0)</f>
        <v>0</v>
      </c>
      <c r="E2433" s="4" t="str">
        <f>+VLOOKUP($A2433,DATOS_CAPACITACIONES!A:E,5,0)</f>
        <v>Nubia Beltran</v>
      </c>
      <c r="F2433" s="4" t="str">
        <f>+VLOOKUP($A2433,DATOS_CAPACITACIONES!A:F,6,0)</f>
        <v>Nubia Beltran</v>
      </c>
      <c r="G2433" s="4" t="str">
        <f>+VLOOKUP($A2433,DATOS_CAPACITACIONES!A:G,7,0)</f>
        <v>Finca El Pilar</v>
      </c>
      <c r="H2433" s="5">
        <f>+VLOOKUP($A2433,DATOS_CAPACITACIONES!A:H,8,0)</f>
        <v>44389</v>
      </c>
      <c r="I2433" s="4">
        <f>+VLOOKUP($A2433,DATOS_CAPACITACIONES!A:I,9,0)</f>
        <v>30</v>
      </c>
      <c r="J2433" s="29">
        <v>1121910483</v>
      </c>
      <c r="K2433" s="4">
        <f>+VLOOKUP($J2433,DATOS_PERSONAL!B:C,2,0)</f>
        <v>1538</v>
      </c>
      <c r="L2433" s="4" t="str">
        <f>+VLOOKUP($J2433,DATOS_PERSONAL!B:D,3,0)</f>
        <v>ADRIANA</v>
      </c>
      <c r="M2433" s="4" t="str">
        <f>+VLOOKUP($J2433,DATOS_PERSONAL!B:E,4,0)</f>
        <v xml:space="preserve">JARAMILLO OVALLE </v>
      </c>
      <c r="N2433" s="4" t="str">
        <f>+VLOOKUP($J2433,DATOS_PERSONAL!B:F,5,0)</f>
        <v>OROBERLÍN S.A.S.</v>
      </c>
      <c r="O2433" s="4">
        <f>+VLOOKUP($A2433,DATOS_CAPACITACIONES!A:N,11)</f>
        <v>6</v>
      </c>
      <c r="P2433" s="4">
        <f>+VLOOKUP($A2433,DATOS_CAPACITACIONES!A:L,12)</f>
        <v>6</v>
      </c>
      <c r="Q2433" s="3">
        <f t="shared" si="38"/>
        <v>1</v>
      </c>
    </row>
    <row r="2434" spans="1:17" ht="34.5" customHeight="1" x14ac:dyDescent="0.25">
      <c r="A2434" s="29">
        <v>130</v>
      </c>
      <c r="B2434" s="4" t="str">
        <f>+VLOOKUP($A2434,DATOS_CAPACITACIONES!A:B,2,0)</f>
        <v>Sanidad</v>
      </c>
      <c r="C2434" s="4" t="str">
        <f>+VLOOKUP($A2434,DATOS_CAPACITACIONES!A:C,3,0)</f>
        <v>Erradicacion de palmas espontaneas y entrega de ficha tecnica</v>
      </c>
      <c r="D2434" s="4">
        <f>+VLOOKUP($A2434,DATOS_CAPACITACIONES!A:D,4,0)</f>
        <v>0</v>
      </c>
      <c r="E2434" s="4" t="str">
        <f>+VLOOKUP($A2434,DATOS_CAPACITACIONES!A:E,5,0)</f>
        <v>Nubia Beltran</v>
      </c>
      <c r="F2434" s="4" t="str">
        <f>+VLOOKUP($A2434,DATOS_CAPACITACIONES!A:F,6,0)</f>
        <v>Nubia Beltran</v>
      </c>
      <c r="G2434" s="4" t="str">
        <f>+VLOOKUP($A2434,DATOS_CAPACITACIONES!A:G,7,0)</f>
        <v>Finca El Pilar</v>
      </c>
      <c r="H2434" s="5">
        <f>+VLOOKUP($A2434,DATOS_CAPACITACIONES!A:H,8,0)</f>
        <v>44389</v>
      </c>
      <c r="I2434" s="4">
        <f>+VLOOKUP($A2434,DATOS_CAPACITACIONES!A:I,9,0)</f>
        <v>30</v>
      </c>
      <c r="J2434" s="29">
        <v>1010143088</v>
      </c>
      <c r="K2434" s="4">
        <f>+VLOOKUP($J2434,DATOS_PERSONAL!B:C,2,0)</f>
        <v>1536</v>
      </c>
      <c r="L2434" s="4" t="str">
        <f>+VLOOKUP($J2434,DATOS_PERSONAL!B:D,3,0)</f>
        <v>MONICA ALEJANDRA</v>
      </c>
      <c r="M2434" s="4" t="str">
        <f>+VLOOKUP($J2434,DATOS_PERSONAL!B:E,4,0)</f>
        <v xml:space="preserve">HERNANDEZ HERNANDEZ </v>
      </c>
      <c r="N2434" s="4" t="str">
        <f>+VLOOKUP($J2434,DATOS_PERSONAL!B:F,5,0)</f>
        <v>OROBERLÍN S.A.S.</v>
      </c>
      <c r="O2434" s="4">
        <f>+VLOOKUP($A2434,DATOS_CAPACITACIONES!A:N,11)</f>
        <v>6</v>
      </c>
      <c r="P2434" s="4">
        <f>+VLOOKUP($A2434,DATOS_CAPACITACIONES!A:L,12)</f>
        <v>6</v>
      </c>
      <c r="Q2434" s="3">
        <f t="shared" si="38"/>
        <v>1</v>
      </c>
    </row>
    <row r="2435" spans="1:17" ht="34.5" customHeight="1" x14ac:dyDescent="0.25">
      <c r="A2435" s="29">
        <v>130</v>
      </c>
      <c r="B2435" s="4" t="str">
        <f>+VLOOKUP($A2435,DATOS_CAPACITACIONES!A:B,2,0)</f>
        <v>Sanidad</v>
      </c>
      <c r="C2435" s="4" t="str">
        <f>+VLOOKUP($A2435,DATOS_CAPACITACIONES!A:C,3,0)</f>
        <v>Erradicacion de palmas espontaneas y entrega de ficha tecnica</v>
      </c>
      <c r="D2435" s="4">
        <f>+VLOOKUP($A2435,DATOS_CAPACITACIONES!A:D,4,0)</f>
        <v>0</v>
      </c>
      <c r="E2435" s="4" t="str">
        <f>+VLOOKUP($A2435,DATOS_CAPACITACIONES!A:E,5,0)</f>
        <v>Nubia Beltran</v>
      </c>
      <c r="F2435" s="4" t="str">
        <f>+VLOOKUP($A2435,DATOS_CAPACITACIONES!A:F,6,0)</f>
        <v>Nubia Beltran</v>
      </c>
      <c r="G2435" s="4" t="str">
        <f>+VLOOKUP($A2435,DATOS_CAPACITACIONES!A:G,7,0)</f>
        <v>Finca El Pilar</v>
      </c>
      <c r="H2435" s="5">
        <f>+VLOOKUP($A2435,DATOS_CAPACITACIONES!A:H,8,0)</f>
        <v>44389</v>
      </c>
      <c r="I2435" s="4">
        <f>+VLOOKUP($A2435,DATOS_CAPACITACIONES!A:I,9,0)</f>
        <v>30</v>
      </c>
      <c r="J2435" s="29">
        <v>1193531410</v>
      </c>
      <c r="K2435" s="4">
        <f>+VLOOKUP($J2435,DATOS_PERSONAL!B:C,2,0)</f>
        <v>1544</v>
      </c>
      <c r="L2435" s="4" t="str">
        <f>+VLOOKUP($J2435,DATOS_PERSONAL!B:D,3,0)</f>
        <v>SARA DANIELA</v>
      </c>
      <c r="M2435" s="4" t="str">
        <f>+VLOOKUP($J2435,DATOS_PERSONAL!B:E,4,0)</f>
        <v xml:space="preserve">BELTRAN MORENO </v>
      </c>
      <c r="N2435" s="4" t="str">
        <f>+VLOOKUP($J2435,DATOS_PERSONAL!B:F,5,0)</f>
        <v>OROBERLÍN S.A.S.</v>
      </c>
      <c r="O2435" s="4">
        <f>+VLOOKUP($A2435,DATOS_CAPACITACIONES!A:N,11)</f>
        <v>6</v>
      </c>
      <c r="P2435" s="4">
        <f>+VLOOKUP($A2435,DATOS_CAPACITACIONES!A:L,12)</f>
        <v>6</v>
      </c>
      <c r="Q2435" s="3">
        <f t="shared" si="38"/>
        <v>1</v>
      </c>
    </row>
    <row r="2436" spans="1:17" ht="34.5" customHeight="1" x14ac:dyDescent="0.25">
      <c r="A2436" s="29">
        <v>130</v>
      </c>
      <c r="B2436" s="4" t="str">
        <f>+VLOOKUP($A2436,DATOS_CAPACITACIONES!A:B,2,0)</f>
        <v>Sanidad</v>
      </c>
      <c r="C2436" s="4" t="str">
        <f>+VLOOKUP($A2436,DATOS_CAPACITACIONES!A:C,3,0)</f>
        <v>Erradicacion de palmas espontaneas y entrega de ficha tecnica</v>
      </c>
      <c r="D2436" s="4">
        <f>+VLOOKUP($A2436,DATOS_CAPACITACIONES!A:D,4,0)</f>
        <v>0</v>
      </c>
      <c r="E2436" s="4" t="str">
        <f>+VLOOKUP($A2436,DATOS_CAPACITACIONES!A:E,5,0)</f>
        <v>Nubia Beltran</v>
      </c>
      <c r="F2436" s="4" t="str">
        <f>+VLOOKUP($A2436,DATOS_CAPACITACIONES!A:F,6,0)</f>
        <v>Nubia Beltran</v>
      </c>
      <c r="G2436" s="4" t="str">
        <f>+VLOOKUP($A2436,DATOS_CAPACITACIONES!A:G,7,0)</f>
        <v>Finca El Pilar</v>
      </c>
      <c r="H2436" s="5">
        <f>+VLOOKUP($A2436,DATOS_CAPACITACIONES!A:H,8,0)</f>
        <v>44389</v>
      </c>
      <c r="I2436" s="4">
        <f>+VLOOKUP($A2436,DATOS_CAPACITACIONES!A:I,9,0)</f>
        <v>30</v>
      </c>
      <c r="J2436" s="29">
        <v>1123116171</v>
      </c>
      <c r="K2436" s="4">
        <f>+VLOOKUP($J2436,DATOS_PERSONAL!B:C,2,0)</f>
        <v>1539</v>
      </c>
      <c r="L2436" s="4" t="str">
        <f>+VLOOKUP($J2436,DATOS_PERSONAL!B:D,3,0)</f>
        <v>YULIZA ANDREA</v>
      </c>
      <c r="M2436" s="4" t="str">
        <f>+VLOOKUP($J2436,DATOS_PERSONAL!B:E,4,0)</f>
        <v xml:space="preserve">HERNANDEZ HERNANDEZ </v>
      </c>
      <c r="N2436" s="4" t="str">
        <f>+VLOOKUP($J2436,DATOS_PERSONAL!B:F,5,0)</f>
        <v>OROBERLÍN S.A.S.</v>
      </c>
      <c r="O2436" s="4">
        <f>+VLOOKUP($A2436,DATOS_CAPACITACIONES!A:N,11)</f>
        <v>6</v>
      </c>
      <c r="P2436" s="4">
        <f>+VLOOKUP($A2436,DATOS_CAPACITACIONES!A:L,12)</f>
        <v>6</v>
      </c>
      <c r="Q2436" s="3">
        <f t="shared" si="38"/>
        <v>1</v>
      </c>
    </row>
    <row r="2437" spans="1:17" ht="34.5" customHeight="1" x14ac:dyDescent="0.25">
      <c r="A2437" s="29">
        <v>130</v>
      </c>
      <c r="B2437" s="4" t="str">
        <f>+VLOOKUP($A2437,DATOS_CAPACITACIONES!A:B,2,0)</f>
        <v>Sanidad</v>
      </c>
      <c r="C2437" s="4" t="str">
        <f>+VLOOKUP($A2437,DATOS_CAPACITACIONES!A:C,3,0)</f>
        <v>Erradicacion de palmas espontaneas y entrega de ficha tecnica</v>
      </c>
      <c r="D2437" s="4">
        <f>+VLOOKUP($A2437,DATOS_CAPACITACIONES!A:D,4,0)</f>
        <v>0</v>
      </c>
      <c r="E2437" s="4" t="str">
        <f>+VLOOKUP($A2437,DATOS_CAPACITACIONES!A:E,5,0)</f>
        <v>Nubia Beltran</v>
      </c>
      <c r="F2437" s="4" t="str">
        <f>+VLOOKUP($A2437,DATOS_CAPACITACIONES!A:F,6,0)</f>
        <v>Nubia Beltran</v>
      </c>
      <c r="G2437" s="4" t="str">
        <f>+VLOOKUP($A2437,DATOS_CAPACITACIONES!A:G,7,0)</f>
        <v>Finca El Pilar</v>
      </c>
      <c r="H2437" s="5">
        <f>+VLOOKUP($A2437,DATOS_CAPACITACIONES!A:H,8,0)</f>
        <v>44389</v>
      </c>
      <c r="I2437" s="4">
        <f>+VLOOKUP($A2437,DATOS_CAPACITACIONES!A:I,9,0)</f>
        <v>30</v>
      </c>
      <c r="J2437" s="29">
        <v>31031744</v>
      </c>
      <c r="K2437" s="4">
        <f>+VLOOKUP($J2437,DATOS_PERSONAL!B:C,2,0)</f>
        <v>1023</v>
      </c>
      <c r="L2437" s="4" t="str">
        <f>+VLOOKUP($J2437,DATOS_PERSONAL!B:D,3,0)</f>
        <v xml:space="preserve"> MARIA EUGENIA</v>
      </c>
      <c r="M2437" s="4" t="str">
        <f>+VLOOKUP($J2437,DATOS_PERSONAL!B:E,4,0)</f>
        <v>VARGAS OVALLE</v>
      </c>
      <c r="N2437" s="4" t="str">
        <f>+VLOOKUP($J2437,DATOS_PERSONAL!B:F,5,0)</f>
        <v>OROBERLÍN S.A.S.</v>
      </c>
      <c r="O2437" s="4">
        <f>+VLOOKUP($A2437,DATOS_CAPACITACIONES!A:N,11)</f>
        <v>6</v>
      </c>
      <c r="P2437" s="4">
        <f>+VLOOKUP($A2437,DATOS_CAPACITACIONES!A:L,12)</f>
        <v>6</v>
      </c>
      <c r="Q2437" s="3">
        <f t="shared" si="38"/>
        <v>1</v>
      </c>
    </row>
    <row r="2438" spans="1:17" ht="34.5" customHeight="1" x14ac:dyDescent="0.25">
      <c r="A2438" s="29">
        <v>130</v>
      </c>
      <c r="B2438" s="4" t="str">
        <f>+VLOOKUP($A2438,DATOS_CAPACITACIONES!A:B,2,0)</f>
        <v>Sanidad</v>
      </c>
      <c r="C2438" s="4" t="str">
        <f>+VLOOKUP($A2438,DATOS_CAPACITACIONES!A:C,3,0)</f>
        <v>Erradicacion de palmas espontaneas y entrega de ficha tecnica</v>
      </c>
      <c r="D2438" s="4">
        <f>+VLOOKUP($A2438,DATOS_CAPACITACIONES!A:D,4,0)</f>
        <v>0</v>
      </c>
      <c r="E2438" s="4" t="str">
        <f>+VLOOKUP($A2438,DATOS_CAPACITACIONES!A:E,5,0)</f>
        <v>Nubia Beltran</v>
      </c>
      <c r="F2438" s="4" t="str">
        <f>+VLOOKUP($A2438,DATOS_CAPACITACIONES!A:F,6,0)</f>
        <v>Nubia Beltran</v>
      </c>
      <c r="G2438" s="4" t="str">
        <f>+VLOOKUP($A2438,DATOS_CAPACITACIONES!A:G,7,0)</f>
        <v>Finca El Pilar</v>
      </c>
      <c r="H2438" s="5">
        <f>+VLOOKUP($A2438,DATOS_CAPACITACIONES!A:H,8,0)</f>
        <v>44389</v>
      </c>
      <c r="I2438" s="4">
        <f>+VLOOKUP($A2438,DATOS_CAPACITACIONES!A:I,9,0)</f>
        <v>30</v>
      </c>
      <c r="J2438" s="29">
        <v>1006697383</v>
      </c>
      <c r="K2438" s="4">
        <f>+VLOOKUP($J2438,DATOS_PERSONAL!B:C,2,0)</f>
        <v>1535</v>
      </c>
      <c r="L2438" s="4" t="str">
        <f>+VLOOKUP($J2438,DATOS_PERSONAL!B:D,3,0)</f>
        <v>DIANA SOFIA</v>
      </c>
      <c r="M2438" s="4" t="str">
        <f>+VLOOKUP($J2438,DATOS_PERSONAL!B:E,4,0)</f>
        <v xml:space="preserve">BLANCO ANDRADE </v>
      </c>
      <c r="N2438" s="4" t="str">
        <f>+VLOOKUP($J2438,DATOS_PERSONAL!B:F,5,0)</f>
        <v>OROBERLÍN S.A.S.</v>
      </c>
      <c r="O2438" s="4">
        <f>+VLOOKUP($A2438,DATOS_CAPACITACIONES!A:N,11)</f>
        <v>6</v>
      </c>
      <c r="P2438" s="4">
        <f>+VLOOKUP($A2438,DATOS_CAPACITACIONES!A:L,12)</f>
        <v>6</v>
      </c>
      <c r="Q2438" s="3">
        <f t="shared" si="38"/>
        <v>1</v>
      </c>
    </row>
    <row r="2439" spans="1:17" ht="34.5" customHeight="1" x14ac:dyDescent="0.25">
      <c r="A2439" s="29">
        <v>131</v>
      </c>
      <c r="B2439" s="4" t="str">
        <f>+VLOOKUP($A2439,DATOS_CAPACITACIONES!A:B,2,0)</f>
        <v>Maquinaria</v>
      </c>
      <c r="C2439" s="4" t="str">
        <f>+VLOOKUP($A2439,DATOS_CAPACITACIONES!A:C,3,0)</f>
        <v xml:space="preserve">Reinduccion al cargo y concepto de mecanica </v>
      </c>
      <c r="D2439" s="4">
        <f>+VLOOKUP($A2439,DATOS_CAPACITACIONES!A:D,4,0)</f>
        <v>0</v>
      </c>
      <c r="E2439" s="4" t="str">
        <f>+VLOOKUP($A2439,DATOS_CAPACITACIONES!A:E,5,0)</f>
        <v>Edwin Triana</v>
      </c>
      <c r="F2439" s="4" t="str">
        <f>+VLOOKUP($A2439,DATOS_CAPACITACIONES!A:F,6,0)</f>
        <v>Edwin Triana</v>
      </c>
      <c r="G2439" s="4" t="str">
        <f>+VLOOKUP($A2439,DATOS_CAPACITACIONES!A:G,7,0)</f>
        <v>Finca El Pilar</v>
      </c>
      <c r="H2439" s="5">
        <f>+VLOOKUP($A2439,DATOS_CAPACITACIONES!A:H,8,0)</f>
        <v>44394</v>
      </c>
      <c r="I2439" s="4">
        <f>+VLOOKUP($A2439,DATOS_CAPACITACIONES!A:I,9,0)</f>
        <v>20</v>
      </c>
      <c r="J2439" s="29">
        <v>1122131510</v>
      </c>
      <c r="K2439" s="4" t="str">
        <f>+VLOOKUP($J2439,DATOS_PERSONAL!B:C,2,0)</f>
        <v>N/A</v>
      </c>
      <c r="L2439" s="4" t="str">
        <f>+VLOOKUP($J2439,DATOS_PERSONAL!B:D,3,0)</f>
        <v xml:space="preserve"> DIEGO FERNANDO </v>
      </c>
      <c r="M2439" s="4" t="str">
        <f>+VLOOKUP($J2439,DATOS_PERSONAL!B:E,4,0)</f>
        <v>ORTIZ OSPINA</v>
      </c>
      <c r="N2439" s="4" t="str">
        <f>+VLOOKUP($J2439,DATOS_PERSONAL!B:F,5,0)</f>
        <v>PALMERAS CARARABO S.A.</v>
      </c>
      <c r="O2439" s="4">
        <f>+VLOOKUP($A2439,DATOS_CAPACITACIONES!A:N,11)</f>
        <v>14</v>
      </c>
      <c r="P2439" s="4">
        <f>+VLOOKUP($A2439,DATOS_CAPACITACIONES!A:L,12)</f>
        <v>14</v>
      </c>
      <c r="Q2439" s="3">
        <f t="shared" si="38"/>
        <v>1</v>
      </c>
    </row>
    <row r="2440" spans="1:17" ht="34.5" customHeight="1" x14ac:dyDescent="0.25">
      <c r="A2440" s="29">
        <v>131</v>
      </c>
      <c r="B2440" s="4" t="str">
        <f>+VLOOKUP($A2440,DATOS_CAPACITACIONES!A:B,2,0)</f>
        <v>Maquinaria</v>
      </c>
      <c r="C2440" s="4" t="str">
        <f>+VLOOKUP($A2440,DATOS_CAPACITACIONES!A:C,3,0)</f>
        <v xml:space="preserve">Reinduccion al cargo y concepto de mecanica </v>
      </c>
      <c r="D2440" s="4">
        <f>+VLOOKUP($A2440,DATOS_CAPACITACIONES!A:D,4,0)</f>
        <v>0</v>
      </c>
      <c r="E2440" s="4" t="str">
        <f>+VLOOKUP($A2440,DATOS_CAPACITACIONES!A:E,5,0)</f>
        <v>Edwin Triana</v>
      </c>
      <c r="F2440" s="4" t="str">
        <f>+VLOOKUP($A2440,DATOS_CAPACITACIONES!A:F,6,0)</f>
        <v>Edwin Triana</v>
      </c>
      <c r="G2440" s="4" t="str">
        <f>+VLOOKUP($A2440,DATOS_CAPACITACIONES!A:G,7,0)</f>
        <v>Finca El Pilar</v>
      </c>
      <c r="H2440" s="5">
        <f>+VLOOKUP($A2440,DATOS_CAPACITACIONES!A:H,8,0)</f>
        <v>44394</v>
      </c>
      <c r="I2440" s="4">
        <f>+VLOOKUP($A2440,DATOS_CAPACITACIONES!A:I,9,0)</f>
        <v>20</v>
      </c>
      <c r="J2440" s="29">
        <v>17328515</v>
      </c>
      <c r="K2440" s="4" t="str">
        <f>+VLOOKUP($J2440,DATOS_PERSONAL!B:C,2,0)</f>
        <v>N/A</v>
      </c>
      <c r="L2440" s="4" t="str">
        <f>+VLOOKUP($J2440,DATOS_PERSONAL!B:D,3,0)</f>
        <v>BENJAMIN</v>
      </c>
      <c r="M2440" s="4" t="str">
        <f>+VLOOKUP($J2440,DATOS_PERSONAL!B:E,4,0)</f>
        <v>ALDANA RINCON</v>
      </c>
      <c r="N2440" s="4" t="str">
        <f>+VLOOKUP($J2440,DATOS_PERSONAL!B:F,5,0)</f>
        <v>PALMERAS CARARABO S.A.</v>
      </c>
      <c r="O2440" s="4">
        <f>+VLOOKUP($A2440,DATOS_CAPACITACIONES!A:N,11)</f>
        <v>14</v>
      </c>
      <c r="P2440" s="4">
        <f>+VLOOKUP($A2440,DATOS_CAPACITACIONES!A:L,12)</f>
        <v>14</v>
      </c>
      <c r="Q2440" s="3">
        <f t="shared" si="38"/>
        <v>1</v>
      </c>
    </row>
    <row r="2441" spans="1:17" ht="34.5" customHeight="1" x14ac:dyDescent="0.25">
      <c r="A2441" s="29">
        <v>131</v>
      </c>
      <c r="B2441" s="4" t="str">
        <f>+VLOOKUP($A2441,DATOS_CAPACITACIONES!A:B,2,0)</f>
        <v>Maquinaria</v>
      </c>
      <c r="C2441" s="4" t="str">
        <f>+VLOOKUP($A2441,DATOS_CAPACITACIONES!A:C,3,0)</f>
        <v xml:space="preserve">Reinduccion al cargo y concepto de mecanica </v>
      </c>
      <c r="D2441" s="4">
        <f>+VLOOKUP($A2441,DATOS_CAPACITACIONES!A:D,4,0)</f>
        <v>0</v>
      </c>
      <c r="E2441" s="4" t="str">
        <f>+VLOOKUP($A2441,DATOS_CAPACITACIONES!A:E,5,0)</f>
        <v>Edwin Triana</v>
      </c>
      <c r="F2441" s="4" t="str">
        <f>+VLOOKUP($A2441,DATOS_CAPACITACIONES!A:F,6,0)</f>
        <v>Edwin Triana</v>
      </c>
      <c r="G2441" s="4" t="str">
        <f>+VLOOKUP($A2441,DATOS_CAPACITACIONES!A:G,7,0)</f>
        <v>Finca El Pilar</v>
      </c>
      <c r="H2441" s="5">
        <f>+VLOOKUP($A2441,DATOS_CAPACITACIONES!A:H,8,0)</f>
        <v>44394</v>
      </c>
      <c r="I2441" s="4">
        <f>+VLOOKUP($A2441,DATOS_CAPACITACIONES!A:I,9,0)</f>
        <v>20</v>
      </c>
      <c r="J2441" s="29">
        <v>1119888284</v>
      </c>
      <c r="K2441" s="4" t="str">
        <f>+VLOOKUP($J2441,DATOS_PERSONAL!B:C,2,0)</f>
        <v>N/A</v>
      </c>
      <c r="L2441" s="4" t="str">
        <f>+VLOOKUP($J2441,DATOS_PERSONAL!B:D,3,0)</f>
        <v>OSCAR</v>
      </c>
      <c r="M2441" s="4" t="str">
        <f>+VLOOKUP($J2441,DATOS_PERSONAL!B:E,4,0)</f>
        <v>JARAMILLO RODRIGUEZ</v>
      </c>
      <c r="N2441" s="4" t="str">
        <f>+VLOOKUP($J2441,DATOS_PERSONAL!B:F,5,0)</f>
        <v>PALMERAS CARARABO S.A.</v>
      </c>
      <c r="O2441" s="4">
        <f>+VLOOKUP($A2441,DATOS_CAPACITACIONES!A:N,11)</f>
        <v>14</v>
      </c>
      <c r="P2441" s="4">
        <f>+VLOOKUP($A2441,DATOS_CAPACITACIONES!A:L,12)</f>
        <v>14</v>
      </c>
      <c r="Q2441" s="3">
        <f t="shared" si="38"/>
        <v>1</v>
      </c>
    </row>
    <row r="2442" spans="1:17" ht="34.5" customHeight="1" x14ac:dyDescent="0.25">
      <c r="A2442" s="29">
        <v>131</v>
      </c>
      <c r="B2442" s="4" t="str">
        <f>+VLOOKUP($A2442,DATOS_CAPACITACIONES!A:B,2,0)</f>
        <v>Maquinaria</v>
      </c>
      <c r="C2442" s="4" t="str">
        <f>+VLOOKUP($A2442,DATOS_CAPACITACIONES!A:C,3,0)</f>
        <v xml:space="preserve">Reinduccion al cargo y concepto de mecanica </v>
      </c>
      <c r="D2442" s="4">
        <f>+VLOOKUP($A2442,DATOS_CAPACITACIONES!A:D,4,0)</f>
        <v>0</v>
      </c>
      <c r="E2442" s="4" t="str">
        <f>+VLOOKUP($A2442,DATOS_CAPACITACIONES!A:E,5,0)</f>
        <v>Edwin Triana</v>
      </c>
      <c r="F2442" s="4" t="str">
        <f>+VLOOKUP($A2442,DATOS_CAPACITACIONES!A:F,6,0)</f>
        <v>Edwin Triana</v>
      </c>
      <c r="G2442" s="4" t="str">
        <f>+VLOOKUP($A2442,DATOS_CAPACITACIONES!A:G,7,0)</f>
        <v>Finca El Pilar</v>
      </c>
      <c r="H2442" s="5">
        <f>+VLOOKUP($A2442,DATOS_CAPACITACIONES!A:H,8,0)</f>
        <v>44394</v>
      </c>
      <c r="I2442" s="4">
        <f>+VLOOKUP($A2442,DATOS_CAPACITACIONES!A:I,9,0)</f>
        <v>20</v>
      </c>
      <c r="J2442" s="29">
        <v>11323827</v>
      </c>
      <c r="K2442" s="4" t="str">
        <f>+VLOOKUP($J2442,DATOS_PERSONAL!B:C,2,0)</f>
        <v>N/A</v>
      </c>
      <c r="L2442" s="4" t="str">
        <f>+VLOOKUP($J2442,DATOS_PERSONAL!B:D,3,0)</f>
        <v>ARQUIMEDES</v>
      </c>
      <c r="M2442" s="4" t="str">
        <f>+VLOOKUP($J2442,DATOS_PERSONAL!B:E,4,0)</f>
        <v>BERNAL</v>
      </c>
      <c r="N2442" s="4" t="str">
        <f>+VLOOKUP($J2442,DATOS_PERSONAL!B:F,5,0)</f>
        <v>PALMERAS CARARABO S.A.</v>
      </c>
      <c r="O2442" s="4">
        <f>+VLOOKUP($A2442,DATOS_CAPACITACIONES!A:N,11)</f>
        <v>14</v>
      </c>
      <c r="P2442" s="4">
        <f>+VLOOKUP($A2442,DATOS_CAPACITACIONES!A:L,12)</f>
        <v>14</v>
      </c>
      <c r="Q2442" s="3">
        <f t="shared" si="38"/>
        <v>1</v>
      </c>
    </row>
    <row r="2443" spans="1:17" ht="34.5" customHeight="1" x14ac:dyDescent="0.25">
      <c r="A2443" s="29">
        <v>131</v>
      </c>
      <c r="B2443" s="4" t="str">
        <f>+VLOOKUP($A2443,DATOS_CAPACITACIONES!A:B,2,0)</f>
        <v>Maquinaria</v>
      </c>
      <c r="C2443" s="4" t="str">
        <f>+VLOOKUP($A2443,DATOS_CAPACITACIONES!A:C,3,0)</f>
        <v xml:space="preserve">Reinduccion al cargo y concepto de mecanica </v>
      </c>
      <c r="D2443" s="4">
        <f>+VLOOKUP($A2443,DATOS_CAPACITACIONES!A:D,4,0)</f>
        <v>0</v>
      </c>
      <c r="E2443" s="4" t="str">
        <f>+VLOOKUP($A2443,DATOS_CAPACITACIONES!A:E,5,0)</f>
        <v>Edwin Triana</v>
      </c>
      <c r="F2443" s="4" t="str">
        <f>+VLOOKUP($A2443,DATOS_CAPACITACIONES!A:F,6,0)</f>
        <v>Edwin Triana</v>
      </c>
      <c r="G2443" s="4" t="str">
        <f>+VLOOKUP($A2443,DATOS_CAPACITACIONES!A:G,7,0)</f>
        <v>Finca El Pilar</v>
      </c>
      <c r="H2443" s="5">
        <f>+VLOOKUP($A2443,DATOS_CAPACITACIONES!A:H,8,0)</f>
        <v>44394</v>
      </c>
      <c r="I2443" s="4">
        <f>+VLOOKUP($A2443,DATOS_CAPACITACIONES!A:I,9,0)</f>
        <v>20</v>
      </c>
      <c r="J2443" s="29">
        <v>1123116186</v>
      </c>
      <c r="K2443" s="4" t="str">
        <f>+VLOOKUP($J2443,DATOS_PERSONAL!B:C,2,0)</f>
        <v>N/A</v>
      </c>
      <c r="L2443" s="4" t="str">
        <f>+VLOOKUP($J2443,DATOS_PERSONAL!B:D,3,0)</f>
        <v xml:space="preserve"> JOSE NICODEMUS</v>
      </c>
      <c r="M2443" s="4" t="str">
        <f>+VLOOKUP($J2443,DATOS_PERSONAL!B:E,4,0)</f>
        <v>GUTIERREZ ARDILA</v>
      </c>
      <c r="N2443" s="4" t="str">
        <f>+VLOOKUP($J2443,DATOS_PERSONAL!B:F,5,0)</f>
        <v>PALMERAS CARARABO S.A.</v>
      </c>
      <c r="O2443" s="4">
        <f>+VLOOKUP($A2443,DATOS_CAPACITACIONES!A:N,11)</f>
        <v>14</v>
      </c>
      <c r="P2443" s="4">
        <f>+VLOOKUP($A2443,DATOS_CAPACITACIONES!A:L,12)</f>
        <v>14</v>
      </c>
      <c r="Q2443" s="3">
        <f t="shared" si="38"/>
        <v>1</v>
      </c>
    </row>
    <row r="2444" spans="1:17" ht="34.5" customHeight="1" x14ac:dyDescent="0.25">
      <c r="A2444" s="29">
        <v>131</v>
      </c>
      <c r="B2444" s="4" t="str">
        <f>+VLOOKUP($A2444,DATOS_CAPACITACIONES!A:B,2,0)</f>
        <v>Maquinaria</v>
      </c>
      <c r="C2444" s="4" t="str">
        <f>+VLOOKUP($A2444,DATOS_CAPACITACIONES!A:C,3,0)</f>
        <v xml:space="preserve">Reinduccion al cargo y concepto de mecanica </v>
      </c>
      <c r="D2444" s="4">
        <f>+VLOOKUP($A2444,DATOS_CAPACITACIONES!A:D,4,0)</f>
        <v>0</v>
      </c>
      <c r="E2444" s="4" t="str">
        <f>+VLOOKUP($A2444,DATOS_CAPACITACIONES!A:E,5,0)</f>
        <v>Edwin Triana</v>
      </c>
      <c r="F2444" s="4" t="str">
        <f>+VLOOKUP($A2444,DATOS_CAPACITACIONES!A:F,6,0)</f>
        <v>Edwin Triana</v>
      </c>
      <c r="G2444" s="4" t="str">
        <f>+VLOOKUP($A2444,DATOS_CAPACITACIONES!A:G,7,0)</f>
        <v>Finca El Pilar</v>
      </c>
      <c r="H2444" s="5">
        <f>+VLOOKUP($A2444,DATOS_CAPACITACIONES!A:H,8,0)</f>
        <v>44394</v>
      </c>
      <c r="I2444" s="4">
        <f>+VLOOKUP($A2444,DATOS_CAPACITACIONES!A:I,9,0)</f>
        <v>20</v>
      </c>
      <c r="J2444" s="29">
        <v>1123116078</v>
      </c>
      <c r="K2444" s="4" t="str">
        <f>+VLOOKUP($J2444,DATOS_PERSONAL!B:C,2,0)</f>
        <v>N/A</v>
      </c>
      <c r="L2444" s="4" t="str">
        <f>+VLOOKUP($J2444,DATOS_PERSONAL!B:D,3,0)</f>
        <v xml:space="preserve"> JHON ALEXIS</v>
      </c>
      <c r="M2444" s="4" t="str">
        <f>+VLOOKUP($J2444,DATOS_PERSONAL!B:E,4,0)</f>
        <v>LOPEZ PEREZ</v>
      </c>
      <c r="N2444" s="4" t="str">
        <f>+VLOOKUP($J2444,DATOS_PERSONAL!B:F,5,0)</f>
        <v>PALMERAS CARARABO S.A.</v>
      </c>
      <c r="O2444" s="4">
        <f>+VLOOKUP($A2444,DATOS_CAPACITACIONES!A:N,11)</f>
        <v>14</v>
      </c>
      <c r="P2444" s="4">
        <f>+VLOOKUP($A2444,DATOS_CAPACITACIONES!A:L,12)</f>
        <v>14</v>
      </c>
      <c r="Q2444" s="3">
        <f t="shared" si="38"/>
        <v>1</v>
      </c>
    </row>
    <row r="2445" spans="1:17" ht="34.5" customHeight="1" x14ac:dyDescent="0.25">
      <c r="A2445" s="29">
        <v>131</v>
      </c>
      <c r="B2445" s="4" t="str">
        <f>+VLOOKUP($A2445,DATOS_CAPACITACIONES!A:B,2,0)</f>
        <v>Maquinaria</v>
      </c>
      <c r="C2445" s="4" t="str">
        <f>+VLOOKUP($A2445,DATOS_CAPACITACIONES!A:C,3,0)</f>
        <v xml:space="preserve">Reinduccion al cargo y concepto de mecanica </v>
      </c>
      <c r="D2445" s="4">
        <f>+VLOOKUP($A2445,DATOS_CAPACITACIONES!A:D,4,0)</f>
        <v>0</v>
      </c>
      <c r="E2445" s="4" t="str">
        <f>+VLOOKUP($A2445,DATOS_CAPACITACIONES!A:E,5,0)</f>
        <v>Edwin Triana</v>
      </c>
      <c r="F2445" s="4" t="str">
        <f>+VLOOKUP($A2445,DATOS_CAPACITACIONES!A:F,6,0)</f>
        <v>Edwin Triana</v>
      </c>
      <c r="G2445" s="4" t="str">
        <f>+VLOOKUP($A2445,DATOS_CAPACITACIONES!A:G,7,0)</f>
        <v>Finca El Pilar</v>
      </c>
      <c r="H2445" s="5">
        <f>+VLOOKUP($A2445,DATOS_CAPACITACIONES!A:H,8,0)</f>
        <v>44394</v>
      </c>
      <c r="I2445" s="4">
        <f>+VLOOKUP($A2445,DATOS_CAPACITACIONES!A:I,9,0)</f>
        <v>20</v>
      </c>
      <c r="J2445" s="29">
        <v>7807070</v>
      </c>
      <c r="K2445" s="4" t="str">
        <f>+VLOOKUP($J2445,DATOS_PERSONAL!B:C,2,0)</f>
        <v>N/A</v>
      </c>
      <c r="L2445" s="4" t="str">
        <f>+VLOOKUP($J2445,DATOS_PERSONAL!B:D,3,0)</f>
        <v xml:space="preserve"> PEDRO ANTONIO </v>
      </c>
      <c r="M2445" s="4" t="str">
        <f>+VLOOKUP($J2445,DATOS_PERSONAL!B:E,4,0)</f>
        <v>ORTIZ</v>
      </c>
      <c r="N2445" s="4" t="str">
        <f>+VLOOKUP($J2445,DATOS_PERSONAL!B:F,5,0)</f>
        <v>PALMERAS CARARABO S.A.</v>
      </c>
      <c r="O2445" s="4">
        <f>+VLOOKUP($A2445,DATOS_CAPACITACIONES!A:N,11)</f>
        <v>14</v>
      </c>
      <c r="P2445" s="4">
        <f>+VLOOKUP($A2445,DATOS_CAPACITACIONES!A:L,12)</f>
        <v>14</v>
      </c>
      <c r="Q2445" s="3">
        <f t="shared" si="38"/>
        <v>1</v>
      </c>
    </row>
    <row r="2446" spans="1:17" ht="34.5" customHeight="1" x14ac:dyDescent="0.25">
      <c r="A2446" s="29">
        <v>131</v>
      </c>
      <c r="B2446" s="4" t="str">
        <f>+VLOOKUP($A2446,DATOS_CAPACITACIONES!A:B,2,0)</f>
        <v>Maquinaria</v>
      </c>
      <c r="C2446" s="4" t="str">
        <f>+VLOOKUP($A2446,DATOS_CAPACITACIONES!A:C,3,0)</f>
        <v xml:space="preserve">Reinduccion al cargo y concepto de mecanica </v>
      </c>
      <c r="D2446" s="4">
        <f>+VLOOKUP($A2446,DATOS_CAPACITACIONES!A:D,4,0)</f>
        <v>0</v>
      </c>
      <c r="E2446" s="4" t="str">
        <f>+VLOOKUP($A2446,DATOS_CAPACITACIONES!A:E,5,0)</f>
        <v>Edwin Triana</v>
      </c>
      <c r="F2446" s="4" t="str">
        <f>+VLOOKUP($A2446,DATOS_CAPACITACIONES!A:F,6,0)</f>
        <v>Edwin Triana</v>
      </c>
      <c r="G2446" s="4" t="str">
        <f>+VLOOKUP($A2446,DATOS_CAPACITACIONES!A:G,7,0)</f>
        <v>Finca El Pilar</v>
      </c>
      <c r="H2446" s="5">
        <f>+VLOOKUP($A2446,DATOS_CAPACITACIONES!A:H,8,0)</f>
        <v>44394</v>
      </c>
      <c r="I2446" s="4">
        <f>+VLOOKUP($A2446,DATOS_CAPACITACIONES!A:I,9,0)</f>
        <v>20</v>
      </c>
      <c r="J2446" s="29">
        <v>1121917518</v>
      </c>
      <c r="K2446" s="4" t="str">
        <f>+VLOOKUP($J2446,DATOS_PERSONAL!B:C,2,0)</f>
        <v>N/A</v>
      </c>
      <c r="L2446" s="4" t="str">
        <f>+VLOOKUP($J2446,DATOS_PERSONAL!B:D,3,0)</f>
        <v xml:space="preserve"> CARLOS ALBEIRO</v>
      </c>
      <c r="M2446" s="4" t="str">
        <f>+VLOOKUP($J2446,DATOS_PERSONAL!B:E,4,0)</f>
        <v>BECERRA ZAMORA</v>
      </c>
      <c r="N2446" s="4" t="str">
        <f>+VLOOKUP($J2446,DATOS_PERSONAL!B:F,5,0)</f>
        <v>PALMERAS CARARABO S.A.</v>
      </c>
      <c r="O2446" s="4">
        <f>+VLOOKUP($A2446,DATOS_CAPACITACIONES!A:N,11)</f>
        <v>14</v>
      </c>
      <c r="P2446" s="4">
        <f>+VLOOKUP($A2446,DATOS_CAPACITACIONES!A:L,12)</f>
        <v>14</v>
      </c>
      <c r="Q2446" s="3">
        <f t="shared" si="38"/>
        <v>1</v>
      </c>
    </row>
    <row r="2447" spans="1:17" ht="34.5" customHeight="1" x14ac:dyDescent="0.25">
      <c r="A2447" s="29">
        <v>131</v>
      </c>
      <c r="B2447" s="4" t="str">
        <f>+VLOOKUP($A2447,DATOS_CAPACITACIONES!A:B,2,0)</f>
        <v>Maquinaria</v>
      </c>
      <c r="C2447" s="4" t="str">
        <f>+VLOOKUP($A2447,DATOS_CAPACITACIONES!A:C,3,0)</f>
        <v xml:space="preserve">Reinduccion al cargo y concepto de mecanica </v>
      </c>
      <c r="D2447" s="4">
        <f>+VLOOKUP($A2447,DATOS_CAPACITACIONES!A:D,4,0)</f>
        <v>0</v>
      </c>
      <c r="E2447" s="4" t="str">
        <f>+VLOOKUP($A2447,DATOS_CAPACITACIONES!A:E,5,0)</f>
        <v>Edwin Triana</v>
      </c>
      <c r="F2447" s="4" t="str">
        <f>+VLOOKUP($A2447,DATOS_CAPACITACIONES!A:F,6,0)</f>
        <v>Edwin Triana</v>
      </c>
      <c r="G2447" s="4" t="str">
        <f>+VLOOKUP($A2447,DATOS_CAPACITACIONES!A:G,7,0)</f>
        <v>Finca El Pilar</v>
      </c>
      <c r="H2447" s="5">
        <f>+VLOOKUP($A2447,DATOS_CAPACITACIONES!A:H,8,0)</f>
        <v>44394</v>
      </c>
      <c r="I2447" s="4">
        <f>+VLOOKUP($A2447,DATOS_CAPACITACIONES!A:I,9,0)</f>
        <v>20</v>
      </c>
      <c r="J2447" s="29">
        <v>1069755169</v>
      </c>
      <c r="K2447" s="4" t="str">
        <f>+VLOOKUP($J2447,DATOS_PERSONAL!B:C,2,0)</f>
        <v>N/A</v>
      </c>
      <c r="L2447" s="4" t="str">
        <f>+VLOOKUP($J2447,DATOS_PERSONAL!B:D,3,0)</f>
        <v xml:space="preserve"> EDUAR MANUEL</v>
      </c>
      <c r="M2447" s="4" t="str">
        <f>+VLOOKUP($J2447,DATOS_PERSONAL!B:E,4,0)</f>
        <v>PERDOMO SON</v>
      </c>
      <c r="N2447" s="4" t="str">
        <f>+VLOOKUP($J2447,DATOS_PERSONAL!B:F,5,0)</f>
        <v>PALMERAS CARARABO S.A.</v>
      </c>
      <c r="O2447" s="4">
        <f>+VLOOKUP($A2447,DATOS_CAPACITACIONES!A:N,11)</f>
        <v>14</v>
      </c>
      <c r="P2447" s="4">
        <f>+VLOOKUP($A2447,DATOS_CAPACITACIONES!A:L,12)</f>
        <v>14</v>
      </c>
      <c r="Q2447" s="3">
        <f t="shared" si="38"/>
        <v>1</v>
      </c>
    </row>
    <row r="2448" spans="1:17" ht="34.5" customHeight="1" x14ac:dyDescent="0.25">
      <c r="A2448" s="29">
        <v>131</v>
      </c>
      <c r="B2448" s="4" t="str">
        <f>+VLOOKUP($A2448,DATOS_CAPACITACIONES!A:B,2,0)</f>
        <v>Maquinaria</v>
      </c>
      <c r="C2448" s="4" t="str">
        <f>+VLOOKUP($A2448,DATOS_CAPACITACIONES!A:C,3,0)</f>
        <v xml:space="preserve">Reinduccion al cargo y concepto de mecanica </v>
      </c>
      <c r="D2448" s="4">
        <f>+VLOOKUP($A2448,DATOS_CAPACITACIONES!A:D,4,0)</f>
        <v>0</v>
      </c>
      <c r="E2448" s="4" t="str">
        <f>+VLOOKUP($A2448,DATOS_CAPACITACIONES!A:E,5,0)</f>
        <v>Edwin Triana</v>
      </c>
      <c r="F2448" s="4" t="str">
        <f>+VLOOKUP($A2448,DATOS_CAPACITACIONES!A:F,6,0)</f>
        <v>Edwin Triana</v>
      </c>
      <c r="G2448" s="4" t="str">
        <f>+VLOOKUP($A2448,DATOS_CAPACITACIONES!A:G,7,0)</f>
        <v>Finca El Pilar</v>
      </c>
      <c r="H2448" s="5">
        <f>+VLOOKUP($A2448,DATOS_CAPACITACIONES!A:H,8,0)</f>
        <v>44394</v>
      </c>
      <c r="I2448" s="4">
        <f>+VLOOKUP($A2448,DATOS_CAPACITACIONES!A:I,9,0)</f>
        <v>20</v>
      </c>
      <c r="J2448" s="29">
        <v>93470745</v>
      </c>
      <c r="K2448" s="4" t="str">
        <f>+VLOOKUP($J2448,DATOS_PERSONAL!B:C,2,0)</f>
        <v>N/A</v>
      </c>
      <c r="L2448" s="4" t="str">
        <f>+VLOOKUP($J2448,DATOS_PERSONAL!B:D,3,0)</f>
        <v>FERNANDO</v>
      </c>
      <c r="M2448" s="4" t="str">
        <f>+VLOOKUP($J2448,DATOS_PERSONAL!B:E,4,0)</f>
        <v>GONZALEZ POVEDA</v>
      </c>
      <c r="N2448" s="4" t="str">
        <f>+VLOOKUP($J2448,DATOS_PERSONAL!B:F,5,0)</f>
        <v>PALMERAS CARARABO S.A.</v>
      </c>
      <c r="O2448" s="4">
        <f>+VLOOKUP($A2448,DATOS_CAPACITACIONES!A:N,11)</f>
        <v>14</v>
      </c>
      <c r="P2448" s="4">
        <f>+VLOOKUP($A2448,DATOS_CAPACITACIONES!A:L,12)</f>
        <v>14</v>
      </c>
      <c r="Q2448" s="3">
        <f t="shared" si="38"/>
        <v>1</v>
      </c>
    </row>
    <row r="2449" spans="1:17" ht="34.5" customHeight="1" x14ac:dyDescent="0.25">
      <c r="A2449" s="29">
        <v>131</v>
      </c>
      <c r="B2449" s="4" t="str">
        <f>+VLOOKUP($A2449,DATOS_CAPACITACIONES!A:B,2,0)</f>
        <v>Maquinaria</v>
      </c>
      <c r="C2449" s="4" t="str">
        <f>+VLOOKUP($A2449,DATOS_CAPACITACIONES!A:C,3,0)</f>
        <v xml:space="preserve">Reinduccion al cargo y concepto de mecanica </v>
      </c>
      <c r="D2449" s="4">
        <f>+VLOOKUP($A2449,DATOS_CAPACITACIONES!A:D,4,0)</f>
        <v>0</v>
      </c>
      <c r="E2449" s="4" t="str">
        <f>+VLOOKUP($A2449,DATOS_CAPACITACIONES!A:E,5,0)</f>
        <v>Edwin Triana</v>
      </c>
      <c r="F2449" s="4" t="str">
        <f>+VLOOKUP($A2449,DATOS_CAPACITACIONES!A:F,6,0)</f>
        <v>Edwin Triana</v>
      </c>
      <c r="G2449" s="4" t="str">
        <f>+VLOOKUP($A2449,DATOS_CAPACITACIONES!A:G,7,0)</f>
        <v>Finca El Pilar</v>
      </c>
      <c r="H2449" s="5">
        <f>+VLOOKUP($A2449,DATOS_CAPACITACIONES!A:H,8,0)</f>
        <v>44394</v>
      </c>
      <c r="I2449" s="4">
        <f>+VLOOKUP($A2449,DATOS_CAPACITACIONES!A:I,9,0)</f>
        <v>20</v>
      </c>
      <c r="J2449" s="29">
        <v>1116786787</v>
      </c>
      <c r="K2449" s="4" t="str">
        <f>+VLOOKUP($J2449,DATOS_PERSONAL!B:C,2,0)</f>
        <v>N/A</v>
      </c>
      <c r="L2449" s="4" t="str">
        <f>+VLOOKUP($J2449,DATOS_PERSONAL!B:D,3,0)</f>
        <v xml:space="preserve"> ANDRES DAVID </v>
      </c>
      <c r="M2449" s="4" t="str">
        <f>+VLOOKUP($J2449,DATOS_PERSONAL!B:E,4,0)</f>
        <v>VALLEJO CASTAÑEDA</v>
      </c>
      <c r="N2449" s="4" t="str">
        <f>+VLOOKUP($J2449,DATOS_PERSONAL!B:F,5,0)</f>
        <v>PALMERAS CARARABO S.A.</v>
      </c>
      <c r="O2449" s="4">
        <f>+VLOOKUP($A2449,DATOS_CAPACITACIONES!A:N,11)</f>
        <v>14</v>
      </c>
      <c r="P2449" s="4">
        <f>+VLOOKUP($A2449,DATOS_CAPACITACIONES!A:L,12)</f>
        <v>14</v>
      </c>
      <c r="Q2449" s="3">
        <f t="shared" si="38"/>
        <v>1</v>
      </c>
    </row>
    <row r="2450" spans="1:17" ht="34.5" customHeight="1" x14ac:dyDescent="0.25">
      <c r="A2450" s="29">
        <v>131</v>
      </c>
      <c r="B2450" s="4" t="str">
        <f>+VLOOKUP($A2450,DATOS_CAPACITACIONES!A:B,2,0)</f>
        <v>Maquinaria</v>
      </c>
      <c r="C2450" s="4" t="str">
        <f>+VLOOKUP($A2450,DATOS_CAPACITACIONES!A:C,3,0)</f>
        <v xml:space="preserve">Reinduccion al cargo y concepto de mecanica </v>
      </c>
      <c r="D2450" s="4">
        <f>+VLOOKUP($A2450,DATOS_CAPACITACIONES!A:D,4,0)</f>
        <v>0</v>
      </c>
      <c r="E2450" s="4" t="str">
        <f>+VLOOKUP($A2450,DATOS_CAPACITACIONES!A:E,5,0)</f>
        <v>Edwin Triana</v>
      </c>
      <c r="F2450" s="4" t="str">
        <f>+VLOOKUP($A2450,DATOS_CAPACITACIONES!A:F,6,0)</f>
        <v>Edwin Triana</v>
      </c>
      <c r="G2450" s="4" t="str">
        <f>+VLOOKUP($A2450,DATOS_CAPACITACIONES!A:G,7,0)</f>
        <v>Finca El Pilar</v>
      </c>
      <c r="H2450" s="5">
        <f>+VLOOKUP($A2450,DATOS_CAPACITACIONES!A:H,8,0)</f>
        <v>44394</v>
      </c>
      <c r="I2450" s="4">
        <f>+VLOOKUP($A2450,DATOS_CAPACITACIONES!A:I,9,0)</f>
        <v>20</v>
      </c>
      <c r="J2450" s="29">
        <v>1007057960</v>
      </c>
      <c r="K2450" s="4" t="str">
        <f>+VLOOKUP($J2450,DATOS_PERSONAL!B:C,2,0)</f>
        <v>N/A</v>
      </c>
      <c r="L2450" s="4" t="str">
        <f>+VLOOKUP($J2450,DATOS_PERSONAL!B:D,3,0)</f>
        <v>WILSON ANDRES</v>
      </c>
      <c r="M2450" s="4" t="str">
        <f>+VLOOKUP($J2450,DATOS_PERSONAL!B:E,4,0)</f>
        <v>DIAZ BERNAL</v>
      </c>
      <c r="N2450" s="4" t="str">
        <f>+VLOOKUP($J2450,DATOS_PERSONAL!B:F,5,0)</f>
        <v>PALMERAS CARARABO S.A.</v>
      </c>
      <c r="O2450" s="4">
        <f>+VLOOKUP($A2450,DATOS_CAPACITACIONES!A:N,11)</f>
        <v>14</v>
      </c>
      <c r="P2450" s="4">
        <f>+VLOOKUP($A2450,DATOS_CAPACITACIONES!A:L,12)</f>
        <v>14</v>
      </c>
      <c r="Q2450" s="3">
        <f t="shared" si="38"/>
        <v>1</v>
      </c>
    </row>
    <row r="2451" spans="1:17" ht="34.5" customHeight="1" x14ac:dyDescent="0.25">
      <c r="A2451" s="29">
        <v>131</v>
      </c>
      <c r="B2451" s="4" t="str">
        <f>+VLOOKUP($A2451,DATOS_CAPACITACIONES!A:B,2,0)</f>
        <v>Maquinaria</v>
      </c>
      <c r="C2451" s="4" t="str">
        <f>+VLOOKUP($A2451,DATOS_CAPACITACIONES!A:C,3,0)</f>
        <v xml:space="preserve">Reinduccion al cargo y concepto de mecanica </v>
      </c>
      <c r="D2451" s="4">
        <f>+VLOOKUP($A2451,DATOS_CAPACITACIONES!A:D,4,0)</f>
        <v>0</v>
      </c>
      <c r="E2451" s="4" t="str">
        <f>+VLOOKUP($A2451,DATOS_CAPACITACIONES!A:E,5,0)</f>
        <v>Edwin Triana</v>
      </c>
      <c r="F2451" s="4" t="str">
        <f>+VLOOKUP($A2451,DATOS_CAPACITACIONES!A:F,6,0)</f>
        <v>Edwin Triana</v>
      </c>
      <c r="G2451" s="4" t="str">
        <f>+VLOOKUP($A2451,DATOS_CAPACITACIONES!A:G,7,0)</f>
        <v>Finca El Pilar</v>
      </c>
      <c r="H2451" s="5">
        <f>+VLOOKUP($A2451,DATOS_CAPACITACIONES!A:H,8,0)</f>
        <v>44394</v>
      </c>
      <c r="I2451" s="4">
        <f>+VLOOKUP($A2451,DATOS_CAPACITACIONES!A:I,9,0)</f>
        <v>20</v>
      </c>
      <c r="J2451" s="29">
        <v>1121909035</v>
      </c>
      <c r="K2451" s="4" t="str">
        <f>+VLOOKUP($J2451,DATOS_PERSONAL!B:C,2,0)</f>
        <v>N/A</v>
      </c>
      <c r="L2451" s="4" t="str">
        <f>+VLOOKUP($J2451,DATOS_PERSONAL!B:D,3,0)</f>
        <v xml:space="preserve"> GEORGE ALEXANDERSON</v>
      </c>
      <c r="M2451" s="4" t="str">
        <f>+VLOOKUP($J2451,DATOS_PERSONAL!B:E,4,0)</f>
        <v>MARROQUIN ARENAS</v>
      </c>
      <c r="N2451" s="4" t="str">
        <f>+VLOOKUP($J2451,DATOS_PERSONAL!B:F,5,0)</f>
        <v>PALMERAS CARARABO S.A.</v>
      </c>
      <c r="O2451" s="4">
        <f>+VLOOKUP($A2451,DATOS_CAPACITACIONES!A:N,11)</f>
        <v>14</v>
      </c>
      <c r="P2451" s="4">
        <f>+VLOOKUP($A2451,DATOS_CAPACITACIONES!A:L,12)</f>
        <v>14</v>
      </c>
      <c r="Q2451" s="3">
        <f t="shared" si="38"/>
        <v>1</v>
      </c>
    </row>
    <row r="2452" spans="1:17" ht="34.5" customHeight="1" x14ac:dyDescent="0.25">
      <c r="A2452" s="29">
        <v>131</v>
      </c>
      <c r="B2452" s="4" t="str">
        <f>+VLOOKUP($A2452,DATOS_CAPACITACIONES!A:B,2,0)</f>
        <v>Maquinaria</v>
      </c>
      <c r="C2452" s="4" t="str">
        <f>+VLOOKUP($A2452,DATOS_CAPACITACIONES!A:C,3,0)</f>
        <v xml:space="preserve">Reinduccion al cargo y concepto de mecanica </v>
      </c>
      <c r="D2452" s="4">
        <f>+VLOOKUP($A2452,DATOS_CAPACITACIONES!A:D,4,0)</f>
        <v>0</v>
      </c>
      <c r="E2452" s="4" t="str">
        <f>+VLOOKUP($A2452,DATOS_CAPACITACIONES!A:E,5,0)</f>
        <v>Edwin Triana</v>
      </c>
      <c r="F2452" s="4" t="str">
        <f>+VLOOKUP($A2452,DATOS_CAPACITACIONES!A:F,6,0)</f>
        <v>Edwin Triana</v>
      </c>
      <c r="G2452" s="4" t="str">
        <f>+VLOOKUP($A2452,DATOS_CAPACITACIONES!A:G,7,0)</f>
        <v>Finca El Pilar</v>
      </c>
      <c r="H2452" s="5">
        <f>+VLOOKUP($A2452,DATOS_CAPACITACIONES!A:H,8,0)</f>
        <v>44394</v>
      </c>
      <c r="I2452" s="4">
        <f>+VLOOKUP($A2452,DATOS_CAPACITACIONES!A:I,9,0)</f>
        <v>20</v>
      </c>
      <c r="J2452" s="29">
        <v>1143826359</v>
      </c>
      <c r="K2452" s="4" t="str">
        <f>+VLOOKUP($J2452,DATOS_PERSONAL!B:C,2,0)</f>
        <v>N/A</v>
      </c>
      <c r="L2452" s="4" t="str">
        <f>+VLOOKUP($J2452,DATOS_PERSONAL!B:D,3,0)</f>
        <v>ANDERSON</v>
      </c>
      <c r="M2452" s="4" t="str">
        <f>+VLOOKUP($J2452,DATOS_PERSONAL!B:E,4,0)</f>
        <v xml:space="preserve">LARRAHONDO MARTINEZ </v>
      </c>
      <c r="N2452" s="4" t="str">
        <f>+VLOOKUP($J2452,DATOS_PERSONAL!B:F,5,0)</f>
        <v>PALMERAS CARARABO S.A.</v>
      </c>
      <c r="O2452" s="4">
        <f>+VLOOKUP($A2452,DATOS_CAPACITACIONES!A:N,11)</f>
        <v>14</v>
      </c>
      <c r="P2452" s="4">
        <f>+VLOOKUP($A2452,DATOS_CAPACITACIONES!A:L,12)</f>
        <v>14</v>
      </c>
      <c r="Q2452" s="3">
        <f t="shared" si="38"/>
        <v>1</v>
      </c>
    </row>
    <row r="2453" spans="1:17" ht="34.5" customHeight="1" x14ac:dyDescent="0.25">
      <c r="A2453" s="29">
        <v>132</v>
      </c>
      <c r="B2453" s="4" t="str">
        <f>+VLOOKUP($A2453,DATOS_CAPACITACIONES!A:B,2,0)</f>
        <v>Cosecha</v>
      </c>
      <c r="C2453" s="4" t="str">
        <f>+VLOOKUP($A2453,DATOS_CAPACITACIONES!A:C,3,0)</f>
        <v xml:space="preserve">Entrega de tarros para fertilizacion y procedimiento </v>
      </c>
      <c r="D2453" s="4">
        <f>+VLOOKUP($A2453,DATOS_CAPACITACIONES!A:D,4,0)</f>
        <v>0</v>
      </c>
      <c r="E2453" s="4" t="str">
        <f>+VLOOKUP($A2453,DATOS_CAPACITACIONES!A:E,5,0)</f>
        <v>Gedman Hernandez</v>
      </c>
      <c r="F2453" s="4" t="str">
        <f>+VLOOKUP($A2453,DATOS_CAPACITACIONES!A:F,6,0)</f>
        <v>Gedman Hernandez</v>
      </c>
      <c r="G2453" s="4" t="str">
        <f>+VLOOKUP($A2453,DATOS_CAPACITACIONES!A:G,7,0)</f>
        <v>Finca El Pilar</v>
      </c>
      <c r="H2453" s="5">
        <f>+VLOOKUP($A2453,DATOS_CAPACITACIONES!A:H,8,0)</f>
        <v>44397</v>
      </c>
      <c r="I2453" s="4">
        <f>+VLOOKUP($A2453,DATOS_CAPACITACIONES!A:I,9,0)</f>
        <v>30</v>
      </c>
      <c r="J2453" s="29">
        <v>1123114657</v>
      </c>
      <c r="K2453" s="4">
        <f>+VLOOKUP($J2453,DATOS_PERSONAL!B:C,2,0)</f>
        <v>1456</v>
      </c>
      <c r="L2453" s="4" t="str">
        <f>+VLOOKUP($J2453,DATOS_PERSONAL!B:D,3,0)</f>
        <v xml:space="preserve"> SIGUIFREDO</v>
      </c>
      <c r="M2453" s="4" t="str">
        <f>+VLOOKUP($J2453,DATOS_PERSONAL!B:E,4,0)</f>
        <v>ROBAYO JIMENEZ</v>
      </c>
      <c r="N2453" s="4" t="str">
        <f>+VLOOKUP($J2453,DATOS_PERSONAL!B:F,5,0)</f>
        <v>OROBERLÍN S.A.S.</v>
      </c>
      <c r="O2453" s="4">
        <f>+VLOOKUP($A2453,DATOS_CAPACITACIONES!A:N,11)</f>
        <v>4</v>
      </c>
      <c r="P2453" s="4">
        <f>+VLOOKUP($A2453,DATOS_CAPACITACIONES!A:L,12)</f>
        <v>4</v>
      </c>
      <c r="Q2453" s="3">
        <f t="shared" si="38"/>
        <v>1</v>
      </c>
    </row>
    <row r="2454" spans="1:17" ht="34.5" customHeight="1" x14ac:dyDescent="0.25">
      <c r="A2454" s="29">
        <v>132</v>
      </c>
      <c r="B2454" s="4" t="str">
        <f>+VLOOKUP($A2454,DATOS_CAPACITACIONES!A:B,2,0)</f>
        <v>Cosecha</v>
      </c>
      <c r="C2454" s="4" t="str">
        <f>+VLOOKUP($A2454,DATOS_CAPACITACIONES!A:C,3,0)</f>
        <v xml:space="preserve">Entrega de tarros para fertilizacion y procedimiento </v>
      </c>
      <c r="D2454" s="4">
        <f>+VLOOKUP($A2454,DATOS_CAPACITACIONES!A:D,4,0)</f>
        <v>0</v>
      </c>
      <c r="E2454" s="4" t="str">
        <f>+VLOOKUP($A2454,DATOS_CAPACITACIONES!A:E,5,0)</f>
        <v>Gedman Hernandez</v>
      </c>
      <c r="F2454" s="4" t="str">
        <f>+VLOOKUP($A2454,DATOS_CAPACITACIONES!A:F,6,0)</f>
        <v>Gedman Hernandez</v>
      </c>
      <c r="G2454" s="4" t="str">
        <f>+VLOOKUP($A2454,DATOS_CAPACITACIONES!A:G,7,0)</f>
        <v>Finca El Pilar</v>
      </c>
      <c r="H2454" s="5">
        <f>+VLOOKUP($A2454,DATOS_CAPACITACIONES!A:H,8,0)</f>
        <v>44397</v>
      </c>
      <c r="I2454" s="4">
        <f>+VLOOKUP($A2454,DATOS_CAPACITACIONES!A:I,9,0)</f>
        <v>30</v>
      </c>
      <c r="J2454" s="29">
        <v>1006838553</v>
      </c>
      <c r="K2454" s="4">
        <f>+VLOOKUP($J2454,DATOS_PERSONAL!B:C,2,0)</f>
        <v>1547</v>
      </c>
      <c r="L2454" s="4" t="str">
        <f>+VLOOKUP($J2454,DATOS_PERSONAL!B:D,3,0)</f>
        <v>MIGUEL ANGEL</v>
      </c>
      <c r="M2454" s="4" t="str">
        <f>+VLOOKUP($J2454,DATOS_PERSONAL!B:E,4,0)</f>
        <v xml:space="preserve">GARCIA MORENO </v>
      </c>
      <c r="N2454" s="4" t="str">
        <f>+VLOOKUP($J2454,DATOS_PERSONAL!B:F,5,0)</f>
        <v>OROBERLÍN S.A.S.</v>
      </c>
      <c r="O2454" s="4">
        <f>+VLOOKUP($A2454,DATOS_CAPACITACIONES!A:N,11)</f>
        <v>4</v>
      </c>
      <c r="P2454" s="4">
        <f>+VLOOKUP($A2454,DATOS_CAPACITACIONES!A:L,12)</f>
        <v>4</v>
      </c>
      <c r="Q2454" s="3">
        <f t="shared" si="38"/>
        <v>1</v>
      </c>
    </row>
    <row r="2455" spans="1:17" ht="34.5" customHeight="1" x14ac:dyDescent="0.25">
      <c r="A2455" s="29">
        <v>132</v>
      </c>
      <c r="B2455" s="4" t="str">
        <f>+VLOOKUP($A2455,DATOS_CAPACITACIONES!A:B,2,0)</f>
        <v>Cosecha</v>
      </c>
      <c r="C2455" s="4" t="str">
        <f>+VLOOKUP($A2455,DATOS_CAPACITACIONES!A:C,3,0)</f>
        <v xml:space="preserve">Entrega de tarros para fertilizacion y procedimiento </v>
      </c>
      <c r="D2455" s="4">
        <f>+VLOOKUP($A2455,DATOS_CAPACITACIONES!A:D,4,0)</f>
        <v>0</v>
      </c>
      <c r="E2455" s="4" t="str">
        <f>+VLOOKUP($A2455,DATOS_CAPACITACIONES!A:E,5,0)</f>
        <v>Gedman Hernandez</v>
      </c>
      <c r="F2455" s="4" t="str">
        <f>+VLOOKUP($A2455,DATOS_CAPACITACIONES!A:F,6,0)</f>
        <v>Gedman Hernandez</v>
      </c>
      <c r="G2455" s="4" t="str">
        <f>+VLOOKUP($A2455,DATOS_CAPACITACIONES!A:G,7,0)</f>
        <v>Finca El Pilar</v>
      </c>
      <c r="H2455" s="5">
        <f>+VLOOKUP($A2455,DATOS_CAPACITACIONES!A:H,8,0)</f>
        <v>44397</v>
      </c>
      <c r="I2455" s="4">
        <f>+VLOOKUP($A2455,DATOS_CAPACITACIONES!A:I,9,0)</f>
        <v>30</v>
      </c>
      <c r="J2455" s="29">
        <v>1003274956</v>
      </c>
      <c r="K2455" s="4">
        <f>+VLOOKUP($J2455,DATOS_PERSONAL!B:C,2,0)</f>
        <v>1463</v>
      </c>
      <c r="L2455" s="4" t="str">
        <f>+VLOOKUP($J2455,DATOS_PERSONAL!B:D,3,0)</f>
        <v>WILSON ENRRIQUE</v>
      </c>
      <c r="M2455" s="4" t="str">
        <f>+VLOOKUP($J2455,DATOS_PERSONAL!B:E,4,0)</f>
        <v>MURILLO JIMENEZ</v>
      </c>
      <c r="N2455" s="4" t="str">
        <f>+VLOOKUP($J2455,DATOS_PERSONAL!B:F,5,0)</f>
        <v>OROBERLÍN S.A.S.</v>
      </c>
      <c r="O2455" s="4">
        <f>+VLOOKUP($A2455,DATOS_CAPACITACIONES!A:N,11)</f>
        <v>4</v>
      </c>
      <c r="P2455" s="4">
        <f>+VLOOKUP($A2455,DATOS_CAPACITACIONES!A:L,12)</f>
        <v>4</v>
      </c>
      <c r="Q2455" s="3">
        <f t="shared" si="38"/>
        <v>1</v>
      </c>
    </row>
    <row r="2456" spans="1:17" ht="34.5" customHeight="1" x14ac:dyDescent="0.25">
      <c r="A2456" s="29">
        <v>132</v>
      </c>
      <c r="B2456" s="4" t="str">
        <f>+VLOOKUP($A2456,DATOS_CAPACITACIONES!A:B,2,0)</f>
        <v>Cosecha</v>
      </c>
      <c r="C2456" s="4" t="str">
        <f>+VLOOKUP($A2456,DATOS_CAPACITACIONES!A:C,3,0)</f>
        <v xml:space="preserve">Entrega de tarros para fertilizacion y procedimiento </v>
      </c>
      <c r="D2456" s="4">
        <f>+VLOOKUP($A2456,DATOS_CAPACITACIONES!A:D,4,0)</f>
        <v>0</v>
      </c>
      <c r="E2456" s="4" t="str">
        <f>+VLOOKUP($A2456,DATOS_CAPACITACIONES!A:E,5,0)</f>
        <v>Gedman Hernandez</v>
      </c>
      <c r="F2456" s="4" t="str">
        <f>+VLOOKUP($A2456,DATOS_CAPACITACIONES!A:F,6,0)</f>
        <v>Gedman Hernandez</v>
      </c>
      <c r="G2456" s="4" t="str">
        <f>+VLOOKUP($A2456,DATOS_CAPACITACIONES!A:G,7,0)</f>
        <v>Finca El Pilar</v>
      </c>
      <c r="H2456" s="5">
        <f>+VLOOKUP($A2456,DATOS_CAPACITACIONES!A:H,8,0)</f>
        <v>44397</v>
      </c>
      <c r="I2456" s="4">
        <f>+VLOOKUP($A2456,DATOS_CAPACITACIONES!A:I,9,0)</f>
        <v>30</v>
      </c>
      <c r="J2456" s="29">
        <v>1006795353</v>
      </c>
      <c r="K2456" s="4">
        <f>+VLOOKUP($J2456,DATOS_PERSONAL!B:C,2,0)</f>
        <v>1533</v>
      </c>
      <c r="L2456" s="4" t="str">
        <f>+VLOOKUP($J2456,DATOS_PERSONAL!B:D,3,0)</f>
        <v xml:space="preserve"> LUIS JEFREY</v>
      </c>
      <c r="M2456" s="4" t="str">
        <f>+VLOOKUP($J2456,DATOS_PERSONAL!B:E,4,0)</f>
        <v>CASTRO NARVAEZ</v>
      </c>
      <c r="N2456" s="4" t="str">
        <f>+VLOOKUP($J2456,DATOS_PERSONAL!B:F,5,0)</f>
        <v>OROBERLÍN S.A.S.</v>
      </c>
      <c r="O2456" s="4">
        <f>+VLOOKUP($A2456,DATOS_CAPACITACIONES!A:N,11)</f>
        <v>4</v>
      </c>
      <c r="P2456" s="4">
        <f>+VLOOKUP($A2456,DATOS_CAPACITACIONES!A:L,12)</f>
        <v>4</v>
      </c>
      <c r="Q2456" s="3">
        <f t="shared" si="38"/>
        <v>1</v>
      </c>
    </row>
    <row r="2457" spans="1:17" ht="34.5" customHeight="1" x14ac:dyDescent="0.25">
      <c r="A2457" s="29">
        <v>133</v>
      </c>
      <c r="B2457" s="4" t="str">
        <f>+VLOOKUP($A2457,DATOS_CAPACITACIONES!A:B,2,0)</f>
        <v>Cosecha</v>
      </c>
      <c r="C2457" s="4" t="str">
        <f>+VLOOKUP($A2457,DATOS_CAPACITACIONES!A:C,3,0)</f>
        <v xml:space="preserve">Reinduccion y entrega de ficha tecnica de cosecha </v>
      </c>
      <c r="D2457" s="4">
        <f>+VLOOKUP($A2457,DATOS_CAPACITACIONES!A:D,4,0)</f>
        <v>0</v>
      </c>
      <c r="E2457" s="4" t="str">
        <f>+VLOOKUP($A2457,DATOS_CAPACITACIONES!A:E,5,0)</f>
        <v>Gedman Hernandez</v>
      </c>
      <c r="F2457" s="4" t="str">
        <f>+VLOOKUP($A2457,DATOS_CAPACITACIONES!A:F,6,0)</f>
        <v>Gedman Hernandez</v>
      </c>
      <c r="G2457" s="4" t="str">
        <f>+VLOOKUP($A2457,DATOS_CAPACITACIONES!A:G,7,0)</f>
        <v>Finca El Pilar</v>
      </c>
      <c r="H2457" s="5">
        <f>+VLOOKUP($A2457,DATOS_CAPACITACIONES!A:H,8,0)</f>
        <v>44399</v>
      </c>
      <c r="I2457" s="4">
        <f>+VLOOKUP($A2457,DATOS_CAPACITACIONES!A:I,9,0)</f>
        <v>30</v>
      </c>
      <c r="J2457" s="29">
        <v>1123114519</v>
      </c>
      <c r="K2457" s="4">
        <f>+VLOOKUP($J2457,DATOS_PERSONAL!B:C,2,0)</f>
        <v>1016</v>
      </c>
      <c r="L2457" s="4" t="str">
        <f>+VLOOKUP($J2457,DATOS_PERSONAL!B:D,3,0)</f>
        <v xml:space="preserve"> JUAN CARLOS</v>
      </c>
      <c r="M2457" s="4" t="str">
        <f>+VLOOKUP($J2457,DATOS_PERSONAL!B:E,4,0)</f>
        <v>ROA CASTILLO</v>
      </c>
      <c r="N2457" s="4" t="str">
        <f>+VLOOKUP($J2457,DATOS_PERSONAL!B:F,5,0)</f>
        <v>OROBERLÍN S.A.S.</v>
      </c>
      <c r="O2457" s="4">
        <f>+VLOOKUP($A2457,DATOS_CAPACITACIONES!A:N,11)</f>
        <v>2</v>
      </c>
      <c r="P2457" s="4">
        <f>+VLOOKUP($A2457,DATOS_CAPACITACIONES!A:L,12)</f>
        <v>2</v>
      </c>
      <c r="Q2457" s="3">
        <f t="shared" si="38"/>
        <v>1</v>
      </c>
    </row>
    <row r="2458" spans="1:17" ht="34.5" customHeight="1" x14ac:dyDescent="0.25">
      <c r="A2458" s="29">
        <v>133</v>
      </c>
      <c r="B2458" s="4" t="str">
        <f>+VLOOKUP($A2458,DATOS_CAPACITACIONES!A:B,2,0)</f>
        <v>Cosecha</v>
      </c>
      <c r="C2458" s="4" t="str">
        <f>+VLOOKUP($A2458,DATOS_CAPACITACIONES!A:C,3,0)</f>
        <v xml:space="preserve">Reinduccion y entrega de ficha tecnica de cosecha </v>
      </c>
      <c r="D2458" s="4">
        <f>+VLOOKUP($A2458,DATOS_CAPACITACIONES!A:D,4,0)</f>
        <v>0</v>
      </c>
      <c r="E2458" s="4" t="str">
        <f>+VLOOKUP($A2458,DATOS_CAPACITACIONES!A:E,5,0)</f>
        <v>Gedman Hernandez</v>
      </c>
      <c r="F2458" s="4" t="str">
        <f>+VLOOKUP($A2458,DATOS_CAPACITACIONES!A:F,6,0)</f>
        <v>Gedman Hernandez</v>
      </c>
      <c r="G2458" s="4" t="str">
        <f>+VLOOKUP($A2458,DATOS_CAPACITACIONES!A:G,7,0)</f>
        <v>Finca El Pilar</v>
      </c>
      <c r="H2458" s="5">
        <f>+VLOOKUP($A2458,DATOS_CAPACITACIONES!A:H,8,0)</f>
        <v>44399</v>
      </c>
      <c r="I2458" s="4">
        <f>+VLOOKUP($A2458,DATOS_CAPACITACIONES!A:I,9,0)</f>
        <v>30</v>
      </c>
      <c r="J2458" s="29">
        <v>1123116171</v>
      </c>
      <c r="K2458" s="4">
        <f>+VLOOKUP($J2458,DATOS_PERSONAL!B:C,2,0)</f>
        <v>1539</v>
      </c>
      <c r="L2458" s="4" t="str">
        <f>+VLOOKUP($J2458,DATOS_PERSONAL!B:D,3,0)</f>
        <v>YULIZA ANDREA</v>
      </c>
      <c r="M2458" s="4" t="str">
        <f>+VLOOKUP($J2458,DATOS_PERSONAL!B:E,4,0)</f>
        <v xml:space="preserve">HERNANDEZ HERNANDEZ </v>
      </c>
      <c r="N2458" s="4" t="str">
        <f>+VLOOKUP($J2458,DATOS_PERSONAL!B:F,5,0)</f>
        <v>OROBERLÍN S.A.S.</v>
      </c>
      <c r="O2458" s="4">
        <f>+VLOOKUP($A2458,DATOS_CAPACITACIONES!A:N,11)</f>
        <v>2</v>
      </c>
      <c r="P2458" s="4">
        <f>+VLOOKUP($A2458,DATOS_CAPACITACIONES!A:L,12)</f>
        <v>2</v>
      </c>
      <c r="Q2458" s="3">
        <f t="shared" si="38"/>
        <v>1</v>
      </c>
    </row>
    <row r="2459" spans="1:17" ht="34.5" customHeight="1" x14ac:dyDescent="0.25">
      <c r="A2459" s="29">
        <v>134</v>
      </c>
      <c r="B2459" s="4" t="str">
        <f>+VLOOKUP($A2459,DATOS_CAPACITACIONES!A:B,2,0)</f>
        <v>Sanidad</v>
      </c>
      <c r="C2459" s="4" t="str">
        <f>+VLOOKUP($A2459,DATOS_CAPACITACIONES!A:C,3,0)</f>
        <v>Control de arrieras</v>
      </c>
      <c r="D2459" s="4">
        <f>+VLOOKUP($A2459,DATOS_CAPACITACIONES!A:D,4,0)</f>
        <v>0</v>
      </c>
      <c r="E2459" s="4" t="str">
        <f>+VLOOKUP($A2459,DATOS_CAPACITACIONES!A:E,5,0)</f>
        <v>Omar Rivera</v>
      </c>
      <c r="F2459" s="4" t="str">
        <f>+VLOOKUP($A2459,DATOS_CAPACITACIONES!A:F,6,0)</f>
        <v>Omar Rivera</v>
      </c>
      <c r="G2459" s="4" t="str">
        <f>+VLOOKUP($A2459,DATOS_CAPACITACIONES!A:G,7,0)</f>
        <v>Finca Hato Viejo</v>
      </c>
      <c r="H2459" s="5">
        <f>+VLOOKUP($A2459,DATOS_CAPACITACIONES!A:H,8,0)</f>
        <v>44400</v>
      </c>
      <c r="I2459" s="4">
        <f>+VLOOKUP($A2459,DATOS_CAPACITACIONES!A:I,9,0)</f>
        <v>60</v>
      </c>
      <c r="J2459" s="29">
        <v>3274917</v>
      </c>
      <c r="K2459" s="4">
        <f>+VLOOKUP($J2459,DATOS_PERSONAL!B:C,2,0)</f>
        <v>1027</v>
      </c>
      <c r="L2459" s="4" t="str">
        <f>+VLOOKUP($J2459,DATOS_PERSONAL!B:D,3,0)</f>
        <v xml:space="preserve"> HERNAN ARIEL</v>
      </c>
      <c r="M2459" s="4" t="str">
        <f>+VLOOKUP($J2459,DATOS_PERSONAL!B:E,4,0)</f>
        <v>VELASQUEZ ROBAYO</v>
      </c>
      <c r="N2459" s="4" t="str">
        <f>+VLOOKUP($J2459,DATOS_PERSONAL!B:F,5,0)</f>
        <v>OROBERLÍN S.A.S.</v>
      </c>
      <c r="O2459" s="4">
        <f>+VLOOKUP($A2459,DATOS_CAPACITACIONES!A:N,11)</f>
        <v>1</v>
      </c>
      <c r="P2459" s="4">
        <f>+VLOOKUP($A2459,DATOS_CAPACITACIONES!A:L,12)</f>
        <v>1</v>
      </c>
      <c r="Q2459" s="3">
        <f t="shared" si="38"/>
        <v>1</v>
      </c>
    </row>
    <row r="2460" spans="1:17" ht="34.5" customHeight="1" x14ac:dyDescent="0.25">
      <c r="A2460" s="29">
        <v>135</v>
      </c>
      <c r="B2460" s="4" t="str">
        <f>+VLOOKUP($A2460,DATOS_CAPACITACIONES!A:B,2,0)</f>
        <v>Cosecha</v>
      </c>
      <c r="C2460" s="4" t="str">
        <f>+VLOOKUP($A2460,DATOS_CAPACITACIONES!A:C,3,0)</f>
        <v>Entrega de ficha tecnica de fertilizacion</v>
      </c>
      <c r="D2460" s="4">
        <f>+VLOOKUP($A2460,DATOS_CAPACITACIONES!A:D,4,0)</f>
        <v>0</v>
      </c>
      <c r="E2460" s="4" t="str">
        <f>+VLOOKUP($A2460,DATOS_CAPACITACIONES!A:E,5,0)</f>
        <v>Gedman Hernandez</v>
      </c>
      <c r="F2460" s="4" t="str">
        <f>+VLOOKUP($A2460,DATOS_CAPACITACIONES!A:F,6,0)</f>
        <v>Gedman Hernandez</v>
      </c>
      <c r="G2460" s="4" t="str">
        <f>+VLOOKUP($A2460,DATOS_CAPACITACIONES!A:G,7,0)</f>
        <v>Finca El Pilar</v>
      </c>
      <c r="H2460" s="5">
        <f>+VLOOKUP($A2460,DATOS_CAPACITACIONES!A:H,8,0)</f>
        <v>44403</v>
      </c>
      <c r="I2460" s="4">
        <f>+VLOOKUP($A2460,DATOS_CAPACITACIONES!A:I,9,0)</f>
        <v>30</v>
      </c>
      <c r="J2460" s="29">
        <v>1010143088</v>
      </c>
      <c r="K2460" s="4">
        <f>+VLOOKUP($J2460,DATOS_PERSONAL!B:C,2,0)</f>
        <v>1536</v>
      </c>
      <c r="L2460" s="4" t="str">
        <f>+VLOOKUP($J2460,DATOS_PERSONAL!B:D,3,0)</f>
        <v>MONICA ALEJANDRA</v>
      </c>
      <c r="M2460" s="4" t="str">
        <f>+VLOOKUP($J2460,DATOS_PERSONAL!B:E,4,0)</f>
        <v xml:space="preserve">HERNANDEZ HERNANDEZ </v>
      </c>
      <c r="N2460" s="4" t="str">
        <f>+VLOOKUP($J2460,DATOS_PERSONAL!B:F,5,0)</f>
        <v>OROBERLÍN S.A.S.</v>
      </c>
      <c r="O2460" s="4">
        <f>+VLOOKUP($A2460,DATOS_CAPACITACIONES!A:N,11)</f>
        <v>4</v>
      </c>
      <c r="P2460" s="4">
        <f>+VLOOKUP($A2460,DATOS_CAPACITACIONES!A:L,12)</f>
        <v>4</v>
      </c>
      <c r="Q2460" s="3">
        <f t="shared" si="38"/>
        <v>1</v>
      </c>
    </row>
    <row r="2461" spans="1:17" ht="34.5" customHeight="1" x14ac:dyDescent="0.25">
      <c r="A2461" s="29">
        <v>135</v>
      </c>
      <c r="B2461" s="4" t="str">
        <f>+VLOOKUP($A2461,DATOS_CAPACITACIONES!A:B,2,0)</f>
        <v>Cosecha</v>
      </c>
      <c r="C2461" s="4" t="str">
        <f>+VLOOKUP($A2461,DATOS_CAPACITACIONES!A:C,3,0)</f>
        <v>Entrega de ficha tecnica de fertilizacion</v>
      </c>
      <c r="D2461" s="4">
        <f>+VLOOKUP($A2461,DATOS_CAPACITACIONES!A:D,4,0)</f>
        <v>0</v>
      </c>
      <c r="E2461" s="4" t="str">
        <f>+VLOOKUP($A2461,DATOS_CAPACITACIONES!A:E,5,0)</f>
        <v>Gedman Hernandez</v>
      </c>
      <c r="F2461" s="4" t="str">
        <f>+VLOOKUP($A2461,DATOS_CAPACITACIONES!A:F,6,0)</f>
        <v>Gedman Hernandez</v>
      </c>
      <c r="G2461" s="4" t="str">
        <f>+VLOOKUP($A2461,DATOS_CAPACITACIONES!A:G,7,0)</f>
        <v>Finca El Pilar</v>
      </c>
      <c r="H2461" s="5">
        <f>+VLOOKUP($A2461,DATOS_CAPACITACIONES!A:H,8,0)</f>
        <v>44403</v>
      </c>
      <c r="I2461" s="4">
        <f>+VLOOKUP($A2461,DATOS_CAPACITACIONES!A:I,9,0)</f>
        <v>30</v>
      </c>
      <c r="J2461" s="29">
        <v>1120580004</v>
      </c>
      <c r="K2461" s="4">
        <f>+VLOOKUP($J2461,DATOS_PERSONAL!B:C,2,0)</f>
        <v>1519</v>
      </c>
      <c r="L2461" s="4" t="str">
        <f>+VLOOKUP($J2461,DATOS_PERSONAL!B:D,3,0)</f>
        <v xml:space="preserve"> YEISON FAVIAN</v>
      </c>
      <c r="M2461" s="4" t="str">
        <f>+VLOOKUP($J2461,DATOS_PERSONAL!B:E,4,0)</f>
        <v>TOLOZA ESPINOSA</v>
      </c>
      <c r="N2461" s="4" t="str">
        <f>+VLOOKUP($J2461,DATOS_PERSONAL!B:F,5,0)</f>
        <v>OROBERLÍN S.A.S.</v>
      </c>
      <c r="O2461" s="4">
        <f>+VLOOKUP($A2461,DATOS_CAPACITACIONES!A:N,11)</f>
        <v>4</v>
      </c>
      <c r="P2461" s="4">
        <f>+VLOOKUP($A2461,DATOS_CAPACITACIONES!A:L,12)</f>
        <v>4</v>
      </c>
      <c r="Q2461" s="3">
        <f t="shared" si="38"/>
        <v>1</v>
      </c>
    </row>
    <row r="2462" spans="1:17" ht="34.5" customHeight="1" x14ac:dyDescent="0.25">
      <c r="A2462" s="29">
        <v>135</v>
      </c>
      <c r="B2462" s="4" t="str">
        <f>+VLOOKUP($A2462,DATOS_CAPACITACIONES!A:B,2,0)</f>
        <v>Cosecha</v>
      </c>
      <c r="C2462" s="4" t="str">
        <f>+VLOOKUP($A2462,DATOS_CAPACITACIONES!A:C,3,0)</f>
        <v>Entrega de ficha tecnica de fertilizacion</v>
      </c>
      <c r="D2462" s="4">
        <f>+VLOOKUP($A2462,DATOS_CAPACITACIONES!A:D,4,0)</f>
        <v>0</v>
      </c>
      <c r="E2462" s="4" t="str">
        <f>+VLOOKUP($A2462,DATOS_CAPACITACIONES!A:E,5,0)</f>
        <v>Gedman Hernandez</v>
      </c>
      <c r="F2462" s="4" t="str">
        <f>+VLOOKUP($A2462,DATOS_CAPACITACIONES!A:F,6,0)</f>
        <v>Gedman Hernandez</v>
      </c>
      <c r="G2462" s="4" t="str">
        <f>+VLOOKUP($A2462,DATOS_CAPACITACIONES!A:G,7,0)</f>
        <v>Finca El Pilar</v>
      </c>
      <c r="H2462" s="5">
        <f>+VLOOKUP($A2462,DATOS_CAPACITACIONES!A:H,8,0)</f>
        <v>44403</v>
      </c>
      <c r="I2462" s="4">
        <f>+VLOOKUP($A2462,DATOS_CAPACITACIONES!A:I,9,0)</f>
        <v>30</v>
      </c>
      <c r="J2462" s="29">
        <v>1121844449</v>
      </c>
      <c r="K2462" s="4">
        <f>+VLOOKUP($J2462,DATOS_PERSONAL!B:C,2,0)</f>
        <v>1097</v>
      </c>
      <c r="L2462" s="4" t="str">
        <f>+VLOOKUP($J2462,DATOS_PERSONAL!B:D,3,0)</f>
        <v>JOSE MANUEL</v>
      </c>
      <c r="M2462" s="4" t="str">
        <f>+VLOOKUP($J2462,DATOS_PERSONAL!B:E,4,0)</f>
        <v xml:space="preserve">AMAYA GONZALEZ </v>
      </c>
      <c r="N2462" s="4" t="str">
        <f>+VLOOKUP($J2462,DATOS_PERSONAL!B:F,5,0)</f>
        <v>OROBERLÍN S.A.S.</v>
      </c>
      <c r="O2462" s="4">
        <f>+VLOOKUP($A2462,DATOS_CAPACITACIONES!A:N,11)</f>
        <v>4</v>
      </c>
      <c r="P2462" s="4">
        <f>+VLOOKUP($A2462,DATOS_CAPACITACIONES!A:L,12)</f>
        <v>4</v>
      </c>
      <c r="Q2462" s="3">
        <f t="shared" si="38"/>
        <v>1</v>
      </c>
    </row>
    <row r="2463" spans="1:17" ht="34.5" customHeight="1" x14ac:dyDescent="0.25">
      <c r="A2463" s="29">
        <v>135</v>
      </c>
      <c r="B2463" s="4" t="str">
        <f>+VLOOKUP($A2463,DATOS_CAPACITACIONES!A:B,2,0)</f>
        <v>Cosecha</v>
      </c>
      <c r="C2463" s="4" t="str">
        <f>+VLOOKUP($A2463,DATOS_CAPACITACIONES!A:C,3,0)</f>
        <v>Entrega de ficha tecnica de fertilizacion</v>
      </c>
      <c r="D2463" s="4">
        <f>+VLOOKUP($A2463,DATOS_CAPACITACIONES!A:D,4,0)</f>
        <v>0</v>
      </c>
      <c r="E2463" s="4" t="str">
        <f>+VLOOKUP($A2463,DATOS_CAPACITACIONES!A:E,5,0)</f>
        <v>Gedman Hernandez</v>
      </c>
      <c r="F2463" s="4" t="str">
        <f>+VLOOKUP($A2463,DATOS_CAPACITACIONES!A:F,6,0)</f>
        <v>Gedman Hernandez</v>
      </c>
      <c r="G2463" s="4" t="str">
        <f>+VLOOKUP($A2463,DATOS_CAPACITACIONES!A:G,7,0)</f>
        <v>Finca El Pilar</v>
      </c>
      <c r="H2463" s="5">
        <f>+VLOOKUP($A2463,DATOS_CAPACITACIONES!A:H,8,0)</f>
        <v>44403</v>
      </c>
      <c r="I2463" s="4">
        <f>+VLOOKUP($A2463,DATOS_CAPACITACIONES!A:I,9,0)</f>
        <v>30</v>
      </c>
      <c r="J2463" s="29">
        <v>1121910483</v>
      </c>
      <c r="K2463" s="4">
        <f>+VLOOKUP($J2463,DATOS_PERSONAL!B:C,2,0)</f>
        <v>1538</v>
      </c>
      <c r="L2463" s="4" t="str">
        <f>+VLOOKUP($J2463,DATOS_PERSONAL!B:D,3,0)</f>
        <v>ADRIANA</v>
      </c>
      <c r="M2463" s="4" t="str">
        <f>+VLOOKUP($J2463,DATOS_PERSONAL!B:E,4,0)</f>
        <v xml:space="preserve">JARAMILLO OVALLE </v>
      </c>
      <c r="N2463" s="4" t="str">
        <f>+VLOOKUP($J2463,DATOS_PERSONAL!B:F,5,0)</f>
        <v>OROBERLÍN S.A.S.</v>
      </c>
      <c r="O2463" s="4">
        <f>+VLOOKUP($A2463,DATOS_CAPACITACIONES!A:N,11)</f>
        <v>4</v>
      </c>
      <c r="P2463" s="4">
        <f>+VLOOKUP($A2463,DATOS_CAPACITACIONES!A:L,12)</f>
        <v>4</v>
      </c>
      <c r="Q2463" s="3">
        <f t="shared" si="38"/>
        <v>1</v>
      </c>
    </row>
    <row r="2464" spans="1:17" ht="34.5" customHeight="1" x14ac:dyDescent="0.25">
      <c r="A2464" s="29">
        <v>136</v>
      </c>
      <c r="B2464" s="4" t="str">
        <f>+VLOOKUP($A2464,DATOS_CAPACITACIONES!A:B,2,0)</f>
        <v>Sanidad</v>
      </c>
      <c r="C2464" s="4" t="str">
        <f>+VLOOKUP($A2464,DATOS_CAPACITACIONES!A:C,3,0)</f>
        <v>Erradicacion de palmas espontaneas</v>
      </c>
      <c r="D2464" s="4">
        <f>+VLOOKUP($A2464,DATOS_CAPACITACIONES!A:D,4,0)</f>
        <v>0</v>
      </c>
      <c r="E2464" s="4" t="str">
        <f>+VLOOKUP($A2464,DATOS_CAPACITACIONES!A:E,5,0)</f>
        <v>Omar Rivera</v>
      </c>
      <c r="F2464" s="4" t="str">
        <f>+VLOOKUP($A2464,DATOS_CAPACITACIONES!A:F,6,0)</f>
        <v>Omar Rivera</v>
      </c>
      <c r="G2464" s="4" t="str">
        <f>+VLOOKUP($A2464,DATOS_CAPACITACIONES!A:G,7,0)</f>
        <v>Finca El Pilar</v>
      </c>
      <c r="H2464" s="5">
        <f>+VLOOKUP($A2464,DATOS_CAPACITACIONES!A:H,8,0)</f>
        <v>44405</v>
      </c>
      <c r="I2464" s="4">
        <f>+VLOOKUP($A2464,DATOS_CAPACITACIONES!A:I,9,0)</f>
        <v>30</v>
      </c>
      <c r="J2464" s="29">
        <v>77103898</v>
      </c>
      <c r="K2464" s="4">
        <f>+VLOOKUP($J2464,DATOS_PERSONAL!B:C,2,0)</f>
        <v>1347</v>
      </c>
      <c r="L2464" s="4" t="str">
        <f>+VLOOKUP($J2464,DATOS_PERSONAL!B:D,3,0)</f>
        <v xml:space="preserve"> JHANDY EMIRO</v>
      </c>
      <c r="M2464" s="4" t="str">
        <f>+VLOOKUP($J2464,DATOS_PERSONAL!B:E,4,0)</f>
        <v>MARTINEZ OSPINO</v>
      </c>
      <c r="N2464" s="4" t="str">
        <f>+VLOOKUP($J2464,DATOS_PERSONAL!B:F,5,0)</f>
        <v>OROBERLÍN S.A.S.</v>
      </c>
      <c r="O2464" s="4">
        <f>+VLOOKUP($A2464,DATOS_CAPACITACIONES!A:N,11)</f>
        <v>1</v>
      </c>
      <c r="P2464" s="4">
        <f>+VLOOKUP($A2464,DATOS_CAPACITACIONES!A:L,12)</f>
        <v>1</v>
      </c>
      <c r="Q2464" s="3">
        <f t="shared" si="38"/>
        <v>1</v>
      </c>
    </row>
    <row r="2465" spans="1:17" ht="34.5" customHeight="1" x14ac:dyDescent="0.25">
      <c r="A2465" s="29">
        <v>137</v>
      </c>
      <c r="B2465" s="4" t="str">
        <f>+VLOOKUP($A2465,DATOS_CAPACITACIONES!A:B,2,0)</f>
        <v>Cosecha</v>
      </c>
      <c r="C2465" s="4" t="str">
        <f>+VLOOKUP($A2465,DATOS_CAPACITACIONES!A:C,3,0)</f>
        <v>Entrega de ficha tecnica de fertilizacion</v>
      </c>
      <c r="D2465" s="4">
        <f>+VLOOKUP($A2465,DATOS_CAPACITACIONES!A:D,4,0)</f>
        <v>0</v>
      </c>
      <c r="E2465" s="4" t="str">
        <f>+VLOOKUP($A2465,DATOS_CAPACITACIONES!A:E,5,0)</f>
        <v>Gedman Hernandez</v>
      </c>
      <c r="F2465" s="4" t="str">
        <f>+VLOOKUP($A2465,DATOS_CAPACITACIONES!A:F,6,0)</f>
        <v>Gedman Hernandez</v>
      </c>
      <c r="G2465" s="4" t="str">
        <f>+VLOOKUP($A2465,DATOS_CAPACITACIONES!A:G,7,0)</f>
        <v>Finca El Pilar</v>
      </c>
      <c r="H2465" s="5">
        <f>+VLOOKUP($A2465,DATOS_CAPACITACIONES!A:H,8,0)</f>
        <v>44408</v>
      </c>
      <c r="I2465" s="4">
        <f>+VLOOKUP($A2465,DATOS_CAPACITACIONES!A:I,9,0)</f>
        <v>60</v>
      </c>
      <c r="J2465" s="29">
        <v>1193531410</v>
      </c>
      <c r="K2465" s="4">
        <f>+VLOOKUP($J2465,DATOS_PERSONAL!B:C,2,0)</f>
        <v>1544</v>
      </c>
      <c r="L2465" s="4" t="str">
        <f>+VLOOKUP($J2465,DATOS_PERSONAL!B:D,3,0)</f>
        <v>SARA DANIELA</v>
      </c>
      <c r="M2465" s="4" t="str">
        <f>+VLOOKUP($J2465,DATOS_PERSONAL!B:E,4,0)</f>
        <v xml:space="preserve">BELTRAN MORENO </v>
      </c>
      <c r="N2465" s="4" t="str">
        <f>+VLOOKUP($J2465,DATOS_PERSONAL!B:F,5,0)</f>
        <v>OROBERLÍN S.A.S.</v>
      </c>
      <c r="O2465" s="4">
        <f>+VLOOKUP($A2465,DATOS_CAPACITACIONES!A:N,11)</f>
        <v>6</v>
      </c>
      <c r="P2465" s="4">
        <f>+VLOOKUP($A2465,DATOS_CAPACITACIONES!A:L,12)</f>
        <v>6</v>
      </c>
      <c r="Q2465" s="3">
        <f t="shared" si="38"/>
        <v>1</v>
      </c>
    </row>
    <row r="2466" spans="1:17" ht="34.5" customHeight="1" x14ac:dyDescent="0.25">
      <c r="A2466" s="29">
        <v>137</v>
      </c>
      <c r="B2466" s="4" t="str">
        <f>+VLOOKUP($A2466,DATOS_CAPACITACIONES!A:B,2,0)</f>
        <v>Cosecha</v>
      </c>
      <c r="C2466" s="4" t="str">
        <f>+VLOOKUP($A2466,DATOS_CAPACITACIONES!A:C,3,0)</f>
        <v>Entrega de ficha tecnica de fertilizacion</v>
      </c>
      <c r="D2466" s="4">
        <f>+VLOOKUP($A2466,DATOS_CAPACITACIONES!A:D,4,0)</f>
        <v>0</v>
      </c>
      <c r="E2466" s="4" t="str">
        <f>+VLOOKUP($A2466,DATOS_CAPACITACIONES!A:E,5,0)</f>
        <v>Gedman Hernandez</v>
      </c>
      <c r="F2466" s="4" t="str">
        <f>+VLOOKUP($A2466,DATOS_CAPACITACIONES!A:F,6,0)</f>
        <v>Gedman Hernandez</v>
      </c>
      <c r="G2466" s="4" t="str">
        <f>+VLOOKUP($A2466,DATOS_CAPACITACIONES!A:G,7,0)</f>
        <v>Finca El Pilar</v>
      </c>
      <c r="H2466" s="5">
        <f>+VLOOKUP($A2466,DATOS_CAPACITACIONES!A:H,8,0)</f>
        <v>44408</v>
      </c>
      <c r="I2466" s="4">
        <f>+VLOOKUP($A2466,DATOS_CAPACITACIONES!A:I,9,0)</f>
        <v>60</v>
      </c>
      <c r="J2466" s="29">
        <v>17330089</v>
      </c>
      <c r="K2466" s="4">
        <f>+VLOOKUP($J2466,DATOS_PERSONAL!B:C,2,0)</f>
        <v>1093</v>
      </c>
      <c r="L2466" s="4" t="str">
        <f>+VLOOKUP($J2466,DATOS_PERSONAL!B:D,3,0)</f>
        <v xml:space="preserve">JAVIER IGNACIO </v>
      </c>
      <c r="M2466" s="4" t="str">
        <f>+VLOOKUP($J2466,DATOS_PERSONAL!B:E,4,0)</f>
        <v xml:space="preserve">NARVAEZ SOACHE </v>
      </c>
      <c r="N2466" s="4" t="str">
        <f>+VLOOKUP($J2466,DATOS_PERSONAL!B:F,5,0)</f>
        <v>OROBERLÍN S.A.S.</v>
      </c>
      <c r="O2466" s="4">
        <f>+VLOOKUP($A2466,DATOS_CAPACITACIONES!A:N,11)</f>
        <v>6</v>
      </c>
      <c r="P2466" s="4">
        <f>+VLOOKUP($A2466,DATOS_CAPACITACIONES!A:L,12)</f>
        <v>6</v>
      </c>
      <c r="Q2466" s="3">
        <f t="shared" si="38"/>
        <v>1</v>
      </c>
    </row>
    <row r="2467" spans="1:17" ht="34.5" customHeight="1" x14ac:dyDescent="0.25">
      <c r="A2467" s="29">
        <v>137</v>
      </c>
      <c r="B2467" s="4" t="str">
        <f>+VLOOKUP($A2467,DATOS_CAPACITACIONES!A:B,2,0)</f>
        <v>Cosecha</v>
      </c>
      <c r="C2467" s="4" t="str">
        <f>+VLOOKUP($A2467,DATOS_CAPACITACIONES!A:C,3,0)</f>
        <v>Entrega de ficha tecnica de fertilizacion</v>
      </c>
      <c r="D2467" s="4">
        <f>+VLOOKUP($A2467,DATOS_CAPACITACIONES!A:D,4,0)</f>
        <v>0</v>
      </c>
      <c r="E2467" s="4" t="str">
        <f>+VLOOKUP($A2467,DATOS_CAPACITACIONES!A:E,5,0)</f>
        <v>Gedman Hernandez</v>
      </c>
      <c r="F2467" s="4" t="str">
        <f>+VLOOKUP($A2467,DATOS_CAPACITACIONES!A:F,6,0)</f>
        <v>Gedman Hernandez</v>
      </c>
      <c r="G2467" s="4" t="str">
        <f>+VLOOKUP($A2467,DATOS_CAPACITACIONES!A:G,7,0)</f>
        <v>Finca El Pilar</v>
      </c>
      <c r="H2467" s="5">
        <f>+VLOOKUP($A2467,DATOS_CAPACITACIONES!A:H,8,0)</f>
        <v>44408</v>
      </c>
      <c r="I2467" s="4">
        <f>+VLOOKUP($A2467,DATOS_CAPACITACIONES!A:I,9,0)</f>
        <v>60</v>
      </c>
      <c r="J2467" s="29">
        <v>1006658683</v>
      </c>
      <c r="K2467" s="4">
        <f>+VLOOKUP($J2467,DATOS_PERSONAL!B:C,2,0)</f>
        <v>1509</v>
      </c>
      <c r="L2467" s="4" t="str">
        <f>+VLOOKUP($J2467,DATOS_PERSONAL!B:D,3,0)</f>
        <v>BRAYAN DAVID</v>
      </c>
      <c r="M2467" s="4" t="str">
        <f>+VLOOKUP($J2467,DATOS_PERSONAL!B:E,4,0)</f>
        <v xml:space="preserve">ROA OCHOA </v>
      </c>
      <c r="N2467" s="4" t="str">
        <f>+VLOOKUP($J2467,DATOS_PERSONAL!B:F,5,0)</f>
        <v>OROBERLÍN S.A.S.</v>
      </c>
      <c r="O2467" s="4">
        <f>+VLOOKUP($A2467,DATOS_CAPACITACIONES!A:N,11)</f>
        <v>6</v>
      </c>
      <c r="P2467" s="4">
        <f>+VLOOKUP($A2467,DATOS_CAPACITACIONES!A:L,12)</f>
        <v>6</v>
      </c>
      <c r="Q2467" s="3">
        <f t="shared" si="38"/>
        <v>1</v>
      </c>
    </row>
    <row r="2468" spans="1:17" ht="34.5" customHeight="1" x14ac:dyDescent="0.25">
      <c r="A2468" s="29">
        <v>137</v>
      </c>
      <c r="B2468" s="4" t="str">
        <f>+VLOOKUP($A2468,DATOS_CAPACITACIONES!A:B,2,0)</f>
        <v>Cosecha</v>
      </c>
      <c r="C2468" s="4" t="str">
        <f>+VLOOKUP($A2468,DATOS_CAPACITACIONES!A:C,3,0)</f>
        <v>Entrega de ficha tecnica de fertilizacion</v>
      </c>
      <c r="D2468" s="4">
        <f>+VLOOKUP($A2468,DATOS_CAPACITACIONES!A:D,4,0)</f>
        <v>0</v>
      </c>
      <c r="E2468" s="4" t="str">
        <f>+VLOOKUP($A2468,DATOS_CAPACITACIONES!A:E,5,0)</f>
        <v>Gedman Hernandez</v>
      </c>
      <c r="F2468" s="4" t="str">
        <f>+VLOOKUP($A2468,DATOS_CAPACITACIONES!A:F,6,0)</f>
        <v>Gedman Hernandez</v>
      </c>
      <c r="G2468" s="4" t="str">
        <f>+VLOOKUP($A2468,DATOS_CAPACITACIONES!A:G,7,0)</f>
        <v>Finca El Pilar</v>
      </c>
      <c r="H2468" s="5">
        <f>+VLOOKUP($A2468,DATOS_CAPACITACIONES!A:H,8,0)</f>
        <v>44408</v>
      </c>
      <c r="I2468" s="4">
        <f>+VLOOKUP($A2468,DATOS_CAPACITACIONES!A:I,9,0)</f>
        <v>60</v>
      </c>
      <c r="J2468" s="29">
        <v>1006697383</v>
      </c>
      <c r="K2468" s="4">
        <f>+VLOOKUP($J2468,DATOS_PERSONAL!B:C,2,0)</f>
        <v>1535</v>
      </c>
      <c r="L2468" s="4" t="str">
        <f>+VLOOKUP($J2468,DATOS_PERSONAL!B:D,3,0)</f>
        <v>DIANA SOFIA</v>
      </c>
      <c r="M2468" s="4" t="str">
        <f>+VLOOKUP($J2468,DATOS_PERSONAL!B:E,4,0)</f>
        <v xml:space="preserve">BLANCO ANDRADE </v>
      </c>
      <c r="N2468" s="4" t="str">
        <f>+VLOOKUP($J2468,DATOS_PERSONAL!B:F,5,0)</f>
        <v>OROBERLÍN S.A.S.</v>
      </c>
      <c r="O2468" s="4">
        <f>+VLOOKUP($A2468,DATOS_CAPACITACIONES!A:N,11)</f>
        <v>6</v>
      </c>
      <c r="P2468" s="4">
        <f>+VLOOKUP($A2468,DATOS_CAPACITACIONES!A:L,12)</f>
        <v>6</v>
      </c>
      <c r="Q2468" s="3">
        <f t="shared" si="38"/>
        <v>1</v>
      </c>
    </row>
    <row r="2469" spans="1:17" ht="34.5" customHeight="1" x14ac:dyDescent="0.25">
      <c r="A2469" s="29">
        <v>137</v>
      </c>
      <c r="B2469" s="4" t="str">
        <f>+VLOOKUP($A2469,DATOS_CAPACITACIONES!A:B,2,0)</f>
        <v>Cosecha</v>
      </c>
      <c r="C2469" s="4" t="str">
        <f>+VLOOKUP($A2469,DATOS_CAPACITACIONES!A:C,3,0)</f>
        <v>Entrega de ficha tecnica de fertilizacion</v>
      </c>
      <c r="D2469" s="4">
        <f>+VLOOKUP($A2469,DATOS_CAPACITACIONES!A:D,4,0)</f>
        <v>0</v>
      </c>
      <c r="E2469" s="4" t="str">
        <f>+VLOOKUP($A2469,DATOS_CAPACITACIONES!A:E,5,0)</f>
        <v>Gedman Hernandez</v>
      </c>
      <c r="F2469" s="4" t="str">
        <f>+VLOOKUP($A2469,DATOS_CAPACITACIONES!A:F,6,0)</f>
        <v>Gedman Hernandez</v>
      </c>
      <c r="G2469" s="4" t="str">
        <f>+VLOOKUP($A2469,DATOS_CAPACITACIONES!A:G,7,0)</f>
        <v>Finca El Pilar</v>
      </c>
      <c r="H2469" s="5">
        <f>+VLOOKUP($A2469,DATOS_CAPACITACIONES!A:H,8,0)</f>
        <v>44408</v>
      </c>
      <c r="I2469" s="4">
        <f>+VLOOKUP($A2469,DATOS_CAPACITACIONES!A:I,9,0)</f>
        <v>60</v>
      </c>
      <c r="J2469" s="29">
        <v>1123116171</v>
      </c>
      <c r="K2469" s="4">
        <f>+VLOOKUP($J2469,DATOS_PERSONAL!B:C,2,0)</f>
        <v>1539</v>
      </c>
      <c r="L2469" s="4" t="str">
        <f>+VLOOKUP($J2469,DATOS_PERSONAL!B:D,3,0)</f>
        <v>YULIZA ANDREA</v>
      </c>
      <c r="M2469" s="4" t="str">
        <f>+VLOOKUP($J2469,DATOS_PERSONAL!B:E,4,0)</f>
        <v xml:space="preserve">HERNANDEZ HERNANDEZ </v>
      </c>
      <c r="N2469" s="4" t="str">
        <f>+VLOOKUP($J2469,DATOS_PERSONAL!B:F,5,0)</f>
        <v>OROBERLÍN S.A.S.</v>
      </c>
      <c r="O2469" s="4">
        <f>+VLOOKUP($A2469,DATOS_CAPACITACIONES!A:N,11)</f>
        <v>6</v>
      </c>
      <c r="P2469" s="4">
        <f>+VLOOKUP($A2469,DATOS_CAPACITACIONES!A:L,12)</f>
        <v>6</v>
      </c>
      <c r="Q2469" s="3">
        <f t="shared" si="38"/>
        <v>1</v>
      </c>
    </row>
    <row r="2470" spans="1:17" ht="34.5" customHeight="1" x14ac:dyDescent="0.25">
      <c r="A2470" s="29">
        <v>137</v>
      </c>
      <c r="B2470" s="4" t="str">
        <f>+VLOOKUP($A2470,DATOS_CAPACITACIONES!A:B,2,0)</f>
        <v>Cosecha</v>
      </c>
      <c r="C2470" s="4" t="str">
        <f>+VLOOKUP($A2470,DATOS_CAPACITACIONES!A:C,3,0)</f>
        <v>Entrega de ficha tecnica de fertilizacion</v>
      </c>
      <c r="D2470" s="4">
        <f>+VLOOKUP($A2470,DATOS_CAPACITACIONES!A:D,4,0)</f>
        <v>0</v>
      </c>
      <c r="E2470" s="4" t="str">
        <f>+VLOOKUP($A2470,DATOS_CAPACITACIONES!A:E,5,0)</f>
        <v>Gedman Hernandez</v>
      </c>
      <c r="F2470" s="4" t="str">
        <f>+VLOOKUP($A2470,DATOS_CAPACITACIONES!A:F,6,0)</f>
        <v>Gedman Hernandez</v>
      </c>
      <c r="G2470" s="4" t="str">
        <f>+VLOOKUP($A2470,DATOS_CAPACITACIONES!A:G,7,0)</f>
        <v>Finca El Pilar</v>
      </c>
      <c r="H2470" s="5">
        <f>+VLOOKUP($A2470,DATOS_CAPACITACIONES!A:H,8,0)</f>
        <v>44408</v>
      </c>
      <c r="I2470" s="4">
        <f>+VLOOKUP($A2470,DATOS_CAPACITACIONES!A:I,9,0)</f>
        <v>60</v>
      </c>
      <c r="J2470" s="29">
        <v>1121906783</v>
      </c>
      <c r="K2470" s="4">
        <f>+VLOOKUP($J2470,DATOS_PERSONAL!B:C,2,0)</f>
        <v>1022</v>
      </c>
      <c r="L2470" s="4" t="str">
        <f>+VLOOKUP($J2470,DATOS_PERSONAL!B:D,3,0)</f>
        <v>FRANCISCO</v>
      </c>
      <c r="M2470" s="4" t="str">
        <f>+VLOOKUP($J2470,DATOS_PERSONAL!B:E,4,0)</f>
        <v xml:space="preserve">VANEGAS SOLANO </v>
      </c>
      <c r="N2470" s="4" t="str">
        <f>+VLOOKUP($J2470,DATOS_PERSONAL!B:F,5,0)</f>
        <v>OROBERLÍN S.A.S.</v>
      </c>
      <c r="O2470" s="4">
        <f>+VLOOKUP($A2470,DATOS_CAPACITACIONES!A:N,11)</f>
        <v>6</v>
      </c>
      <c r="P2470" s="4">
        <f>+VLOOKUP($A2470,DATOS_CAPACITACIONES!A:L,12)</f>
        <v>6</v>
      </c>
      <c r="Q2470" s="3">
        <f t="shared" si="38"/>
        <v>1</v>
      </c>
    </row>
    <row r="2471" spans="1:17" ht="34.5" customHeight="1" x14ac:dyDescent="0.25">
      <c r="A2471" s="29">
        <v>138</v>
      </c>
      <c r="B2471" s="4" t="str">
        <f>+VLOOKUP($A2471,DATOS_CAPACITACIONES!A:B,2,0)</f>
        <v>Cosecha</v>
      </c>
      <c r="C2471" s="4" t="str">
        <f>+VLOOKUP($A2471,DATOS_CAPACITACIONES!A:C,3,0)</f>
        <v>Entrega de ficha tecnica de plateo quimico</v>
      </c>
      <c r="D2471" s="4">
        <f>+VLOOKUP($A2471,DATOS_CAPACITACIONES!A:D,4,0)</f>
        <v>0</v>
      </c>
      <c r="E2471" s="4" t="str">
        <f>+VLOOKUP($A2471,DATOS_CAPACITACIONES!A:E,5,0)</f>
        <v>Gedman Hernandez</v>
      </c>
      <c r="F2471" s="4" t="str">
        <f>+VLOOKUP($A2471,DATOS_CAPACITACIONES!A:F,6,0)</f>
        <v>Gedman Hernandez</v>
      </c>
      <c r="G2471" s="4" t="str">
        <f>+VLOOKUP($A2471,DATOS_CAPACITACIONES!A:G,7,0)</f>
        <v xml:space="preserve">Finca El Pilar </v>
      </c>
      <c r="H2471" s="5">
        <f>+VLOOKUP($A2471,DATOS_CAPACITACIONES!A:H,8,0)</f>
        <v>44410</v>
      </c>
      <c r="I2471" s="4">
        <f>+VLOOKUP($A2471,DATOS_CAPACITACIONES!A:I,9,0)</f>
        <v>30</v>
      </c>
      <c r="J2471" s="29">
        <v>1121911429</v>
      </c>
      <c r="K2471" s="4">
        <f>+VLOOKUP($J2471,DATOS_PERSONAL!B:C,2,0)</f>
        <v>1037</v>
      </c>
      <c r="L2471" s="4" t="str">
        <f>+VLOOKUP($J2471,DATOS_PERSONAL!B:D,3,0)</f>
        <v>JYMMY ALEXANDER</v>
      </c>
      <c r="M2471" s="4" t="str">
        <f>+VLOOKUP($J2471,DATOS_PERSONAL!B:E,4,0)</f>
        <v xml:space="preserve">HERNANDEZ MORENO  </v>
      </c>
      <c r="N2471" s="4" t="str">
        <f>+VLOOKUP($J2471,DATOS_PERSONAL!B:F,5,0)</f>
        <v>OROBERLÍN S.A.S.</v>
      </c>
      <c r="O2471" s="4">
        <f>+VLOOKUP($A2471,DATOS_CAPACITACIONES!A:N,11)</f>
        <v>1</v>
      </c>
      <c r="P2471" s="4">
        <f>+VLOOKUP($A2471,DATOS_CAPACITACIONES!A:L,12)</f>
        <v>1</v>
      </c>
      <c r="Q2471" s="3">
        <f t="shared" si="38"/>
        <v>1</v>
      </c>
    </row>
    <row r="2472" spans="1:17" ht="34.5" customHeight="1" x14ac:dyDescent="0.25">
      <c r="A2472" s="29">
        <v>139</v>
      </c>
      <c r="B2472" s="4" t="str">
        <f>+VLOOKUP($A2472,DATOS_CAPACITACIONES!A:B,2,0)</f>
        <v>Cosecha</v>
      </c>
      <c r="C2472" s="4" t="str">
        <f>+VLOOKUP($A2472,DATOS_CAPACITACIONES!A:C,3,0)</f>
        <v>Entrega de procedimientos de peso de racimos</v>
      </c>
      <c r="D2472" s="4">
        <f>+VLOOKUP($A2472,DATOS_CAPACITACIONES!A:D,4,0)</f>
        <v>0</v>
      </c>
      <c r="E2472" s="4" t="str">
        <f>+VLOOKUP($A2472,DATOS_CAPACITACIONES!A:E,5,0)</f>
        <v>Gedman Hernandez</v>
      </c>
      <c r="F2472" s="4" t="str">
        <f>+VLOOKUP($A2472,DATOS_CAPACITACIONES!A:F,6,0)</f>
        <v>Gedman Hernandez</v>
      </c>
      <c r="G2472" s="4" t="str">
        <f>+VLOOKUP($A2472,DATOS_CAPACITACIONES!A:G,7,0)</f>
        <v>Finca El Pilar</v>
      </c>
      <c r="H2472" s="5">
        <f>+VLOOKUP($A2472,DATOS_CAPACITACIONES!A:H,8,0)</f>
        <v>44411</v>
      </c>
      <c r="I2472" s="4">
        <f>+VLOOKUP($A2472,DATOS_CAPACITACIONES!A:I,9,0)</f>
        <v>30</v>
      </c>
      <c r="J2472" s="29">
        <v>31031744</v>
      </c>
      <c r="K2472" s="4">
        <f>+VLOOKUP($J2472,DATOS_PERSONAL!B:C,2,0)</f>
        <v>1023</v>
      </c>
      <c r="L2472" s="4" t="str">
        <f>+VLOOKUP($J2472,DATOS_PERSONAL!B:D,3,0)</f>
        <v xml:space="preserve"> MARIA EUGENIA</v>
      </c>
      <c r="M2472" s="4" t="str">
        <f>+VLOOKUP($J2472,DATOS_PERSONAL!B:E,4,0)</f>
        <v>VARGAS OVALLE</v>
      </c>
      <c r="N2472" s="4" t="str">
        <f>+VLOOKUP($J2472,DATOS_PERSONAL!B:F,5,0)</f>
        <v>OROBERLÍN S.A.S.</v>
      </c>
      <c r="O2472" s="4">
        <f>+VLOOKUP($A2472,DATOS_CAPACITACIONES!A:N,11)</f>
        <v>2</v>
      </c>
      <c r="P2472" s="4">
        <f>+VLOOKUP($A2472,DATOS_CAPACITACIONES!A:L,12)</f>
        <v>2</v>
      </c>
      <c r="Q2472" s="3">
        <f t="shared" ref="Q2472:Q2523" si="39">(P2472/O2472)</f>
        <v>1</v>
      </c>
    </row>
    <row r="2473" spans="1:17" ht="34.5" customHeight="1" x14ac:dyDescent="0.25">
      <c r="A2473" s="29">
        <v>139</v>
      </c>
      <c r="B2473" s="4" t="str">
        <f>+VLOOKUP($A2473,DATOS_CAPACITACIONES!A:B,2,0)</f>
        <v>Cosecha</v>
      </c>
      <c r="C2473" s="4" t="str">
        <f>+VLOOKUP($A2473,DATOS_CAPACITACIONES!A:C,3,0)</f>
        <v>Entrega de procedimientos de peso de racimos</v>
      </c>
      <c r="D2473" s="4">
        <f>+VLOOKUP($A2473,DATOS_CAPACITACIONES!A:D,4,0)</f>
        <v>0</v>
      </c>
      <c r="E2473" s="4" t="str">
        <f>+VLOOKUP($A2473,DATOS_CAPACITACIONES!A:E,5,0)</f>
        <v>Gedman Hernandez</v>
      </c>
      <c r="F2473" s="4" t="str">
        <f>+VLOOKUP($A2473,DATOS_CAPACITACIONES!A:F,6,0)</f>
        <v>Gedman Hernandez</v>
      </c>
      <c r="G2473" s="4" t="str">
        <f>+VLOOKUP($A2473,DATOS_CAPACITACIONES!A:G,7,0)</f>
        <v>Finca El Pilar</v>
      </c>
      <c r="H2473" s="5">
        <f>+VLOOKUP($A2473,DATOS_CAPACITACIONES!A:H,8,0)</f>
        <v>44411</v>
      </c>
      <c r="I2473" s="4">
        <f>+VLOOKUP($A2473,DATOS_CAPACITACIONES!A:I,9,0)</f>
        <v>30</v>
      </c>
      <c r="J2473" s="29">
        <v>31536041</v>
      </c>
      <c r="K2473" s="4">
        <f>+VLOOKUP($J2473,DATOS_PERSONAL!B:C,2,0)</f>
        <v>1101</v>
      </c>
      <c r="L2473" s="4" t="str">
        <f>+VLOOKUP($J2473,DATOS_PERSONAL!B:D,3,0)</f>
        <v>ZAMIRNA</v>
      </c>
      <c r="M2473" s="4" t="str">
        <f>+VLOOKUP($J2473,DATOS_PERSONAL!B:E,4,0)</f>
        <v xml:space="preserve">GUERRERO AGUILAR </v>
      </c>
      <c r="N2473" s="4" t="str">
        <f>+VLOOKUP($J2473,DATOS_PERSONAL!B:F,5,0)</f>
        <v>OROBERLÍN S.A.S.</v>
      </c>
      <c r="O2473" s="4">
        <f>+VLOOKUP($A2473,DATOS_CAPACITACIONES!A:N,11)</f>
        <v>2</v>
      </c>
      <c r="P2473" s="4">
        <f>+VLOOKUP($A2473,DATOS_CAPACITACIONES!A:L,12)</f>
        <v>2</v>
      </c>
      <c r="Q2473" s="3">
        <f t="shared" si="39"/>
        <v>1</v>
      </c>
    </row>
    <row r="2474" spans="1:17" ht="34.5" customHeight="1" x14ac:dyDescent="0.25">
      <c r="A2474" s="29">
        <v>140</v>
      </c>
      <c r="B2474" s="4" t="str">
        <f>+VLOOKUP($A2474,DATOS_CAPACITACIONES!A:B,2,0)</f>
        <v>Cosecha</v>
      </c>
      <c r="C2474" s="4" t="str">
        <f>+VLOOKUP($A2474,DATOS_CAPACITACIONES!A:C,3,0)</f>
        <v>censo de producción</v>
      </c>
      <c r="D2474" s="4">
        <f>+VLOOKUP($A2474,DATOS_CAPACITACIONES!A:D,4,0)</f>
        <v>0</v>
      </c>
      <c r="E2474" s="4" t="str">
        <f>+VLOOKUP($A2474,DATOS_CAPACITACIONES!A:E,5,0)</f>
        <v>Nubia Beltran</v>
      </c>
      <c r="F2474" s="4" t="str">
        <f>+VLOOKUP($A2474,DATOS_CAPACITACIONES!A:F,6,0)</f>
        <v>Nubia Beltran</v>
      </c>
      <c r="G2474" s="4" t="str">
        <f>+VLOOKUP($A2474,DATOS_CAPACITACIONES!A:G,7,0)</f>
        <v>Finca Hato Viejo</v>
      </c>
      <c r="H2474" s="5">
        <f>+VLOOKUP($A2474,DATOS_CAPACITACIONES!A:H,8,0)</f>
        <v>44417</v>
      </c>
      <c r="I2474" s="4">
        <f>+VLOOKUP($A2474,DATOS_CAPACITACIONES!A:I,9,0)</f>
        <v>30</v>
      </c>
      <c r="J2474" s="29">
        <v>40401255</v>
      </c>
      <c r="K2474" s="4">
        <f>+VLOOKUP($J2474,DATOS_PERSONAL!B:C,2,0)</f>
        <v>1034</v>
      </c>
      <c r="L2474" s="4" t="str">
        <f>+VLOOKUP($J2474,DATOS_PERSONAL!B:D,3,0)</f>
        <v>YUDY FERLAY</v>
      </c>
      <c r="M2474" s="4" t="str">
        <f>+VLOOKUP($J2474,DATOS_PERSONAL!B:E,4,0)</f>
        <v xml:space="preserve">ROMERO BERNAL </v>
      </c>
      <c r="N2474" s="4" t="str">
        <f>+VLOOKUP($J2474,DATOS_PERSONAL!B:F,5,0)</f>
        <v>OROBERLÍN S.A.S.</v>
      </c>
      <c r="O2474" s="4">
        <f>+VLOOKUP($A2474,DATOS_CAPACITACIONES!A:N,11)</f>
        <v>6</v>
      </c>
      <c r="P2474" s="4">
        <f>+VLOOKUP($A2474,DATOS_CAPACITACIONES!A:L,12)</f>
        <v>6</v>
      </c>
      <c r="Q2474" s="3">
        <f t="shared" si="39"/>
        <v>1</v>
      </c>
    </row>
    <row r="2475" spans="1:17" ht="34.5" customHeight="1" x14ac:dyDescent="0.25">
      <c r="A2475" s="29">
        <v>140</v>
      </c>
      <c r="B2475" s="4" t="str">
        <f>+VLOOKUP($A2475,DATOS_CAPACITACIONES!A:B,2,0)</f>
        <v>Cosecha</v>
      </c>
      <c r="C2475" s="4" t="str">
        <f>+VLOOKUP($A2475,DATOS_CAPACITACIONES!A:C,3,0)</f>
        <v>censo de producción</v>
      </c>
      <c r="D2475" s="4">
        <f>+VLOOKUP($A2475,DATOS_CAPACITACIONES!A:D,4,0)</f>
        <v>0</v>
      </c>
      <c r="E2475" s="4" t="str">
        <f>+VLOOKUP($A2475,DATOS_CAPACITACIONES!A:E,5,0)</f>
        <v>Nubia Beltran</v>
      </c>
      <c r="F2475" s="4" t="str">
        <f>+VLOOKUP($A2475,DATOS_CAPACITACIONES!A:F,6,0)</f>
        <v>Nubia Beltran</v>
      </c>
      <c r="G2475" s="4" t="str">
        <f>+VLOOKUP($A2475,DATOS_CAPACITACIONES!A:G,7,0)</f>
        <v>Finca Hato Viejo</v>
      </c>
      <c r="H2475" s="5">
        <f>+VLOOKUP($A2475,DATOS_CAPACITACIONES!A:H,8,0)</f>
        <v>44417</v>
      </c>
      <c r="I2475" s="4">
        <f>+VLOOKUP($A2475,DATOS_CAPACITACIONES!A:I,9,0)</f>
        <v>30</v>
      </c>
      <c r="J2475" s="29">
        <v>40328103</v>
      </c>
      <c r="K2475" s="4">
        <f>+VLOOKUP($J2475,DATOS_PERSONAL!B:C,2,0)</f>
        <v>1030</v>
      </c>
      <c r="L2475" s="4" t="str">
        <f>+VLOOKUP($J2475,DATOS_PERSONAL!B:D,3,0)</f>
        <v>DORYS ADRIANA</v>
      </c>
      <c r="M2475" s="4" t="str">
        <f>+VLOOKUP($J2475,DATOS_PERSONAL!B:E,4,0)</f>
        <v xml:space="preserve">MORENO SANCHEZ </v>
      </c>
      <c r="N2475" s="4" t="str">
        <f>+VLOOKUP($J2475,DATOS_PERSONAL!B:F,5,0)</f>
        <v>OROBERLÍN S.A.S.</v>
      </c>
      <c r="O2475" s="4">
        <f>+VLOOKUP($A2475,DATOS_CAPACITACIONES!A:N,11)</f>
        <v>6</v>
      </c>
      <c r="P2475" s="4">
        <f>+VLOOKUP($A2475,DATOS_CAPACITACIONES!A:L,12)</f>
        <v>6</v>
      </c>
      <c r="Q2475" s="3">
        <f t="shared" si="39"/>
        <v>1</v>
      </c>
    </row>
    <row r="2476" spans="1:17" ht="34.5" customHeight="1" x14ac:dyDescent="0.25">
      <c r="A2476" s="29">
        <v>140</v>
      </c>
      <c r="B2476" s="4" t="str">
        <f>+VLOOKUP($A2476,DATOS_CAPACITACIONES!A:B,2,0)</f>
        <v>Cosecha</v>
      </c>
      <c r="C2476" s="4" t="str">
        <f>+VLOOKUP($A2476,DATOS_CAPACITACIONES!A:C,3,0)</f>
        <v>censo de producción</v>
      </c>
      <c r="D2476" s="4">
        <f>+VLOOKUP($A2476,DATOS_CAPACITACIONES!A:D,4,0)</f>
        <v>0</v>
      </c>
      <c r="E2476" s="4" t="str">
        <f>+VLOOKUP($A2476,DATOS_CAPACITACIONES!A:E,5,0)</f>
        <v>Nubia Beltran</v>
      </c>
      <c r="F2476" s="4" t="str">
        <f>+VLOOKUP($A2476,DATOS_CAPACITACIONES!A:F,6,0)</f>
        <v>Nubia Beltran</v>
      </c>
      <c r="G2476" s="4" t="str">
        <f>+VLOOKUP($A2476,DATOS_CAPACITACIONES!A:G,7,0)</f>
        <v>Finca Hato Viejo</v>
      </c>
      <c r="H2476" s="5">
        <f>+VLOOKUP($A2476,DATOS_CAPACITACIONES!A:H,8,0)</f>
        <v>44417</v>
      </c>
      <c r="I2476" s="4">
        <f>+VLOOKUP($A2476,DATOS_CAPACITACIONES!A:I,9,0)</f>
        <v>30</v>
      </c>
      <c r="J2476" s="29">
        <v>40404467</v>
      </c>
      <c r="K2476" s="4">
        <f>+VLOOKUP($J2476,DATOS_PERSONAL!B:C,2,0)</f>
        <v>1029</v>
      </c>
      <c r="L2476" s="4" t="str">
        <f>+VLOOKUP($J2476,DATOS_PERSONAL!B:D,3,0)</f>
        <v>BLANCA MARINELLA</v>
      </c>
      <c r="M2476" s="4" t="str">
        <f>+VLOOKUP($J2476,DATOS_PERSONAL!B:E,4,0)</f>
        <v xml:space="preserve">MORENO SANCHEZ </v>
      </c>
      <c r="N2476" s="4" t="str">
        <f>+VLOOKUP($J2476,DATOS_PERSONAL!B:F,5,0)</f>
        <v>OROBERLÍN S.A.S.</v>
      </c>
      <c r="O2476" s="4">
        <f>+VLOOKUP($A2476,DATOS_CAPACITACIONES!A:N,11)</f>
        <v>6</v>
      </c>
      <c r="P2476" s="4">
        <f>+VLOOKUP($A2476,DATOS_CAPACITACIONES!A:L,12)</f>
        <v>6</v>
      </c>
      <c r="Q2476" s="3">
        <f t="shared" si="39"/>
        <v>1</v>
      </c>
    </row>
    <row r="2477" spans="1:17" ht="34.5" customHeight="1" x14ac:dyDescent="0.25">
      <c r="A2477" s="29">
        <v>140</v>
      </c>
      <c r="B2477" s="4" t="str">
        <f>+VLOOKUP($A2477,DATOS_CAPACITACIONES!A:B,2,0)</f>
        <v>Cosecha</v>
      </c>
      <c r="C2477" s="4" t="str">
        <f>+VLOOKUP($A2477,DATOS_CAPACITACIONES!A:C,3,0)</f>
        <v>censo de producción</v>
      </c>
      <c r="D2477" s="4">
        <f>+VLOOKUP($A2477,DATOS_CAPACITACIONES!A:D,4,0)</f>
        <v>0</v>
      </c>
      <c r="E2477" s="4" t="str">
        <f>+VLOOKUP($A2477,DATOS_CAPACITACIONES!A:E,5,0)</f>
        <v>Nubia Beltran</v>
      </c>
      <c r="F2477" s="4" t="str">
        <f>+VLOOKUP($A2477,DATOS_CAPACITACIONES!A:F,6,0)</f>
        <v>Nubia Beltran</v>
      </c>
      <c r="G2477" s="4" t="str">
        <f>+VLOOKUP($A2477,DATOS_CAPACITACIONES!A:G,7,0)</f>
        <v>Finca Hato Viejo</v>
      </c>
      <c r="H2477" s="5">
        <f>+VLOOKUP($A2477,DATOS_CAPACITACIONES!A:H,8,0)</f>
        <v>44417</v>
      </c>
      <c r="I2477" s="4">
        <f>+VLOOKUP($A2477,DATOS_CAPACITACIONES!A:I,9,0)</f>
        <v>30</v>
      </c>
      <c r="J2477" s="29">
        <v>1121952333</v>
      </c>
      <c r="K2477" s="4">
        <f>+VLOOKUP($J2477,DATOS_PERSONAL!B:C,2,0)</f>
        <v>1480</v>
      </c>
      <c r="L2477" s="4" t="str">
        <f>+VLOOKUP($J2477,DATOS_PERSONAL!B:D,3,0)</f>
        <v>DANNY ALEJANDRA</v>
      </c>
      <c r="M2477" s="4" t="str">
        <f>+VLOOKUP($J2477,DATOS_PERSONAL!B:E,4,0)</f>
        <v xml:space="preserve">GONZALEZ </v>
      </c>
      <c r="N2477" s="4" t="str">
        <f>+VLOOKUP($J2477,DATOS_PERSONAL!B:F,5,0)</f>
        <v>OROBERLÍN S.A.S.</v>
      </c>
      <c r="O2477" s="4">
        <f>+VLOOKUP($A2477,DATOS_CAPACITACIONES!A:N,11)</f>
        <v>6</v>
      </c>
      <c r="P2477" s="4">
        <f>+VLOOKUP($A2477,DATOS_CAPACITACIONES!A:L,12)</f>
        <v>6</v>
      </c>
      <c r="Q2477" s="3">
        <f t="shared" si="39"/>
        <v>1</v>
      </c>
    </row>
    <row r="2478" spans="1:17" ht="34.5" customHeight="1" x14ac:dyDescent="0.25">
      <c r="A2478" s="29">
        <v>140</v>
      </c>
      <c r="B2478" s="4" t="str">
        <f>+VLOOKUP($A2478,DATOS_CAPACITACIONES!A:B,2,0)</f>
        <v>Cosecha</v>
      </c>
      <c r="C2478" s="4" t="str">
        <f>+VLOOKUP($A2478,DATOS_CAPACITACIONES!A:C,3,0)</f>
        <v>censo de producción</v>
      </c>
      <c r="D2478" s="4">
        <f>+VLOOKUP($A2478,DATOS_CAPACITACIONES!A:D,4,0)</f>
        <v>0</v>
      </c>
      <c r="E2478" s="4" t="str">
        <f>+VLOOKUP($A2478,DATOS_CAPACITACIONES!A:E,5,0)</f>
        <v>Nubia Beltran</v>
      </c>
      <c r="F2478" s="4" t="str">
        <f>+VLOOKUP($A2478,DATOS_CAPACITACIONES!A:F,6,0)</f>
        <v>Nubia Beltran</v>
      </c>
      <c r="G2478" s="4" t="str">
        <f>+VLOOKUP($A2478,DATOS_CAPACITACIONES!A:G,7,0)</f>
        <v>Finca Hato Viejo</v>
      </c>
      <c r="H2478" s="5">
        <f>+VLOOKUP($A2478,DATOS_CAPACITACIONES!A:H,8,0)</f>
        <v>44417</v>
      </c>
      <c r="I2478" s="4">
        <f>+VLOOKUP($A2478,DATOS_CAPACITACIONES!A:I,9,0)</f>
        <v>30</v>
      </c>
      <c r="J2478" s="29">
        <v>1123115110</v>
      </c>
      <c r="K2478" s="4">
        <f>+VLOOKUP($J2478,DATOS_PERSONAL!B:C,2,0)</f>
        <v>1371</v>
      </c>
      <c r="L2478" s="4" t="str">
        <f>+VLOOKUP($J2478,DATOS_PERSONAL!B:D,3,0)</f>
        <v>MARINELLY</v>
      </c>
      <c r="M2478" s="4" t="str">
        <f>+VLOOKUP($J2478,DATOS_PERSONAL!B:E,4,0)</f>
        <v xml:space="preserve">HERNANDEZ JILGUERO </v>
      </c>
      <c r="N2478" s="4" t="str">
        <f>+VLOOKUP($J2478,DATOS_PERSONAL!B:F,5,0)</f>
        <v>OROBERLÍN S.A.S.</v>
      </c>
      <c r="O2478" s="4">
        <f>+VLOOKUP($A2478,DATOS_CAPACITACIONES!A:N,11)</f>
        <v>6</v>
      </c>
      <c r="P2478" s="4">
        <f>+VLOOKUP($A2478,DATOS_CAPACITACIONES!A:L,12)</f>
        <v>6</v>
      </c>
      <c r="Q2478" s="3">
        <f t="shared" si="39"/>
        <v>1</v>
      </c>
    </row>
    <row r="2479" spans="1:17" ht="34.5" customHeight="1" x14ac:dyDescent="0.25">
      <c r="A2479" s="29">
        <v>140</v>
      </c>
      <c r="B2479" s="4" t="str">
        <f>+VLOOKUP($A2479,DATOS_CAPACITACIONES!A:B,2,0)</f>
        <v>Cosecha</v>
      </c>
      <c r="C2479" s="4" t="str">
        <f>+VLOOKUP($A2479,DATOS_CAPACITACIONES!A:C,3,0)</f>
        <v>censo de producción</v>
      </c>
      <c r="D2479" s="4">
        <f>+VLOOKUP($A2479,DATOS_CAPACITACIONES!A:D,4,0)</f>
        <v>0</v>
      </c>
      <c r="E2479" s="4" t="str">
        <f>+VLOOKUP($A2479,DATOS_CAPACITACIONES!A:E,5,0)</f>
        <v>Nubia Beltran</v>
      </c>
      <c r="F2479" s="4" t="str">
        <f>+VLOOKUP($A2479,DATOS_CAPACITACIONES!A:F,6,0)</f>
        <v>Nubia Beltran</v>
      </c>
      <c r="G2479" s="4" t="str">
        <f>+VLOOKUP($A2479,DATOS_CAPACITACIONES!A:G,7,0)</f>
        <v>Finca Hato Viejo</v>
      </c>
      <c r="H2479" s="5">
        <f>+VLOOKUP($A2479,DATOS_CAPACITACIONES!A:H,8,0)</f>
        <v>44417</v>
      </c>
      <c r="I2479" s="4">
        <f>+VLOOKUP($A2479,DATOS_CAPACITACIONES!A:I,9,0)</f>
        <v>30</v>
      </c>
      <c r="J2479" s="29">
        <v>1109411143</v>
      </c>
      <c r="K2479" s="4">
        <f>+VLOOKUP($J2479,DATOS_PERSONAL!B:C,2,0)</f>
        <v>1477</v>
      </c>
      <c r="L2479" s="4" t="str">
        <f>+VLOOKUP($J2479,DATOS_PERSONAL!B:D,3,0)</f>
        <v>YISSY FERNANDA</v>
      </c>
      <c r="M2479" s="4" t="str">
        <f>+VLOOKUP($J2479,DATOS_PERSONAL!B:E,4,0)</f>
        <v xml:space="preserve">CASTRO CESPEDES </v>
      </c>
      <c r="N2479" s="4" t="str">
        <f>+VLOOKUP($J2479,DATOS_PERSONAL!B:F,5,0)</f>
        <v>OROBERLÍN S.A.S.</v>
      </c>
      <c r="O2479" s="4">
        <f>+VLOOKUP($A2479,DATOS_CAPACITACIONES!A:N,11)</f>
        <v>6</v>
      </c>
      <c r="P2479" s="4">
        <f>+VLOOKUP($A2479,DATOS_CAPACITACIONES!A:L,12)</f>
        <v>6</v>
      </c>
      <c r="Q2479" s="3">
        <f t="shared" si="39"/>
        <v>1</v>
      </c>
    </row>
    <row r="2480" spans="1:17" ht="34.5" customHeight="1" x14ac:dyDescent="0.25">
      <c r="A2480" s="29">
        <v>141</v>
      </c>
      <c r="B2480" s="4" t="str">
        <f>+VLOOKUP($A2480,DATOS_CAPACITACIONES!A:B,2,0)</f>
        <v>Cosecha</v>
      </c>
      <c r="C2480" s="4" t="str">
        <f>+VLOOKUP($A2480,DATOS_CAPACITACIONES!A:C,3,0)</f>
        <v>Reinduccion t entrega de procedimientos de fertilizacion</v>
      </c>
      <c r="D2480" s="4">
        <f>+VLOOKUP($A2480,DATOS_CAPACITACIONES!A:D,4,0)</f>
        <v>0</v>
      </c>
      <c r="E2480" s="4" t="str">
        <f>+VLOOKUP($A2480,DATOS_CAPACITACIONES!A:E,5,0)</f>
        <v>Gedman Hernandez</v>
      </c>
      <c r="F2480" s="4" t="str">
        <f>+VLOOKUP($A2480,DATOS_CAPACITACIONES!A:F,6,0)</f>
        <v>Gedman Hernandez</v>
      </c>
      <c r="G2480" s="4" t="str">
        <f>+VLOOKUP($A2480,DATOS_CAPACITACIONES!A:G,7,0)</f>
        <v xml:space="preserve">Finca El Pilar </v>
      </c>
      <c r="H2480" s="5">
        <f>+VLOOKUP($A2480,DATOS_CAPACITACIONES!A:H,8,0)</f>
        <v>44424</v>
      </c>
      <c r="I2480" s="4">
        <f>+VLOOKUP($A2480,DATOS_CAPACITACIONES!A:I,9,0)</f>
        <v>30</v>
      </c>
      <c r="J2480" s="29">
        <v>1120580004</v>
      </c>
      <c r="K2480" s="4">
        <f>+VLOOKUP($J2480,DATOS_PERSONAL!B:C,2,0)</f>
        <v>1519</v>
      </c>
      <c r="L2480" s="4" t="str">
        <f>+VLOOKUP($J2480,DATOS_PERSONAL!B:D,3,0)</f>
        <v xml:space="preserve"> YEISON FAVIAN</v>
      </c>
      <c r="M2480" s="4" t="str">
        <f>+VLOOKUP($J2480,DATOS_PERSONAL!B:E,4,0)</f>
        <v>TOLOZA ESPINOSA</v>
      </c>
      <c r="N2480" s="4" t="str">
        <f>+VLOOKUP($J2480,DATOS_PERSONAL!B:F,5,0)</f>
        <v>OROBERLÍN S.A.S.</v>
      </c>
      <c r="O2480" s="4">
        <f>+VLOOKUP($A2480,DATOS_CAPACITACIONES!A:N,11)</f>
        <v>2</v>
      </c>
      <c r="P2480" s="4">
        <f>+VLOOKUP($A2480,DATOS_CAPACITACIONES!A:L,12)</f>
        <v>2</v>
      </c>
      <c r="Q2480" s="3">
        <f t="shared" si="39"/>
        <v>1</v>
      </c>
    </row>
    <row r="2481" spans="1:17" ht="34.5" customHeight="1" x14ac:dyDescent="0.25">
      <c r="A2481" s="29">
        <v>141</v>
      </c>
      <c r="B2481" s="4" t="str">
        <f>+VLOOKUP($A2481,DATOS_CAPACITACIONES!A:B,2,0)</f>
        <v>Cosecha</v>
      </c>
      <c r="C2481" s="4" t="str">
        <f>+VLOOKUP($A2481,DATOS_CAPACITACIONES!A:C,3,0)</f>
        <v>Reinduccion t entrega de procedimientos de fertilizacion</v>
      </c>
      <c r="D2481" s="4">
        <f>+VLOOKUP($A2481,DATOS_CAPACITACIONES!A:D,4,0)</f>
        <v>0</v>
      </c>
      <c r="E2481" s="4" t="str">
        <f>+VLOOKUP($A2481,DATOS_CAPACITACIONES!A:E,5,0)</f>
        <v>Gedman Hernandez</v>
      </c>
      <c r="F2481" s="4" t="str">
        <f>+VLOOKUP($A2481,DATOS_CAPACITACIONES!A:F,6,0)</f>
        <v>Gedman Hernandez</v>
      </c>
      <c r="G2481" s="4" t="str">
        <f>+VLOOKUP($A2481,DATOS_CAPACITACIONES!A:G,7,0)</f>
        <v xml:space="preserve">Finca El Pilar </v>
      </c>
      <c r="H2481" s="5">
        <f>+VLOOKUP($A2481,DATOS_CAPACITACIONES!A:H,8,0)</f>
        <v>44424</v>
      </c>
      <c r="I2481" s="4">
        <f>+VLOOKUP($A2481,DATOS_CAPACITACIONES!A:I,9,0)</f>
        <v>30</v>
      </c>
      <c r="J2481" s="29">
        <v>1006656554</v>
      </c>
      <c r="K2481" s="4">
        <f>+VLOOKUP($J2481,DATOS_PERSONAL!B:C,2,0)</f>
        <v>1009</v>
      </c>
      <c r="L2481" s="4" t="str">
        <f>+VLOOKUP($J2481,DATOS_PERSONAL!B:D,3,0)</f>
        <v>OLGA</v>
      </c>
      <c r="M2481" s="4" t="str">
        <f>+VLOOKUP($J2481,DATOS_PERSONAL!B:E,4,0)</f>
        <v xml:space="preserve">JARAMILLO RODRIGUEZ </v>
      </c>
      <c r="N2481" s="4" t="str">
        <f>+VLOOKUP($J2481,DATOS_PERSONAL!B:F,5,0)</f>
        <v>OROBERLÍN S.A.S.</v>
      </c>
      <c r="O2481" s="4">
        <f>+VLOOKUP($A2481,DATOS_CAPACITACIONES!A:N,11)</f>
        <v>2</v>
      </c>
      <c r="P2481" s="4">
        <f>+VLOOKUP($A2481,DATOS_CAPACITACIONES!A:L,12)</f>
        <v>2</v>
      </c>
      <c r="Q2481" s="3">
        <f t="shared" si="39"/>
        <v>1</v>
      </c>
    </row>
    <row r="2482" spans="1:17" ht="34.5" customHeight="1" x14ac:dyDescent="0.25">
      <c r="A2482" s="29">
        <v>142</v>
      </c>
      <c r="B2482" s="4" t="str">
        <f>+VLOOKUP($A2482,DATOS_CAPACITACIONES!A:B,2,0)</f>
        <v>Cosecha</v>
      </c>
      <c r="C2482" s="4" t="str">
        <f>+VLOOKUP($A2482,DATOS_CAPACITACIONES!A:C,3,0)</f>
        <v>Entrega de procedimiento de arreglo de lonas</v>
      </c>
      <c r="D2482" s="4">
        <f>+VLOOKUP($A2482,DATOS_CAPACITACIONES!A:D,4,0)</f>
        <v>0</v>
      </c>
      <c r="E2482" s="4" t="str">
        <f>+VLOOKUP($A2482,DATOS_CAPACITACIONES!A:E,5,0)</f>
        <v>Gedman Hernandez</v>
      </c>
      <c r="F2482" s="4" t="str">
        <f>+VLOOKUP($A2482,DATOS_CAPACITACIONES!A:F,6,0)</f>
        <v>Gedman Hernandez</v>
      </c>
      <c r="G2482" s="4" t="str">
        <f>+VLOOKUP($A2482,DATOS_CAPACITACIONES!A:G,7,0)</f>
        <v>Finca El Pilar</v>
      </c>
      <c r="H2482" s="5">
        <f>+VLOOKUP($A2482,DATOS_CAPACITACIONES!A:H,8,0)</f>
        <v>44427</v>
      </c>
      <c r="I2482" s="4">
        <f>+VLOOKUP($A2482,DATOS_CAPACITACIONES!A:I,9,0)</f>
        <v>30</v>
      </c>
      <c r="J2482" s="29">
        <v>1123514268</v>
      </c>
      <c r="K2482" s="4">
        <f>+VLOOKUP($J2482,DATOS_PERSONAL!B:C,2,0)</f>
        <v>1510</v>
      </c>
      <c r="L2482" s="4" t="str">
        <f>+VLOOKUP($J2482,DATOS_PERSONAL!B:D,3,0)</f>
        <v xml:space="preserve"> CRISTIAN ANDRES</v>
      </c>
      <c r="M2482" s="4" t="str">
        <f>+VLOOKUP($J2482,DATOS_PERSONAL!B:E,4,0)</f>
        <v>PEREZ GUAYABO</v>
      </c>
      <c r="N2482" s="4" t="str">
        <f>+VLOOKUP($J2482,DATOS_PERSONAL!B:F,5,0)</f>
        <v>OROBERLÍN S.A.S.</v>
      </c>
      <c r="O2482" s="4">
        <f>+VLOOKUP($A2482,DATOS_CAPACITACIONES!A:N,11)</f>
        <v>1</v>
      </c>
      <c r="P2482" s="4">
        <f>+VLOOKUP($A2482,DATOS_CAPACITACIONES!A:L,12)</f>
        <v>1</v>
      </c>
      <c r="Q2482" s="3">
        <f t="shared" si="39"/>
        <v>1</v>
      </c>
    </row>
    <row r="2483" spans="1:17" ht="34.5" customHeight="1" x14ac:dyDescent="0.25">
      <c r="A2483" s="29">
        <v>143</v>
      </c>
      <c r="B2483" s="4" t="str">
        <f>+VLOOKUP($A2483,DATOS_CAPACITACIONES!A:B,2,0)</f>
        <v>Cosecha</v>
      </c>
      <c r="C2483" s="4" t="str">
        <f>+VLOOKUP($A2483,DATOS_CAPACITACIONES!A:C,3,0)</f>
        <v>reinduccion de procedimiento de plateo quimico</v>
      </c>
      <c r="D2483" s="4">
        <f>+VLOOKUP($A2483,DATOS_CAPACITACIONES!A:D,4,0)</f>
        <v>0</v>
      </c>
      <c r="E2483" s="4" t="str">
        <f>+VLOOKUP($A2483,DATOS_CAPACITACIONES!A:E,5,0)</f>
        <v xml:space="preserve">Sara Garcia </v>
      </c>
      <c r="F2483" s="4" t="str">
        <f>+VLOOKUP($A2483,DATOS_CAPACITACIONES!A:F,6,0)</f>
        <v>Gedman Hernandez</v>
      </c>
      <c r="G2483" s="4" t="str">
        <f>+VLOOKUP($A2483,DATOS_CAPACITACIONES!A:G,7,0)</f>
        <v>Finca El Pilar</v>
      </c>
      <c r="H2483" s="5">
        <f>+VLOOKUP($A2483,DATOS_CAPACITACIONES!A:H,8,0)</f>
        <v>44429</v>
      </c>
      <c r="I2483" s="4">
        <f>+VLOOKUP($A2483,DATOS_CAPACITACIONES!A:I,9,0)</f>
        <v>30</v>
      </c>
      <c r="J2483" s="29">
        <v>17267214</v>
      </c>
      <c r="K2483" s="4">
        <f>+VLOOKUP($J2483,DATOS_PERSONAL!B:C,2,0)</f>
        <v>1311</v>
      </c>
      <c r="L2483" s="4" t="str">
        <f>+VLOOKUP($J2483,DATOS_PERSONAL!B:D,3,0)</f>
        <v>JOSE ALVARO</v>
      </c>
      <c r="M2483" s="4" t="str">
        <f>+VLOOKUP($J2483,DATOS_PERSONAL!B:E,4,0)</f>
        <v xml:space="preserve">SUAREZ TRIVIÑO </v>
      </c>
      <c r="N2483" s="4" t="str">
        <f>+VLOOKUP($J2483,DATOS_PERSONAL!B:F,5,0)</f>
        <v>OROBERLÍN S.A.S.</v>
      </c>
      <c r="O2483" s="4">
        <f>+VLOOKUP($A2483,DATOS_CAPACITACIONES!A:N,11)</f>
        <v>2</v>
      </c>
      <c r="P2483" s="4">
        <f>+VLOOKUP($A2483,DATOS_CAPACITACIONES!A:L,12)</f>
        <v>2</v>
      </c>
      <c r="Q2483" s="3">
        <f t="shared" si="39"/>
        <v>1</v>
      </c>
    </row>
    <row r="2484" spans="1:17" ht="34.5" customHeight="1" x14ac:dyDescent="0.25">
      <c r="A2484" s="29">
        <v>143</v>
      </c>
      <c r="B2484" s="4" t="str">
        <f>+VLOOKUP($A2484,DATOS_CAPACITACIONES!A:B,2,0)</f>
        <v>Cosecha</v>
      </c>
      <c r="C2484" s="4" t="str">
        <f>+VLOOKUP($A2484,DATOS_CAPACITACIONES!A:C,3,0)</f>
        <v>reinduccion de procedimiento de plateo quimico</v>
      </c>
      <c r="D2484" s="4">
        <f>+VLOOKUP($A2484,DATOS_CAPACITACIONES!A:D,4,0)</f>
        <v>0</v>
      </c>
      <c r="E2484" s="4" t="str">
        <f>+VLOOKUP($A2484,DATOS_CAPACITACIONES!A:E,5,0)</f>
        <v xml:space="preserve">Sara Garcia </v>
      </c>
      <c r="F2484" s="4" t="str">
        <f>+VLOOKUP($A2484,DATOS_CAPACITACIONES!A:F,6,0)</f>
        <v>Gedman Hernandez</v>
      </c>
      <c r="G2484" s="4" t="str">
        <f>+VLOOKUP($A2484,DATOS_CAPACITACIONES!A:G,7,0)</f>
        <v>Finca El Pilar</v>
      </c>
      <c r="H2484" s="5">
        <f>+VLOOKUP($A2484,DATOS_CAPACITACIONES!A:H,8,0)</f>
        <v>44429</v>
      </c>
      <c r="I2484" s="4">
        <f>+VLOOKUP($A2484,DATOS_CAPACITACIONES!A:I,9,0)</f>
        <v>30</v>
      </c>
      <c r="J2484" s="29">
        <v>1121911429</v>
      </c>
      <c r="K2484" s="4">
        <f>+VLOOKUP($J2484,DATOS_PERSONAL!B:C,2,0)</f>
        <v>1037</v>
      </c>
      <c r="L2484" s="4" t="str">
        <f>+VLOOKUP($J2484,DATOS_PERSONAL!B:D,3,0)</f>
        <v>JYMMY ALEXANDER</v>
      </c>
      <c r="M2484" s="4" t="str">
        <f>+VLOOKUP($J2484,DATOS_PERSONAL!B:E,4,0)</f>
        <v xml:space="preserve">HERNANDEZ MORENO  </v>
      </c>
      <c r="N2484" s="4" t="str">
        <f>+VLOOKUP($J2484,DATOS_PERSONAL!B:F,5,0)</f>
        <v>OROBERLÍN S.A.S.</v>
      </c>
      <c r="O2484" s="4">
        <f>+VLOOKUP($A2484,DATOS_CAPACITACIONES!A:N,11)</f>
        <v>2</v>
      </c>
      <c r="P2484" s="4">
        <f>+VLOOKUP($A2484,DATOS_CAPACITACIONES!A:L,12)</f>
        <v>2</v>
      </c>
      <c r="Q2484" s="3">
        <f t="shared" si="39"/>
        <v>1</v>
      </c>
    </row>
    <row r="2485" spans="1:17" ht="34.5" customHeight="1" x14ac:dyDescent="0.25">
      <c r="A2485" s="29">
        <v>144</v>
      </c>
      <c r="B2485" s="4" t="str">
        <f>+VLOOKUP($A2485,DATOS_CAPACITACIONES!A:B,2,0)</f>
        <v>Cosecha</v>
      </c>
      <c r="C2485" s="4" t="str">
        <f>+VLOOKUP($A2485,DATOS_CAPACITACIONES!A:C,3,0)</f>
        <v>Entrega de procedimientos de fertilizacion</v>
      </c>
      <c r="D2485" s="4">
        <f>+VLOOKUP($A2485,DATOS_CAPACITACIONES!A:D,4,0)</f>
        <v>0</v>
      </c>
      <c r="E2485" s="4" t="str">
        <f>+VLOOKUP($A2485,DATOS_CAPACITACIONES!A:E,5,0)</f>
        <v xml:space="preserve">Sara Garcia </v>
      </c>
      <c r="F2485" s="4" t="str">
        <f>+VLOOKUP($A2485,DATOS_CAPACITACIONES!A:F,6,0)</f>
        <v>Gedman Hernandez</v>
      </c>
      <c r="G2485" s="4" t="str">
        <f>+VLOOKUP($A2485,DATOS_CAPACITACIONES!A:G,7,0)</f>
        <v xml:space="preserve">Finca El Pilar </v>
      </c>
      <c r="H2485" s="5">
        <f>+VLOOKUP($A2485,DATOS_CAPACITACIONES!A:H,8,0)</f>
        <v>44429</v>
      </c>
      <c r="I2485" s="4">
        <f>+VLOOKUP($A2485,DATOS_CAPACITACIONES!A:I,9,0)</f>
        <v>30</v>
      </c>
      <c r="J2485" s="29">
        <v>86070853</v>
      </c>
      <c r="K2485" s="4">
        <f>+VLOOKUP($J2485,DATOS_PERSONAL!B:C,2,0)</f>
        <v>1075</v>
      </c>
      <c r="L2485" s="4" t="str">
        <f>+VLOOKUP($J2485,DATOS_PERSONAL!B:D,3,0)</f>
        <v>FREDY</v>
      </c>
      <c r="M2485" s="4" t="str">
        <f>+VLOOKUP($J2485,DATOS_PERSONAL!B:E,4,0)</f>
        <v xml:space="preserve">ZAMORA </v>
      </c>
      <c r="N2485" s="4" t="str">
        <f>+VLOOKUP($J2485,DATOS_PERSONAL!B:F,5,0)</f>
        <v>OROBERLÍN S.A.S.</v>
      </c>
      <c r="O2485" s="4">
        <f>+VLOOKUP($A2485,DATOS_CAPACITACIONES!A:N,11)</f>
        <v>4</v>
      </c>
      <c r="P2485" s="4">
        <f>+VLOOKUP($A2485,DATOS_CAPACITACIONES!A:L,12)</f>
        <v>4</v>
      </c>
      <c r="Q2485" s="3">
        <f t="shared" si="39"/>
        <v>1</v>
      </c>
    </row>
    <row r="2486" spans="1:17" ht="34.5" customHeight="1" x14ac:dyDescent="0.25">
      <c r="A2486" s="29">
        <v>144</v>
      </c>
      <c r="B2486" s="4" t="str">
        <f>+VLOOKUP($A2486,DATOS_CAPACITACIONES!A:B,2,0)</f>
        <v>Cosecha</v>
      </c>
      <c r="C2486" s="4" t="str">
        <f>+VLOOKUP($A2486,DATOS_CAPACITACIONES!A:C,3,0)</f>
        <v>Entrega de procedimientos de fertilizacion</v>
      </c>
      <c r="D2486" s="4">
        <f>+VLOOKUP($A2486,DATOS_CAPACITACIONES!A:D,4,0)</f>
        <v>0</v>
      </c>
      <c r="E2486" s="4" t="str">
        <f>+VLOOKUP($A2486,DATOS_CAPACITACIONES!A:E,5,0)</f>
        <v xml:space="preserve">Sara Garcia </v>
      </c>
      <c r="F2486" s="4" t="str">
        <f>+VLOOKUP($A2486,DATOS_CAPACITACIONES!A:F,6,0)</f>
        <v>Gedman Hernandez</v>
      </c>
      <c r="G2486" s="4" t="str">
        <f>+VLOOKUP($A2486,DATOS_CAPACITACIONES!A:G,7,0)</f>
        <v xml:space="preserve">Finca El Pilar </v>
      </c>
      <c r="H2486" s="5">
        <f>+VLOOKUP($A2486,DATOS_CAPACITACIONES!A:H,8,0)</f>
        <v>44429</v>
      </c>
      <c r="I2486" s="4">
        <f>+VLOOKUP($A2486,DATOS_CAPACITACIONES!A:I,9,0)</f>
        <v>30</v>
      </c>
      <c r="J2486" s="29">
        <v>1121819496</v>
      </c>
      <c r="K2486" s="4">
        <f>+VLOOKUP($J2486,DATOS_PERSONAL!B:C,2,0)</f>
        <v>1008</v>
      </c>
      <c r="L2486" s="4" t="str">
        <f>+VLOOKUP($J2486,DATOS_PERSONAL!B:D,3,0)</f>
        <v xml:space="preserve"> OMAR JOSE</v>
      </c>
      <c r="M2486" s="4" t="str">
        <f>+VLOOKUP($J2486,DATOS_PERSONAL!B:E,4,0)</f>
        <v>HERNANDEZ RUIZ</v>
      </c>
      <c r="N2486" s="4" t="str">
        <f>+VLOOKUP($J2486,DATOS_PERSONAL!B:F,5,0)</f>
        <v>OROBERLÍN S.A.S.</v>
      </c>
      <c r="O2486" s="4">
        <f>+VLOOKUP($A2486,DATOS_CAPACITACIONES!A:N,11)</f>
        <v>4</v>
      </c>
      <c r="P2486" s="4">
        <f>+VLOOKUP($A2486,DATOS_CAPACITACIONES!A:L,12)</f>
        <v>4</v>
      </c>
      <c r="Q2486" s="3">
        <f t="shared" si="39"/>
        <v>1</v>
      </c>
    </row>
    <row r="2487" spans="1:17" ht="34.5" customHeight="1" x14ac:dyDescent="0.25">
      <c r="A2487" s="29">
        <v>144</v>
      </c>
      <c r="B2487" s="4" t="str">
        <f>+VLOOKUP($A2487,DATOS_CAPACITACIONES!A:B,2,0)</f>
        <v>Cosecha</v>
      </c>
      <c r="C2487" s="4" t="str">
        <f>+VLOOKUP($A2487,DATOS_CAPACITACIONES!A:C,3,0)</f>
        <v>Entrega de procedimientos de fertilizacion</v>
      </c>
      <c r="D2487" s="4">
        <f>+VLOOKUP($A2487,DATOS_CAPACITACIONES!A:D,4,0)</f>
        <v>0</v>
      </c>
      <c r="E2487" s="4" t="str">
        <f>+VLOOKUP($A2487,DATOS_CAPACITACIONES!A:E,5,0)</f>
        <v xml:space="preserve">Sara Garcia </v>
      </c>
      <c r="F2487" s="4" t="str">
        <f>+VLOOKUP($A2487,DATOS_CAPACITACIONES!A:F,6,0)</f>
        <v>Gedman Hernandez</v>
      </c>
      <c r="G2487" s="4" t="str">
        <f>+VLOOKUP($A2487,DATOS_CAPACITACIONES!A:G,7,0)</f>
        <v xml:space="preserve">Finca El Pilar </v>
      </c>
      <c r="H2487" s="5">
        <f>+VLOOKUP($A2487,DATOS_CAPACITACIONES!A:H,8,0)</f>
        <v>44429</v>
      </c>
      <c r="I2487" s="4">
        <f>+VLOOKUP($A2487,DATOS_CAPACITACIONES!A:I,9,0)</f>
        <v>30</v>
      </c>
      <c r="J2487" s="29">
        <v>1120571325</v>
      </c>
      <c r="K2487" s="4">
        <f>+VLOOKUP($J2487,DATOS_PERSONAL!B:C,2,0)</f>
        <v>1145</v>
      </c>
      <c r="L2487" s="4" t="str">
        <f>+VLOOKUP($J2487,DATOS_PERSONAL!B:D,3,0)</f>
        <v>WILINTON DAVID</v>
      </c>
      <c r="M2487" s="4" t="str">
        <f>+VLOOKUP($J2487,DATOS_PERSONAL!B:E,4,0)</f>
        <v xml:space="preserve">PADILLA MORALES </v>
      </c>
      <c r="N2487" s="4" t="str">
        <f>+VLOOKUP($J2487,DATOS_PERSONAL!B:F,5,0)</f>
        <v>OROBERLÍN S.A.S.</v>
      </c>
      <c r="O2487" s="4">
        <f>+VLOOKUP($A2487,DATOS_CAPACITACIONES!A:N,11)</f>
        <v>4</v>
      </c>
      <c r="P2487" s="4">
        <f>+VLOOKUP($A2487,DATOS_CAPACITACIONES!A:L,12)</f>
        <v>4</v>
      </c>
      <c r="Q2487" s="3">
        <f t="shared" si="39"/>
        <v>1</v>
      </c>
    </row>
    <row r="2488" spans="1:17" ht="34.5" customHeight="1" x14ac:dyDescent="0.25">
      <c r="A2488" s="29">
        <v>144</v>
      </c>
      <c r="B2488" s="4" t="str">
        <f>+VLOOKUP($A2488,DATOS_CAPACITACIONES!A:B,2,0)</f>
        <v>Cosecha</v>
      </c>
      <c r="C2488" s="4" t="str">
        <f>+VLOOKUP($A2488,DATOS_CAPACITACIONES!A:C,3,0)</f>
        <v>Entrega de procedimientos de fertilizacion</v>
      </c>
      <c r="D2488" s="4">
        <f>+VLOOKUP($A2488,DATOS_CAPACITACIONES!A:D,4,0)</f>
        <v>0</v>
      </c>
      <c r="E2488" s="4" t="str">
        <f>+VLOOKUP($A2488,DATOS_CAPACITACIONES!A:E,5,0)</f>
        <v xml:space="preserve">Sara Garcia </v>
      </c>
      <c r="F2488" s="4" t="str">
        <f>+VLOOKUP($A2488,DATOS_CAPACITACIONES!A:F,6,0)</f>
        <v>Gedman Hernandez</v>
      </c>
      <c r="G2488" s="4" t="str">
        <f>+VLOOKUP($A2488,DATOS_CAPACITACIONES!A:G,7,0)</f>
        <v xml:space="preserve">Finca El Pilar </v>
      </c>
      <c r="H2488" s="5">
        <f>+VLOOKUP($A2488,DATOS_CAPACITACIONES!A:H,8,0)</f>
        <v>44429</v>
      </c>
      <c r="I2488" s="4">
        <f>+VLOOKUP($A2488,DATOS_CAPACITACIONES!A:I,9,0)</f>
        <v>30</v>
      </c>
      <c r="J2488" s="29">
        <v>1123116797</v>
      </c>
      <c r="K2488" s="4">
        <f>+VLOOKUP($J2488,DATOS_PERSONAL!B:C,2,0)</f>
        <v>1404</v>
      </c>
      <c r="L2488" s="4" t="str">
        <f>+VLOOKUP($J2488,DATOS_PERSONAL!B:D,3,0)</f>
        <v xml:space="preserve"> ELKIN STEVEN</v>
      </c>
      <c r="M2488" s="4" t="str">
        <f>+VLOOKUP($J2488,DATOS_PERSONAL!B:E,4,0)</f>
        <v>ROJAS ORTIZ</v>
      </c>
      <c r="N2488" s="4" t="str">
        <f>+VLOOKUP($J2488,DATOS_PERSONAL!B:F,5,0)</f>
        <v>OROBERLÍN S.A.S.</v>
      </c>
      <c r="O2488" s="4">
        <f>+VLOOKUP($A2488,DATOS_CAPACITACIONES!A:N,11)</f>
        <v>4</v>
      </c>
      <c r="P2488" s="4">
        <f>+VLOOKUP($A2488,DATOS_CAPACITACIONES!A:L,12)</f>
        <v>4</v>
      </c>
      <c r="Q2488" s="3">
        <f t="shared" si="39"/>
        <v>1</v>
      </c>
    </row>
    <row r="2489" spans="1:17" ht="34.5" customHeight="1" x14ac:dyDescent="0.25">
      <c r="A2489" s="29">
        <v>145</v>
      </c>
      <c r="B2489" s="4" t="str">
        <f>+VLOOKUP($A2489,DATOS_CAPACITACIONES!A:B,2,0)</f>
        <v>Cosecha</v>
      </c>
      <c r="C2489" s="4" t="str">
        <f>+VLOOKUP($A2489,DATOS_CAPACITACIONES!A:C,3,0)</f>
        <v>Entrega de procedimientos de poda y encalle</v>
      </c>
      <c r="D2489" s="4">
        <f>+VLOOKUP($A2489,DATOS_CAPACITACIONES!A:D,4,0)</f>
        <v>0</v>
      </c>
      <c r="E2489" s="4" t="str">
        <f>+VLOOKUP($A2489,DATOS_CAPACITACIONES!A:E,5,0)</f>
        <v>Gedman Hernandez</v>
      </c>
      <c r="F2489" s="4" t="str">
        <f>+VLOOKUP($A2489,DATOS_CAPACITACIONES!A:F,6,0)</f>
        <v>Gedman Hernandez</v>
      </c>
      <c r="G2489" s="4" t="str">
        <f>+VLOOKUP($A2489,DATOS_CAPACITACIONES!A:G,7,0)</f>
        <v xml:space="preserve">Finca El Pilar </v>
      </c>
      <c r="H2489" s="5">
        <f>+VLOOKUP($A2489,DATOS_CAPACITACIONES!A:H,8,0)</f>
        <v>44430</v>
      </c>
      <c r="I2489" s="4">
        <f>+VLOOKUP($A2489,DATOS_CAPACITACIONES!A:I,9,0)</f>
        <v>30</v>
      </c>
      <c r="J2489" s="29">
        <v>1007329990</v>
      </c>
      <c r="K2489" s="4">
        <f>+VLOOKUP($J2489,DATOS_PERSONAL!B:C,2,0)</f>
        <v>1101</v>
      </c>
      <c r="L2489" s="4" t="str">
        <f>+VLOOKUP($J2489,DATOS_PERSONAL!B:D,3,0)</f>
        <v>ADRIANA</v>
      </c>
      <c r="M2489" s="4" t="str">
        <f>+VLOOKUP($J2489,DATOS_PERSONAL!B:E,4,0)</f>
        <v xml:space="preserve">HERNANDEZ LONDOÑO </v>
      </c>
      <c r="N2489" s="4" t="str">
        <f>+VLOOKUP($J2489,DATOS_PERSONAL!B:F,5,0)</f>
        <v>OROBERLÍN S.A.S.</v>
      </c>
      <c r="O2489" s="4">
        <f>+VLOOKUP($A2489,DATOS_CAPACITACIONES!A:N,11)</f>
        <v>1</v>
      </c>
      <c r="P2489" s="4">
        <f>+VLOOKUP($A2489,DATOS_CAPACITACIONES!A:L,12)</f>
        <v>1</v>
      </c>
      <c r="Q2489" s="3">
        <f t="shared" si="39"/>
        <v>1</v>
      </c>
    </row>
    <row r="2490" spans="1:17" ht="34.5" customHeight="1" x14ac:dyDescent="0.25">
      <c r="A2490" s="29">
        <v>146</v>
      </c>
      <c r="B2490" s="4" t="str">
        <f>+VLOOKUP($A2490,DATOS_CAPACITACIONES!A:B,2,0)</f>
        <v>Cosecha</v>
      </c>
      <c r="C2490" s="4" t="str">
        <f>+VLOOKUP($A2490,DATOS_CAPACITACIONES!A:C,3,0)</f>
        <v xml:space="preserve">Entrega de procedimiento de plateo quimico y calibracion de bomba </v>
      </c>
      <c r="D2490" s="4">
        <f>+VLOOKUP($A2490,DATOS_CAPACITACIONES!A:D,4,0)</f>
        <v>0</v>
      </c>
      <c r="E2490" s="4" t="str">
        <f>+VLOOKUP($A2490,DATOS_CAPACITACIONES!A:E,5,0)</f>
        <v>Gedman Hernandez</v>
      </c>
      <c r="F2490" s="4" t="str">
        <f>+VLOOKUP($A2490,DATOS_CAPACITACIONES!A:F,6,0)</f>
        <v>Gedman Hernandez</v>
      </c>
      <c r="G2490" s="4" t="str">
        <f>+VLOOKUP($A2490,DATOS_CAPACITACIONES!A:G,7,0)</f>
        <v>Finca Bocas de Guayuriba</v>
      </c>
      <c r="H2490" s="5">
        <f>+VLOOKUP($A2490,DATOS_CAPACITACIONES!A:H,8,0)</f>
        <v>44431</v>
      </c>
      <c r="I2490" s="4">
        <f>+VLOOKUP($A2490,DATOS_CAPACITACIONES!A:I,9,0)</f>
        <v>30</v>
      </c>
      <c r="J2490" s="29">
        <v>31536041</v>
      </c>
      <c r="K2490" s="4">
        <f>+VLOOKUP($J2490,DATOS_PERSONAL!B:C,2,0)</f>
        <v>1101</v>
      </c>
      <c r="L2490" s="4" t="str">
        <f>+VLOOKUP($J2490,DATOS_PERSONAL!B:D,3,0)</f>
        <v>ZAMIRNA</v>
      </c>
      <c r="M2490" s="4" t="str">
        <f>+VLOOKUP($J2490,DATOS_PERSONAL!B:E,4,0)</f>
        <v xml:space="preserve">GUERRERO AGUILAR </v>
      </c>
      <c r="N2490" s="4" t="str">
        <f>+VLOOKUP($J2490,DATOS_PERSONAL!B:F,5,0)</f>
        <v>OROBERLÍN S.A.S.</v>
      </c>
      <c r="O2490" s="4">
        <f>+VLOOKUP($A2490,DATOS_CAPACITACIONES!A:N,11)</f>
        <v>3</v>
      </c>
      <c r="P2490" s="4">
        <f>+VLOOKUP($A2490,DATOS_CAPACITACIONES!A:L,12)</f>
        <v>3</v>
      </c>
      <c r="Q2490" s="3">
        <f t="shared" si="39"/>
        <v>1</v>
      </c>
    </row>
    <row r="2491" spans="1:17" ht="34.5" customHeight="1" x14ac:dyDescent="0.25">
      <c r="A2491" s="29">
        <v>146</v>
      </c>
      <c r="B2491" s="4" t="str">
        <f>+VLOOKUP($A2491,DATOS_CAPACITACIONES!A:B,2,0)</f>
        <v>Cosecha</v>
      </c>
      <c r="C2491" s="4" t="str">
        <f>+VLOOKUP($A2491,DATOS_CAPACITACIONES!A:C,3,0)</f>
        <v xml:space="preserve">Entrega de procedimiento de plateo quimico y calibracion de bomba </v>
      </c>
      <c r="D2491" s="4">
        <f>+VLOOKUP($A2491,DATOS_CAPACITACIONES!A:D,4,0)</f>
        <v>0</v>
      </c>
      <c r="E2491" s="4" t="str">
        <f>+VLOOKUP($A2491,DATOS_CAPACITACIONES!A:E,5,0)</f>
        <v>Gedman Hernandez</v>
      </c>
      <c r="F2491" s="4" t="str">
        <f>+VLOOKUP($A2491,DATOS_CAPACITACIONES!A:F,6,0)</f>
        <v>Gedman Hernandez</v>
      </c>
      <c r="G2491" s="4" t="str">
        <f>+VLOOKUP($A2491,DATOS_CAPACITACIONES!A:G,7,0)</f>
        <v>Finca Bocas de Guayuriba</v>
      </c>
      <c r="H2491" s="5">
        <f>+VLOOKUP($A2491,DATOS_CAPACITACIONES!A:H,8,0)</f>
        <v>44431</v>
      </c>
      <c r="I2491" s="4">
        <f>+VLOOKUP($A2491,DATOS_CAPACITACIONES!A:I,9,0)</f>
        <v>30</v>
      </c>
      <c r="J2491" s="29">
        <v>1122132486</v>
      </c>
      <c r="K2491" s="4">
        <f>+VLOOKUP($J2491,DATOS_PERSONAL!B:C,2,0)</f>
        <v>1216</v>
      </c>
      <c r="L2491" s="4" t="str">
        <f>+VLOOKUP($J2491,DATOS_PERSONAL!B:D,3,0)</f>
        <v xml:space="preserve"> LAURA MARCELA</v>
      </c>
      <c r="M2491" s="4" t="str">
        <f>+VLOOKUP($J2491,DATOS_PERSONAL!B:E,4,0)</f>
        <v>ROJAS GARCIA</v>
      </c>
      <c r="N2491" s="4" t="str">
        <f>+VLOOKUP($J2491,DATOS_PERSONAL!B:F,5,0)</f>
        <v>OROBERLÍN S.A.S.</v>
      </c>
      <c r="O2491" s="4">
        <f>+VLOOKUP($A2491,DATOS_CAPACITACIONES!A:N,11)</f>
        <v>3</v>
      </c>
      <c r="P2491" s="4">
        <f>+VLOOKUP($A2491,DATOS_CAPACITACIONES!A:L,12)</f>
        <v>3</v>
      </c>
      <c r="Q2491" s="3">
        <f t="shared" si="39"/>
        <v>1</v>
      </c>
    </row>
    <row r="2492" spans="1:17" ht="34.5" customHeight="1" x14ac:dyDescent="0.25">
      <c r="A2492" s="29">
        <v>146</v>
      </c>
      <c r="B2492" s="4" t="str">
        <f>+VLOOKUP($A2492,DATOS_CAPACITACIONES!A:B,2,0)</f>
        <v>Cosecha</v>
      </c>
      <c r="C2492" s="4" t="str">
        <f>+VLOOKUP($A2492,DATOS_CAPACITACIONES!A:C,3,0)</f>
        <v xml:space="preserve">Entrega de procedimiento de plateo quimico y calibracion de bomba </v>
      </c>
      <c r="D2492" s="4">
        <f>+VLOOKUP($A2492,DATOS_CAPACITACIONES!A:D,4,0)</f>
        <v>0</v>
      </c>
      <c r="E2492" s="4" t="str">
        <f>+VLOOKUP($A2492,DATOS_CAPACITACIONES!A:E,5,0)</f>
        <v>Gedman Hernandez</v>
      </c>
      <c r="F2492" s="4" t="str">
        <f>+VLOOKUP($A2492,DATOS_CAPACITACIONES!A:F,6,0)</f>
        <v>Gedman Hernandez</v>
      </c>
      <c r="G2492" s="4" t="str">
        <f>+VLOOKUP($A2492,DATOS_CAPACITACIONES!A:G,7,0)</f>
        <v>Finca Bocas de Guayuriba</v>
      </c>
      <c r="H2492" s="5">
        <f>+VLOOKUP($A2492,DATOS_CAPACITACIONES!A:H,8,0)</f>
        <v>44431</v>
      </c>
      <c r="I2492" s="4">
        <f>+VLOOKUP($A2492,DATOS_CAPACITACIONES!A:I,9,0)</f>
        <v>30</v>
      </c>
      <c r="J2492" s="29">
        <v>1007329990</v>
      </c>
      <c r="K2492" s="4">
        <f>+VLOOKUP($J2492,DATOS_PERSONAL!B:C,2,0)</f>
        <v>1101</v>
      </c>
      <c r="L2492" s="4" t="str">
        <f>+VLOOKUP($J2492,DATOS_PERSONAL!B:D,3,0)</f>
        <v>ADRIANA</v>
      </c>
      <c r="M2492" s="4" t="str">
        <f>+VLOOKUP($J2492,DATOS_PERSONAL!B:E,4,0)</f>
        <v xml:space="preserve">HERNANDEZ LONDOÑO </v>
      </c>
      <c r="N2492" s="4" t="str">
        <f>+VLOOKUP($J2492,DATOS_PERSONAL!B:F,5,0)</f>
        <v>OROBERLÍN S.A.S.</v>
      </c>
      <c r="O2492" s="4">
        <f>+VLOOKUP($A2492,DATOS_CAPACITACIONES!A:N,11)</f>
        <v>3</v>
      </c>
      <c r="P2492" s="4">
        <f>+VLOOKUP($A2492,DATOS_CAPACITACIONES!A:L,12)</f>
        <v>3</v>
      </c>
      <c r="Q2492" s="3">
        <f t="shared" si="39"/>
        <v>1</v>
      </c>
    </row>
    <row r="2493" spans="1:17" ht="34.5" customHeight="1" x14ac:dyDescent="0.25">
      <c r="A2493" s="29">
        <v>147</v>
      </c>
      <c r="B2493" s="4" t="str">
        <f>+VLOOKUP($A2493,DATOS_CAPACITACIONES!A:B,2,0)</f>
        <v>Cosecha</v>
      </c>
      <c r="C2493" s="4" t="str">
        <f>+VLOOKUP($A2493,DATOS_CAPACITACIONES!A:C,3,0)</f>
        <v>Plateo quimico de canales</v>
      </c>
      <c r="D2493" s="4">
        <f>+VLOOKUP($A2493,DATOS_CAPACITACIONES!A:D,4,0)</f>
        <v>0</v>
      </c>
      <c r="E2493" s="4" t="str">
        <f>+VLOOKUP($A2493,DATOS_CAPACITACIONES!A:E,5,0)</f>
        <v xml:space="preserve">Sara Garcia </v>
      </c>
      <c r="F2493" s="4" t="str">
        <f>+VLOOKUP($A2493,DATOS_CAPACITACIONES!A:F,6,0)</f>
        <v>Gedman Hernandez</v>
      </c>
      <c r="G2493" s="4" t="str">
        <f>+VLOOKUP($A2493,DATOS_CAPACITACIONES!A:G,7,0)</f>
        <v>Finca El Pilar</v>
      </c>
      <c r="H2493" s="5">
        <f>+VLOOKUP($A2493,DATOS_CAPACITACIONES!A:H,8,0)</f>
        <v>44434</v>
      </c>
      <c r="I2493" s="4">
        <f>+VLOOKUP($A2493,DATOS_CAPACITACIONES!A:I,9,0)</f>
        <v>30</v>
      </c>
      <c r="J2493" s="29">
        <v>1121911429</v>
      </c>
      <c r="K2493" s="4">
        <f>+VLOOKUP($J2493,DATOS_PERSONAL!B:C,2,0)</f>
        <v>1037</v>
      </c>
      <c r="L2493" s="4" t="str">
        <f>+VLOOKUP($J2493,DATOS_PERSONAL!B:D,3,0)</f>
        <v>JYMMY ALEXANDER</v>
      </c>
      <c r="M2493" s="4" t="str">
        <f>+VLOOKUP($J2493,DATOS_PERSONAL!B:E,4,0)</f>
        <v xml:space="preserve">HERNANDEZ MORENO  </v>
      </c>
      <c r="N2493" s="4" t="str">
        <f>+VLOOKUP($J2493,DATOS_PERSONAL!B:F,5,0)</f>
        <v>OROBERLÍN S.A.S.</v>
      </c>
      <c r="O2493" s="4">
        <f>+VLOOKUP($A2493,DATOS_CAPACITACIONES!A:N,11)</f>
        <v>4</v>
      </c>
      <c r="P2493" s="4">
        <f>+VLOOKUP($A2493,DATOS_CAPACITACIONES!A:L,12)</f>
        <v>4</v>
      </c>
      <c r="Q2493" s="3">
        <f t="shared" si="39"/>
        <v>1</v>
      </c>
    </row>
    <row r="2494" spans="1:17" ht="34.5" customHeight="1" x14ac:dyDescent="0.25">
      <c r="A2494" s="29">
        <v>147</v>
      </c>
      <c r="B2494" s="4" t="str">
        <f>+VLOOKUP($A2494,DATOS_CAPACITACIONES!A:B,2,0)</f>
        <v>Cosecha</v>
      </c>
      <c r="C2494" s="4" t="str">
        <f>+VLOOKUP($A2494,DATOS_CAPACITACIONES!A:C,3,0)</f>
        <v>Plateo quimico de canales</v>
      </c>
      <c r="D2494" s="4">
        <f>+VLOOKUP($A2494,DATOS_CAPACITACIONES!A:D,4,0)</f>
        <v>0</v>
      </c>
      <c r="E2494" s="4" t="str">
        <f>+VLOOKUP($A2494,DATOS_CAPACITACIONES!A:E,5,0)</f>
        <v xml:space="preserve">Sara Garcia </v>
      </c>
      <c r="F2494" s="4" t="str">
        <f>+VLOOKUP($A2494,DATOS_CAPACITACIONES!A:F,6,0)</f>
        <v>Gedman Hernandez</v>
      </c>
      <c r="G2494" s="4" t="str">
        <f>+VLOOKUP($A2494,DATOS_CAPACITACIONES!A:G,7,0)</f>
        <v>Finca El Pilar</v>
      </c>
      <c r="H2494" s="5">
        <f>+VLOOKUP($A2494,DATOS_CAPACITACIONES!A:H,8,0)</f>
        <v>44434</v>
      </c>
      <c r="I2494" s="4">
        <f>+VLOOKUP($A2494,DATOS_CAPACITACIONES!A:I,9,0)</f>
        <v>30</v>
      </c>
      <c r="J2494" s="29">
        <v>17267214</v>
      </c>
      <c r="K2494" s="4">
        <f>+VLOOKUP($J2494,DATOS_PERSONAL!B:C,2,0)</f>
        <v>1311</v>
      </c>
      <c r="L2494" s="4" t="str">
        <f>+VLOOKUP($J2494,DATOS_PERSONAL!B:D,3,0)</f>
        <v>JOSE ALVARO</v>
      </c>
      <c r="M2494" s="4" t="str">
        <f>+VLOOKUP($J2494,DATOS_PERSONAL!B:E,4,0)</f>
        <v xml:space="preserve">SUAREZ TRIVIÑO </v>
      </c>
      <c r="N2494" s="4" t="str">
        <f>+VLOOKUP($J2494,DATOS_PERSONAL!B:F,5,0)</f>
        <v>OROBERLÍN S.A.S.</v>
      </c>
      <c r="O2494" s="4">
        <f>+VLOOKUP($A2494,DATOS_CAPACITACIONES!A:N,11)</f>
        <v>4</v>
      </c>
      <c r="P2494" s="4">
        <f>+VLOOKUP($A2494,DATOS_CAPACITACIONES!A:L,12)</f>
        <v>4</v>
      </c>
      <c r="Q2494" s="3">
        <f t="shared" si="39"/>
        <v>1</v>
      </c>
    </row>
    <row r="2495" spans="1:17" ht="34.5" customHeight="1" x14ac:dyDescent="0.25">
      <c r="A2495" s="29">
        <v>147</v>
      </c>
      <c r="B2495" s="4" t="str">
        <f>+VLOOKUP($A2495,DATOS_CAPACITACIONES!A:B,2,0)</f>
        <v>Cosecha</v>
      </c>
      <c r="C2495" s="4" t="str">
        <f>+VLOOKUP($A2495,DATOS_CAPACITACIONES!A:C,3,0)</f>
        <v>Plateo quimico de canales</v>
      </c>
      <c r="D2495" s="4">
        <f>+VLOOKUP($A2495,DATOS_CAPACITACIONES!A:D,4,0)</f>
        <v>0</v>
      </c>
      <c r="E2495" s="4" t="str">
        <f>+VLOOKUP($A2495,DATOS_CAPACITACIONES!A:E,5,0)</f>
        <v xml:space="preserve">Sara Garcia </v>
      </c>
      <c r="F2495" s="4" t="str">
        <f>+VLOOKUP($A2495,DATOS_CAPACITACIONES!A:F,6,0)</f>
        <v>Gedman Hernandez</v>
      </c>
      <c r="G2495" s="4" t="str">
        <f>+VLOOKUP($A2495,DATOS_CAPACITACIONES!A:G,7,0)</f>
        <v>Finca El Pilar</v>
      </c>
      <c r="H2495" s="5">
        <f>+VLOOKUP($A2495,DATOS_CAPACITACIONES!A:H,8,0)</f>
        <v>44434</v>
      </c>
      <c r="I2495" s="4">
        <f>+VLOOKUP($A2495,DATOS_CAPACITACIONES!A:I,9,0)</f>
        <v>30</v>
      </c>
      <c r="J2495" s="29">
        <v>31536041</v>
      </c>
      <c r="K2495" s="4">
        <f>+VLOOKUP($J2495,DATOS_PERSONAL!B:C,2,0)</f>
        <v>1101</v>
      </c>
      <c r="L2495" s="4" t="str">
        <f>+VLOOKUP($J2495,DATOS_PERSONAL!B:D,3,0)</f>
        <v>ZAMIRNA</v>
      </c>
      <c r="M2495" s="4" t="str">
        <f>+VLOOKUP($J2495,DATOS_PERSONAL!B:E,4,0)</f>
        <v xml:space="preserve">GUERRERO AGUILAR </v>
      </c>
      <c r="N2495" s="4" t="str">
        <f>+VLOOKUP($J2495,DATOS_PERSONAL!B:F,5,0)</f>
        <v>OROBERLÍN S.A.S.</v>
      </c>
      <c r="O2495" s="4">
        <f>+VLOOKUP($A2495,DATOS_CAPACITACIONES!A:N,11)</f>
        <v>4</v>
      </c>
      <c r="P2495" s="4">
        <f>+VLOOKUP($A2495,DATOS_CAPACITACIONES!A:L,12)</f>
        <v>4</v>
      </c>
      <c r="Q2495" s="3">
        <f t="shared" si="39"/>
        <v>1</v>
      </c>
    </row>
    <row r="2496" spans="1:17" ht="34.5" customHeight="1" x14ac:dyDescent="0.25">
      <c r="A2496" s="29">
        <v>147</v>
      </c>
      <c r="B2496" s="4" t="str">
        <f>+VLOOKUP($A2496,DATOS_CAPACITACIONES!A:B,2,0)</f>
        <v>Cosecha</v>
      </c>
      <c r="C2496" s="4" t="str">
        <f>+VLOOKUP($A2496,DATOS_CAPACITACIONES!A:C,3,0)</f>
        <v>Plateo quimico de canales</v>
      </c>
      <c r="D2496" s="4">
        <f>+VLOOKUP($A2496,DATOS_CAPACITACIONES!A:D,4,0)</f>
        <v>0</v>
      </c>
      <c r="E2496" s="4" t="str">
        <f>+VLOOKUP($A2496,DATOS_CAPACITACIONES!A:E,5,0)</f>
        <v xml:space="preserve">Sara Garcia </v>
      </c>
      <c r="F2496" s="4" t="str">
        <f>+VLOOKUP($A2496,DATOS_CAPACITACIONES!A:F,6,0)</f>
        <v>Gedman Hernandez</v>
      </c>
      <c r="G2496" s="4" t="str">
        <f>+VLOOKUP($A2496,DATOS_CAPACITACIONES!A:G,7,0)</f>
        <v>Finca El Pilar</v>
      </c>
      <c r="H2496" s="5">
        <f>+VLOOKUP($A2496,DATOS_CAPACITACIONES!A:H,8,0)</f>
        <v>44434</v>
      </c>
      <c r="I2496" s="4">
        <f>+VLOOKUP($A2496,DATOS_CAPACITACIONES!A:I,9,0)</f>
        <v>30</v>
      </c>
      <c r="J2496" s="29">
        <v>1122132486</v>
      </c>
      <c r="K2496" s="4">
        <f>+VLOOKUP($J2496,DATOS_PERSONAL!B:C,2,0)</f>
        <v>1216</v>
      </c>
      <c r="L2496" s="4" t="str">
        <f>+VLOOKUP($J2496,DATOS_PERSONAL!B:D,3,0)</f>
        <v xml:space="preserve"> LAURA MARCELA</v>
      </c>
      <c r="M2496" s="4" t="str">
        <f>+VLOOKUP($J2496,DATOS_PERSONAL!B:E,4,0)</f>
        <v>ROJAS GARCIA</v>
      </c>
      <c r="N2496" s="4" t="str">
        <f>+VLOOKUP($J2496,DATOS_PERSONAL!B:F,5,0)</f>
        <v>OROBERLÍN S.A.S.</v>
      </c>
      <c r="O2496" s="4">
        <f>+VLOOKUP($A2496,DATOS_CAPACITACIONES!A:N,11)</f>
        <v>4</v>
      </c>
      <c r="P2496" s="4">
        <f>+VLOOKUP($A2496,DATOS_CAPACITACIONES!A:L,12)</f>
        <v>4</v>
      </c>
      <c r="Q2496" s="3">
        <f t="shared" si="39"/>
        <v>1</v>
      </c>
    </row>
    <row r="2497" spans="1:17" ht="34.5" customHeight="1" x14ac:dyDescent="0.25">
      <c r="A2497" s="29">
        <v>148</v>
      </c>
      <c r="B2497" s="4" t="str">
        <f>+VLOOKUP($A2497,DATOS_CAPACITACIONES!A:B,2,0)</f>
        <v>Cosecha</v>
      </c>
      <c r="C2497" s="4" t="str">
        <f>+VLOOKUP($A2497,DATOS_CAPACITACIONES!A:C,3,0)</f>
        <v>Reinduccion de procedimientos de fertilizacion</v>
      </c>
      <c r="D2497" s="4">
        <f>+VLOOKUP($A2497,DATOS_CAPACITACIONES!A:D,4,0)</f>
        <v>0</v>
      </c>
      <c r="E2497" s="4" t="str">
        <f>+VLOOKUP($A2497,DATOS_CAPACITACIONES!A:E,5,0)</f>
        <v>Gedman Hernandez</v>
      </c>
      <c r="F2497" s="4" t="str">
        <f>+VLOOKUP($A2497,DATOS_CAPACITACIONES!A:F,6,0)</f>
        <v>Gedman Hernandez</v>
      </c>
      <c r="G2497" s="4" t="str">
        <f>+VLOOKUP($A2497,DATOS_CAPACITACIONES!A:G,7,0)</f>
        <v>Finca El Pilar</v>
      </c>
      <c r="H2497" s="5">
        <f>+VLOOKUP($A2497,DATOS_CAPACITACIONES!A:H,8,0)</f>
        <v>44436</v>
      </c>
      <c r="I2497" s="4">
        <f>+VLOOKUP($A2497,DATOS_CAPACITACIONES!A:I,9,0)</f>
        <v>30</v>
      </c>
      <c r="J2497" s="29">
        <v>1003274956</v>
      </c>
      <c r="K2497" s="4">
        <f>+VLOOKUP($J2497,DATOS_PERSONAL!B:C,2,0)</f>
        <v>1463</v>
      </c>
      <c r="L2497" s="4" t="str">
        <f>+VLOOKUP($J2497,DATOS_PERSONAL!B:D,3,0)</f>
        <v>WILSON ENRRIQUE</v>
      </c>
      <c r="M2497" s="4" t="str">
        <f>+VLOOKUP($J2497,DATOS_PERSONAL!B:E,4,0)</f>
        <v>MURILLO JIMENEZ</v>
      </c>
      <c r="N2497" s="4" t="str">
        <f>+VLOOKUP($J2497,DATOS_PERSONAL!B:F,5,0)</f>
        <v>OROBERLÍN S.A.S.</v>
      </c>
      <c r="O2497" s="4">
        <f>+VLOOKUP($A2497,DATOS_CAPACITACIONES!A:N,11)</f>
        <v>4</v>
      </c>
      <c r="P2497" s="4">
        <f>+VLOOKUP($A2497,DATOS_CAPACITACIONES!A:L,12)</f>
        <v>4</v>
      </c>
      <c r="Q2497" s="3">
        <f t="shared" si="39"/>
        <v>1</v>
      </c>
    </row>
    <row r="2498" spans="1:17" ht="34.5" customHeight="1" x14ac:dyDescent="0.25">
      <c r="A2498" s="29">
        <v>148</v>
      </c>
      <c r="B2498" s="4" t="str">
        <f>+VLOOKUP($A2498,DATOS_CAPACITACIONES!A:B,2,0)</f>
        <v>Cosecha</v>
      </c>
      <c r="C2498" s="4" t="str">
        <f>+VLOOKUP($A2498,DATOS_CAPACITACIONES!A:C,3,0)</f>
        <v>Reinduccion de procedimientos de fertilizacion</v>
      </c>
      <c r="D2498" s="4">
        <f>+VLOOKUP($A2498,DATOS_CAPACITACIONES!A:D,4,0)</f>
        <v>0</v>
      </c>
      <c r="E2498" s="4" t="str">
        <f>+VLOOKUP($A2498,DATOS_CAPACITACIONES!A:E,5,0)</f>
        <v>Gedman Hernandez</v>
      </c>
      <c r="F2498" s="4" t="str">
        <f>+VLOOKUP($A2498,DATOS_CAPACITACIONES!A:F,6,0)</f>
        <v>Gedman Hernandez</v>
      </c>
      <c r="G2498" s="4" t="str">
        <f>+VLOOKUP($A2498,DATOS_CAPACITACIONES!A:G,7,0)</f>
        <v>Finca El Pilar</v>
      </c>
      <c r="H2498" s="5">
        <f>+VLOOKUP($A2498,DATOS_CAPACITACIONES!A:H,8,0)</f>
        <v>44436</v>
      </c>
      <c r="I2498" s="4">
        <f>+VLOOKUP($A2498,DATOS_CAPACITACIONES!A:I,9,0)</f>
        <v>30</v>
      </c>
      <c r="J2498" s="29">
        <v>1123114657</v>
      </c>
      <c r="K2498" s="4">
        <f>+VLOOKUP($J2498,DATOS_PERSONAL!B:C,2,0)</f>
        <v>1456</v>
      </c>
      <c r="L2498" s="4" t="str">
        <f>+VLOOKUP($J2498,DATOS_PERSONAL!B:D,3,0)</f>
        <v xml:space="preserve"> SIGUIFREDO</v>
      </c>
      <c r="M2498" s="4" t="str">
        <f>+VLOOKUP($J2498,DATOS_PERSONAL!B:E,4,0)</f>
        <v>ROBAYO JIMENEZ</v>
      </c>
      <c r="N2498" s="4" t="str">
        <f>+VLOOKUP($J2498,DATOS_PERSONAL!B:F,5,0)</f>
        <v>OROBERLÍN S.A.S.</v>
      </c>
      <c r="O2498" s="4">
        <f>+VLOOKUP($A2498,DATOS_CAPACITACIONES!A:N,11)</f>
        <v>4</v>
      </c>
      <c r="P2498" s="4">
        <f>+VLOOKUP($A2498,DATOS_CAPACITACIONES!A:L,12)</f>
        <v>4</v>
      </c>
      <c r="Q2498" s="3">
        <f t="shared" si="39"/>
        <v>1</v>
      </c>
    </row>
    <row r="2499" spans="1:17" ht="34.5" customHeight="1" x14ac:dyDescent="0.25">
      <c r="A2499" s="29">
        <v>148</v>
      </c>
      <c r="B2499" s="4" t="str">
        <f>+VLOOKUP($A2499,DATOS_CAPACITACIONES!A:B,2,0)</f>
        <v>Cosecha</v>
      </c>
      <c r="C2499" s="4" t="str">
        <f>+VLOOKUP($A2499,DATOS_CAPACITACIONES!A:C,3,0)</f>
        <v>Reinduccion de procedimientos de fertilizacion</v>
      </c>
      <c r="D2499" s="4">
        <f>+VLOOKUP($A2499,DATOS_CAPACITACIONES!A:D,4,0)</f>
        <v>0</v>
      </c>
      <c r="E2499" s="4" t="str">
        <f>+VLOOKUP($A2499,DATOS_CAPACITACIONES!A:E,5,0)</f>
        <v>Gedman Hernandez</v>
      </c>
      <c r="F2499" s="4" t="str">
        <f>+VLOOKUP($A2499,DATOS_CAPACITACIONES!A:F,6,0)</f>
        <v>Gedman Hernandez</v>
      </c>
      <c r="G2499" s="4" t="str">
        <f>+VLOOKUP($A2499,DATOS_CAPACITACIONES!A:G,7,0)</f>
        <v>Finca El Pilar</v>
      </c>
      <c r="H2499" s="5">
        <f>+VLOOKUP($A2499,DATOS_CAPACITACIONES!A:H,8,0)</f>
        <v>44436</v>
      </c>
      <c r="I2499" s="4">
        <f>+VLOOKUP($A2499,DATOS_CAPACITACIONES!A:I,9,0)</f>
        <v>30</v>
      </c>
      <c r="J2499" s="29">
        <v>1006795353</v>
      </c>
      <c r="K2499" s="4">
        <f>+VLOOKUP($J2499,DATOS_PERSONAL!B:C,2,0)</f>
        <v>1533</v>
      </c>
      <c r="L2499" s="4" t="str">
        <f>+VLOOKUP($J2499,DATOS_PERSONAL!B:D,3,0)</f>
        <v xml:space="preserve"> LUIS JEFREY</v>
      </c>
      <c r="M2499" s="4" t="str">
        <f>+VLOOKUP($J2499,DATOS_PERSONAL!B:E,4,0)</f>
        <v>CASTRO NARVAEZ</v>
      </c>
      <c r="N2499" s="4" t="str">
        <f>+VLOOKUP($J2499,DATOS_PERSONAL!B:F,5,0)</f>
        <v>OROBERLÍN S.A.S.</v>
      </c>
      <c r="O2499" s="4">
        <f>+VLOOKUP($A2499,DATOS_CAPACITACIONES!A:N,11)</f>
        <v>4</v>
      </c>
      <c r="P2499" s="4">
        <f>+VLOOKUP($A2499,DATOS_CAPACITACIONES!A:L,12)</f>
        <v>4</v>
      </c>
      <c r="Q2499" s="3">
        <f t="shared" si="39"/>
        <v>1</v>
      </c>
    </row>
    <row r="2500" spans="1:17" ht="34.5" customHeight="1" x14ac:dyDescent="0.25">
      <c r="A2500" s="29">
        <v>148</v>
      </c>
      <c r="B2500" s="4" t="str">
        <f>+VLOOKUP($A2500,DATOS_CAPACITACIONES!A:B,2,0)</f>
        <v>Cosecha</v>
      </c>
      <c r="C2500" s="4" t="str">
        <f>+VLOOKUP($A2500,DATOS_CAPACITACIONES!A:C,3,0)</f>
        <v>Reinduccion de procedimientos de fertilizacion</v>
      </c>
      <c r="D2500" s="4">
        <f>+VLOOKUP($A2500,DATOS_CAPACITACIONES!A:D,4,0)</f>
        <v>0</v>
      </c>
      <c r="E2500" s="4" t="str">
        <f>+VLOOKUP($A2500,DATOS_CAPACITACIONES!A:E,5,0)</f>
        <v>Gedman Hernandez</v>
      </c>
      <c r="F2500" s="4" t="str">
        <f>+VLOOKUP($A2500,DATOS_CAPACITACIONES!A:F,6,0)</f>
        <v>Gedman Hernandez</v>
      </c>
      <c r="G2500" s="4" t="str">
        <f>+VLOOKUP($A2500,DATOS_CAPACITACIONES!A:G,7,0)</f>
        <v>Finca El Pilar</v>
      </c>
      <c r="H2500" s="5">
        <f>+VLOOKUP($A2500,DATOS_CAPACITACIONES!A:H,8,0)</f>
        <v>44436</v>
      </c>
      <c r="I2500" s="4">
        <f>+VLOOKUP($A2500,DATOS_CAPACITACIONES!A:I,9,0)</f>
        <v>30</v>
      </c>
      <c r="J2500" s="29">
        <v>1006838553</v>
      </c>
      <c r="K2500" s="4">
        <f>+VLOOKUP($J2500,DATOS_PERSONAL!B:C,2,0)</f>
        <v>1547</v>
      </c>
      <c r="L2500" s="4" t="str">
        <f>+VLOOKUP($J2500,DATOS_PERSONAL!B:D,3,0)</f>
        <v>MIGUEL ANGEL</v>
      </c>
      <c r="M2500" s="4" t="str">
        <f>+VLOOKUP($J2500,DATOS_PERSONAL!B:E,4,0)</f>
        <v xml:space="preserve">GARCIA MORENO </v>
      </c>
      <c r="N2500" s="4" t="str">
        <f>+VLOOKUP($J2500,DATOS_PERSONAL!B:F,5,0)</f>
        <v>OROBERLÍN S.A.S.</v>
      </c>
      <c r="O2500" s="4">
        <f>+VLOOKUP($A2500,DATOS_CAPACITACIONES!A:N,11)</f>
        <v>4</v>
      </c>
      <c r="P2500" s="4">
        <f>+VLOOKUP($A2500,DATOS_CAPACITACIONES!A:L,12)</f>
        <v>4</v>
      </c>
      <c r="Q2500" s="3">
        <f t="shared" si="39"/>
        <v>1</v>
      </c>
    </row>
    <row r="2501" spans="1:17" ht="34.5" customHeight="1" x14ac:dyDescent="0.25">
      <c r="A2501" s="29">
        <v>149</v>
      </c>
      <c r="B2501" s="4" t="str">
        <f>+VLOOKUP($A2501,DATOS_CAPACITACIONES!A:B,2,0)</f>
        <v>Cosecha</v>
      </c>
      <c r="C2501" s="4" t="str">
        <f>+VLOOKUP($A2501,DATOS_CAPACITACIONES!A:C,3,0)</f>
        <v>Procedimiento de limpieza de cercas</v>
      </c>
      <c r="D2501" s="4">
        <f>+VLOOKUP($A2501,DATOS_CAPACITACIONES!A:D,4,0)</f>
        <v>0</v>
      </c>
      <c r="E2501" s="4" t="str">
        <f>+VLOOKUP($A2501,DATOS_CAPACITACIONES!A:E,5,0)</f>
        <v>Gedman Hernandez</v>
      </c>
      <c r="F2501" s="4" t="str">
        <f>+VLOOKUP($A2501,DATOS_CAPACITACIONES!A:F,6,0)</f>
        <v>Gedman Hernandez</v>
      </c>
      <c r="G2501" s="4" t="str">
        <f>+VLOOKUP($A2501,DATOS_CAPACITACIONES!A:G,7,0)</f>
        <v>Finca El Pilar</v>
      </c>
      <c r="H2501" s="5">
        <f>+VLOOKUP($A2501,DATOS_CAPACITACIONES!A:H,8,0)</f>
        <v>44438</v>
      </c>
      <c r="I2501" s="4">
        <f>+VLOOKUP($A2501,DATOS_CAPACITACIONES!A:I,9,0)</f>
        <v>30</v>
      </c>
      <c r="J2501" s="29">
        <v>7278364</v>
      </c>
      <c r="K2501" s="4">
        <f>+VLOOKUP($J2501,DATOS_PERSONAL!B:C,2,0)</f>
        <v>1001</v>
      </c>
      <c r="L2501" s="4" t="str">
        <f>+VLOOKUP($J2501,DATOS_PERSONAL!B:D,3,0)</f>
        <v xml:space="preserve"> OROSMAN</v>
      </c>
      <c r="M2501" s="4" t="str">
        <f>+VLOOKUP($J2501,DATOS_PERSONAL!B:E,4,0)</f>
        <v>BUITRAGO</v>
      </c>
      <c r="N2501" s="4" t="str">
        <f>+VLOOKUP($J2501,DATOS_PERSONAL!B:F,5,0)</f>
        <v>OROBERLÍN S.A.S.</v>
      </c>
      <c r="O2501" s="4">
        <f>+VLOOKUP($A2501,DATOS_CAPACITACIONES!A:N,11)</f>
        <v>1</v>
      </c>
      <c r="P2501" s="4">
        <f>+VLOOKUP($A2501,DATOS_CAPACITACIONES!A:L,12)</f>
        <v>1</v>
      </c>
      <c r="Q2501" s="3">
        <f t="shared" si="39"/>
        <v>1</v>
      </c>
    </row>
    <row r="2502" spans="1:17" ht="34.5" customHeight="1" x14ac:dyDescent="0.25">
      <c r="A2502" s="29">
        <v>150</v>
      </c>
      <c r="B2502" s="4" t="str">
        <f>+VLOOKUP($A2502,DATOS_CAPACITACIONES!A:B,2,0)</f>
        <v>Cosecha</v>
      </c>
      <c r="C2502" s="4" t="str">
        <f>+VLOOKUP($A2502,DATOS_CAPACITACIONES!A:C,3,0)</f>
        <v>Procedimiento de desmontado de lotes</v>
      </c>
      <c r="D2502" s="4">
        <f>+VLOOKUP($A2502,DATOS_CAPACITACIONES!A:D,4,0)</f>
        <v>0</v>
      </c>
      <c r="E2502" s="4" t="str">
        <f>+VLOOKUP($A2502,DATOS_CAPACITACIONES!A:E,5,0)</f>
        <v>Gedman Hernandez</v>
      </c>
      <c r="F2502" s="4" t="str">
        <f>+VLOOKUP($A2502,DATOS_CAPACITACIONES!A:F,6,0)</f>
        <v>Gedman Hernandez</v>
      </c>
      <c r="G2502" s="4" t="str">
        <f>+VLOOKUP($A2502,DATOS_CAPACITACIONES!A:G,7,0)</f>
        <v>Finca El Pilar</v>
      </c>
      <c r="H2502" s="5">
        <f>+VLOOKUP($A2502,DATOS_CAPACITACIONES!A:H,8,0)</f>
        <v>44438</v>
      </c>
      <c r="I2502" s="4">
        <f>+VLOOKUP($A2502,DATOS_CAPACITACIONES!A:I,9,0)</f>
        <v>30</v>
      </c>
      <c r="J2502" s="29">
        <v>1193531410</v>
      </c>
      <c r="K2502" s="4">
        <f>+VLOOKUP($J2502,DATOS_PERSONAL!B:C,2,0)</f>
        <v>1544</v>
      </c>
      <c r="L2502" s="4" t="str">
        <f>+VLOOKUP($J2502,DATOS_PERSONAL!B:D,3,0)</f>
        <v>SARA DANIELA</v>
      </c>
      <c r="M2502" s="4" t="str">
        <f>+VLOOKUP($J2502,DATOS_PERSONAL!B:E,4,0)</f>
        <v xml:space="preserve">BELTRAN MORENO </v>
      </c>
      <c r="N2502" s="4" t="str">
        <f>+VLOOKUP($J2502,DATOS_PERSONAL!B:F,5,0)</f>
        <v>OROBERLÍN S.A.S.</v>
      </c>
      <c r="O2502" s="4">
        <f>+VLOOKUP($A2502,DATOS_CAPACITACIONES!A:N,11)</f>
        <v>4</v>
      </c>
      <c r="P2502" s="4">
        <f>+VLOOKUP($A2502,DATOS_CAPACITACIONES!A:L,12)</f>
        <v>4</v>
      </c>
      <c r="Q2502" s="3">
        <f t="shared" si="39"/>
        <v>1</v>
      </c>
    </row>
    <row r="2503" spans="1:17" ht="34.5" customHeight="1" x14ac:dyDescent="0.25">
      <c r="A2503" s="29">
        <v>150</v>
      </c>
      <c r="B2503" s="4" t="str">
        <f>+VLOOKUP($A2503,DATOS_CAPACITACIONES!A:B,2,0)</f>
        <v>Cosecha</v>
      </c>
      <c r="C2503" s="4" t="str">
        <f>+VLOOKUP($A2503,DATOS_CAPACITACIONES!A:C,3,0)</f>
        <v>Procedimiento de desmontado de lotes</v>
      </c>
      <c r="D2503" s="4">
        <f>+VLOOKUP($A2503,DATOS_CAPACITACIONES!A:D,4,0)</f>
        <v>0</v>
      </c>
      <c r="E2503" s="4" t="str">
        <f>+VLOOKUP($A2503,DATOS_CAPACITACIONES!A:E,5,0)</f>
        <v>Gedman Hernandez</v>
      </c>
      <c r="F2503" s="4" t="str">
        <f>+VLOOKUP($A2503,DATOS_CAPACITACIONES!A:F,6,0)</f>
        <v>Gedman Hernandez</v>
      </c>
      <c r="G2503" s="4" t="str">
        <f>+VLOOKUP($A2503,DATOS_CAPACITACIONES!A:G,7,0)</f>
        <v>Finca El Pilar</v>
      </c>
      <c r="H2503" s="5">
        <f>+VLOOKUP($A2503,DATOS_CAPACITACIONES!A:H,8,0)</f>
        <v>44438</v>
      </c>
      <c r="I2503" s="4">
        <f>+VLOOKUP($A2503,DATOS_CAPACITACIONES!A:I,9,0)</f>
        <v>30</v>
      </c>
      <c r="J2503" s="29">
        <v>31031744</v>
      </c>
      <c r="K2503" s="4">
        <f>+VLOOKUP($J2503,DATOS_PERSONAL!B:C,2,0)</f>
        <v>1023</v>
      </c>
      <c r="L2503" s="4" t="str">
        <f>+VLOOKUP($J2503,DATOS_PERSONAL!B:D,3,0)</f>
        <v xml:space="preserve"> MARIA EUGENIA</v>
      </c>
      <c r="M2503" s="4" t="str">
        <f>+VLOOKUP($J2503,DATOS_PERSONAL!B:E,4,0)</f>
        <v>VARGAS OVALLE</v>
      </c>
      <c r="N2503" s="4" t="str">
        <f>+VLOOKUP($J2503,DATOS_PERSONAL!B:F,5,0)</f>
        <v>OROBERLÍN S.A.S.</v>
      </c>
      <c r="O2503" s="4">
        <f>+VLOOKUP($A2503,DATOS_CAPACITACIONES!A:N,11)</f>
        <v>4</v>
      </c>
      <c r="P2503" s="4">
        <f>+VLOOKUP($A2503,DATOS_CAPACITACIONES!A:L,12)</f>
        <v>4</v>
      </c>
      <c r="Q2503" s="3">
        <f t="shared" si="39"/>
        <v>1</v>
      </c>
    </row>
    <row r="2504" spans="1:17" ht="34.5" customHeight="1" x14ac:dyDescent="0.25">
      <c r="A2504" s="29">
        <v>150</v>
      </c>
      <c r="B2504" s="4" t="str">
        <f>+VLOOKUP($A2504,DATOS_CAPACITACIONES!A:B,2,0)</f>
        <v>Cosecha</v>
      </c>
      <c r="C2504" s="4" t="str">
        <f>+VLOOKUP($A2504,DATOS_CAPACITACIONES!A:C,3,0)</f>
        <v>Procedimiento de desmontado de lotes</v>
      </c>
      <c r="D2504" s="4">
        <f>+VLOOKUP($A2504,DATOS_CAPACITACIONES!A:D,4,0)</f>
        <v>0</v>
      </c>
      <c r="E2504" s="4" t="str">
        <f>+VLOOKUP($A2504,DATOS_CAPACITACIONES!A:E,5,0)</f>
        <v>Gedman Hernandez</v>
      </c>
      <c r="F2504" s="4" t="str">
        <f>+VLOOKUP($A2504,DATOS_CAPACITACIONES!A:F,6,0)</f>
        <v>Gedman Hernandez</v>
      </c>
      <c r="G2504" s="4" t="str">
        <f>+VLOOKUP($A2504,DATOS_CAPACITACIONES!A:G,7,0)</f>
        <v>Finca El Pilar</v>
      </c>
      <c r="H2504" s="5">
        <f>+VLOOKUP($A2504,DATOS_CAPACITACIONES!A:H,8,0)</f>
        <v>44438</v>
      </c>
      <c r="I2504" s="4">
        <f>+VLOOKUP($A2504,DATOS_CAPACITACIONES!A:I,9,0)</f>
        <v>30</v>
      </c>
      <c r="J2504" s="29">
        <v>1063724340</v>
      </c>
      <c r="K2504" s="4">
        <f>+VLOOKUP($J2504,DATOS_PERSONAL!B:C,2,0)</f>
        <v>1345</v>
      </c>
      <c r="L2504" s="4" t="str">
        <f>+VLOOKUP($J2504,DATOS_PERSONAL!B:D,3,0)</f>
        <v xml:space="preserve"> LUIS ALBERTO</v>
      </c>
      <c r="M2504" s="4" t="str">
        <f>+VLOOKUP($J2504,DATOS_PERSONAL!B:E,4,0)</f>
        <v>JULIO ANAYA</v>
      </c>
      <c r="N2504" s="4" t="str">
        <f>+VLOOKUP($J2504,DATOS_PERSONAL!B:F,5,0)</f>
        <v>OROBERLÍN S.A.S.</v>
      </c>
      <c r="O2504" s="4">
        <f>+VLOOKUP($A2504,DATOS_CAPACITACIONES!A:N,11)</f>
        <v>4</v>
      </c>
      <c r="P2504" s="4">
        <f>+VLOOKUP($A2504,DATOS_CAPACITACIONES!A:L,12)</f>
        <v>4</v>
      </c>
      <c r="Q2504" s="3">
        <f t="shared" si="39"/>
        <v>1</v>
      </c>
    </row>
    <row r="2505" spans="1:17" ht="34.5" customHeight="1" x14ac:dyDescent="0.25">
      <c r="A2505" s="29">
        <v>150</v>
      </c>
      <c r="B2505" s="4" t="str">
        <f>+VLOOKUP($A2505,DATOS_CAPACITACIONES!A:B,2,0)</f>
        <v>Cosecha</v>
      </c>
      <c r="C2505" s="4" t="str">
        <f>+VLOOKUP($A2505,DATOS_CAPACITACIONES!A:C,3,0)</f>
        <v>Procedimiento de desmontado de lotes</v>
      </c>
      <c r="D2505" s="4">
        <f>+VLOOKUP($A2505,DATOS_CAPACITACIONES!A:D,4,0)</f>
        <v>0</v>
      </c>
      <c r="E2505" s="4" t="str">
        <f>+VLOOKUP($A2505,DATOS_CAPACITACIONES!A:E,5,0)</f>
        <v>Gedman Hernandez</v>
      </c>
      <c r="F2505" s="4" t="str">
        <f>+VLOOKUP($A2505,DATOS_CAPACITACIONES!A:F,6,0)</f>
        <v>Gedman Hernandez</v>
      </c>
      <c r="G2505" s="4" t="str">
        <f>+VLOOKUP($A2505,DATOS_CAPACITACIONES!A:G,7,0)</f>
        <v>Finca El Pilar</v>
      </c>
      <c r="H2505" s="5">
        <f>+VLOOKUP($A2505,DATOS_CAPACITACIONES!A:H,8,0)</f>
        <v>44438</v>
      </c>
      <c r="I2505" s="4">
        <f>+VLOOKUP($A2505,DATOS_CAPACITACIONES!A:I,9,0)</f>
        <v>30</v>
      </c>
      <c r="J2505" s="29">
        <v>1120571325</v>
      </c>
      <c r="K2505" s="4">
        <f>+VLOOKUP($J2505,DATOS_PERSONAL!B:C,2,0)</f>
        <v>1145</v>
      </c>
      <c r="L2505" s="4" t="str">
        <f>+VLOOKUP($J2505,DATOS_PERSONAL!B:D,3,0)</f>
        <v>WILINTON DAVID</v>
      </c>
      <c r="M2505" s="4" t="str">
        <f>+VLOOKUP($J2505,DATOS_PERSONAL!B:E,4,0)</f>
        <v xml:space="preserve">PADILLA MORALES </v>
      </c>
      <c r="N2505" s="4" t="str">
        <f>+VLOOKUP($J2505,DATOS_PERSONAL!B:F,5,0)</f>
        <v>OROBERLÍN S.A.S.</v>
      </c>
      <c r="O2505" s="4">
        <f>+VLOOKUP($A2505,DATOS_CAPACITACIONES!A:N,11)</f>
        <v>4</v>
      </c>
      <c r="P2505" s="4">
        <f>+VLOOKUP($A2505,DATOS_CAPACITACIONES!A:L,12)</f>
        <v>4</v>
      </c>
      <c r="Q2505" s="3">
        <f t="shared" si="39"/>
        <v>1</v>
      </c>
    </row>
    <row r="2506" spans="1:17" ht="34.5" customHeight="1" x14ac:dyDescent="0.25">
      <c r="A2506" s="29">
        <v>151</v>
      </c>
      <c r="B2506" s="4" t="str">
        <f>+VLOOKUP($A2506,DATOS_CAPACITACIONES!A:B,2,0)</f>
        <v>Cosecha</v>
      </c>
      <c r="C2506" s="4" t="str">
        <f>+VLOOKUP($A2506,DATOS_CAPACITACIONES!A:C,3,0)</f>
        <v xml:space="preserve">Entrega de procedimiento de poda y encalle </v>
      </c>
      <c r="D2506" s="4">
        <f>+VLOOKUP($A2506,DATOS_CAPACITACIONES!A:D,4,0)</f>
        <v>0</v>
      </c>
      <c r="E2506" s="4" t="str">
        <f>+VLOOKUP($A2506,DATOS_CAPACITACIONES!A:E,5,0)</f>
        <v>Gedman Hernandez</v>
      </c>
      <c r="F2506" s="4" t="str">
        <f>+VLOOKUP($A2506,DATOS_CAPACITACIONES!A:F,6,0)</f>
        <v>Gedman Hernandez</v>
      </c>
      <c r="G2506" s="4" t="str">
        <f>+VLOOKUP($A2506,DATOS_CAPACITACIONES!A:G,7,0)</f>
        <v>Finca El Pilar</v>
      </c>
      <c r="H2506" s="5">
        <f>+VLOOKUP($A2506,DATOS_CAPACITACIONES!A:H,8,0)</f>
        <v>44438</v>
      </c>
      <c r="I2506" s="4">
        <f>+VLOOKUP($A2506,DATOS_CAPACITACIONES!A:I,9,0)</f>
        <v>30</v>
      </c>
      <c r="J2506" s="29">
        <v>1123514268</v>
      </c>
      <c r="K2506" s="4">
        <f>+VLOOKUP($J2506,DATOS_PERSONAL!B:C,2,0)</f>
        <v>1510</v>
      </c>
      <c r="L2506" s="4" t="str">
        <f>+VLOOKUP($J2506,DATOS_PERSONAL!B:D,3,0)</f>
        <v xml:space="preserve"> CRISTIAN ANDRES</v>
      </c>
      <c r="M2506" s="4" t="str">
        <f>+VLOOKUP($J2506,DATOS_PERSONAL!B:E,4,0)</f>
        <v>PEREZ GUAYABO</v>
      </c>
      <c r="N2506" s="4" t="str">
        <f>+VLOOKUP($J2506,DATOS_PERSONAL!B:F,5,0)</f>
        <v>OROBERLÍN S.A.S.</v>
      </c>
      <c r="O2506" s="4">
        <f>+VLOOKUP($A2506,DATOS_CAPACITACIONES!A:N,11)</f>
        <v>1</v>
      </c>
      <c r="P2506" s="4">
        <f>+VLOOKUP($A2506,DATOS_CAPACITACIONES!A:L,12)</f>
        <v>1</v>
      </c>
      <c r="Q2506" s="3">
        <f t="shared" si="39"/>
        <v>1</v>
      </c>
    </row>
    <row r="2507" spans="1:17" ht="34.5" customHeight="1" x14ac:dyDescent="0.25">
      <c r="A2507" s="29">
        <v>152</v>
      </c>
      <c r="B2507" s="4" t="str">
        <f>+VLOOKUP($A2507,DATOS_CAPACITACIONES!A:B,2,0)</f>
        <v>Cosecha</v>
      </c>
      <c r="C2507" s="4" t="str">
        <f>+VLOOKUP($A2507,DATOS_CAPACITACIONES!A:C,3,0)</f>
        <v>Entrega de ficha tecnica de cosecha y poda</v>
      </c>
      <c r="D2507" s="4">
        <f>+VLOOKUP($A2507,DATOS_CAPACITACIONES!A:D,4,0)</f>
        <v>0</v>
      </c>
      <c r="E2507" s="4" t="str">
        <f>+VLOOKUP($A2507,DATOS_CAPACITACIONES!A:E,5,0)</f>
        <v>Nubia Beltran</v>
      </c>
      <c r="F2507" s="4" t="str">
        <f>+VLOOKUP($A2507,DATOS_CAPACITACIONES!A:F,6,0)</f>
        <v>Nubia Beltran</v>
      </c>
      <c r="G2507" s="4" t="str">
        <f>+VLOOKUP($A2507,DATOS_CAPACITACIONES!A:G,7,0)</f>
        <v>Finca Cararabo</v>
      </c>
      <c r="H2507" s="5">
        <f>+VLOOKUP($A2507,DATOS_CAPACITACIONES!A:H,8,0)</f>
        <v>44508</v>
      </c>
      <c r="I2507" s="4">
        <f>+VLOOKUP($A2507,DATOS_CAPACITACIONES!A:I,9,0)</f>
        <v>30</v>
      </c>
      <c r="J2507" s="29">
        <v>71240241</v>
      </c>
      <c r="K2507" s="4" t="str">
        <f>+VLOOKUP($J2507,DATOS_PERSONAL!B:C,2,0)</f>
        <v>N/A</v>
      </c>
      <c r="L2507" s="4" t="str">
        <f>+VLOOKUP($J2507,DATOS_PERSONAL!B:D,3,0)</f>
        <v>JUAN CARLOS</v>
      </c>
      <c r="M2507" s="4" t="str">
        <f>+VLOOKUP($J2507,DATOS_PERSONAL!B:E,4,0)</f>
        <v xml:space="preserve">MENESES </v>
      </c>
      <c r="N2507" s="4" t="str">
        <f>+VLOOKUP($J2507,DATOS_PERSONAL!B:F,5,0)</f>
        <v>OROBERLÍN S.A.S.</v>
      </c>
      <c r="O2507" s="4">
        <f>+VLOOKUP($A2507,DATOS_CAPACITACIONES!A:N,11)</f>
        <v>1</v>
      </c>
      <c r="P2507" s="4">
        <f>+VLOOKUP($A2507,DATOS_CAPACITACIONES!A:L,12)</f>
        <v>1</v>
      </c>
      <c r="Q2507" s="3">
        <f t="shared" si="39"/>
        <v>1</v>
      </c>
    </row>
    <row r="2508" spans="1:17" ht="34.5" customHeight="1" x14ac:dyDescent="0.25">
      <c r="A2508" s="29">
        <v>153</v>
      </c>
      <c r="B2508" s="4" t="str">
        <f>+VLOOKUP($A2508,DATOS_CAPACITACIONES!A:B,2,0)</f>
        <v>Cosecha</v>
      </c>
      <c r="C2508" s="4" t="str">
        <f>+VLOOKUP($A2508,DATOS_CAPACITACIONES!A:C,3,0)</f>
        <v>Entrega de procedimientos de cosecha y poda</v>
      </c>
      <c r="D2508" s="4">
        <f>+VLOOKUP($A2508,DATOS_CAPACITACIONES!A:D,4,0)</f>
        <v>0</v>
      </c>
      <c r="E2508" s="4" t="str">
        <f>+VLOOKUP($A2508,DATOS_CAPACITACIONES!A:E,5,0)</f>
        <v>Misael Caro</v>
      </c>
      <c r="F2508" s="4" t="str">
        <f>+VLOOKUP($A2508,DATOS_CAPACITACIONES!A:F,6,0)</f>
        <v>Gedman Hernandez</v>
      </c>
      <c r="G2508" s="4" t="str">
        <f>+VLOOKUP($A2508,DATOS_CAPACITACIONES!A:G,7,0)</f>
        <v>Finca El Pilar</v>
      </c>
      <c r="H2508" s="5">
        <f>+VLOOKUP($A2508,DATOS_CAPACITACIONES!A:H,8,0)</f>
        <v>44520</v>
      </c>
      <c r="I2508" s="4">
        <f>+VLOOKUP($A2508,DATOS_CAPACITACIONES!A:I,9,0)</f>
        <v>60</v>
      </c>
      <c r="J2508" s="29">
        <v>1121829043</v>
      </c>
      <c r="K2508" s="4" t="str">
        <f>+VLOOKUP($J2508,DATOS_PERSONAL!B:C,2,0)</f>
        <v>N/A</v>
      </c>
      <c r="L2508" s="4" t="str">
        <f>+VLOOKUP($J2508,DATOS_PERSONAL!B:D,3,0)</f>
        <v>GERARDO</v>
      </c>
      <c r="M2508" s="4" t="str">
        <f>+VLOOKUP($J2508,DATOS_PERSONAL!B:E,4,0)</f>
        <v>GONZALEZ</v>
      </c>
      <c r="N2508" s="4" t="str">
        <f>+VLOOKUP($J2508,DATOS_PERSONAL!B:F,5,0)</f>
        <v>OROBERLÍN S.A.S.</v>
      </c>
      <c r="O2508" s="4">
        <f>+VLOOKUP($A2508,DATOS_CAPACITACIONES!A:N,11)</f>
        <v>4</v>
      </c>
      <c r="P2508" s="4">
        <f>+VLOOKUP($A2508,DATOS_CAPACITACIONES!A:L,12)</f>
        <v>4</v>
      </c>
      <c r="Q2508" s="3">
        <f t="shared" si="39"/>
        <v>1</v>
      </c>
    </row>
    <row r="2509" spans="1:17" ht="34.5" customHeight="1" x14ac:dyDescent="0.25">
      <c r="A2509" s="29">
        <v>153</v>
      </c>
      <c r="B2509" s="4" t="str">
        <f>+VLOOKUP($A2509,DATOS_CAPACITACIONES!A:B,2,0)</f>
        <v>Cosecha</v>
      </c>
      <c r="C2509" s="4" t="str">
        <f>+VLOOKUP($A2509,DATOS_CAPACITACIONES!A:C,3,0)</f>
        <v>Entrega de procedimientos de cosecha y poda</v>
      </c>
      <c r="D2509" s="4">
        <f>+VLOOKUP($A2509,DATOS_CAPACITACIONES!A:D,4,0)</f>
        <v>0</v>
      </c>
      <c r="E2509" s="4" t="str">
        <f>+VLOOKUP($A2509,DATOS_CAPACITACIONES!A:E,5,0)</f>
        <v>Misael Caro</v>
      </c>
      <c r="F2509" s="4" t="str">
        <f>+VLOOKUP($A2509,DATOS_CAPACITACIONES!A:F,6,0)</f>
        <v>Gedman Hernandez</v>
      </c>
      <c r="G2509" s="4" t="str">
        <f>+VLOOKUP($A2509,DATOS_CAPACITACIONES!A:G,7,0)</f>
        <v>Finca El Pilar</v>
      </c>
      <c r="H2509" s="5">
        <f>+VLOOKUP($A2509,DATOS_CAPACITACIONES!A:H,8,0)</f>
        <v>44520</v>
      </c>
      <c r="I2509" s="4">
        <f>+VLOOKUP($A2509,DATOS_CAPACITACIONES!A:I,9,0)</f>
        <v>60</v>
      </c>
      <c r="J2509" s="29">
        <v>1054544136</v>
      </c>
      <c r="K2509" s="4" t="str">
        <f>+VLOOKUP($J2509,DATOS_PERSONAL!B:C,2,0)</f>
        <v>N/A</v>
      </c>
      <c r="L2509" s="4" t="str">
        <f>+VLOOKUP($J2509,DATOS_PERSONAL!B:D,3,0)</f>
        <v xml:space="preserve">ALEJANDRO </v>
      </c>
      <c r="M2509" s="4" t="str">
        <f>+VLOOKUP($J2509,DATOS_PERSONAL!B:E,4,0)</f>
        <v>NIÑO</v>
      </c>
      <c r="N2509" s="4" t="str">
        <f>+VLOOKUP($J2509,DATOS_PERSONAL!B:F,5,0)</f>
        <v>OROBERLÍN S.A.S.</v>
      </c>
      <c r="O2509" s="4">
        <f>+VLOOKUP($A2509,DATOS_CAPACITACIONES!A:N,11)</f>
        <v>4</v>
      </c>
      <c r="P2509" s="4">
        <f>+VLOOKUP($A2509,DATOS_CAPACITACIONES!A:L,12)</f>
        <v>4</v>
      </c>
      <c r="Q2509" s="3">
        <f t="shared" si="39"/>
        <v>1</v>
      </c>
    </row>
    <row r="2510" spans="1:17" ht="34.5" customHeight="1" x14ac:dyDescent="0.25">
      <c r="A2510" s="29">
        <v>153</v>
      </c>
      <c r="B2510" s="4" t="str">
        <f>+VLOOKUP($A2510,DATOS_CAPACITACIONES!A:B,2,0)</f>
        <v>Cosecha</v>
      </c>
      <c r="C2510" s="4" t="str">
        <f>+VLOOKUP($A2510,DATOS_CAPACITACIONES!A:C,3,0)</f>
        <v>Entrega de procedimientos de cosecha y poda</v>
      </c>
      <c r="D2510" s="4">
        <f>+VLOOKUP($A2510,DATOS_CAPACITACIONES!A:D,4,0)</f>
        <v>0</v>
      </c>
      <c r="E2510" s="4" t="str">
        <f>+VLOOKUP($A2510,DATOS_CAPACITACIONES!A:E,5,0)</f>
        <v>Misael Caro</v>
      </c>
      <c r="F2510" s="4" t="str">
        <f>+VLOOKUP($A2510,DATOS_CAPACITACIONES!A:F,6,0)</f>
        <v>Gedman Hernandez</v>
      </c>
      <c r="G2510" s="4" t="str">
        <f>+VLOOKUP($A2510,DATOS_CAPACITACIONES!A:G,7,0)</f>
        <v>Finca El Pilar</v>
      </c>
      <c r="H2510" s="5">
        <f>+VLOOKUP($A2510,DATOS_CAPACITACIONES!A:H,8,0)</f>
        <v>44520</v>
      </c>
      <c r="I2510" s="4">
        <f>+VLOOKUP($A2510,DATOS_CAPACITACIONES!A:I,9,0)</f>
        <v>60</v>
      </c>
      <c r="J2510" s="29">
        <v>1053586878</v>
      </c>
      <c r="K2510" s="4" t="str">
        <f>+VLOOKUP($J2510,DATOS_PERSONAL!B:C,2,0)</f>
        <v>N/A</v>
      </c>
      <c r="L2510" s="4" t="str">
        <f>+VLOOKUP($J2510,DATOS_PERSONAL!B:D,3,0)</f>
        <v>ALBEIRO</v>
      </c>
      <c r="M2510" s="4" t="str">
        <f>+VLOOKUP($J2510,DATOS_PERSONAL!B:E,4,0)</f>
        <v>ROCHA</v>
      </c>
      <c r="N2510" s="4" t="str">
        <f>+VLOOKUP($J2510,DATOS_PERSONAL!B:F,5,0)</f>
        <v>OROBERLÍN S.A.S.</v>
      </c>
      <c r="O2510" s="4">
        <f>+VLOOKUP($A2510,DATOS_CAPACITACIONES!A:N,11)</f>
        <v>4</v>
      </c>
      <c r="P2510" s="4">
        <f>+VLOOKUP($A2510,DATOS_CAPACITACIONES!A:L,12)</f>
        <v>4</v>
      </c>
      <c r="Q2510" s="3">
        <f t="shared" si="39"/>
        <v>1</v>
      </c>
    </row>
    <row r="2511" spans="1:17" ht="34.5" customHeight="1" x14ac:dyDescent="0.25">
      <c r="A2511" s="29">
        <v>153</v>
      </c>
      <c r="B2511" s="4" t="str">
        <f>+VLOOKUP($A2511,DATOS_CAPACITACIONES!A:B,2,0)</f>
        <v>Cosecha</v>
      </c>
      <c r="C2511" s="4" t="str">
        <f>+VLOOKUP($A2511,DATOS_CAPACITACIONES!A:C,3,0)</f>
        <v>Entrega de procedimientos de cosecha y poda</v>
      </c>
      <c r="D2511" s="4">
        <f>+VLOOKUP($A2511,DATOS_CAPACITACIONES!A:D,4,0)</f>
        <v>0</v>
      </c>
      <c r="E2511" s="4" t="str">
        <f>+VLOOKUP($A2511,DATOS_CAPACITACIONES!A:E,5,0)</f>
        <v>Misael Caro</v>
      </c>
      <c r="F2511" s="4" t="str">
        <f>+VLOOKUP($A2511,DATOS_CAPACITACIONES!A:F,6,0)</f>
        <v>Gedman Hernandez</v>
      </c>
      <c r="G2511" s="4" t="str">
        <f>+VLOOKUP($A2511,DATOS_CAPACITACIONES!A:G,7,0)</f>
        <v>Finca El Pilar</v>
      </c>
      <c r="H2511" s="5">
        <f>+VLOOKUP($A2511,DATOS_CAPACITACIONES!A:H,8,0)</f>
        <v>44520</v>
      </c>
      <c r="I2511" s="4">
        <f>+VLOOKUP($A2511,DATOS_CAPACITACIONES!A:I,9,0)</f>
        <v>60</v>
      </c>
      <c r="J2511" s="29">
        <v>15253586878</v>
      </c>
      <c r="K2511" s="4" t="str">
        <f>+VLOOKUP($J2511,DATOS_PERSONAL!B:C,2,0)</f>
        <v>N/A</v>
      </c>
      <c r="L2511" s="4" t="str">
        <f>+VLOOKUP($J2511,DATOS_PERSONAL!B:D,3,0)</f>
        <v>HERNAN</v>
      </c>
      <c r="M2511" s="4" t="str">
        <f>+VLOOKUP($J2511,DATOS_PERSONAL!B:E,4,0)</f>
        <v>PEREZ</v>
      </c>
      <c r="N2511" s="4" t="str">
        <f>+VLOOKUP($J2511,DATOS_PERSONAL!B:F,5,0)</f>
        <v>OROBERLÍN S.A.S.</v>
      </c>
      <c r="O2511" s="4">
        <f>+VLOOKUP($A2511,DATOS_CAPACITACIONES!A:N,11)</f>
        <v>4</v>
      </c>
      <c r="P2511" s="4">
        <f>+VLOOKUP($A2511,DATOS_CAPACITACIONES!A:L,12)</f>
        <v>4</v>
      </c>
      <c r="Q2511" s="3">
        <f t="shared" si="39"/>
        <v>1</v>
      </c>
    </row>
    <row r="2512" spans="1:17" ht="34.5" customHeight="1" x14ac:dyDescent="0.25">
      <c r="A2512" s="29">
        <v>154</v>
      </c>
      <c r="B2512" s="4" t="str">
        <f>+VLOOKUP($A2512,DATOS_CAPACITACIONES!A:B,2,0)</f>
        <v>Cosecha</v>
      </c>
      <c r="C2512" s="4" t="str">
        <f>+VLOOKUP($A2512,DATOS_CAPACITACIONES!A:C,3,0)</f>
        <v xml:space="preserve">Reinduccion de cosecha </v>
      </c>
      <c r="D2512" s="4">
        <f>+VLOOKUP($A2512,DATOS_CAPACITACIONES!A:D,4,0)</f>
        <v>0</v>
      </c>
      <c r="E2512" s="4" t="str">
        <f>+VLOOKUP($A2512,DATOS_CAPACITACIONES!A:E,5,0)</f>
        <v xml:space="preserve">Sara Garcia </v>
      </c>
      <c r="F2512" s="4" t="str">
        <f>+VLOOKUP($A2512,DATOS_CAPACITACIONES!A:F,6,0)</f>
        <v>Gedman Hernandez</v>
      </c>
      <c r="G2512" s="4" t="str">
        <f>+VLOOKUP($A2512,DATOS_CAPACITACIONES!A:G,7,0)</f>
        <v>Finca El Pilar</v>
      </c>
      <c r="H2512" s="5">
        <f>+VLOOKUP($A2512,DATOS_CAPACITACIONES!A:H,8,0)</f>
        <v>44532</v>
      </c>
      <c r="I2512" s="4">
        <f>+VLOOKUP($A2512,DATOS_CAPACITACIONES!A:I,9,0)</f>
        <v>30</v>
      </c>
      <c r="J2512" s="29">
        <v>1123116797</v>
      </c>
      <c r="K2512" s="4">
        <f>+VLOOKUP($J2512,DATOS_PERSONAL!B:C,2,0)</f>
        <v>1404</v>
      </c>
      <c r="L2512" s="4" t="str">
        <f>+VLOOKUP($J2512,DATOS_PERSONAL!B:D,3,0)</f>
        <v xml:space="preserve"> ELKIN STEVEN</v>
      </c>
      <c r="M2512" s="4" t="str">
        <f>+VLOOKUP($J2512,DATOS_PERSONAL!B:E,4,0)</f>
        <v>ROJAS ORTIZ</v>
      </c>
      <c r="N2512" s="4" t="str">
        <f>+VLOOKUP($J2512,DATOS_PERSONAL!B:F,5,0)</f>
        <v>OROBERLÍN S.A.S.</v>
      </c>
      <c r="O2512" s="4">
        <f>+VLOOKUP($A2512,DATOS_CAPACITACIONES!A:N,11)</f>
        <v>2</v>
      </c>
      <c r="P2512" s="4">
        <f>+VLOOKUP($A2512,DATOS_CAPACITACIONES!A:L,12)</f>
        <v>2</v>
      </c>
      <c r="Q2512" s="3">
        <f t="shared" si="39"/>
        <v>1</v>
      </c>
    </row>
    <row r="2513" spans="1:17" ht="34.5" customHeight="1" x14ac:dyDescent="0.25">
      <c r="A2513" s="29">
        <v>154</v>
      </c>
      <c r="B2513" s="4" t="str">
        <f>+VLOOKUP($A2513,DATOS_CAPACITACIONES!A:B,2,0)</f>
        <v>Cosecha</v>
      </c>
      <c r="C2513" s="4" t="str">
        <f>+VLOOKUP($A2513,DATOS_CAPACITACIONES!A:C,3,0)</f>
        <v xml:space="preserve">Reinduccion de cosecha </v>
      </c>
      <c r="D2513" s="4">
        <f>+VLOOKUP($A2513,DATOS_CAPACITACIONES!A:D,4,0)</f>
        <v>0</v>
      </c>
      <c r="E2513" s="4" t="str">
        <f>+VLOOKUP($A2513,DATOS_CAPACITACIONES!A:E,5,0)</f>
        <v xml:space="preserve">Sara Garcia </v>
      </c>
      <c r="F2513" s="4" t="str">
        <f>+VLOOKUP($A2513,DATOS_CAPACITACIONES!A:F,6,0)</f>
        <v>Gedman Hernandez</v>
      </c>
      <c r="G2513" s="4" t="str">
        <f>+VLOOKUP($A2513,DATOS_CAPACITACIONES!A:G,7,0)</f>
        <v>Finca El Pilar</v>
      </c>
      <c r="H2513" s="5">
        <f>+VLOOKUP($A2513,DATOS_CAPACITACIONES!A:H,8,0)</f>
        <v>44532</v>
      </c>
      <c r="I2513" s="4">
        <f>+VLOOKUP($A2513,DATOS_CAPACITACIONES!A:I,9,0)</f>
        <v>30</v>
      </c>
      <c r="J2513" s="29">
        <v>9600532</v>
      </c>
      <c r="K2513" s="4">
        <f>+VLOOKUP($J2513,DATOS_PERSONAL!B:C,2,0)</f>
        <v>1070</v>
      </c>
      <c r="L2513" s="4" t="str">
        <f>+VLOOKUP($J2513,DATOS_PERSONAL!B:D,3,0)</f>
        <v>PABLO ANTONIO</v>
      </c>
      <c r="M2513" s="4" t="str">
        <f>+VLOOKUP($J2513,DATOS_PERSONAL!B:E,4,0)</f>
        <v xml:space="preserve">ROJAS RODRIGUEZ </v>
      </c>
      <c r="N2513" s="4" t="str">
        <f>+VLOOKUP($J2513,DATOS_PERSONAL!B:F,5,0)</f>
        <v>OROBERLÍN S.A.S.</v>
      </c>
      <c r="O2513" s="4">
        <f>+VLOOKUP($A2513,DATOS_CAPACITACIONES!A:N,11)</f>
        <v>2</v>
      </c>
      <c r="P2513" s="4">
        <f>+VLOOKUP($A2513,DATOS_CAPACITACIONES!A:L,12)</f>
        <v>2</v>
      </c>
      <c r="Q2513" s="3">
        <f t="shared" si="39"/>
        <v>1</v>
      </c>
    </row>
    <row r="2514" spans="1:17" ht="34.5" customHeight="1" x14ac:dyDescent="0.25">
      <c r="A2514" s="29">
        <v>155</v>
      </c>
      <c r="B2514" s="4" t="str">
        <f>+VLOOKUP($A2514,DATOS_CAPACITACIONES!A:B,2,0)</f>
        <v>Cosecha</v>
      </c>
      <c r="C2514" s="4" t="str">
        <f>+VLOOKUP($A2514,DATOS_CAPACITACIONES!A:C,3,0)</f>
        <v>Reinduccion de procedimiento de corte de racimo</v>
      </c>
      <c r="D2514" s="4">
        <f>+VLOOKUP($A2514,DATOS_CAPACITACIONES!A:D,4,0)</f>
        <v>0</v>
      </c>
      <c r="E2514" s="4" t="str">
        <f>+VLOOKUP($A2514,DATOS_CAPACITACIONES!A:E,5,0)</f>
        <v>Gedman Hernandez</v>
      </c>
      <c r="F2514" s="4" t="str">
        <f>+VLOOKUP($A2514,DATOS_CAPACITACIONES!A:F,6,0)</f>
        <v>Gedman Hernandez</v>
      </c>
      <c r="G2514" s="4" t="str">
        <f>+VLOOKUP($A2514,DATOS_CAPACITACIONES!A:G,7,0)</f>
        <v>Finca El Pilar</v>
      </c>
      <c r="H2514" s="5">
        <f>+VLOOKUP($A2514,DATOS_CAPACITACIONES!A:H,8,0)</f>
        <v>44537</v>
      </c>
      <c r="I2514" s="4">
        <f>+VLOOKUP($A2514,DATOS_CAPACITACIONES!A:I,9,0)</f>
        <v>60</v>
      </c>
      <c r="J2514" s="29">
        <v>17972048</v>
      </c>
      <c r="K2514" s="4">
        <f>+VLOOKUP($J2514,DATOS_PERSONAL!B:C,2,0)</f>
        <v>1450</v>
      </c>
      <c r="L2514" s="4" t="str">
        <f>+VLOOKUP($J2514,DATOS_PERSONAL!B:D,3,0)</f>
        <v>MANUEL FRANCISCO</v>
      </c>
      <c r="M2514" s="4" t="str">
        <f>+VLOOKUP($J2514,DATOS_PERSONAL!B:E,4,0)</f>
        <v xml:space="preserve">PALLARES ANAYA </v>
      </c>
      <c r="N2514" s="4" t="str">
        <f>+VLOOKUP($J2514,DATOS_PERSONAL!B:F,5,0)</f>
        <v>OROBERLÍN S.A.S.</v>
      </c>
      <c r="O2514" s="4">
        <f>+VLOOKUP($A2514,DATOS_CAPACITACIONES!A:N,11)</f>
        <v>9</v>
      </c>
      <c r="P2514" s="4">
        <f>+VLOOKUP($A2514,DATOS_CAPACITACIONES!A:L,12)</f>
        <v>9</v>
      </c>
      <c r="Q2514" s="3">
        <f t="shared" si="39"/>
        <v>1</v>
      </c>
    </row>
    <row r="2515" spans="1:17" ht="34.5" customHeight="1" x14ac:dyDescent="0.25">
      <c r="A2515" s="29">
        <v>155</v>
      </c>
      <c r="B2515" s="4" t="str">
        <f>+VLOOKUP($A2515,DATOS_CAPACITACIONES!A:B,2,0)</f>
        <v>Cosecha</v>
      </c>
      <c r="C2515" s="4" t="str">
        <f>+VLOOKUP($A2515,DATOS_CAPACITACIONES!A:C,3,0)</f>
        <v>Reinduccion de procedimiento de corte de racimo</v>
      </c>
      <c r="D2515" s="4">
        <f>+VLOOKUP($A2515,DATOS_CAPACITACIONES!A:D,4,0)</f>
        <v>0</v>
      </c>
      <c r="E2515" s="4" t="str">
        <f>+VLOOKUP($A2515,DATOS_CAPACITACIONES!A:E,5,0)</f>
        <v>Gedman Hernandez</v>
      </c>
      <c r="F2515" s="4" t="str">
        <f>+VLOOKUP($A2515,DATOS_CAPACITACIONES!A:F,6,0)</f>
        <v>Gedman Hernandez</v>
      </c>
      <c r="G2515" s="4" t="str">
        <f>+VLOOKUP($A2515,DATOS_CAPACITACIONES!A:G,7,0)</f>
        <v>Finca El Pilar</v>
      </c>
      <c r="H2515" s="5">
        <f>+VLOOKUP($A2515,DATOS_CAPACITACIONES!A:H,8,0)</f>
        <v>44537</v>
      </c>
      <c r="I2515" s="4">
        <f>+VLOOKUP($A2515,DATOS_CAPACITACIONES!A:I,9,0)</f>
        <v>60</v>
      </c>
      <c r="J2515" s="29">
        <v>1084729702</v>
      </c>
      <c r="K2515" s="4" t="str">
        <f>+VLOOKUP($J2515,DATOS_PERSONAL!B:C,2,0)</f>
        <v>N/A</v>
      </c>
      <c r="L2515" s="4" t="str">
        <f>+VLOOKUP($J2515,DATOS_PERSONAL!B:D,3,0)</f>
        <v xml:space="preserve">WILFRIDO </v>
      </c>
      <c r="M2515" s="4" t="str">
        <f>+VLOOKUP($J2515,DATOS_PERSONAL!B:E,4,0)</f>
        <v>PEREZ</v>
      </c>
      <c r="N2515" s="4" t="str">
        <f>+VLOOKUP($J2515,DATOS_PERSONAL!B:F,5,0)</f>
        <v>OROBERLÍN S.A.S.</v>
      </c>
      <c r="O2515" s="4">
        <f>+VLOOKUP($A2515,DATOS_CAPACITACIONES!A:N,11)</f>
        <v>9</v>
      </c>
      <c r="P2515" s="4">
        <f>+VLOOKUP($A2515,DATOS_CAPACITACIONES!A:L,12)</f>
        <v>9</v>
      </c>
      <c r="Q2515" s="3">
        <f t="shared" si="39"/>
        <v>1</v>
      </c>
    </row>
    <row r="2516" spans="1:17" ht="34.5" customHeight="1" x14ac:dyDescent="0.25">
      <c r="A2516" s="29">
        <v>155</v>
      </c>
      <c r="B2516" s="4" t="str">
        <f>+VLOOKUP($A2516,DATOS_CAPACITACIONES!A:B,2,0)</f>
        <v>Cosecha</v>
      </c>
      <c r="C2516" s="4" t="str">
        <f>+VLOOKUP($A2516,DATOS_CAPACITACIONES!A:C,3,0)</f>
        <v>Reinduccion de procedimiento de corte de racimo</v>
      </c>
      <c r="D2516" s="4">
        <f>+VLOOKUP($A2516,DATOS_CAPACITACIONES!A:D,4,0)</f>
        <v>0</v>
      </c>
      <c r="E2516" s="4" t="str">
        <f>+VLOOKUP($A2516,DATOS_CAPACITACIONES!A:E,5,0)</f>
        <v>Gedman Hernandez</v>
      </c>
      <c r="F2516" s="4" t="str">
        <f>+VLOOKUP($A2516,DATOS_CAPACITACIONES!A:F,6,0)</f>
        <v>Gedman Hernandez</v>
      </c>
      <c r="G2516" s="4" t="str">
        <f>+VLOOKUP($A2516,DATOS_CAPACITACIONES!A:G,7,0)</f>
        <v>Finca El Pilar</v>
      </c>
      <c r="H2516" s="5">
        <f>+VLOOKUP($A2516,DATOS_CAPACITACIONES!A:H,8,0)</f>
        <v>44537</v>
      </c>
      <c r="I2516" s="4">
        <f>+VLOOKUP($A2516,DATOS_CAPACITACIONES!A:I,9,0)</f>
        <v>60</v>
      </c>
      <c r="J2516" s="29">
        <v>1121829043</v>
      </c>
      <c r="K2516" s="4" t="str">
        <f>+VLOOKUP($J2516,DATOS_PERSONAL!B:C,2,0)</f>
        <v>N/A</v>
      </c>
      <c r="L2516" s="4" t="str">
        <f>+VLOOKUP($J2516,DATOS_PERSONAL!B:D,3,0)</f>
        <v>GERARDO</v>
      </c>
      <c r="M2516" s="4" t="str">
        <f>+VLOOKUP($J2516,DATOS_PERSONAL!B:E,4,0)</f>
        <v>GONZALEZ</v>
      </c>
      <c r="N2516" s="4" t="str">
        <f>+VLOOKUP($J2516,DATOS_PERSONAL!B:F,5,0)</f>
        <v>OROBERLÍN S.A.S.</v>
      </c>
      <c r="O2516" s="4">
        <f>+VLOOKUP($A2516,DATOS_CAPACITACIONES!A:N,11)</f>
        <v>9</v>
      </c>
      <c r="P2516" s="4">
        <f>+VLOOKUP($A2516,DATOS_CAPACITACIONES!A:L,12)</f>
        <v>9</v>
      </c>
      <c r="Q2516" s="3">
        <f t="shared" si="39"/>
        <v>1</v>
      </c>
    </row>
    <row r="2517" spans="1:17" ht="34.5" customHeight="1" x14ac:dyDescent="0.25">
      <c r="A2517" s="29">
        <v>155</v>
      </c>
      <c r="B2517" s="4" t="str">
        <f>+VLOOKUP($A2517,DATOS_CAPACITACIONES!A:B,2,0)</f>
        <v>Cosecha</v>
      </c>
      <c r="C2517" s="4" t="str">
        <f>+VLOOKUP($A2517,DATOS_CAPACITACIONES!A:C,3,0)</f>
        <v>Reinduccion de procedimiento de corte de racimo</v>
      </c>
      <c r="D2517" s="4">
        <f>+VLOOKUP($A2517,DATOS_CAPACITACIONES!A:D,4,0)</f>
        <v>0</v>
      </c>
      <c r="E2517" s="4" t="str">
        <f>+VLOOKUP($A2517,DATOS_CAPACITACIONES!A:E,5,0)</f>
        <v>Gedman Hernandez</v>
      </c>
      <c r="F2517" s="4" t="str">
        <f>+VLOOKUP($A2517,DATOS_CAPACITACIONES!A:F,6,0)</f>
        <v>Gedman Hernandez</v>
      </c>
      <c r="G2517" s="4" t="str">
        <f>+VLOOKUP($A2517,DATOS_CAPACITACIONES!A:G,7,0)</f>
        <v>Finca El Pilar</v>
      </c>
      <c r="H2517" s="5">
        <f>+VLOOKUP($A2517,DATOS_CAPACITACIONES!A:H,8,0)</f>
        <v>44537</v>
      </c>
      <c r="I2517" s="4">
        <f>+VLOOKUP($A2517,DATOS_CAPACITACIONES!A:I,9,0)</f>
        <v>60</v>
      </c>
      <c r="J2517" s="29">
        <v>15253586878</v>
      </c>
      <c r="K2517" s="4" t="str">
        <f>+VLOOKUP($J2517,DATOS_PERSONAL!B:C,2,0)</f>
        <v>N/A</v>
      </c>
      <c r="L2517" s="4" t="str">
        <f>+VLOOKUP($J2517,DATOS_PERSONAL!B:D,3,0)</f>
        <v>HERNAN</v>
      </c>
      <c r="M2517" s="4" t="str">
        <f>+VLOOKUP($J2517,DATOS_PERSONAL!B:E,4,0)</f>
        <v>PEREZ</v>
      </c>
      <c r="N2517" s="4" t="str">
        <f>+VLOOKUP($J2517,DATOS_PERSONAL!B:F,5,0)</f>
        <v>OROBERLÍN S.A.S.</v>
      </c>
      <c r="O2517" s="4">
        <f>+VLOOKUP($A2517,DATOS_CAPACITACIONES!A:N,11)</f>
        <v>9</v>
      </c>
      <c r="P2517" s="4">
        <f>+VLOOKUP($A2517,DATOS_CAPACITACIONES!A:L,12)</f>
        <v>9</v>
      </c>
      <c r="Q2517" s="3">
        <f t="shared" si="39"/>
        <v>1</v>
      </c>
    </row>
    <row r="2518" spans="1:17" ht="34.5" customHeight="1" x14ac:dyDescent="0.25">
      <c r="A2518" s="29">
        <v>155</v>
      </c>
      <c r="B2518" s="4" t="str">
        <f>+VLOOKUP($A2518,DATOS_CAPACITACIONES!A:B,2,0)</f>
        <v>Cosecha</v>
      </c>
      <c r="C2518" s="4" t="str">
        <f>+VLOOKUP($A2518,DATOS_CAPACITACIONES!A:C,3,0)</f>
        <v>Reinduccion de procedimiento de corte de racimo</v>
      </c>
      <c r="D2518" s="4">
        <f>+VLOOKUP($A2518,DATOS_CAPACITACIONES!A:D,4,0)</f>
        <v>0</v>
      </c>
      <c r="E2518" s="4" t="str">
        <f>+VLOOKUP($A2518,DATOS_CAPACITACIONES!A:E,5,0)</f>
        <v>Gedman Hernandez</v>
      </c>
      <c r="F2518" s="4" t="str">
        <f>+VLOOKUP($A2518,DATOS_CAPACITACIONES!A:F,6,0)</f>
        <v>Gedman Hernandez</v>
      </c>
      <c r="G2518" s="4" t="str">
        <f>+VLOOKUP($A2518,DATOS_CAPACITACIONES!A:G,7,0)</f>
        <v>Finca El Pilar</v>
      </c>
      <c r="H2518" s="5">
        <f>+VLOOKUP($A2518,DATOS_CAPACITACIONES!A:H,8,0)</f>
        <v>44537</v>
      </c>
      <c r="I2518" s="4">
        <f>+VLOOKUP($A2518,DATOS_CAPACITACIONES!A:I,9,0)</f>
        <v>60</v>
      </c>
      <c r="J2518" s="29">
        <v>1054544136</v>
      </c>
      <c r="K2518" s="4" t="str">
        <f>+VLOOKUP($J2518,DATOS_PERSONAL!B:C,2,0)</f>
        <v>N/A</v>
      </c>
      <c r="L2518" s="4" t="str">
        <f>+VLOOKUP($J2518,DATOS_PERSONAL!B:D,3,0)</f>
        <v xml:space="preserve">ALEJANDRO </v>
      </c>
      <c r="M2518" s="4" t="str">
        <f>+VLOOKUP($J2518,DATOS_PERSONAL!B:E,4,0)</f>
        <v>NIÑO</v>
      </c>
      <c r="N2518" s="4" t="str">
        <f>+VLOOKUP($J2518,DATOS_PERSONAL!B:F,5,0)</f>
        <v>OROBERLÍN S.A.S.</v>
      </c>
      <c r="O2518" s="4">
        <f>+VLOOKUP($A2518,DATOS_CAPACITACIONES!A:N,11)</f>
        <v>9</v>
      </c>
      <c r="P2518" s="4">
        <f>+VLOOKUP($A2518,DATOS_CAPACITACIONES!A:L,12)</f>
        <v>9</v>
      </c>
      <c r="Q2518" s="3">
        <f t="shared" si="39"/>
        <v>1</v>
      </c>
    </row>
    <row r="2519" spans="1:17" ht="34.5" customHeight="1" x14ac:dyDescent="0.25">
      <c r="A2519" s="29">
        <v>155</v>
      </c>
      <c r="B2519" s="4" t="str">
        <f>+VLOOKUP($A2519,DATOS_CAPACITACIONES!A:B,2,0)</f>
        <v>Cosecha</v>
      </c>
      <c r="C2519" s="4" t="str">
        <f>+VLOOKUP($A2519,DATOS_CAPACITACIONES!A:C,3,0)</f>
        <v>Reinduccion de procedimiento de corte de racimo</v>
      </c>
      <c r="D2519" s="4">
        <f>+VLOOKUP($A2519,DATOS_CAPACITACIONES!A:D,4,0)</f>
        <v>0</v>
      </c>
      <c r="E2519" s="4" t="str">
        <f>+VLOOKUP($A2519,DATOS_CAPACITACIONES!A:E,5,0)</f>
        <v>Gedman Hernandez</v>
      </c>
      <c r="F2519" s="4" t="str">
        <f>+VLOOKUP($A2519,DATOS_CAPACITACIONES!A:F,6,0)</f>
        <v>Gedman Hernandez</v>
      </c>
      <c r="G2519" s="4" t="str">
        <f>+VLOOKUP($A2519,DATOS_CAPACITACIONES!A:G,7,0)</f>
        <v>Finca El Pilar</v>
      </c>
      <c r="H2519" s="5">
        <f>+VLOOKUP($A2519,DATOS_CAPACITACIONES!A:H,8,0)</f>
        <v>44537</v>
      </c>
      <c r="I2519" s="4">
        <f>+VLOOKUP($A2519,DATOS_CAPACITACIONES!A:I,9,0)</f>
        <v>60</v>
      </c>
      <c r="J2519" s="29">
        <v>7837811</v>
      </c>
      <c r="K2519" s="4" t="str">
        <f>+VLOOKUP($J2519,DATOS_PERSONAL!B:C,2,0)</f>
        <v>N/A</v>
      </c>
      <c r="L2519" s="4" t="str">
        <f>+VLOOKUP($J2519,DATOS_PERSONAL!B:D,3,0)</f>
        <v xml:space="preserve">ESTEBAN </v>
      </c>
      <c r="M2519" s="4" t="str">
        <f>+VLOOKUP($J2519,DATOS_PERSONAL!B:E,4,0)</f>
        <v>LOPEZ</v>
      </c>
      <c r="N2519" s="4" t="str">
        <f>+VLOOKUP($J2519,DATOS_PERSONAL!B:F,5,0)</f>
        <v>OROBERLÍN S.A.S.</v>
      </c>
      <c r="O2519" s="4">
        <f>+VLOOKUP($A2519,DATOS_CAPACITACIONES!A:N,11)</f>
        <v>9</v>
      </c>
      <c r="P2519" s="4">
        <f>+VLOOKUP($A2519,DATOS_CAPACITACIONES!A:L,12)</f>
        <v>9</v>
      </c>
      <c r="Q2519" s="3">
        <f t="shared" si="39"/>
        <v>1</v>
      </c>
    </row>
    <row r="2520" spans="1:17" ht="34.5" customHeight="1" x14ac:dyDescent="0.25">
      <c r="A2520" s="29">
        <v>155</v>
      </c>
      <c r="B2520" s="4" t="str">
        <f>+VLOOKUP($A2520,DATOS_CAPACITACIONES!A:B,2,0)</f>
        <v>Cosecha</v>
      </c>
      <c r="C2520" s="4" t="str">
        <f>+VLOOKUP($A2520,DATOS_CAPACITACIONES!A:C,3,0)</f>
        <v>Reinduccion de procedimiento de corte de racimo</v>
      </c>
      <c r="D2520" s="4">
        <f>+VLOOKUP($A2520,DATOS_CAPACITACIONES!A:D,4,0)</f>
        <v>0</v>
      </c>
      <c r="E2520" s="4" t="str">
        <f>+VLOOKUP($A2520,DATOS_CAPACITACIONES!A:E,5,0)</f>
        <v>Gedman Hernandez</v>
      </c>
      <c r="F2520" s="4" t="str">
        <f>+VLOOKUP($A2520,DATOS_CAPACITACIONES!A:F,6,0)</f>
        <v>Gedman Hernandez</v>
      </c>
      <c r="G2520" s="4" t="str">
        <f>+VLOOKUP($A2520,DATOS_CAPACITACIONES!A:G,7,0)</f>
        <v>Finca El Pilar</v>
      </c>
      <c r="H2520" s="5">
        <f>+VLOOKUP($A2520,DATOS_CAPACITACIONES!A:H,8,0)</f>
        <v>44537</v>
      </c>
      <c r="I2520" s="4">
        <f>+VLOOKUP($A2520,DATOS_CAPACITACIONES!A:I,9,0)</f>
        <v>60</v>
      </c>
      <c r="J2520" s="29">
        <v>1053586878</v>
      </c>
      <c r="K2520" s="4" t="str">
        <f>+VLOOKUP($J2520,DATOS_PERSONAL!B:C,2,0)</f>
        <v>N/A</v>
      </c>
      <c r="L2520" s="4" t="str">
        <f>+VLOOKUP($J2520,DATOS_PERSONAL!B:D,3,0)</f>
        <v>ALBEIRO</v>
      </c>
      <c r="M2520" s="4" t="str">
        <f>+VLOOKUP($J2520,DATOS_PERSONAL!B:E,4,0)</f>
        <v>ROCHA</v>
      </c>
      <c r="N2520" s="4" t="str">
        <f>+VLOOKUP($J2520,DATOS_PERSONAL!B:F,5,0)</f>
        <v>OROBERLÍN S.A.S.</v>
      </c>
      <c r="O2520" s="4">
        <f>+VLOOKUP($A2520,DATOS_CAPACITACIONES!A:N,11)</f>
        <v>9</v>
      </c>
      <c r="P2520" s="4">
        <f>+VLOOKUP($A2520,DATOS_CAPACITACIONES!A:L,12)</f>
        <v>9</v>
      </c>
      <c r="Q2520" s="3">
        <f t="shared" si="39"/>
        <v>1</v>
      </c>
    </row>
    <row r="2521" spans="1:17" ht="34.5" customHeight="1" x14ac:dyDescent="0.25">
      <c r="A2521" s="29">
        <v>155</v>
      </c>
      <c r="B2521" s="4" t="str">
        <f>+VLOOKUP($A2521,DATOS_CAPACITACIONES!A:B,2,0)</f>
        <v>Cosecha</v>
      </c>
      <c r="C2521" s="4" t="str">
        <f>+VLOOKUP($A2521,DATOS_CAPACITACIONES!A:C,3,0)</f>
        <v>Reinduccion de procedimiento de corte de racimo</v>
      </c>
      <c r="D2521" s="4">
        <f>+VLOOKUP($A2521,DATOS_CAPACITACIONES!A:D,4,0)</f>
        <v>0</v>
      </c>
      <c r="E2521" s="4" t="str">
        <f>+VLOOKUP($A2521,DATOS_CAPACITACIONES!A:E,5,0)</f>
        <v>Gedman Hernandez</v>
      </c>
      <c r="F2521" s="4" t="str">
        <f>+VLOOKUP($A2521,DATOS_CAPACITACIONES!A:F,6,0)</f>
        <v>Gedman Hernandez</v>
      </c>
      <c r="G2521" s="4" t="str">
        <f>+VLOOKUP($A2521,DATOS_CAPACITACIONES!A:G,7,0)</f>
        <v>Finca El Pilar</v>
      </c>
      <c r="H2521" s="5">
        <f>+VLOOKUP($A2521,DATOS_CAPACITACIONES!A:H,8,0)</f>
        <v>44537</v>
      </c>
      <c r="I2521" s="4">
        <f>+VLOOKUP($A2521,DATOS_CAPACITACIONES!A:I,9,0)</f>
        <v>60</v>
      </c>
      <c r="J2521" s="29">
        <v>19602072</v>
      </c>
      <c r="K2521" s="4" t="str">
        <f>+VLOOKUP($J2521,DATOS_PERSONAL!B:C,2,0)</f>
        <v>N/A</v>
      </c>
      <c r="L2521" s="4" t="str">
        <f>+VLOOKUP($J2521,DATOS_PERSONAL!B:D,3,0)</f>
        <v xml:space="preserve">WILFREDO </v>
      </c>
      <c r="M2521" s="4" t="str">
        <f>+VLOOKUP($J2521,DATOS_PERSONAL!B:E,4,0)</f>
        <v>PEREZ</v>
      </c>
      <c r="N2521" s="4" t="str">
        <f>+VLOOKUP($J2521,DATOS_PERSONAL!B:F,5,0)</f>
        <v>OROBERLÍN S.A.S.</v>
      </c>
      <c r="O2521" s="4">
        <f>+VLOOKUP($A2521,DATOS_CAPACITACIONES!A:N,11)</f>
        <v>9</v>
      </c>
      <c r="P2521" s="4">
        <f>+VLOOKUP($A2521,DATOS_CAPACITACIONES!A:L,12)</f>
        <v>9</v>
      </c>
      <c r="Q2521" s="3">
        <f t="shared" si="39"/>
        <v>1</v>
      </c>
    </row>
    <row r="2522" spans="1:17" ht="34.5" customHeight="1" x14ac:dyDescent="0.25">
      <c r="A2522" s="29">
        <v>155</v>
      </c>
      <c r="B2522" s="4" t="str">
        <f>+VLOOKUP($A2522,DATOS_CAPACITACIONES!A:B,2,0)</f>
        <v>Cosecha</v>
      </c>
      <c r="C2522" s="4" t="str">
        <f>+VLOOKUP($A2522,DATOS_CAPACITACIONES!A:C,3,0)</f>
        <v>Reinduccion de procedimiento de corte de racimo</v>
      </c>
      <c r="D2522" s="4">
        <f>+VLOOKUP($A2522,DATOS_CAPACITACIONES!A:D,4,0)</f>
        <v>0</v>
      </c>
      <c r="E2522" s="4" t="str">
        <f>+VLOOKUP($A2522,DATOS_CAPACITACIONES!A:E,5,0)</f>
        <v>Gedman Hernandez</v>
      </c>
      <c r="F2522" s="4" t="str">
        <f>+VLOOKUP($A2522,DATOS_CAPACITACIONES!A:F,6,0)</f>
        <v>Gedman Hernandez</v>
      </c>
      <c r="G2522" s="4" t="str">
        <f>+VLOOKUP($A2522,DATOS_CAPACITACIONES!A:G,7,0)</f>
        <v>Finca El Pilar</v>
      </c>
      <c r="H2522" s="5">
        <f>+VLOOKUP($A2522,DATOS_CAPACITACIONES!A:H,8,0)</f>
        <v>44537</v>
      </c>
      <c r="I2522" s="4">
        <f>+VLOOKUP($A2522,DATOS_CAPACITACIONES!A:I,9,0)</f>
        <v>60</v>
      </c>
      <c r="J2522" s="29">
        <v>77103898</v>
      </c>
      <c r="K2522" s="4">
        <f>+VLOOKUP($J2522,DATOS_PERSONAL!B:C,2,0)</f>
        <v>1347</v>
      </c>
      <c r="L2522" s="4" t="str">
        <f>+VLOOKUP($J2522,DATOS_PERSONAL!B:D,3,0)</f>
        <v xml:space="preserve"> JHANDY EMIRO</v>
      </c>
      <c r="M2522" s="4" t="str">
        <f>+VLOOKUP($J2522,DATOS_PERSONAL!B:E,4,0)</f>
        <v>MARTINEZ OSPINO</v>
      </c>
      <c r="N2522" s="4" t="str">
        <f>+VLOOKUP($J2522,DATOS_PERSONAL!B:F,5,0)</f>
        <v>OROBERLÍN S.A.S.</v>
      </c>
      <c r="O2522" s="4">
        <f>+VLOOKUP($A2522,DATOS_CAPACITACIONES!A:N,11)</f>
        <v>9</v>
      </c>
      <c r="P2522" s="4">
        <f>+VLOOKUP($A2522,DATOS_CAPACITACIONES!A:L,12)</f>
        <v>9</v>
      </c>
      <c r="Q2522" s="3">
        <f t="shared" si="39"/>
        <v>1</v>
      </c>
    </row>
    <row r="2523" spans="1:17" ht="34.5" customHeight="1" x14ac:dyDescent="0.25">
      <c r="A2523" s="29">
        <v>156</v>
      </c>
      <c r="B2523" s="4" t="str">
        <f>+VLOOKUP($A2523,DATOS_CAPACITACIONES!A:B,2,0)</f>
        <v>Cosecha</v>
      </c>
      <c r="C2523" s="4" t="str">
        <f>+VLOOKUP($A2523,DATOS_CAPACITACIONES!A:C,3,0)</f>
        <v>Induccion de procedimientos de poda y encalle</v>
      </c>
      <c r="D2523" s="4">
        <f>+VLOOKUP($A2523,DATOS_CAPACITACIONES!A:D,4,0)</f>
        <v>0</v>
      </c>
      <c r="E2523" s="4" t="str">
        <f>+VLOOKUP($A2523,DATOS_CAPACITACIONES!A:E,5,0)</f>
        <v>Gedman Hernandez</v>
      </c>
      <c r="F2523" s="4" t="str">
        <f>+VLOOKUP($A2523,DATOS_CAPACITACIONES!A:F,6,0)</f>
        <v>Gedman Hernandez</v>
      </c>
      <c r="G2523" s="4" t="str">
        <f>+VLOOKUP($A2523,DATOS_CAPACITACIONES!A:G,7,0)</f>
        <v>Finca El Pilar</v>
      </c>
      <c r="H2523" s="5">
        <f>+VLOOKUP($A2523,DATOS_CAPACITACIONES!A:H,8,0)</f>
        <v>44544</v>
      </c>
      <c r="I2523" s="4">
        <f>+VLOOKUP($A2523,DATOS_CAPACITACIONES!A:I,9,0)</f>
        <v>30</v>
      </c>
      <c r="J2523" s="29">
        <v>1123116129</v>
      </c>
      <c r="K2523" s="4">
        <f>+VLOOKUP($J2523,DATOS_PERSONAL!B:C,2,0)</f>
        <v>1090</v>
      </c>
      <c r="L2523" s="4" t="str">
        <f>+VLOOKUP($J2523,DATOS_PERSONAL!B:D,3,0)</f>
        <v>JUAN ESTEBAN</v>
      </c>
      <c r="M2523" s="4" t="str">
        <f>+VLOOKUP($J2523,DATOS_PERSONAL!B:E,4,0)</f>
        <v xml:space="preserve">ORTIZ </v>
      </c>
      <c r="N2523" s="4" t="str">
        <f>+VLOOKUP($J2523,DATOS_PERSONAL!B:F,5,0)</f>
        <v>OROBERLÍN S.A.S.</v>
      </c>
      <c r="O2523" s="4">
        <f>+VLOOKUP($A2523,DATOS_CAPACITACIONES!A:N,11)</f>
        <v>1</v>
      </c>
      <c r="P2523" s="4">
        <f>+VLOOKUP($A2523,DATOS_CAPACITACIONES!A:L,12)</f>
        <v>1</v>
      </c>
      <c r="Q2523" s="3">
        <f t="shared" si="39"/>
        <v>1</v>
      </c>
    </row>
  </sheetData>
  <sheetProtection algorithmName="SHA-512" hashValue="0DJL9czLMJt0q8xAps1jMyVVCIgr46nzFL8hx6L9sbBqC5UYODRfutNC+H9gcj5E9kHXqJ33sfB6z1b9MK7s3g==" saltValue="mViiFg1NUPCLeADW8GIVqg==" spinCount="100000" sheet="1" objects="1" scenarios="1"/>
  <autoFilter ref="A1:Q2279">
    <sortState ref="A2:Q2279">
      <sortCondition ref="A1:A2279"/>
    </sortState>
  </autoFilter>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7"/>
  <sheetViews>
    <sheetView topLeftCell="A151" zoomScale="60" zoomScaleNormal="60" workbookViewId="0">
      <selection activeCell="I157" sqref="I157"/>
    </sheetView>
  </sheetViews>
  <sheetFormatPr baseColWidth="10" defaultColWidth="11.42578125" defaultRowHeight="15" x14ac:dyDescent="0.25"/>
  <cols>
    <col min="1" max="1" width="19.7109375" style="78" customWidth="1"/>
    <col min="2" max="2" width="20" style="78" customWidth="1"/>
    <col min="3" max="3" width="37.42578125" style="78" customWidth="1"/>
    <col min="4" max="4" width="66.7109375" style="78" customWidth="1"/>
    <col min="5" max="5" width="25.42578125" style="78" customWidth="1"/>
    <col min="6" max="6" width="27.140625" style="78" customWidth="1"/>
    <col min="7" max="7" width="27.7109375" style="78" customWidth="1"/>
    <col min="8" max="8" width="18.140625" style="81" customWidth="1"/>
    <col min="9" max="9" width="17.85546875" style="78" customWidth="1"/>
    <col min="10" max="10" width="37.7109375" style="78" customWidth="1"/>
    <col min="11" max="11" width="21.7109375" style="78" customWidth="1"/>
    <col min="12" max="12" width="21.7109375" style="88" customWidth="1"/>
    <col min="13" max="13" width="18.7109375" style="89" customWidth="1"/>
    <col min="14" max="16384" width="11.42578125" style="79"/>
  </cols>
  <sheetData>
    <row r="1" spans="1:16" ht="31.5" customHeight="1" x14ac:dyDescent="0.25">
      <c r="A1" s="83" t="s">
        <v>246</v>
      </c>
      <c r="B1" s="83" t="s">
        <v>372</v>
      </c>
      <c r="C1" s="83" t="s">
        <v>239</v>
      </c>
      <c r="D1" s="83" t="s">
        <v>240</v>
      </c>
      <c r="E1" s="83" t="s">
        <v>241</v>
      </c>
      <c r="F1" s="83" t="s">
        <v>242</v>
      </c>
      <c r="G1" s="84" t="s">
        <v>243</v>
      </c>
      <c r="H1" s="85" t="s">
        <v>244</v>
      </c>
      <c r="I1" s="84" t="s">
        <v>247</v>
      </c>
      <c r="J1" s="84" t="s">
        <v>248</v>
      </c>
      <c r="K1" s="84" t="s">
        <v>249</v>
      </c>
      <c r="L1" s="84" t="s">
        <v>250</v>
      </c>
      <c r="M1" s="86" t="s">
        <v>245</v>
      </c>
    </row>
    <row r="2" spans="1:16" ht="90" x14ac:dyDescent="0.25">
      <c r="A2" s="78">
        <v>1</v>
      </c>
      <c r="B2" s="78" t="s">
        <v>258</v>
      </c>
      <c r="C2" s="80" t="s">
        <v>518</v>
      </c>
      <c r="D2" s="80" t="s">
        <v>434</v>
      </c>
      <c r="E2" s="78" t="s">
        <v>373</v>
      </c>
      <c r="F2" s="78" t="s">
        <v>374</v>
      </c>
      <c r="G2" s="78" t="s">
        <v>561</v>
      </c>
      <c r="H2" s="81">
        <v>44245</v>
      </c>
      <c r="I2" s="78">
        <v>60</v>
      </c>
      <c r="J2" s="95" t="s">
        <v>572</v>
      </c>
      <c r="K2" s="78">
        <v>19</v>
      </c>
      <c r="L2" s="88">
        <f>COUNTIF(REGISTRO_INDIVIDUAL!A:A,DATOS_CAPACITACIONES!A2)</f>
        <v>19</v>
      </c>
      <c r="M2" s="89">
        <f t="shared" ref="M2:M33" si="0">(L2/K2)</f>
        <v>1</v>
      </c>
    </row>
    <row r="3" spans="1:16" ht="45" x14ac:dyDescent="0.25">
      <c r="A3" s="78">
        <v>2</v>
      </c>
      <c r="B3" s="78" t="s">
        <v>258</v>
      </c>
      <c r="C3" s="80" t="s">
        <v>562</v>
      </c>
      <c r="D3" s="80" t="s">
        <v>503</v>
      </c>
      <c r="E3" s="78" t="s">
        <v>373</v>
      </c>
      <c r="F3" s="78" t="s">
        <v>374</v>
      </c>
      <c r="G3" s="78" t="s">
        <v>375</v>
      </c>
      <c r="H3" s="81">
        <v>44246</v>
      </c>
      <c r="I3" s="78">
        <v>60</v>
      </c>
      <c r="J3" s="82" t="s">
        <v>573</v>
      </c>
      <c r="K3" s="78">
        <v>1</v>
      </c>
      <c r="L3" s="88">
        <f>COUNTIF(REGISTRO_INDIVIDUAL!A:A,DATOS_CAPACITACIONES!A3)</f>
        <v>1</v>
      </c>
      <c r="M3" s="89">
        <f t="shared" si="0"/>
        <v>1</v>
      </c>
    </row>
    <row r="4" spans="1:16" ht="30" x14ac:dyDescent="0.25">
      <c r="A4" s="78">
        <v>3</v>
      </c>
      <c r="B4" s="78" t="s">
        <v>511</v>
      </c>
      <c r="C4" s="80" t="s">
        <v>526</v>
      </c>
      <c r="D4" s="80" t="s">
        <v>516</v>
      </c>
      <c r="E4" s="78" t="s">
        <v>512</v>
      </c>
      <c r="F4" s="78" t="s">
        <v>512</v>
      </c>
      <c r="G4" s="78" t="s">
        <v>375</v>
      </c>
      <c r="H4" s="81">
        <v>44293</v>
      </c>
      <c r="I4" s="78">
        <v>60</v>
      </c>
      <c r="J4" s="82" t="s">
        <v>574</v>
      </c>
      <c r="K4" s="78">
        <v>1</v>
      </c>
      <c r="L4" s="88">
        <f>COUNTIF(REGISTRO_INDIVIDUAL!A:A,DATOS_CAPACITACIONES!A4)</f>
        <v>1</v>
      </c>
      <c r="M4" s="89">
        <f t="shared" si="0"/>
        <v>1</v>
      </c>
    </row>
    <row r="5" spans="1:16" ht="30" x14ac:dyDescent="0.25">
      <c r="A5" s="78">
        <v>4</v>
      </c>
      <c r="B5" s="78" t="s">
        <v>259</v>
      </c>
      <c r="C5" s="80" t="s">
        <v>519</v>
      </c>
      <c r="D5" s="80" t="s">
        <v>541</v>
      </c>
      <c r="E5" s="78" t="s">
        <v>446</v>
      </c>
      <c r="F5" s="78" t="s">
        <v>446</v>
      </c>
      <c r="G5" s="78" t="s">
        <v>375</v>
      </c>
      <c r="H5" s="81">
        <v>44308</v>
      </c>
      <c r="I5" s="78">
        <v>60</v>
      </c>
      <c r="J5" s="82" t="s">
        <v>575</v>
      </c>
      <c r="K5" s="78">
        <v>38</v>
      </c>
      <c r="L5" s="88">
        <f>COUNTIF(REGISTRO_INDIVIDUAL!A:A,DATOS_CAPACITACIONES!A5)</f>
        <v>38</v>
      </c>
      <c r="M5" s="89">
        <f t="shared" si="0"/>
        <v>1</v>
      </c>
    </row>
    <row r="6" spans="1:16" ht="30" x14ac:dyDescent="0.25">
      <c r="A6" s="78">
        <v>5</v>
      </c>
      <c r="B6" s="78" t="s">
        <v>259</v>
      </c>
      <c r="C6" s="80" t="s">
        <v>519</v>
      </c>
      <c r="D6" s="80" t="s">
        <v>541</v>
      </c>
      <c r="E6" s="78" t="s">
        <v>446</v>
      </c>
      <c r="F6" s="78" t="s">
        <v>446</v>
      </c>
      <c r="G6" s="78" t="s">
        <v>375</v>
      </c>
      <c r="H6" s="81">
        <v>44309</v>
      </c>
      <c r="I6" s="78">
        <v>60</v>
      </c>
      <c r="J6" s="82" t="s">
        <v>576</v>
      </c>
      <c r="K6" s="78">
        <v>83</v>
      </c>
      <c r="L6" s="88">
        <f>COUNTIF(REGISTRO_INDIVIDUAL!A:A,DATOS_CAPACITACIONES!A6)</f>
        <v>83</v>
      </c>
      <c r="M6" s="89">
        <f t="shared" si="0"/>
        <v>1</v>
      </c>
      <c r="P6" s="79" t="s">
        <v>282</v>
      </c>
    </row>
    <row r="7" spans="1:16" ht="30" x14ac:dyDescent="0.25">
      <c r="A7" s="78">
        <v>6</v>
      </c>
      <c r="B7" s="78" t="s">
        <v>259</v>
      </c>
      <c r="C7" s="80" t="s">
        <v>520</v>
      </c>
      <c r="D7" s="80" t="s">
        <v>509</v>
      </c>
      <c r="E7" s="78" t="s">
        <v>446</v>
      </c>
      <c r="F7" s="78" t="s">
        <v>446</v>
      </c>
      <c r="G7" s="78" t="s">
        <v>375</v>
      </c>
      <c r="H7" s="81">
        <v>44312</v>
      </c>
      <c r="I7" s="78">
        <v>60</v>
      </c>
      <c r="J7" s="82" t="s">
        <v>577</v>
      </c>
      <c r="K7" s="78">
        <v>62</v>
      </c>
      <c r="L7" s="88">
        <f>COUNTIF(REGISTRO_INDIVIDUAL!A:A,DATOS_CAPACITACIONES!A7)</f>
        <v>62</v>
      </c>
      <c r="M7" s="89">
        <f t="shared" si="0"/>
        <v>1</v>
      </c>
      <c r="P7" s="79" t="s">
        <v>282</v>
      </c>
    </row>
    <row r="8" spans="1:16" ht="45" x14ac:dyDescent="0.25">
      <c r="A8" s="78">
        <v>7</v>
      </c>
      <c r="B8" s="78" t="s">
        <v>258</v>
      </c>
      <c r="C8" s="80" t="s">
        <v>563</v>
      </c>
      <c r="D8" s="80" t="s">
        <v>565</v>
      </c>
      <c r="E8" s="78" t="s">
        <v>373</v>
      </c>
      <c r="F8" s="78" t="s">
        <v>374</v>
      </c>
      <c r="G8" s="78" t="s">
        <v>375</v>
      </c>
      <c r="H8" s="81">
        <v>44313</v>
      </c>
      <c r="I8" s="78">
        <v>60</v>
      </c>
      <c r="J8" s="82" t="s">
        <v>578</v>
      </c>
      <c r="K8" s="78">
        <v>21</v>
      </c>
      <c r="L8" s="88">
        <f>COUNTIF(REGISTRO_INDIVIDUAL!A:A,DATOS_CAPACITACIONES!A8)</f>
        <v>21</v>
      </c>
      <c r="M8" s="89">
        <f t="shared" si="0"/>
        <v>1</v>
      </c>
    </row>
    <row r="9" spans="1:16" ht="45" x14ac:dyDescent="0.25">
      <c r="A9" s="78">
        <v>8</v>
      </c>
      <c r="B9" s="78" t="s">
        <v>258</v>
      </c>
      <c r="C9" s="80" t="s">
        <v>564</v>
      </c>
      <c r="D9" s="80" t="s">
        <v>527</v>
      </c>
      <c r="E9" s="78" t="s">
        <v>373</v>
      </c>
      <c r="F9" s="78" t="s">
        <v>374</v>
      </c>
      <c r="G9" s="78" t="s">
        <v>375</v>
      </c>
      <c r="H9" s="81">
        <v>44313</v>
      </c>
      <c r="I9" s="78">
        <v>60</v>
      </c>
      <c r="J9" s="82" t="s">
        <v>579</v>
      </c>
      <c r="K9" s="78">
        <v>21</v>
      </c>
      <c r="L9" s="88">
        <f>COUNTIF(REGISTRO_INDIVIDUAL!A:A,DATOS_CAPACITACIONES!A9)</f>
        <v>21</v>
      </c>
      <c r="M9" s="89">
        <f t="shared" si="0"/>
        <v>1</v>
      </c>
    </row>
    <row r="10" spans="1:16" ht="46.5" customHeight="1" x14ac:dyDescent="0.25">
      <c r="A10" s="78">
        <v>9</v>
      </c>
      <c r="B10" s="78" t="s">
        <v>259</v>
      </c>
      <c r="C10" s="80" t="s">
        <v>447</v>
      </c>
      <c r="D10" s="80" t="s">
        <v>542</v>
      </c>
      <c r="E10" s="78" t="s">
        <v>446</v>
      </c>
      <c r="F10" s="78" t="s">
        <v>446</v>
      </c>
      <c r="G10" s="78" t="s">
        <v>375</v>
      </c>
      <c r="H10" s="81">
        <v>44321</v>
      </c>
      <c r="I10" s="78">
        <v>60</v>
      </c>
      <c r="J10" s="82" t="s">
        <v>580</v>
      </c>
      <c r="K10" s="78">
        <v>20</v>
      </c>
      <c r="L10" s="88">
        <f>COUNTIF(REGISTRO_INDIVIDUAL!A:A,DATOS_CAPACITACIONES!A10)</f>
        <v>20</v>
      </c>
      <c r="M10" s="89">
        <f t="shared" si="0"/>
        <v>1</v>
      </c>
    </row>
    <row r="11" spans="1:16" ht="30" x14ac:dyDescent="0.25">
      <c r="A11" s="78">
        <v>10</v>
      </c>
      <c r="B11" s="78" t="s">
        <v>259</v>
      </c>
      <c r="C11" s="80" t="s">
        <v>521</v>
      </c>
      <c r="D11" s="80" t="s">
        <v>543</v>
      </c>
      <c r="E11" s="78" t="s">
        <v>446</v>
      </c>
      <c r="F11" s="78" t="s">
        <v>446</v>
      </c>
      <c r="G11" s="78" t="s">
        <v>375</v>
      </c>
      <c r="H11" s="81">
        <v>44323</v>
      </c>
      <c r="I11" s="78">
        <v>60</v>
      </c>
      <c r="J11" s="82" t="s">
        <v>581</v>
      </c>
      <c r="K11" s="78">
        <v>81</v>
      </c>
      <c r="L11" s="88">
        <f>COUNTIF(REGISTRO_INDIVIDUAL!A:A,DATOS_CAPACITACIONES!A11)</f>
        <v>81</v>
      </c>
      <c r="M11" s="89">
        <f t="shared" si="0"/>
        <v>1</v>
      </c>
    </row>
    <row r="12" spans="1:16" ht="60" x14ac:dyDescent="0.25">
      <c r="A12" s="78">
        <v>11</v>
      </c>
      <c r="B12" s="78" t="s">
        <v>258</v>
      </c>
      <c r="C12" s="80" t="s">
        <v>432</v>
      </c>
      <c r="D12" s="80" t="s">
        <v>436</v>
      </c>
      <c r="E12" s="78" t="s">
        <v>373</v>
      </c>
      <c r="F12" s="78" t="s">
        <v>374</v>
      </c>
      <c r="G12" s="78" t="s">
        <v>375</v>
      </c>
      <c r="H12" s="81">
        <v>44326</v>
      </c>
      <c r="I12" s="78">
        <v>240</v>
      </c>
      <c r="J12" s="82" t="s">
        <v>582</v>
      </c>
      <c r="K12" s="78">
        <v>40</v>
      </c>
      <c r="L12" s="88">
        <f>COUNTIF(REGISTRO_INDIVIDUAL!A:A,DATOS_CAPACITACIONES!A12)</f>
        <v>40</v>
      </c>
      <c r="M12" s="89">
        <f t="shared" si="0"/>
        <v>1</v>
      </c>
    </row>
    <row r="13" spans="1:16" ht="30" x14ac:dyDescent="0.25">
      <c r="A13" s="78">
        <v>12</v>
      </c>
      <c r="B13" s="78" t="s">
        <v>511</v>
      </c>
      <c r="C13" s="80" t="s">
        <v>513</v>
      </c>
      <c r="D13" s="80" t="s">
        <v>531</v>
      </c>
      <c r="E13" s="78" t="s">
        <v>514</v>
      </c>
      <c r="F13" s="78" t="s">
        <v>512</v>
      </c>
      <c r="G13" s="78" t="s">
        <v>379</v>
      </c>
      <c r="H13" s="81">
        <v>44326</v>
      </c>
      <c r="I13" s="78">
        <v>480</v>
      </c>
      <c r="J13" s="82" t="s">
        <v>583</v>
      </c>
      <c r="K13" s="78">
        <v>44</v>
      </c>
      <c r="L13" s="88">
        <f>COUNTIF(REGISTRO_INDIVIDUAL!A:A,DATOS_CAPACITACIONES!A14)</f>
        <v>44</v>
      </c>
      <c r="M13" s="89">
        <f t="shared" si="0"/>
        <v>1</v>
      </c>
    </row>
    <row r="14" spans="1:16" ht="30" x14ac:dyDescent="0.25">
      <c r="A14" s="78">
        <v>13</v>
      </c>
      <c r="B14" s="78" t="s">
        <v>259</v>
      </c>
      <c r="C14" s="80" t="s">
        <v>522</v>
      </c>
      <c r="D14" s="80" t="s">
        <v>544</v>
      </c>
      <c r="E14" s="78" t="s">
        <v>446</v>
      </c>
      <c r="F14" s="78" t="s">
        <v>446</v>
      </c>
      <c r="G14" s="78" t="s">
        <v>375</v>
      </c>
      <c r="H14" s="81">
        <v>44326</v>
      </c>
      <c r="I14" s="78">
        <v>240</v>
      </c>
      <c r="J14" s="82" t="s">
        <v>584</v>
      </c>
      <c r="K14" s="78">
        <v>17</v>
      </c>
      <c r="L14" s="88">
        <f>COUNTIF(REGISTRO_INDIVIDUAL!A:A,DATOS_CAPACITACIONES!A13)</f>
        <v>17</v>
      </c>
      <c r="M14" s="89">
        <f t="shared" si="0"/>
        <v>1</v>
      </c>
    </row>
    <row r="15" spans="1:16" ht="30" x14ac:dyDescent="0.25">
      <c r="A15" s="78">
        <v>14</v>
      </c>
      <c r="B15" s="78" t="s">
        <v>259</v>
      </c>
      <c r="C15" s="80" t="s">
        <v>448</v>
      </c>
      <c r="D15" s="80" t="s">
        <v>545</v>
      </c>
      <c r="E15" s="78" t="s">
        <v>446</v>
      </c>
      <c r="F15" s="78" t="s">
        <v>446</v>
      </c>
      <c r="G15" s="78" t="s">
        <v>375</v>
      </c>
      <c r="H15" s="81">
        <v>44331</v>
      </c>
      <c r="I15" s="78">
        <v>60</v>
      </c>
      <c r="J15" s="82" t="s">
        <v>585</v>
      </c>
      <c r="K15" s="78">
        <v>26</v>
      </c>
      <c r="L15" s="88">
        <f>COUNTIF(REGISTRO_INDIVIDUAL!A:A,DATOS_CAPACITACIONES!A15)</f>
        <v>26</v>
      </c>
      <c r="M15" s="89">
        <f t="shared" si="0"/>
        <v>1</v>
      </c>
    </row>
    <row r="16" spans="1:16" ht="30" x14ac:dyDescent="0.25">
      <c r="A16" s="78">
        <v>15</v>
      </c>
      <c r="B16" s="78" t="s">
        <v>555</v>
      </c>
      <c r="C16" s="80" t="s">
        <v>504</v>
      </c>
      <c r="D16" s="80" t="s">
        <v>538</v>
      </c>
      <c r="E16" s="78" t="s">
        <v>505</v>
      </c>
      <c r="F16" s="78" t="s">
        <v>517</v>
      </c>
      <c r="G16" s="78" t="s">
        <v>375</v>
      </c>
      <c r="H16" s="81">
        <v>44335</v>
      </c>
      <c r="I16" s="78">
        <v>120</v>
      </c>
      <c r="J16" s="82" t="s">
        <v>586</v>
      </c>
      <c r="K16" s="78">
        <v>11</v>
      </c>
      <c r="L16" s="88">
        <f>COUNTIF(REGISTRO_INDIVIDUAL!A:A,DATOS_CAPACITACIONES!A16)</f>
        <v>11</v>
      </c>
      <c r="M16" s="89">
        <f t="shared" si="0"/>
        <v>1</v>
      </c>
    </row>
    <row r="17" spans="1:13" ht="30" x14ac:dyDescent="0.25">
      <c r="A17" s="78">
        <v>16</v>
      </c>
      <c r="B17" s="78" t="s">
        <v>258</v>
      </c>
      <c r="C17" s="80" t="s">
        <v>506</v>
      </c>
      <c r="D17" s="80" t="s">
        <v>539</v>
      </c>
      <c r="E17" s="78" t="s">
        <v>560</v>
      </c>
      <c r="F17" s="78" t="s">
        <v>373</v>
      </c>
      <c r="G17" s="78" t="s">
        <v>375</v>
      </c>
      <c r="H17" s="81">
        <v>44340</v>
      </c>
      <c r="I17" s="78">
        <v>120</v>
      </c>
      <c r="J17" s="82" t="s">
        <v>587</v>
      </c>
      <c r="K17" s="78">
        <v>3</v>
      </c>
      <c r="L17" s="88">
        <f>COUNTIF(REGISTRO_INDIVIDUAL!A:A,DATOS_CAPACITACIONES!A17)</f>
        <v>3</v>
      </c>
      <c r="M17" s="89">
        <f t="shared" si="0"/>
        <v>1</v>
      </c>
    </row>
    <row r="18" spans="1:13" ht="45" x14ac:dyDescent="0.25">
      <c r="A18" s="78">
        <v>17</v>
      </c>
      <c r="B18" s="78" t="s">
        <v>258</v>
      </c>
      <c r="C18" s="80" t="s">
        <v>431</v>
      </c>
      <c r="D18" s="80" t="s">
        <v>503</v>
      </c>
      <c r="E18" s="78" t="s">
        <v>373</v>
      </c>
      <c r="F18" s="78" t="s">
        <v>374</v>
      </c>
      <c r="G18" s="78" t="s">
        <v>375</v>
      </c>
      <c r="H18" s="81">
        <v>44343</v>
      </c>
      <c r="I18" s="78">
        <v>120</v>
      </c>
      <c r="J18" s="82" t="s">
        <v>588</v>
      </c>
      <c r="K18" s="78">
        <v>20</v>
      </c>
      <c r="L18" s="88">
        <f>COUNTIF(REGISTRO_INDIVIDUAL!A:A,DATOS_CAPACITACIONES!A18)</f>
        <v>20</v>
      </c>
      <c r="M18" s="89">
        <f t="shared" si="0"/>
        <v>1</v>
      </c>
    </row>
    <row r="19" spans="1:13" ht="60" x14ac:dyDescent="0.25">
      <c r="A19" s="78">
        <v>18</v>
      </c>
      <c r="B19" s="78" t="s">
        <v>258</v>
      </c>
      <c r="C19" s="80" t="s">
        <v>432</v>
      </c>
      <c r="D19" s="78" t="s">
        <v>436</v>
      </c>
      <c r="E19" s="78" t="s">
        <v>373</v>
      </c>
      <c r="F19" s="78" t="s">
        <v>374</v>
      </c>
      <c r="G19" s="78" t="s">
        <v>375</v>
      </c>
      <c r="H19" s="81">
        <v>44343</v>
      </c>
      <c r="I19" s="78">
        <v>120</v>
      </c>
      <c r="J19" s="82" t="s">
        <v>589</v>
      </c>
      <c r="K19" s="78">
        <v>23</v>
      </c>
      <c r="L19" s="88">
        <f>COUNTIF(REGISTRO_INDIVIDUAL!A:A,DATOS_CAPACITACIONES!A19)</f>
        <v>23</v>
      </c>
      <c r="M19" s="89">
        <f t="shared" si="0"/>
        <v>1</v>
      </c>
    </row>
    <row r="20" spans="1:13" ht="30" x14ac:dyDescent="0.25">
      <c r="A20" s="78">
        <v>19</v>
      </c>
      <c r="B20" s="78" t="s">
        <v>259</v>
      </c>
      <c r="C20" s="80" t="s">
        <v>449</v>
      </c>
      <c r="D20" s="80" t="s">
        <v>546</v>
      </c>
      <c r="E20" s="78" t="s">
        <v>446</v>
      </c>
      <c r="F20" s="78" t="s">
        <v>446</v>
      </c>
      <c r="G20" s="78" t="s">
        <v>375</v>
      </c>
      <c r="H20" s="81">
        <v>44343</v>
      </c>
      <c r="I20" s="78">
        <v>60</v>
      </c>
      <c r="J20" s="82" t="s">
        <v>590</v>
      </c>
      <c r="K20" s="78">
        <v>11</v>
      </c>
      <c r="L20" s="88">
        <f>COUNTIF(REGISTRO_INDIVIDUAL!A:A,DATOS_CAPACITACIONES!A20)</f>
        <v>11</v>
      </c>
      <c r="M20" s="89">
        <f t="shared" si="0"/>
        <v>1</v>
      </c>
    </row>
    <row r="21" spans="1:13" ht="30" x14ac:dyDescent="0.25">
      <c r="A21" s="78">
        <v>20</v>
      </c>
      <c r="B21" s="78" t="s">
        <v>259</v>
      </c>
      <c r="C21" s="80" t="s">
        <v>450</v>
      </c>
      <c r="D21" s="80" t="s">
        <v>547</v>
      </c>
      <c r="E21" s="78" t="s">
        <v>446</v>
      </c>
      <c r="F21" s="78" t="s">
        <v>446</v>
      </c>
      <c r="G21" s="78" t="s">
        <v>375</v>
      </c>
      <c r="H21" s="81">
        <v>44347</v>
      </c>
      <c r="I21" s="78">
        <v>60</v>
      </c>
      <c r="J21" s="82" t="s">
        <v>591</v>
      </c>
      <c r="K21" s="78">
        <v>1</v>
      </c>
      <c r="L21" s="88">
        <f>COUNTIF(REGISTRO_INDIVIDUAL!A:A,DATOS_CAPACITACIONES!A21)</f>
        <v>1</v>
      </c>
      <c r="M21" s="89">
        <f t="shared" si="0"/>
        <v>1</v>
      </c>
    </row>
    <row r="22" spans="1:13" ht="30" x14ac:dyDescent="0.25">
      <c r="A22" s="78">
        <v>21</v>
      </c>
      <c r="B22" s="78" t="s">
        <v>553</v>
      </c>
      <c r="C22" s="80" t="s">
        <v>507</v>
      </c>
      <c r="D22" s="78" t="s">
        <v>554</v>
      </c>
      <c r="E22" s="78" t="s">
        <v>551</v>
      </c>
      <c r="F22" s="78" t="s">
        <v>552</v>
      </c>
      <c r="G22" s="78" t="s">
        <v>375</v>
      </c>
      <c r="H22" s="81">
        <v>44351</v>
      </c>
      <c r="I22" s="78">
        <v>60</v>
      </c>
      <c r="J22" s="82" t="s">
        <v>592</v>
      </c>
      <c r="K22" s="78">
        <v>13</v>
      </c>
      <c r="L22" s="88">
        <f>COUNTIF(REGISTRO_INDIVIDUAL!A:A,DATOS_CAPACITACIONES!A22)</f>
        <v>13</v>
      </c>
      <c r="M22" s="89">
        <f t="shared" si="0"/>
        <v>1</v>
      </c>
    </row>
    <row r="23" spans="1:13" ht="30" x14ac:dyDescent="0.25">
      <c r="A23" s="78">
        <v>22</v>
      </c>
      <c r="B23" s="78" t="s">
        <v>259</v>
      </c>
      <c r="C23" s="80" t="s">
        <v>450</v>
      </c>
      <c r="D23" s="80" t="s">
        <v>547</v>
      </c>
      <c r="E23" s="78" t="s">
        <v>451</v>
      </c>
      <c r="F23" s="78" t="s">
        <v>446</v>
      </c>
      <c r="G23" s="78" t="s">
        <v>375</v>
      </c>
      <c r="H23" s="81">
        <v>44359</v>
      </c>
      <c r="I23" s="78">
        <v>60</v>
      </c>
      <c r="J23" s="82" t="s">
        <v>593</v>
      </c>
      <c r="K23" s="78">
        <v>1</v>
      </c>
      <c r="L23" s="88">
        <f>COUNTIF(REGISTRO_INDIVIDUAL!A:A,DATOS_CAPACITACIONES!A23)</f>
        <v>1</v>
      </c>
      <c r="M23" s="89">
        <f t="shared" si="0"/>
        <v>1</v>
      </c>
    </row>
    <row r="24" spans="1:13" ht="30" x14ac:dyDescent="0.25">
      <c r="A24" s="78">
        <v>23</v>
      </c>
      <c r="B24" s="78" t="s">
        <v>259</v>
      </c>
      <c r="C24" s="80" t="s">
        <v>452</v>
      </c>
      <c r="D24" s="80" t="s">
        <v>548</v>
      </c>
      <c r="E24" s="78" t="s">
        <v>446</v>
      </c>
      <c r="F24" s="78" t="s">
        <v>446</v>
      </c>
      <c r="G24" s="78" t="s">
        <v>375</v>
      </c>
      <c r="H24" s="81">
        <v>44363</v>
      </c>
      <c r="I24" s="78">
        <v>60</v>
      </c>
      <c r="J24" s="82" t="s">
        <v>594</v>
      </c>
      <c r="K24" s="78">
        <v>58</v>
      </c>
      <c r="L24" s="88">
        <f>COUNTIF(REGISTRO_INDIVIDUAL!A:A,DATOS_CAPACITACIONES!A24)</f>
        <v>58</v>
      </c>
      <c r="M24" s="89">
        <f t="shared" si="0"/>
        <v>1</v>
      </c>
    </row>
    <row r="25" spans="1:13" ht="90" x14ac:dyDescent="0.25">
      <c r="A25" s="78">
        <v>24</v>
      </c>
      <c r="B25" s="78" t="s">
        <v>258</v>
      </c>
      <c r="C25" s="80" t="s">
        <v>570</v>
      </c>
      <c r="D25" s="78" t="s">
        <v>437</v>
      </c>
      <c r="E25" s="78" t="s">
        <v>373</v>
      </c>
      <c r="F25" s="78" t="s">
        <v>374</v>
      </c>
      <c r="G25" s="78" t="s">
        <v>376</v>
      </c>
      <c r="H25" s="81">
        <v>44365</v>
      </c>
      <c r="I25" s="78">
        <v>60</v>
      </c>
      <c r="J25" s="82" t="s">
        <v>595</v>
      </c>
      <c r="K25" s="78">
        <v>2</v>
      </c>
      <c r="L25" s="88">
        <f>COUNTIF(REGISTRO_INDIVIDUAL!A:A,DATOS_CAPACITACIONES!A25)</f>
        <v>2</v>
      </c>
      <c r="M25" s="89">
        <f t="shared" si="0"/>
        <v>1</v>
      </c>
    </row>
    <row r="26" spans="1:13" ht="45" x14ac:dyDescent="0.25">
      <c r="A26" s="78">
        <v>25</v>
      </c>
      <c r="B26" s="78" t="s">
        <v>258</v>
      </c>
      <c r="C26" s="80" t="s">
        <v>431</v>
      </c>
      <c r="D26" s="78" t="s">
        <v>503</v>
      </c>
      <c r="E26" s="78" t="s">
        <v>373</v>
      </c>
      <c r="F26" s="78" t="s">
        <v>374</v>
      </c>
      <c r="G26" s="78" t="s">
        <v>376</v>
      </c>
      <c r="H26" s="81">
        <v>44365</v>
      </c>
      <c r="I26" s="78">
        <v>60</v>
      </c>
      <c r="J26" s="82" t="s">
        <v>596</v>
      </c>
      <c r="K26" s="78">
        <v>2</v>
      </c>
      <c r="L26" s="88">
        <f>COUNTIF(REGISTRO_INDIVIDUAL!A:A,DATOS_CAPACITACIONES!A26)</f>
        <v>2</v>
      </c>
      <c r="M26" s="89">
        <f t="shared" si="0"/>
        <v>1</v>
      </c>
    </row>
    <row r="27" spans="1:13" ht="30" customHeight="1" x14ac:dyDescent="0.25">
      <c r="A27" s="78">
        <v>26</v>
      </c>
      <c r="B27" s="78" t="s">
        <v>259</v>
      </c>
      <c r="C27" s="80" t="s">
        <v>453</v>
      </c>
      <c r="D27" s="80" t="s">
        <v>549</v>
      </c>
      <c r="E27" s="78" t="s">
        <v>446</v>
      </c>
      <c r="F27" s="78" t="s">
        <v>446</v>
      </c>
      <c r="G27" s="78" t="s">
        <v>375</v>
      </c>
      <c r="H27" s="81">
        <v>44365</v>
      </c>
      <c r="I27" s="78">
        <v>60</v>
      </c>
      <c r="J27" s="82" t="s">
        <v>597</v>
      </c>
      <c r="K27" s="78">
        <v>5</v>
      </c>
      <c r="L27" s="88">
        <f>COUNTIF(REGISTRO_INDIVIDUAL!A:A,DATOS_CAPACITACIONES!A27)</f>
        <v>5</v>
      </c>
      <c r="M27" s="89">
        <f t="shared" si="0"/>
        <v>1</v>
      </c>
    </row>
    <row r="28" spans="1:13" ht="45" x14ac:dyDescent="0.25">
      <c r="A28" s="78">
        <v>27</v>
      </c>
      <c r="B28" s="78" t="s">
        <v>259</v>
      </c>
      <c r="C28" s="80" t="s">
        <v>454</v>
      </c>
      <c r="D28" s="80" t="s">
        <v>550</v>
      </c>
      <c r="E28" s="78" t="s">
        <v>446</v>
      </c>
      <c r="F28" s="78" t="s">
        <v>446</v>
      </c>
      <c r="G28" s="78" t="s">
        <v>375</v>
      </c>
      <c r="H28" s="81">
        <v>44366</v>
      </c>
      <c r="I28" s="78">
        <v>60</v>
      </c>
      <c r="J28" s="82" t="s">
        <v>598</v>
      </c>
      <c r="K28" s="78">
        <v>63</v>
      </c>
      <c r="L28" s="88">
        <f>COUNTIF(REGISTRO_INDIVIDUAL!A:A,DATOS_CAPACITACIONES!A28)</f>
        <v>63</v>
      </c>
      <c r="M28" s="89">
        <f t="shared" si="0"/>
        <v>1</v>
      </c>
    </row>
    <row r="29" spans="1:13" ht="45" x14ac:dyDescent="0.25">
      <c r="A29" s="78">
        <v>28</v>
      </c>
      <c r="B29" s="78" t="s">
        <v>258</v>
      </c>
      <c r="C29" s="80" t="s">
        <v>433</v>
      </c>
      <c r="D29" s="80" t="s">
        <v>439</v>
      </c>
      <c r="E29" s="78" t="s">
        <v>373</v>
      </c>
      <c r="F29" s="78" t="s">
        <v>374</v>
      </c>
      <c r="G29" s="78" t="s">
        <v>375</v>
      </c>
      <c r="H29" s="81">
        <v>44375</v>
      </c>
      <c r="I29" s="78">
        <v>60</v>
      </c>
      <c r="J29" s="82" t="s">
        <v>599</v>
      </c>
      <c r="K29" s="78">
        <v>33</v>
      </c>
      <c r="L29" s="88">
        <f>COUNTIF(REGISTRO_INDIVIDUAL!A:A,DATOS_CAPACITACIONES!A29)</f>
        <v>33</v>
      </c>
      <c r="M29" s="89">
        <f t="shared" si="0"/>
        <v>1</v>
      </c>
    </row>
    <row r="30" spans="1:13" ht="105" x14ac:dyDescent="0.25">
      <c r="A30" s="78">
        <v>29</v>
      </c>
      <c r="B30" s="78" t="s">
        <v>258</v>
      </c>
      <c r="C30" s="80" t="s">
        <v>377</v>
      </c>
      <c r="D30" s="78" t="s">
        <v>438</v>
      </c>
      <c r="E30" s="78" t="s">
        <v>373</v>
      </c>
      <c r="F30" s="78" t="s">
        <v>374</v>
      </c>
      <c r="G30" s="78" t="s">
        <v>375</v>
      </c>
      <c r="H30" s="81">
        <v>44375</v>
      </c>
      <c r="I30" s="78">
        <v>60</v>
      </c>
      <c r="J30" s="82" t="s">
        <v>600</v>
      </c>
      <c r="K30" s="78">
        <v>33</v>
      </c>
      <c r="L30" s="88">
        <f>COUNTIF(REGISTRO_INDIVIDUAL!A:A,DATOS_CAPACITACIONES!A30)</f>
        <v>33</v>
      </c>
      <c r="M30" s="89">
        <f t="shared" si="0"/>
        <v>1</v>
      </c>
    </row>
    <row r="31" spans="1:13" ht="60" x14ac:dyDescent="0.25">
      <c r="A31" s="78">
        <v>30</v>
      </c>
      <c r="B31" s="78" t="s">
        <v>258</v>
      </c>
      <c r="C31" s="80" t="s">
        <v>432</v>
      </c>
      <c r="D31" s="78" t="s">
        <v>436</v>
      </c>
      <c r="E31" s="78" t="s">
        <v>373</v>
      </c>
      <c r="F31" s="78" t="s">
        <v>374</v>
      </c>
      <c r="G31" s="78" t="s">
        <v>378</v>
      </c>
      <c r="H31" s="81">
        <v>44376</v>
      </c>
      <c r="I31" s="78">
        <v>60</v>
      </c>
      <c r="J31" s="82" t="s">
        <v>601</v>
      </c>
      <c r="K31" s="78">
        <v>12</v>
      </c>
      <c r="L31" s="88">
        <f>COUNTIF(REGISTRO_INDIVIDUAL!A:A,DATOS_CAPACITACIONES!A31)</f>
        <v>12</v>
      </c>
      <c r="M31" s="89">
        <f t="shared" si="0"/>
        <v>1</v>
      </c>
    </row>
    <row r="32" spans="1:13" ht="45" x14ac:dyDescent="0.25">
      <c r="A32" s="78">
        <v>31</v>
      </c>
      <c r="B32" s="78" t="s">
        <v>258</v>
      </c>
      <c r="C32" s="80" t="s">
        <v>433</v>
      </c>
      <c r="D32" s="80" t="s">
        <v>439</v>
      </c>
      <c r="E32" s="78" t="s">
        <v>373</v>
      </c>
      <c r="F32" s="78" t="s">
        <v>374</v>
      </c>
      <c r="G32" s="78" t="s">
        <v>378</v>
      </c>
      <c r="H32" s="81">
        <v>44376</v>
      </c>
      <c r="I32" s="78">
        <v>60</v>
      </c>
      <c r="J32" s="82" t="s">
        <v>602</v>
      </c>
      <c r="K32" s="78">
        <v>12</v>
      </c>
      <c r="L32" s="88">
        <f>COUNTIF(REGISTRO_INDIVIDUAL!A:A,DATOS_CAPACITACIONES!A32)</f>
        <v>12</v>
      </c>
      <c r="M32" s="89">
        <f t="shared" si="0"/>
        <v>1</v>
      </c>
    </row>
    <row r="33" spans="1:13" ht="105" x14ac:dyDescent="0.25">
      <c r="A33" s="78">
        <v>32</v>
      </c>
      <c r="B33" s="78" t="s">
        <v>258</v>
      </c>
      <c r="C33" s="80" t="s">
        <v>377</v>
      </c>
      <c r="D33" s="80" t="s">
        <v>438</v>
      </c>
      <c r="E33" s="78" t="s">
        <v>373</v>
      </c>
      <c r="F33" s="78" t="s">
        <v>374</v>
      </c>
      <c r="G33" s="78" t="s">
        <v>378</v>
      </c>
      <c r="H33" s="81">
        <v>44376</v>
      </c>
      <c r="I33" s="78">
        <v>60</v>
      </c>
      <c r="J33" s="82" t="s">
        <v>603</v>
      </c>
      <c r="K33" s="78">
        <v>12</v>
      </c>
      <c r="L33" s="88">
        <f>COUNTIF(REGISTRO_INDIVIDUAL!A:A,DATOS_CAPACITACIONES!A33)</f>
        <v>12</v>
      </c>
      <c r="M33" s="89">
        <f t="shared" si="0"/>
        <v>1</v>
      </c>
    </row>
    <row r="34" spans="1:13" ht="45" x14ac:dyDescent="0.25">
      <c r="A34" s="78">
        <v>33</v>
      </c>
      <c r="B34" s="78" t="s">
        <v>258</v>
      </c>
      <c r="C34" s="80" t="s">
        <v>433</v>
      </c>
      <c r="D34" s="80" t="s">
        <v>439</v>
      </c>
      <c r="E34" s="78" t="s">
        <v>373</v>
      </c>
      <c r="F34" s="78" t="s">
        <v>374</v>
      </c>
      <c r="G34" s="78" t="s">
        <v>379</v>
      </c>
      <c r="H34" s="81">
        <v>44377</v>
      </c>
      <c r="I34" s="78">
        <v>60</v>
      </c>
      <c r="J34" s="82" t="s">
        <v>604</v>
      </c>
      <c r="K34" s="78">
        <v>9</v>
      </c>
      <c r="L34" s="88">
        <f>COUNTIF(REGISTRO_INDIVIDUAL!A:A,DATOS_CAPACITACIONES!A34)</f>
        <v>9</v>
      </c>
      <c r="M34" s="89">
        <f t="shared" ref="M34:M97" si="1">(L34/K34)</f>
        <v>1</v>
      </c>
    </row>
    <row r="35" spans="1:13" ht="105" x14ac:dyDescent="0.25">
      <c r="A35" s="78">
        <v>34</v>
      </c>
      <c r="B35" s="78" t="s">
        <v>258</v>
      </c>
      <c r="C35" s="80" t="s">
        <v>377</v>
      </c>
      <c r="D35" s="80" t="s">
        <v>438</v>
      </c>
      <c r="E35" s="78" t="s">
        <v>373</v>
      </c>
      <c r="F35" s="78" t="s">
        <v>374</v>
      </c>
      <c r="G35" s="78" t="s">
        <v>375</v>
      </c>
      <c r="H35" s="81">
        <v>44377</v>
      </c>
      <c r="I35" s="78">
        <v>60</v>
      </c>
      <c r="J35" s="82" t="s">
        <v>605</v>
      </c>
      <c r="K35" s="78">
        <v>11</v>
      </c>
      <c r="L35" s="88">
        <f>COUNTIF(REGISTRO_INDIVIDUAL!A:A,DATOS_CAPACITACIONES!A35)</f>
        <v>11</v>
      </c>
      <c r="M35" s="89">
        <f t="shared" si="1"/>
        <v>1</v>
      </c>
    </row>
    <row r="36" spans="1:13" ht="105" x14ac:dyDescent="0.25">
      <c r="A36" s="78">
        <v>35</v>
      </c>
      <c r="B36" s="78" t="s">
        <v>258</v>
      </c>
      <c r="C36" s="80" t="s">
        <v>377</v>
      </c>
      <c r="D36" s="80" t="s">
        <v>438</v>
      </c>
      <c r="E36" s="78" t="s">
        <v>373</v>
      </c>
      <c r="F36" s="78" t="s">
        <v>374</v>
      </c>
      <c r="G36" s="78" t="s">
        <v>375</v>
      </c>
      <c r="H36" s="81">
        <v>44378</v>
      </c>
      <c r="I36" s="78">
        <v>60</v>
      </c>
      <c r="J36" s="82" t="s">
        <v>606</v>
      </c>
      <c r="K36" s="78">
        <v>24</v>
      </c>
      <c r="L36" s="88">
        <f>COUNTIF(REGISTRO_INDIVIDUAL!A:A,DATOS_CAPACITACIONES!A36)</f>
        <v>24</v>
      </c>
      <c r="M36" s="89">
        <f t="shared" si="1"/>
        <v>1</v>
      </c>
    </row>
    <row r="37" spans="1:13" ht="45" x14ac:dyDescent="0.25">
      <c r="A37" s="78">
        <v>36</v>
      </c>
      <c r="B37" s="78" t="s">
        <v>258</v>
      </c>
      <c r="C37" s="80" t="s">
        <v>433</v>
      </c>
      <c r="D37" s="80" t="s">
        <v>439</v>
      </c>
      <c r="E37" s="78" t="s">
        <v>373</v>
      </c>
      <c r="F37" s="78" t="s">
        <v>374</v>
      </c>
      <c r="G37" s="78" t="s">
        <v>375</v>
      </c>
      <c r="H37" s="81">
        <v>44378</v>
      </c>
      <c r="I37" s="78">
        <v>60</v>
      </c>
      <c r="J37" s="82" t="s">
        <v>607</v>
      </c>
      <c r="K37" s="78">
        <v>24</v>
      </c>
      <c r="L37" s="88">
        <f>COUNTIF(REGISTRO_INDIVIDUAL!A:A,DATOS_CAPACITACIONES!A37)</f>
        <v>24</v>
      </c>
      <c r="M37" s="89">
        <f t="shared" si="1"/>
        <v>1</v>
      </c>
    </row>
    <row r="38" spans="1:13" ht="45" x14ac:dyDescent="0.25">
      <c r="A38" s="78">
        <v>37</v>
      </c>
      <c r="B38" s="78" t="s">
        <v>258</v>
      </c>
      <c r="C38" s="80" t="s">
        <v>433</v>
      </c>
      <c r="D38" s="80" t="s">
        <v>439</v>
      </c>
      <c r="E38" s="78" t="s">
        <v>373</v>
      </c>
      <c r="F38" s="78" t="s">
        <v>374</v>
      </c>
      <c r="G38" s="78" t="s">
        <v>375</v>
      </c>
      <c r="H38" s="81">
        <v>44379</v>
      </c>
      <c r="I38" s="78">
        <v>60</v>
      </c>
      <c r="J38" s="82" t="s">
        <v>608</v>
      </c>
      <c r="K38" s="78">
        <v>18</v>
      </c>
      <c r="L38" s="88">
        <f>COUNTIF(REGISTRO_INDIVIDUAL!A:A,DATOS_CAPACITACIONES!A38)</f>
        <v>18</v>
      </c>
      <c r="M38" s="89">
        <f t="shared" si="1"/>
        <v>1</v>
      </c>
    </row>
    <row r="39" spans="1:13" ht="105" x14ac:dyDescent="0.25">
      <c r="A39" s="78">
        <v>38</v>
      </c>
      <c r="B39" s="78" t="s">
        <v>258</v>
      </c>
      <c r="C39" s="80" t="s">
        <v>377</v>
      </c>
      <c r="D39" s="80" t="s">
        <v>438</v>
      </c>
      <c r="E39" s="78" t="s">
        <v>373</v>
      </c>
      <c r="F39" s="78" t="s">
        <v>374</v>
      </c>
      <c r="G39" s="78" t="s">
        <v>375</v>
      </c>
      <c r="H39" s="81">
        <v>44379</v>
      </c>
      <c r="I39" s="78">
        <v>60</v>
      </c>
      <c r="J39" s="82" t="s">
        <v>609</v>
      </c>
      <c r="K39" s="78">
        <v>18</v>
      </c>
      <c r="L39" s="88">
        <f>COUNTIF(REGISTRO_INDIVIDUAL!A:A,DATOS_CAPACITACIONES!A39)</f>
        <v>18</v>
      </c>
      <c r="M39" s="89">
        <f t="shared" si="1"/>
        <v>1</v>
      </c>
    </row>
    <row r="40" spans="1:13" ht="42.75" customHeight="1" x14ac:dyDescent="0.25">
      <c r="A40" s="78">
        <v>39</v>
      </c>
      <c r="B40" s="78" t="s">
        <v>259</v>
      </c>
      <c r="C40" s="80" t="s">
        <v>455</v>
      </c>
      <c r="D40" s="80" t="s">
        <v>535</v>
      </c>
      <c r="E40" s="78" t="s">
        <v>446</v>
      </c>
      <c r="F40" s="78" t="s">
        <v>446</v>
      </c>
      <c r="G40" s="78" t="s">
        <v>375</v>
      </c>
      <c r="H40" s="81">
        <v>44382</v>
      </c>
      <c r="I40" s="78">
        <v>60</v>
      </c>
      <c r="J40" s="82" t="s">
        <v>610</v>
      </c>
      <c r="K40" s="78">
        <v>21</v>
      </c>
      <c r="L40" s="88">
        <f>COUNTIF(REGISTRO_INDIVIDUAL!A:A,DATOS_CAPACITACIONES!A40)</f>
        <v>21</v>
      </c>
      <c r="M40" s="89">
        <f t="shared" si="1"/>
        <v>1</v>
      </c>
    </row>
    <row r="41" spans="1:13" ht="30" x14ac:dyDescent="0.25">
      <c r="A41" s="78">
        <v>40</v>
      </c>
      <c r="B41" s="78" t="s">
        <v>258</v>
      </c>
      <c r="C41" s="80" t="s">
        <v>523</v>
      </c>
      <c r="D41" s="80" t="s">
        <v>529</v>
      </c>
      <c r="E41" s="78" t="s">
        <v>508</v>
      </c>
      <c r="F41" s="78" t="s">
        <v>373</v>
      </c>
      <c r="G41" s="78" t="s">
        <v>375</v>
      </c>
      <c r="H41" s="81">
        <v>44383</v>
      </c>
      <c r="I41" s="78">
        <v>15</v>
      </c>
      <c r="J41" s="82" t="s">
        <v>611</v>
      </c>
      <c r="K41" s="78">
        <v>14</v>
      </c>
      <c r="L41" s="88">
        <f>COUNTIF(REGISTRO_INDIVIDUAL!A:A,DATOS_CAPACITACIONES!A41)</f>
        <v>14</v>
      </c>
      <c r="M41" s="89">
        <f t="shared" si="1"/>
        <v>1</v>
      </c>
    </row>
    <row r="42" spans="1:13" ht="30" x14ac:dyDescent="0.25">
      <c r="A42" s="78">
        <v>41</v>
      </c>
      <c r="B42" s="78" t="s">
        <v>258</v>
      </c>
      <c r="C42" s="80" t="s">
        <v>380</v>
      </c>
      <c r="D42" s="80" t="s">
        <v>528</v>
      </c>
      <c r="E42" s="78" t="s">
        <v>373</v>
      </c>
      <c r="F42" s="78" t="s">
        <v>374</v>
      </c>
      <c r="G42" s="78" t="s">
        <v>375</v>
      </c>
      <c r="H42" s="81">
        <v>44390</v>
      </c>
      <c r="I42" s="78">
        <v>120</v>
      </c>
      <c r="J42" s="82" t="s">
        <v>612</v>
      </c>
      <c r="K42" s="78">
        <v>32</v>
      </c>
      <c r="L42" s="88">
        <f>COUNTIF(REGISTRO_INDIVIDUAL!A:A,DATOS_CAPACITACIONES!A42)</f>
        <v>32</v>
      </c>
      <c r="M42" s="89">
        <f t="shared" si="1"/>
        <v>1</v>
      </c>
    </row>
    <row r="43" spans="1:13" ht="30" x14ac:dyDescent="0.25">
      <c r="A43" s="78">
        <v>42</v>
      </c>
      <c r="B43" s="78" t="s">
        <v>259</v>
      </c>
      <c r="C43" s="80" t="s">
        <v>456</v>
      </c>
      <c r="D43" s="80" t="s">
        <v>536</v>
      </c>
      <c r="E43" s="78" t="s">
        <v>446</v>
      </c>
      <c r="F43" s="78" t="s">
        <v>446</v>
      </c>
      <c r="G43" s="78" t="s">
        <v>375</v>
      </c>
      <c r="H43" s="81">
        <v>44390</v>
      </c>
      <c r="I43" s="78">
        <v>90</v>
      </c>
      <c r="J43" s="82" t="s">
        <v>613</v>
      </c>
      <c r="K43" s="78">
        <v>28</v>
      </c>
      <c r="L43" s="88">
        <f>COUNTIF(REGISTRO_INDIVIDUAL!A:A,DATOS_CAPACITACIONES!A43)</f>
        <v>28</v>
      </c>
      <c r="M43" s="89">
        <f t="shared" si="1"/>
        <v>1</v>
      </c>
    </row>
    <row r="44" spans="1:13" ht="30" x14ac:dyDescent="0.25">
      <c r="A44" s="78">
        <v>43</v>
      </c>
      <c r="B44" s="78" t="s">
        <v>259</v>
      </c>
      <c r="C44" s="80" t="s">
        <v>457</v>
      </c>
      <c r="D44" s="80" t="s">
        <v>510</v>
      </c>
      <c r="E44" s="78" t="s">
        <v>446</v>
      </c>
      <c r="F44" s="78" t="s">
        <v>446</v>
      </c>
      <c r="G44" s="78" t="s">
        <v>375</v>
      </c>
      <c r="H44" s="81">
        <v>44390</v>
      </c>
      <c r="I44" s="78">
        <v>90</v>
      </c>
      <c r="J44" s="82" t="s">
        <v>614</v>
      </c>
      <c r="K44" s="78">
        <v>36</v>
      </c>
      <c r="L44" s="88">
        <f>COUNTIF(REGISTRO_INDIVIDUAL!A:A,DATOS_CAPACITACIONES!A44)</f>
        <v>36</v>
      </c>
      <c r="M44" s="89">
        <f t="shared" si="1"/>
        <v>1</v>
      </c>
    </row>
    <row r="45" spans="1:13" ht="30" x14ac:dyDescent="0.25">
      <c r="A45" s="78">
        <v>44</v>
      </c>
      <c r="B45" s="78" t="s">
        <v>259</v>
      </c>
      <c r="C45" s="80" t="s">
        <v>458</v>
      </c>
      <c r="D45" s="80" t="s">
        <v>534</v>
      </c>
      <c r="E45" s="78" t="s">
        <v>446</v>
      </c>
      <c r="F45" s="78" t="s">
        <v>446</v>
      </c>
      <c r="G45" s="78" t="s">
        <v>375</v>
      </c>
      <c r="H45" s="81">
        <v>44390</v>
      </c>
      <c r="I45" s="78">
        <v>60</v>
      </c>
      <c r="J45" s="82" t="s">
        <v>615</v>
      </c>
      <c r="K45" s="78">
        <v>33</v>
      </c>
      <c r="L45" s="88">
        <f>COUNTIF(REGISTRO_INDIVIDUAL!A:A,DATOS_CAPACITACIONES!A45)</f>
        <v>33</v>
      </c>
      <c r="M45" s="89">
        <f t="shared" si="1"/>
        <v>1</v>
      </c>
    </row>
    <row r="46" spans="1:13" ht="41.25" customHeight="1" x14ac:dyDescent="0.25">
      <c r="A46" s="78">
        <v>45</v>
      </c>
      <c r="B46" s="78" t="s">
        <v>259</v>
      </c>
      <c r="C46" s="80" t="s">
        <v>455</v>
      </c>
      <c r="D46" s="80" t="s">
        <v>535</v>
      </c>
      <c r="E46" s="78" t="s">
        <v>446</v>
      </c>
      <c r="F46" s="78" t="s">
        <v>446</v>
      </c>
      <c r="G46" s="78" t="s">
        <v>375</v>
      </c>
      <c r="H46" s="81">
        <v>44391</v>
      </c>
      <c r="I46" s="78">
        <v>60</v>
      </c>
      <c r="J46" s="82" t="s">
        <v>616</v>
      </c>
      <c r="K46" s="78">
        <v>40</v>
      </c>
      <c r="L46" s="88">
        <f>COUNTIF(REGISTRO_INDIVIDUAL!A:A,DATOS_CAPACITACIONES!A46)</f>
        <v>40</v>
      </c>
      <c r="M46" s="89">
        <f t="shared" si="1"/>
        <v>1</v>
      </c>
    </row>
    <row r="47" spans="1:13" ht="180" x14ac:dyDescent="0.25">
      <c r="A47" s="78">
        <v>46</v>
      </c>
      <c r="B47" s="78" t="s">
        <v>258</v>
      </c>
      <c r="C47" s="80" t="s">
        <v>518</v>
      </c>
      <c r="D47" s="78" t="s">
        <v>443</v>
      </c>
      <c r="E47" s="78" t="s">
        <v>381</v>
      </c>
      <c r="F47" s="78" t="s">
        <v>374</v>
      </c>
      <c r="G47" s="78" t="s">
        <v>561</v>
      </c>
      <c r="H47" s="81">
        <v>44393</v>
      </c>
      <c r="I47" s="78">
        <v>60</v>
      </c>
      <c r="J47" s="82" t="s">
        <v>617</v>
      </c>
      <c r="K47" s="78">
        <v>9</v>
      </c>
      <c r="L47" s="88">
        <f>COUNTIF(REGISTRO_INDIVIDUAL!A:A,DATOS_CAPACITACIONES!A47)</f>
        <v>9</v>
      </c>
      <c r="M47" s="89">
        <f t="shared" si="1"/>
        <v>1</v>
      </c>
    </row>
    <row r="48" spans="1:13" ht="30" x14ac:dyDescent="0.25">
      <c r="A48" s="78">
        <v>47</v>
      </c>
      <c r="B48" s="78" t="s">
        <v>511</v>
      </c>
      <c r="C48" s="80" t="s">
        <v>559</v>
      </c>
      <c r="D48" s="80" t="s">
        <v>532</v>
      </c>
      <c r="E48" s="78" t="s">
        <v>512</v>
      </c>
      <c r="F48" s="78" t="s">
        <v>512</v>
      </c>
      <c r="G48" s="78" t="s">
        <v>379</v>
      </c>
      <c r="H48" s="81">
        <v>44393</v>
      </c>
      <c r="I48" s="78">
        <v>75</v>
      </c>
      <c r="J48" s="82" t="s">
        <v>618</v>
      </c>
      <c r="K48" s="78">
        <v>15</v>
      </c>
      <c r="L48" s="88">
        <f>COUNTIF(REGISTRO_INDIVIDUAL!A:A,DATOS_CAPACITACIONES!A48)</f>
        <v>15</v>
      </c>
      <c r="M48" s="89">
        <f t="shared" si="1"/>
        <v>1</v>
      </c>
    </row>
    <row r="49" spans="1:13" ht="30" x14ac:dyDescent="0.25">
      <c r="A49" s="78">
        <v>48</v>
      </c>
      <c r="B49" s="78" t="s">
        <v>258</v>
      </c>
      <c r="C49" s="80" t="s">
        <v>506</v>
      </c>
      <c r="D49" s="80" t="s">
        <v>571</v>
      </c>
      <c r="E49" s="78" t="s">
        <v>373</v>
      </c>
      <c r="F49" s="78" t="s">
        <v>374</v>
      </c>
      <c r="G49" s="78" t="s">
        <v>375</v>
      </c>
      <c r="H49" s="81">
        <v>44394</v>
      </c>
      <c r="I49" s="78">
        <v>60</v>
      </c>
      <c r="J49" s="82" t="s">
        <v>619</v>
      </c>
      <c r="K49" s="78">
        <v>99</v>
      </c>
      <c r="L49" s="88">
        <f>COUNTIF(REGISTRO_INDIVIDUAL!A:A,DATOS_CAPACITACIONES!A49)</f>
        <v>99</v>
      </c>
      <c r="M49" s="89">
        <f t="shared" si="1"/>
        <v>1</v>
      </c>
    </row>
    <row r="50" spans="1:13" ht="30" x14ac:dyDescent="0.25">
      <c r="A50" s="78">
        <v>49</v>
      </c>
      <c r="B50" s="78" t="s">
        <v>259</v>
      </c>
      <c r="C50" s="80" t="s">
        <v>456</v>
      </c>
      <c r="D50" s="80" t="s">
        <v>536</v>
      </c>
      <c r="E50" s="78" t="s">
        <v>446</v>
      </c>
      <c r="F50" s="78" t="s">
        <v>446</v>
      </c>
      <c r="G50" s="78" t="s">
        <v>375</v>
      </c>
      <c r="H50" s="81">
        <v>44394</v>
      </c>
      <c r="I50" s="78">
        <v>60</v>
      </c>
      <c r="J50" s="82" t="s">
        <v>620</v>
      </c>
      <c r="K50" s="78">
        <v>80</v>
      </c>
      <c r="L50" s="88">
        <f>COUNTIF(REGISTRO_INDIVIDUAL!A:A,DATOS_CAPACITACIONES!A50)</f>
        <v>80</v>
      </c>
      <c r="M50" s="89">
        <f t="shared" si="1"/>
        <v>1</v>
      </c>
    </row>
    <row r="51" spans="1:13" ht="30" x14ac:dyDescent="0.25">
      <c r="A51" s="78">
        <v>50</v>
      </c>
      <c r="B51" s="78" t="s">
        <v>259</v>
      </c>
      <c r="C51" s="80" t="s">
        <v>457</v>
      </c>
      <c r="D51" s="80" t="s">
        <v>510</v>
      </c>
      <c r="E51" s="78" t="s">
        <v>446</v>
      </c>
      <c r="F51" s="78" t="s">
        <v>446</v>
      </c>
      <c r="G51" s="78" t="s">
        <v>375</v>
      </c>
      <c r="H51" s="81">
        <v>44394</v>
      </c>
      <c r="I51" s="78">
        <v>90</v>
      </c>
      <c r="J51" s="82" t="s">
        <v>621</v>
      </c>
      <c r="K51" s="78">
        <v>78</v>
      </c>
      <c r="L51" s="88">
        <f>COUNTIF(REGISTRO_INDIVIDUAL!A:A,DATOS_CAPACITACIONES!A51)</f>
        <v>78</v>
      </c>
      <c r="M51" s="89">
        <f t="shared" si="1"/>
        <v>1</v>
      </c>
    </row>
    <row r="52" spans="1:13" ht="30" x14ac:dyDescent="0.25">
      <c r="A52" s="78">
        <v>51</v>
      </c>
      <c r="B52" s="78" t="s">
        <v>259</v>
      </c>
      <c r="C52" s="80" t="s">
        <v>459</v>
      </c>
      <c r="D52" s="80" t="s">
        <v>537</v>
      </c>
      <c r="E52" s="78" t="s">
        <v>446</v>
      </c>
      <c r="F52" s="78" t="s">
        <v>446</v>
      </c>
      <c r="G52" s="78" t="s">
        <v>375</v>
      </c>
      <c r="H52" s="81">
        <v>44394</v>
      </c>
      <c r="I52" s="78">
        <v>120</v>
      </c>
      <c r="J52" s="82" t="s">
        <v>622</v>
      </c>
      <c r="K52" s="78">
        <v>22</v>
      </c>
      <c r="L52" s="88">
        <f>COUNTIF(REGISTRO_INDIVIDUAL!A:A,DATOS_CAPACITACIONES!A52)</f>
        <v>22</v>
      </c>
      <c r="M52" s="89">
        <f t="shared" si="1"/>
        <v>1</v>
      </c>
    </row>
    <row r="53" spans="1:13" ht="45" x14ac:dyDescent="0.25">
      <c r="A53" s="78">
        <v>52</v>
      </c>
      <c r="B53" s="78" t="s">
        <v>258</v>
      </c>
      <c r="C53" s="80" t="s">
        <v>382</v>
      </c>
      <c r="D53" s="78" t="s">
        <v>435</v>
      </c>
      <c r="E53" s="78" t="s">
        <v>381</v>
      </c>
      <c r="F53" s="78" t="s">
        <v>374</v>
      </c>
      <c r="G53" s="78" t="s">
        <v>375</v>
      </c>
      <c r="H53" s="81">
        <v>44398</v>
      </c>
      <c r="I53" s="78">
        <v>60</v>
      </c>
      <c r="J53" s="82" t="s">
        <v>623</v>
      </c>
      <c r="K53" s="78">
        <v>13</v>
      </c>
      <c r="L53" s="88">
        <f>COUNTIF(REGISTRO_INDIVIDUAL!A:A,DATOS_CAPACITACIONES!A53)</f>
        <v>13</v>
      </c>
      <c r="M53" s="89">
        <f t="shared" si="1"/>
        <v>1</v>
      </c>
    </row>
    <row r="54" spans="1:13" ht="30" x14ac:dyDescent="0.25">
      <c r="A54" s="78">
        <v>53</v>
      </c>
      <c r="B54" s="78" t="s">
        <v>258</v>
      </c>
      <c r="C54" s="80" t="s">
        <v>524</v>
      </c>
      <c r="D54" s="80" t="s">
        <v>529</v>
      </c>
      <c r="E54" s="78" t="s">
        <v>508</v>
      </c>
      <c r="F54" s="78" t="s">
        <v>373</v>
      </c>
      <c r="G54" s="78" t="s">
        <v>375</v>
      </c>
      <c r="H54" s="81">
        <v>44400</v>
      </c>
      <c r="I54" s="78">
        <v>15</v>
      </c>
      <c r="J54" s="82" t="s">
        <v>624</v>
      </c>
      <c r="K54" s="78">
        <v>11</v>
      </c>
      <c r="L54" s="88">
        <f>COUNTIF(REGISTRO_INDIVIDUAL!A:A,DATOS_CAPACITACIONES!A54)</f>
        <v>11</v>
      </c>
      <c r="M54" s="89">
        <f t="shared" si="1"/>
        <v>1</v>
      </c>
    </row>
    <row r="55" spans="1:13" ht="30" x14ac:dyDescent="0.25">
      <c r="A55" s="78">
        <v>54</v>
      </c>
      <c r="B55" s="78" t="s">
        <v>258</v>
      </c>
      <c r="C55" s="80" t="s">
        <v>525</v>
      </c>
      <c r="D55" s="80" t="s">
        <v>530</v>
      </c>
      <c r="E55" s="78" t="s">
        <v>560</v>
      </c>
      <c r="F55" s="78" t="s">
        <v>373</v>
      </c>
      <c r="G55" s="78" t="s">
        <v>375</v>
      </c>
      <c r="H55" s="81">
        <v>44403</v>
      </c>
      <c r="I55" s="78">
        <v>60</v>
      </c>
      <c r="J55" s="82" t="s">
        <v>625</v>
      </c>
      <c r="K55" s="78">
        <v>10</v>
      </c>
      <c r="L55" s="88">
        <f>COUNTIF(REGISTRO_INDIVIDUAL!A:A,DATOS_CAPACITACIONES!A55)</f>
        <v>10</v>
      </c>
      <c r="M55" s="89">
        <f t="shared" si="1"/>
        <v>1</v>
      </c>
    </row>
    <row r="56" spans="1:13" x14ac:dyDescent="0.25">
      <c r="A56" s="78">
        <v>55</v>
      </c>
      <c r="B56" s="78" t="s">
        <v>258</v>
      </c>
      <c r="C56" s="80" t="s">
        <v>445</v>
      </c>
      <c r="D56" s="80" t="s">
        <v>444</v>
      </c>
      <c r="E56" s="78" t="s">
        <v>373</v>
      </c>
      <c r="F56" s="78" t="s">
        <v>374</v>
      </c>
      <c r="G56" s="78" t="s">
        <v>561</v>
      </c>
      <c r="H56" s="81">
        <v>44407</v>
      </c>
      <c r="I56" s="78">
        <v>60</v>
      </c>
      <c r="J56" s="82" t="s">
        <v>626</v>
      </c>
      <c r="K56" s="78">
        <v>10</v>
      </c>
      <c r="L56" s="88">
        <f>COUNTIF(REGISTRO_INDIVIDUAL!A:A,DATOS_CAPACITACIONES!A56)</f>
        <v>10</v>
      </c>
      <c r="M56" s="89">
        <f t="shared" si="1"/>
        <v>1</v>
      </c>
    </row>
    <row r="57" spans="1:13" ht="30" x14ac:dyDescent="0.25">
      <c r="A57" s="78">
        <v>56</v>
      </c>
      <c r="B57" s="78" t="s">
        <v>258</v>
      </c>
      <c r="C57" s="80" t="s">
        <v>383</v>
      </c>
      <c r="D57" s="80" t="s">
        <v>540</v>
      </c>
      <c r="E57" s="78" t="s">
        <v>381</v>
      </c>
      <c r="F57" s="78" t="s">
        <v>374</v>
      </c>
      <c r="G57" s="78" t="s">
        <v>375</v>
      </c>
      <c r="H57" s="81">
        <v>44411</v>
      </c>
      <c r="I57" s="78">
        <v>15</v>
      </c>
      <c r="J57" s="82" t="s">
        <v>627</v>
      </c>
      <c r="K57" s="78">
        <v>1</v>
      </c>
      <c r="L57" s="88">
        <f>COUNTIF(REGISTRO_INDIVIDUAL!A:A,DATOS_CAPACITACIONES!A57)</f>
        <v>1</v>
      </c>
      <c r="M57" s="89">
        <f t="shared" si="1"/>
        <v>1</v>
      </c>
    </row>
    <row r="58" spans="1:13" ht="30" x14ac:dyDescent="0.25">
      <c r="A58" s="78">
        <v>57</v>
      </c>
      <c r="B58" s="78" t="s">
        <v>258</v>
      </c>
      <c r="C58" s="80" t="s">
        <v>384</v>
      </c>
      <c r="D58" s="80" t="s">
        <v>440</v>
      </c>
      <c r="E58" s="78" t="s">
        <v>373</v>
      </c>
      <c r="F58" s="78" t="s">
        <v>374</v>
      </c>
      <c r="G58" s="78" t="s">
        <v>561</v>
      </c>
      <c r="H58" s="81">
        <v>44416</v>
      </c>
      <c r="I58" s="78">
        <v>60</v>
      </c>
      <c r="J58" s="82" t="s">
        <v>628</v>
      </c>
      <c r="K58" s="78">
        <v>2</v>
      </c>
      <c r="L58" s="88">
        <f>COUNTIF(REGISTRO_INDIVIDUAL!A:A,DATOS_CAPACITACIONES!A58)</f>
        <v>2</v>
      </c>
      <c r="M58" s="89">
        <f t="shared" si="1"/>
        <v>1</v>
      </c>
    </row>
    <row r="59" spans="1:13" x14ac:dyDescent="0.25">
      <c r="A59" s="78">
        <v>58</v>
      </c>
      <c r="B59" s="78" t="s">
        <v>259</v>
      </c>
      <c r="C59" s="80" t="s">
        <v>515</v>
      </c>
      <c r="D59" s="80" t="s">
        <v>533</v>
      </c>
      <c r="E59" s="78" t="s">
        <v>451</v>
      </c>
      <c r="F59" s="78" t="s">
        <v>446</v>
      </c>
      <c r="G59" s="78" t="s">
        <v>379</v>
      </c>
      <c r="H59" s="81">
        <v>44424</v>
      </c>
      <c r="I59" s="78">
        <v>60</v>
      </c>
      <c r="J59" s="82" t="s">
        <v>629</v>
      </c>
      <c r="K59" s="78">
        <v>29</v>
      </c>
      <c r="L59" s="88">
        <f>COUNTIF(REGISTRO_INDIVIDUAL!A:A,DATOS_CAPACITACIONES!A59)</f>
        <v>29</v>
      </c>
      <c r="M59" s="89">
        <f t="shared" si="1"/>
        <v>1</v>
      </c>
    </row>
    <row r="60" spans="1:13" ht="30" x14ac:dyDescent="0.25">
      <c r="A60" s="29">
        <v>59</v>
      </c>
      <c r="B60" s="29" t="s">
        <v>511</v>
      </c>
      <c r="C60" s="29" t="s">
        <v>630</v>
      </c>
      <c r="D60" s="29"/>
      <c r="E60" s="29" t="s">
        <v>512</v>
      </c>
      <c r="F60" s="29" t="s">
        <v>512</v>
      </c>
      <c r="G60" s="29" t="s">
        <v>375</v>
      </c>
      <c r="H60" s="87">
        <v>44439</v>
      </c>
      <c r="I60" s="29">
        <v>60</v>
      </c>
      <c r="J60" s="94" t="s">
        <v>678</v>
      </c>
      <c r="K60" s="29">
        <v>3</v>
      </c>
      <c r="L60" s="88">
        <f>COUNTIF(REGISTRO_INDIVIDUAL!A:A,DATOS_CAPACITACIONES!A60)</f>
        <v>3</v>
      </c>
      <c r="M60" s="89">
        <f t="shared" si="1"/>
        <v>1</v>
      </c>
    </row>
    <row r="61" spans="1:13" ht="30" x14ac:dyDescent="0.25">
      <c r="A61" s="29">
        <v>60</v>
      </c>
      <c r="B61" s="29" t="s">
        <v>675</v>
      </c>
      <c r="C61" s="29" t="s">
        <v>631</v>
      </c>
      <c r="D61" s="29" t="s">
        <v>695</v>
      </c>
      <c r="E61" s="29" t="s">
        <v>632</v>
      </c>
      <c r="F61" s="29" t="s">
        <v>632</v>
      </c>
      <c r="G61" s="29" t="s">
        <v>633</v>
      </c>
      <c r="H61" s="87">
        <v>44440</v>
      </c>
      <c r="I61" s="29">
        <v>60</v>
      </c>
      <c r="J61" s="94" t="s">
        <v>679</v>
      </c>
      <c r="K61" s="29">
        <v>1</v>
      </c>
      <c r="L61" s="88">
        <f>COUNTIF(REGISTRO_INDIVIDUAL!A:A,DATOS_CAPACITACIONES!A61)</f>
        <v>1</v>
      </c>
      <c r="M61" s="89">
        <f t="shared" si="1"/>
        <v>1</v>
      </c>
    </row>
    <row r="62" spans="1:13" ht="30" x14ac:dyDescent="0.25">
      <c r="A62" s="29">
        <v>61</v>
      </c>
      <c r="B62" s="29" t="s">
        <v>511</v>
      </c>
      <c r="C62" s="29" t="s">
        <v>634</v>
      </c>
      <c r="D62" s="29"/>
      <c r="E62" s="29" t="s">
        <v>512</v>
      </c>
      <c r="F62" s="29" t="s">
        <v>512</v>
      </c>
      <c r="G62" s="29" t="s">
        <v>375</v>
      </c>
      <c r="H62" s="87">
        <v>44440</v>
      </c>
      <c r="I62" s="29">
        <v>120</v>
      </c>
      <c r="J62" s="94" t="s">
        <v>680</v>
      </c>
      <c r="K62" s="29">
        <v>39</v>
      </c>
      <c r="L62" s="88">
        <f>COUNTIF(REGISTRO_INDIVIDUAL!A:A,DATOS_CAPACITACIONES!A62)</f>
        <v>39</v>
      </c>
      <c r="M62" s="89">
        <f t="shared" si="1"/>
        <v>1</v>
      </c>
    </row>
    <row r="63" spans="1:13" ht="30" x14ac:dyDescent="0.25">
      <c r="A63" s="29">
        <v>62</v>
      </c>
      <c r="B63" s="29" t="s">
        <v>635</v>
      </c>
      <c r="C63" s="29" t="s">
        <v>636</v>
      </c>
      <c r="D63" s="29"/>
      <c r="E63" s="29" t="s">
        <v>637</v>
      </c>
      <c r="F63" s="29" t="s">
        <v>637</v>
      </c>
      <c r="G63" s="29" t="s">
        <v>379</v>
      </c>
      <c r="H63" s="87">
        <v>44440</v>
      </c>
      <c r="I63" s="29">
        <v>120</v>
      </c>
      <c r="J63" s="94" t="s">
        <v>681</v>
      </c>
      <c r="K63" s="29">
        <v>28</v>
      </c>
      <c r="L63" s="88">
        <f>COUNTIF(REGISTRO_INDIVIDUAL!A:A,DATOS_CAPACITACIONES!A63)</f>
        <v>28</v>
      </c>
      <c r="M63" s="89">
        <f t="shared" si="1"/>
        <v>1</v>
      </c>
    </row>
    <row r="64" spans="1:13" ht="90" x14ac:dyDescent="0.25">
      <c r="A64" s="29">
        <v>63</v>
      </c>
      <c r="B64" s="29" t="s">
        <v>258</v>
      </c>
      <c r="C64" s="29" t="s">
        <v>638</v>
      </c>
      <c r="D64" s="29" t="s">
        <v>696</v>
      </c>
      <c r="E64" s="29" t="s">
        <v>373</v>
      </c>
      <c r="F64" s="29" t="s">
        <v>373</v>
      </c>
      <c r="G64" s="29" t="s">
        <v>378</v>
      </c>
      <c r="H64" s="87">
        <v>44441</v>
      </c>
      <c r="I64" s="29">
        <v>60</v>
      </c>
      <c r="J64" s="94" t="s">
        <v>682</v>
      </c>
      <c r="K64" s="29">
        <v>12</v>
      </c>
      <c r="L64" s="88">
        <f>COUNTIF(REGISTRO_INDIVIDUAL!A:A,DATOS_CAPACITACIONES!A64)</f>
        <v>12</v>
      </c>
      <c r="M64" s="89">
        <f t="shared" si="1"/>
        <v>1</v>
      </c>
    </row>
    <row r="65" spans="1:13" ht="31.5" customHeight="1" x14ac:dyDescent="0.25">
      <c r="A65" s="29">
        <v>64</v>
      </c>
      <c r="B65" s="29" t="s">
        <v>635</v>
      </c>
      <c r="C65" s="29" t="s">
        <v>639</v>
      </c>
      <c r="D65" s="29"/>
      <c r="E65" s="29" t="s">
        <v>637</v>
      </c>
      <c r="F65" s="29" t="s">
        <v>637</v>
      </c>
      <c r="G65" s="29" t="s">
        <v>375</v>
      </c>
      <c r="H65" s="87">
        <v>44441</v>
      </c>
      <c r="I65" s="29">
        <v>15</v>
      </c>
      <c r="J65" s="94" t="s">
        <v>683</v>
      </c>
      <c r="K65" s="29">
        <v>4</v>
      </c>
      <c r="L65" s="88">
        <f>COUNTIF(REGISTRO_INDIVIDUAL!A:A,DATOS_CAPACITACIONES!A65)</f>
        <v>4</v>
      </c>
      <c r="M65" s="89">
        <f t="shared" si="1"/>
        <v>1</v>
      </c>
    </row>
    <row r="66" spans="1:13" ht="31.5" customHeight="1" x14ac:dyDescent="0.25">
      <c r="A66" s="29">
        <v>65</v>
      </c>
      <c r="B66" s="29" t="s">
        <v>259</v>
      </c>
      <c r="C66" s="29" t="s">
        <v>640</v>
      </c>
      <c r="D66" s="29"/>
      <c r="E66" s="29" t="s">
        <v>641</v>
      </c>
      <c r="F66" s="29" t="s">
        <v>642</v>
      </c>
      <c r="G66" s="29" t="s">
        <v>375</v>
      </c>
      <c r="H66" s="87">
        <v>44445</v>
      </c>
      <c r="I66" s="29">
        <v>480</v>
      </c>
      <c r="J66" s="94" t="s">
        <v>684</v>
      </c>
      <c r="K66" s="29">
        <v>81</v>
      </c>
      <c r="L66" s="88">
        <f>COUNTIF(REGISTRO_INDIVIDUAL!A:A,DATOS_CAPACITACIONES!A66)</f>
        <v>81</v>
      </c>
      <c r="M66" s="89">
        <f t="shared" si="1"/>
        <v>1</v>
      </c>
    </row>
    <row r="67" spans="1:13" ht="31.5" customHeight="1" x14ac:dyDescent="0.25">
      <c r="A67" s="29">
        <v>66</v>
      </c>
      <c r="B67" s="29" t="s">
        <v>635</v>
      </c>
      <c r="C67" s="29" t="s">
        <v>513</v>
      </c>
      <c r="D67" s="29"/>
      <c r="E67" s="29" t="s">
        <v>514</v>
      </c>
      <c r="F67" s="29" t="s">
        <v>514</v>
      </c>
      <c r="G67" s="29" t="s">
        <v>378</v>
      </c>
      <c r="H67" s="87">
        <v>44445</v>
      </c>
      <c r="I67" s="29">
        <v>240</v>
      </c>
      <c r="J67" s="94" t="s">
        <v>685</v>
      </c>
      <c r="K67" s="29">
        <v>8</v>
      </c>
      <c r="L67" s="88">
        <f>COUNTIF(REGISTRO_INDIVIDUAL!A:A,DATOS_CAPACITACIONES!A67)</f>
        <v>8</v>
      </c>
      <c r="M67" s="89">
        <f t="shared" si="1"/>
        <v>1</v>
      </c>
    </row>
    <row r="68" spans="1:13" ht="31.5" customHeight="1" x14ac:dyDescent="0.25">
      <c r="A68" s="29">
        <v>67</v>
      </c>
      <c r="B68" s="29" t="s">
        <v>635</v>
      </c>
      <c r="C68" s="29" t="s">
        <v>643</v>
      </c>
      <c r="D68" s="29"/>
      <c r="E68" s="29" t="s">
        <v>637</v>
      </c>
      <c r="F68" s="29" t="s">
        <v>637</v>
      </c>
      <c r="G68" s="29" t="s">
        <v>375</v>
      </c>
      <c r="H68" s="87">
        <v>44447</v>
      </c>
      <c r="I68" s="29">
        <v>60</v>
      </c>
      <c r="J68" s="94" t="s">
        <v>686</v>
      </c>
      <c r="K68" s="29">
        <v>1</v>
      </c>
      <c r="L68" s="88">
        <f>COUNTIF(REGISTRO_INDIVIDUAL!A:A,DATOS_CAPACITACIONES!A68)</f>
        <v>1</v>
      </c>
      <c r="M68" s="89">
        <f t="shared" si="1"/>
        <v>1</v>
      </c>
    </row>
    <row r="69" spans="1:13" ht="39" customHeight="1" x14ac:dyDescent="0.25">
      <c r="A69" s="29">
        <v>68</v>
      </c>
      <c r="B69" s="29" t="s">
        <v>635</v>
      </c>
      <c r="C69" s="29" t="s">
        <v>644</v>
      </c>
      <c r="D69" s="29"/>
      <c r="E69" s="29" t="s">
        <v>514</v>
      </c>
      <c r="F69" s="29" t="s">
        <v>514</v>
      </c>
      <c r="G69" s="29" t="s">
        <v>378</v>
      </c>
      <c r="H69" s="87">
        <v>44447</v>
      </c>
      <c r="I69" s="29">
        <v>30</v>
      </c>
      <c r="J69" s="95" t="s">
        <v>687</v>
      </c>
      <c r="K69" s="29">
        <v>1</v>
      </c>
      <c r="L69" s="88">
        <f>COUNTIF(REGISTRO_INDIVIDUAL!A:A,DATOS_CAPACITACIONES!A69)</f>
        <v>1</v>
      </c>
      <c r="M69" s="89">
        <f t="shared" si="1"/>
        <v>1</v>
      </c>
    </row>
    <row r="70" spans="1:13" ht="30" x14ac:dyDescent="0.25">
      <c r="A70" s="29">
        <v>69</v>
      </c>
      <c r="B70" s="29" t="s">
        <v>675</v>
      </c>
      <c r="C70" s="29" t="s">
        <v>645</v>
      </c>
      <c r="D70" s="29"/>
      <c r="E70" s="29" t="s">
        <v>646</v>
      </c>
      <c r="F70" s="29" t="s">
        <v>646</v>
      </c>
      <c r="G70" s="29" t="s">
        <v>375</v>
      </c>
      <c r="H70" s="87">
        <v>44449</v>
      </c>
      <c r="I70" s="29">
        <v>120</v>
      </c>
      <c r="J70" s="94" t="s">
        <v>688</v>
      </c>
      <c r="K70" s="29">
        <v>26</v>
      </c>
      <c r="L70" s="88">
        <f>COUNTIF(REGISTRO_INDIVIDUAL!A:A,DATOS_CAPACITACIONES!A70)</f>
        <v>26</v>
      </c>
      <c r="M70" s="89">
        <f t="shared" si="1"/>
        <v>1</v>
      </c>
    </row>
    <row r="71" spans="1:13" ht="39" customHeight="1" x14ac:dyDescent="0.25">
      <c r="A71" s="29">
        <v>70</v>
      </c>
      <c r="B71" s="29" t="s">
        <v>555</v>
      </c>
      <c r="C71" s="29" t="s">
        <v>647</v>
      </c>
      <c r="D71" s="29"/>
      <c r="E71" s="29" t="s">
        <v>517</v>
      </c>
      <c r="F71" s="29" t="s">
        <v>648</v>
      </c>
      <c r="G71" s="29" t="s">
        <v>671</v>
      </c>
      <c r="H71" s="87">
        <v>44455</v>
      </c>
      <c r="I71" s="29">
        <v>300</v>
      </c>
      <c r="J71" s="94" t="s">
        <v>689</v>
      </c>
      <c r="K71" s="29">
        <v>4</v>
      </c>
      <c r="L71" s="88">
        <f>COUNTIF(REGISTRO_INDIVIDUAL!A:A,DATOS_CAPACITACIONES!A71)</f>
        <v>4</v>
      </c>
      <c r="M71" s="89">
        <f t="shared" si="1"/>
        <v>1</v>
      </c>
    </row>
    <row r="72" spans="1:13" ht="45" x14ac:dyDescent="0.25">
      <c r="A72" s="29">
        <v>71</v>
      </c>
      <c r="B72" s="29" t="s">
        <v>258</v>
      </c>
      <c r="C72" s="29" t="s">
        <v>649</v>
      </c>
      <c r="D72" s="29" t="s">
        <v>697</v>
      </c>
      <c r="E72" s="29" t="s">
        <v>373</v>
      </c>
      <c r="F72" s="29" t="s">
        <v>374</v>
      </c>
      <c r="G72" s="29" t="s">
        <v>375</v>
      </c>
      <c r="H72" s="87">
        <v>44462</v>
      </c>
      <c r="I72" s="29">
        <v>120</v>
      </c>
      <c r="J72" s="94" t="s">
        <v>690</v>
      </c>
      <c r="K72" s="29">
        <v>23</v>
      </c>
      <c r="L72" s="88">
        <f>COUNTIF(REGISTRO_INDIVIDUAL!A:A,DATOS_CAPACITACIONES!A72)</f>
        <v>23</v>
      </c>
      <c r="M72" s="89">
        <f t="shared" si="1"/>
        <v>1</v>
      </c>
    </row>
    <row r="73" spans="1:13" ht="45" x14ac:dyDescent="0.25">
      <c r="A73" s="29">
        <v>72</v>
      </c>
      <c r="B73" s="29" t="s">
        <v>555</v>
      </c>
      <c r="C73" s="29" t="s">
        <v>650</v>
      </c>
      <c r="D73" s="29"/>
      <c r="E73" s="29" t="s">
        <v>517</v>
      </c>
      <c r="F73" s="29" t="s">
        <v>651</v>
      </c>
      <c r="G73" s="29" t="s">
        <v>375</v>
      </c>
      <c r="H73" s="87">
        <v>44462</v>
      </c>
      <c r="I73" s="29">
        <v>360</v>
      </c>
      <c r="J73" s="94" t="s">
        <v>691</v>
      </c>
      <c r="K73" s="29">
        <v>31</v>
      </c>
      <c r="L73" s="88">
        <f>COUNTIF(REGISTRO_INDIVIDUAL!A:A,DATOS_CAPACITACIONES!A73)</f>
        <v>31</v>
      </c>
      <c r="M73" s="89">
        <f t="shared" si="1"/>
        <v>1</v>
      </c>
    </row>
    <row r="74" spans="1:13" ht="39" customHeight="1" x14ac:dyDescent="0.25">
      <c r="A74" s="29">
        <v>73</v>
      </c>
      <c r="B74" s="29" t="s">
        <v>259</v>
      </c>
      <c r="C74" s="29" t="s">
        <v>652</v>
      </c>
      <c r="D74" s="29"/>
      <c r="E74" s="29" t="s">
        <v>642</v>
      </c>
      <c r="F74" s="29" t="s">
        <v>642</v>
      </c>
      <c r="G74" s="29" t="s">
        <v>375</v>
      </c>
      <c r="H74" s="87">
        <v>44464</v>
      </c>
      <c r="I74" s="29">
        <v>90</v>
      </c>
      <c r="J74" s="94" t="s">
        <v>692</v>
      </c>
      <c r="K74" s="29">
        <v>65</v>
      </c>
      <c r="L74" s="88">
        <f>COUNTIF(REGISTRO_INDIVIDUAL!A:A,DATOS_CAPACITACIONES!A74)</f>
        <v>65</v>
      </c>
      <c r="M74" s="89">
        <f t="shared" si="1"/>
        <v>1</v>
      </c>
    </row>
    <row r="75" spans="1:13" ht="120" x14ac:dyDescent="0.25">
      <c r="A75" s="29">
        <v>74</v>
      </c>
      <c r="B75" s="29" t="s">
        <v>258</v>
      </c>
      <c r="C75" s="29" t="s">
        <v>653</v>
      </c>
      <c r="D75" s="29" t="s">
        <v>698</v>
      </c>
      <c r="E75" s="29" t="s">
        <v>654</v>
      </c>
      <c r="F75" s="29" t="s">
        <v>374</v>
      </c>
      <c r="G75" s="29" t="s">
        <v>375</v>
      </c>
      <c r="H75" s="87">
        <v>44464</v>
      </c>
      <c r="I75" s="29">
        <v>60</v>
      </c>
      <c r="J75" s="94" t="s">
        <v>693</v>
      </c>
      <c r="K75" s="29">
        <v>32</v>
      </c>
      <c r="L75" s="88">
        <f>COUNTIF(REGISTRO_INDIVIDUAL!A:A,DATOS_CAPACITACIONES!A75)</f>
        <v>32</v>
      </c>
      <c r="M75" s="89">
        <f t="shared" si="1"/>
        <v>1</v>
      </c>
    </row>
    <row r="76" spans="1:13" ht="30" x14ac:dyDescent="0.25">
      <c r="A76" s="29">
        <v>75</v>
      </c>
      <c r="B76" s="29" t="s">
        <v>635</v>
      </c>
      <c r="C76" s="29" t="s">
        <v>655</v>
      </c>
      <c r="D76" s="29"/>
      <c r="E76" s="29" t="s">
        <v>637</v>
      </c>
      <c r="F76" s="29" t="s">
        <v>637</v>
      </c>
      <c r="G76" s="29" t="s">
        <v>375</v>
      </c>
      <c r="H76" s="87">
        <v>44467</v>
      </c>
      <c r="I76" s="29">
        <v>30</v>
      </c>
      <c r="J76" s="94" t="s">
        <v>694</v>
      </c>
      <c r="K76" s="29">
        <v>1</v>
      </c>
      <c r="L76" s="88">
        <f>COUNTIF(REGISTRO_INDIVIDUAL!A:A,DATOS_CAPACITACIONES!A76)</f>
        <v>1</v>
      </c>
      <c r="M76" s="89">
        <f t="shared" si="1"/>
        <v>1</v>
      </c>
    </row>
    <row r="77" spans="1:13" ht="28.5" customHeight="1" x14ac:dyDescent="0.25">
      <c r="A77" s="29">
        <v>76</v>
      </c>
      <c r="B77" s="29" t="s">
        <v>511</v>
      </c>
      <c r="C77" s="29" t="s">
        <v>699</v>
      </c>
      <c r="D77" s="29"/>
      <c r="E77" s="29" t="s">
        <v>512</v>
      </c>
      <c r="F77" s="29" t="s">
        <v>512</v>
      </c>
      <c r="G77" s="29" t="s">
        <v>700</v>
      </c>
      <c r="H77" s="87">
        <v>44494</v>
      </c>
      <c r="I77" s="29">
        <v>60</v>
      </c>
      <c r="J77" s="94" t="s">
        <v>711</v>
      </c>
      <c r="K77" s="29">
        <v>2</v>
      </c>
      <c r="L77" s="88">
        <f>COUNTIF(REGISTRO_INDIVIDUAL!A:A,DATOS_CAPACITACIONES!A77)</f>
        <v>2</v>
      </c>
      <c r="M77" s="89">
        <f t="shared" si="1"/>
        <v>1</v>
      </c>
    </row>
    <row r="78" spans="1:13" ht="38.25" customHeight="1" x14ac:dyDescent="0.25">
      <c r="A78" s="29">
        <v>77</v>
      </c>
      <c r="B78" s="29" t="s">
        <v>635</v>
      </c>
      <c r="C78" s="29" t="s">
        <v>718</v>
      </c>
      <c r="D78" s="29"/>
      <c r="E78" s="29" t="s">
        <v>637</v>
      </c>
      <c r="F78" s="29" t="s">
        <v>637</v>
      </c>
      <c r="G78" s="29" t="s">
        <v>375</v>
      </c>
      <c r="H78" s="87">
        <v>44480</v>
      </c>
      <c r="I78" s="29">
        <v>60</v>
      </c>
      <c r="J78" s="94" t="s">
        <v>712</v>
      </c>
      <c r="K78" s="29">
        <v>1</v>
      </c>
      <c r="L78" s="88">
        <f>COUNTIF(REGISTRO_INDIVIDUAL!A:A,DATOS_CAPACITACIONES!A78)</f>
        <v>1</v>
      </c>
      <c r="M78" s="89">
        <f t="shared" si="1"/>
        <v>1</v>
      </c>
    </row>
    <row r="79" spans="1:13" ht="39.75" customHeight="1" x14ac:dyDescent="0.25">
      <c r="A79" s="29">
        <v>78</v>
      </c>
      <c r="B79" s="29" t="s">
        <v>259</v>
      </c>
      <c r="C79" s="29" t="s">
        <v>701</v>
      </c>
      <c r="D79" s="29"/>
      <c r="E79" s="29" t="s">
        <v>702</v>
      </c>
      <c r="F79" s="29" t="s">
        <v>446</v>
      </c>
      <c r="G79" s="29" t="s">
        <v>375</v>
      </c>
      <c r="H79" s="87">
        <v>44481</v>
      </c>
      <c r="I79" s="29">
        <v>120</v>
      </c>
      <c r="J79" s="94" t="s">
        <v>713</v>
      </c>
      <c r="K79" s="29">
        <v>55</v>
      </c>
      <c r="L79" s="88">
        <f>COUNTIF(REGISTRO_INDIVIDUAL!A:A,DATOS_CAPACITACIONES!A79)</f>
        <v>55</v>
      </c>
      <c r="M79" s="89">
        <f t="shared" si="1"/>
        <v>1</v>
      </c>
    </row>
    <row r="80" spans="1:13" ht="30" x14ac:dyDescent="0.25">
      <c r="A80" s="29">
        <v>79</v>
      </c>
      <c r="B80" s="29" t="s">
        <v>635</v>
      </c>
      <c r="C80" s="29" t="s">
        <v>719</v>
      </c>
      <c r="D80" s="29"/>
      <c r="E80" s="29" t="s">
        <v>637</v>
      </c>
      <c r="F80" s="29" t="s">
        <v>637</v>
      </c>
      <c r="G80" s="29" t="s">
        <v>375</v>
      </c>
      <c r="H80" s="87">
        <v>44483</v>
      </c>
      <c r="I80" s="29">
        <v>30</v>
      </c>
      <c r="J80" s="94" t="s">
        <v>714</v>
      </c>
      <c r="K80" s="29">
        <v>1</v>
      </c>
      <c r="L80" s="88">
        <f>COUNTIF(REGISTRO_INDIVIDUAL!A:A,DATOS_CAPACITACIONES!A80)</f>
        <v>1</v>
      </c>
      <c r="M80" s="89">
        <f t="shared" si="1"/>
        <v>1</v>
      </c>
    </row>
    <row r="81" spans="1:13" ht="30" x14ac:dyDescent="0.25">
      <c r="A81" s="29">
        <v>80</v>
      </c>
      <c r="B81" s="29" t="s">
        <v>635</v>
      </c>
      <c r="C81" s="29" t="s">
        <v>720</v>
      </c>
      <c r="D81" s="29"/>
      <c r="E81" s="29" t="s">
        <v>637</v>
      </c>
      <c r="F81" s="29" t="s">
        <v>637</v>
      </c>
      <c r="G81" s="29" t="s">
        <v>375</v>
      </c>
      <c r="H81" s="87">
        <v>44494</v>
      </c>
      <c r="I81" s="29">
        <v>60</v>
      </c>
      <c r="J81" s="94" t="s">
        <v>715</v>
      </c>
      <c r="K81" s="29">
        <v>6</v>
      </c>
      <c r="L81" s="88">
        <f>COUNTIF(REGISTRO_INDIVIDUAL!A:A,DATOS_CAPACITACIONES!A81)</f>
        <v>6</v>
      </c>
      <c r="M81" s="89">
        <f t="shared" si="1"/>
        <v>1</v>
      </c>
    </row>
    <row r="82" spans="1:13" ht="30" x14ac:dyDescent="0.25">
      <c r="A82" s="29">
        <v>81</v>
      </c>
      <c r="B82" s="29" t="s">
        <v>635</v>
      </c>
      <c r="C82" s="29" t="s">
        <v>719</v>
      </c>
      <c r="D82" s="29"/>
      <c r="E82" s="29" t="s">
        <v>514</v>
      </c>
      <c r="F82" s="29" t="s">
        <v>514</v>
      </c>
      <c r="G82" s="29" t="s">
        <v>378</v>
      </c>
      <c r="H82" s="87">
        <v>44496</v>
      </c>
      <c r="I82" s="29">
        <v>30</v>
      </c>
      <c r="J82" s="94" t="s">
        <v>716</v>
      </c>
      <c r="K82" s="29">
        <v>1</v>
      </c>
      <c r="L82" s="88">
        <f>COUNTIF(REGISTRO_INDIVIDUAL!A:A,DATOS_CAPACITACIONES!A82)</f>
        <v>1</v>
      </c>
      <c r="M82" s="89">
        <f t="shared" si="1"/>
        <v>1</v>
      </c>
    </row>
    <row r="83" spans="1:13" ht="30" x14ac:dyDescent="0.25">
      <c r="A83" s="29">
        <v>82</v>
      </c>
      <c r="B83" s="29" t="s">
        <v>258</v>
      </c>
      <c r="C83" s="29" t="s">
        <v>721</v>
      </c>
      <c r="D83" s="29" t="s">
        <v>722</v>
      </c>
      <c r="E83" s="29" t="s">
        <v>373</v>
      </c>
      <c r="F83" s="29" t="s">
        <v>373</v>
      </c>
      <c r="G83" s="29" t="s">
        <v>379</v>
      </c>
      <c r="H83" s="87">
        <v>44503</v>
      </c>
      <c r="I83" s="29">
        <v>15</v>
      </c>
      <c r="J83" s="94" t="s">
        <v>747</v>
      </c>
      <c r="K83" s="29">
        <v>13</v>
      </c>
      <c r="L83" s="88">
        <f>COUNTIF(REGISTRO_INDIVIDUAL!A:A,DATOS_CAPACITACIONES!A83)</f>
        <v>13</v>
      </c>
      <c r="M83" s="89">
        <f t="shared" si="1"/>
        <v>1</v>
      </c>
    </row>
    <row r="84" spans="1:13" ht="45" x14ac:dyDescent="0.25">
      <c r="A84" s="29">
        <v>83</v>
      </c>
      <c r="B84" s="29" t="s">
        <v>258</v>
      </c>
      <c r="C84" s="29" t="s">
        <v>723</v>
      </c>
      <c r="D84" s="29" t="s">
        <v>724</v>
      </c>
      <c r="E84" s="29" t="s">
        <v>725</v>
      </c>
      <c r="F84" s="29" t="s">
        <v>373</v>
      </c>
      <c r="G84" s="29" t="s">
        <v>379</v>
      </c>
      <c r="H84" s="87">
        <v>44527</v>
      </c>
      <c r="I84" s="29">
        <v>120</v>
      </c>
      <c r="J84" s="94" t="s">
        <v>748</v>
      </c>
      <c r="K84" s="29">
        <v>94</v>
      </c>
      <c r="L84" s="88">
        <f>COUNTIF(REGISTRO_INDIVIDUAL!A:A,DATOS_CAPACITACIONES!A84)</f>
        <v>94</v>
      </c>
      <c r="M84" s="89">
        <f t="shared" si="1"/>
        <v>1</v>
      </c>
    </row>
    <row r="85" spans="1:13" ht="45" x14ac:dyDescent="0.25">
      <c r="A85" s="29">
        <v>84</v>
      </c>
      <c r="B85" s="29" t="s">
        <v>258</v>
      </c>
      <c r="C85" s="29" t="s">
        <v>726</v>
      </c>
      <c r="D85" s="29" t="s">
        <v>727</v>
      </c>
      <c r="E85" s="29" t="s">
        <v>725</v>
      </c>
      <c r="F85" s="29" t="s">
        <v>373</v>
      </c>
      <c r="G85" s="29" t="s">
        <v>375</v>
      </c>
      <c r="H85" s="87">
        <v>44524</v>
      </c>
      <c r="I85" s="29">
        <v>30</v>
      </c>
      <c r="J85" s="94" t="s">
        <v>749</v>
      </c>
      <c r="K85" s="29">
        <v>6</v>
      </c>
      <c r="L85" s="88">
        <f>COUNTIF(REGISTRO_INDIVIDUAL!A:A,DATOS_CAPACITACIONES!A85)</f>
        <v>6</v>
      </c>
      <c r="M85" s="89">
        <f t="shared" si="1"/>
        <v>1</v>
      </c>
    </row>
    <row r="86" spans="1:13" ht="34.5" customHeight="1" x14ac:dyDescent="0.25">
      <c r="A86" s="29">
        <v>85</v>
      </c>
      <c r="B86" s="29" t="s">
        <v>259</v>
      </c>
      <c r="C86" s="29" t="s">
        <v>652</v>
      </c>
      <c r="D86" s="29"/>
      <c r="E86" s="29" t="s">
        <v>446</v>
      </c>
      <c r="F86" s="29" t="s">
        <v>446</v>
      </c>
      <c r="G86" s="29" t="s">
        <v>375</v>
      </c>
      <c r="H86" s="87">
        <v>44527</v>
      </c>
      <c r="I86" s="29">
        <v>120</v>
      </c>
      <c r="J86" s="94" t="s">
        <v>750</v>
      </c>
      <c r="K86" s="29">
        <v>91</v>
      </c>
      <c r="L86" s="88">
        <f>COUNTIF(REGISTRO_INDIVIDUAL!A:A,DATOS_CAPACITACIONES!A86)</f>
        <v>91</v>
      </c>
      <c r="M86" s="89">
        <f t="shared" si="1"/>
        <v>1</v>
      </c>
    </row>
    <row r="87" spans="1:13" ht="34.5" customHeight="1" x14ac:dyDescent="0.25">
      <c r="A87" s="29">
        <v>86</v>
      </c>
      <c r="B87" s="29" t="s">
        <v>675</v>
      </c>
      <c r="C87" s="29" t="s">
        <v>728</v>
      </c>
      <c r="D87" s="29"/>
      <c r="E87" s="29" t="s">
        <v>517</v>
      </c>
      <c r="F87" s="29" t="s">
        <v>517</v>
      </c>
      <c r="G87" s="29" t="s">
        <v>375</v>
      </c>
      <c r="H87" s="87">
        <v>44440</v>
      </c>
      <c r="I87" s="29">
        <v>180</v>
      </c>
      <c r="J87" s="94" t="s">
        <v>751</v>
      </c>
      <c r="K87" s="29">
        <v>8</v>
      </c>
      <c r="L87" s="88">
        <f>COUNTIF(REGISTRO_INDIVIDUAL!A:A,DATOS_CAPACITACIONES!A87)</f>
        <v>8</v>
      </c>
      <c r="M87" s="89">
        <f t="shared" si="1"/>
        <v>1</v>
      </c>
    </row>
    <row r="88" spans="1:13" ht="34.5" customHeight="1" x14ac:dyDescent="0.25">
      <c r="A88" s="29">
        <v>87</v>
      </c>
      <c r="B88" s="29" t="s">
        <v>259</v>
      </c>
      <c r="C88" s="29" t="s">
        <v>729</v>
      </c>
      <c r="D88" s="29"/>
      <c r="E88" s="29" t="s">
        <v>730</v>
      </c>
      <c r="F88" s="29" t="s">
        <v>446</v>
      </c>
      <c r="G88" s="29" t="s">
        <v>375</v>
      </c>
      <c r="H88" s="87">
        <v>44468</v>
      </c>
      <c r="I88" s="29">
        <f>24*60</f>
        <v>1440</v>
      </c>
      <c r="J88" s="94" t="s">
        <v>752</v>
      </c>
      <c r="K88" s="29">
        <v>26</v>
      </c>
      <c r="L88" s="88">
        <f>COUNTIF(REGISTRO_INDIVIDUAL!A:A,DATOS_CAPACITACIONES!A88)</f>
        <v>26</v>
      </c>
      <c r="M88" s="89">
        <f t="shared" si="1"/>
        <v>1</v>
      </c>
    </row>
    <row r="89" spans="1:13" ht="34.5" customHeight="1" x14ac:dyDescent="0.25">
      <c r="A89" s="29">
        <v>88</v>
      </c>
      <c r="B89" s="29" t="s">
        <v>675</v>
      </c>
      <c r="C89" s="29" t="s">
        <v>731</v>
      </c>
      <c r="D89" s="29"/>
      <c r="E89" s="29" t="s">
        <v>732</v>
      </c>
      <c r="F89" s="29" t="s">
        <v>646</v>
      </c>
      <c r="G89" s="29" t="s">
        <v>375</v>
      </c>
      <c r="H89" s="87">
        <v>44527</v>
      </c>
      <c r="I89" s="29">
        <v>120</v>
      </c>
      <c r="J89" s="94" t="s">
        <v>753</v>
      </c>
      <c r="K89" s="29">
        <v>75</v>
      </c>
      <c r="L89" s="88">
        <f>COUNTIF(REGISTRO_INDIVIDUAL!A:A,DATOS_CAPACITACIONES!A89)</f>
        <v>75</v>
      </c>
      <c r="M89" s="89">
        <f t="shared" si="1"/>
        <v>1</v>
      </c>
    </row>
    <row r="90" spans="1:13" ht="34.5" customHeight="1" x14ac:dyDescent="0.25">
      <c r="A90" s="29">
        <v>89</v>
      </c>
      <c r="B90" s="29" t="s">
        <v>259</v>
      </c>
      <c r="C90" s="29" t="s">
        <v>755</v>
      </c>
      <c r="D90" s="29"/>
      <c r="E90" s="29"/>
      <c r="F90" s="29" t="s">
        <v>446</v>
      </c>
      <c r="G90" s="29" t="s">
        <v>375</v>
      </c>
      <c r="H90" s="87">
        <v>44541</v>
      </c>
      <c r="I90" s="29">
        <v>480</v>
      </c>
      <c r="J90" s="94" t="s">
        <v>809</v>
      </c>
      <c r="K90" s="29">
        <v>37</v>
      </c>
      <c r="L90" s="88">
        <f>COUNTIF(REGISTRO_INDIVIDUAL!A:A,DATOS_CAPACITACIONES!A90)</f>
        <v>37</v>
      </c>
      <c r="M90" s="89">
        <f t="shared" si="1"/>
        <v>1</v>
      </c>
    </row>
    <row r="91" spans="1:13" ht="34.5" customHeight="1" x14ac:dyDescent="0.25">
      <c r="A91" s="29">
        <v>90</v>
      </c>
      <c r="B91" s="29" t="s">
        <v>258</v>
      </c>
      <c r="C91" s="29" t="s">
        <v>756</v>
      </c>
      <c r="D91" s="29"/>
      <c r="E91" s="29" t="s">
        <v>725</v>
      </c>
      <c r="F91" s="29" t="s">
        <v>373</v>
      </c>
      <c r="G91" s="29" t="s">
        <v>375</v>
      </c>
      <c r="H91" s="87">
        <v>44547</v>
      </c>
      <c r="I91" s="29">
        <v>60</v>
      </c>
      <c r="J91" s="94" t="s">
        <v>810</v>
      </c>
      <c r="K91" s="29">
        <v>26</v>
      </c>
      <c r="L91" s="88">
        <f>COUNTIF(REGISTRO_INDIVIDUAL!A:A,DATOS_CAPACITACIONES!A91)</f>
        <v>26</v>
      </c>
      <c r="M91" s="89">
        <f t="shared" si="1"/>
        <v>1</v>
      </c>
    </row>
    <row r="92" spans="1:13" ht="34.5" customHeight="1" x14ac:dyDescent="0.25">
      <c r="A92" s="29">
        <v>91</v>
      </c>
      <c r="B92" s="29" t="s">
        <v>635</v>
      </c>
      <c r="C92" s="29" t="s">
        <v>757</v>
      </c>
      <c r="D92" s="29"/>
      <c r="E92" s="29" t="s">
        <v>637</v>
      </c>
      <c r="F92" s="29" t="s">
        <v>637</v>
      </c>
      <c r="G92" s="29" t="s">
        <v>375</v>
      </c>
      <c r="H92" s="87">
        <v>44292</v>
      </c>
      <c r="I92" s="29">
        <v>15</v>
      </c>
      <c r="J92" s="94" t="s">
        <v>811</v>
      </c>
      <c r="K92" s="29">
        <v>2</v>
      </c>
      <c r="L92" s="88">
        <f>COUNTIF(REGISTRO_INDIVIDUAL!A:A,DATOS_CAPACITACIONES!A92)</f>
        <v>2</v>
      </c>
      <c r="M92" s="89">
        <f t="shared" si="1"/>
        <v>1</v>
      </c>
    </row>
    <row r="93" spans="1:13" ht="34.5" customHeight="1" x14ac:dyDescent="0.25">
      <c r="A93" s="29">
        <v>92</v>
      </c>
      <c r="B93" s="29" t="s">
        <v>635</v>
      </c>
      <c r="C93" s="29" t="s">
        <v>758</v>
      </c>
      <c r="D93" s="29"/>
      <c r="E93" s="29" t="s">
        <v>637</v>
      </c>
      <c r="F93" s="29" t="s">
        <v>637</v>
      </c>
      <c r="G93" s="29" t="s">
        <v>375</v>
      </c>
      <c r="H93" s="87">
        <v>44292</v>
      </c>
      <c r="I93" s="29">
        <v>15</v>
      </c>
      <c r="J93" s="94" t="s">
        <v>812</v>
      </c>
      <c r="K93" s="29">
        <v>9</v>
      </c>
      <c r="L93" s="88">
        <f>COUNTIF(REGISTRO_INDIVIDUAL!A:A,DATOS_CAPACITACIONES!A93)</f>
        <v>9</v>
      </c>
      <c r="M93" s="89">
        <f t="shared" si="1"/>
        <v>1</v>
      </c>
    </row>
    <row r="94" spans="1:13" ht="34.5" customHeight="1" x14ac:dyDescent="0.25">
      <c r="A94" s="29">
        <v>93</v>
      </c>
      <c r="B94" s="29" t="s">
        <v>635</v>
      </c>
      <c r="C94" s="29" t="s">
        <v>758</v>
      </c>
      <c r="D94" s="29"/>
      <c r="E94" s="29" t="s">
        <v>637</v>
      </c>
      <c r="F94" s="29" t="s">
        <v>637</v>
      </c>
      <c r="G94" s="29" t="s">
        <v>375</v>
      </c>
      <c r="H94" s="87">
        <v>44293</v>
      </c>
      <c r="I94" s="29">
        <v>15</v>
      </c>
      <c r="J94" s="94" t="s">
        <v>813</v>
      </c>
      <c r="K94" s="29">
        <v>3</v>
      </c>
      <c r="L94" s="88">
        <f>COUNTIF(REGISTRO_INDIVIDUAL!A:A,DATOS_CAPACITACIONES!A94)</f>
        <v>3</v>
      </c>
      <c r="M94" s="89">
        <f t="shared" si="1"/>
        <v>1</v>
      </c>
    </row>
    <row r="95" spans="1:13" ht="34.5" customHeight="1" x14ac:dyDescent="0.25">
      <c r="A95" s="29">
        <v>94</v>
      </c>
      <c r="B95" s="29" t="s">
        <v>635</v>
      </c>
      <c r="C95" s="29" t="s">
        <v>758</v>
      </c>
      <c r="D95" s="29"/>
      <c r="E95" s="29" t="s">
        <v>637</v>
      </c>
      <c r="F95" s="29" t="s">
        <v>637</v>
      </c>
      <c r="G95" s="29" t="s">
        <v>375</v>
      </c>
      <c r="H95" s="87">
        <v>44294</v>
      </c>
      <c r="I95" s="29">
        <v>15</v>
      </c>
      <c r="J95" s="94" t="s">
        <v>814</v>
      </c>
      <c r="K95" s="29">
        <v>1</v>
      </c>
      <c r="L95" s="88">
        <f>COUNTIF(REGISTRO_INDIVIDUAL!A:A,DATOS_CAPACITACIONES!A95)</f>
        <v>1</v>
      </c>
      <c r="M95" s="89">
        <f t="shared" si="1"/>
        <v>1</v>
      </c>
    </row>
    <row r="96" spans="1:13" ht="34.5" customHeight="1" x14ac:dyDescent="0.25">
      <c r="A96" s="29">
        <v>95</v>
      </c>
      <c r="B96" s="29" t="s">
        <v>635</v>
      </c>
      <c r="C96" s="29" t="s">
        <v>758</v>
      </c>
      <c r="D96" s="29"/>
      <c r="E96" s="29" t="s">
        <v>637</v>
      </c>
      <c r="F96" s="29" t="s">
        <v>637</v>
      </c>
      <c r="G96" s="29" t="s">
        <v>759</v>
      </c>
      <c r="H96" s="87">
        <v>44295</v>
      </c>
      <c r="I96" s="29">
        <v>15</v>
      </c>
      <c r="J96" s="94" t="s">
        <v>815</v>
      </c>
      <c r="K96" s="29">
        <v>3</v>
      </c>
      <c r="L96" s="88">
        <f>COUNTIF(REGISTRO_INDIVIDUAL!A:A,DATOS_CAPACITACIONES!A96)</f>
        <v>3</v>
      </c>
      <c r="M96" s="89">
        <f t="shared" si="1"/>
        <v>1</v>
      </c>
    </row>
    <row r="97" spans="1:13" ht="34.5" customHeight="1" x14ac:dyDescent="0.25">
      <c r="A97" s="29">
        <v>96</v>
      </c>
      <c r="B97" s="29" t="s">
        <v>635</v>
      </c>
      <c r="C97" s="29" t="s">
        <v>757</v>
      </c>
      <c r="D97" s="29"/>
      <c r="E97" s="29" t="s">
        <v>637</v>
      </c>
      <c r="F97" s="29" t="s">
        <v>637</v>
      </c>
      <c r="G97" s="29" t="s">
        <v>375</v>
      </c>
      <c r="H97" s="87">
        <v>44295</v>
      </c>
      <c r="I97" s="29">
        <v>15</v>
      </c>
      <c r="J97" s="94" t="s">
        <v>816</v>
      </c>
      <c r="K97" s="29">
        <v>1</v>
      </c>
      <c r="L97" s="88">
        <f>COUNTIF(REGISTRO_INDIVIDUAL!A:A,DATOS_CAPACITACIONES!A97)</f>
        <v>1</v>
      </c>
      <c r="M97" s="89">
        <f t="shared" si="1"/>
        <v>1</v>
      </c>
    </row>
    <row r="98" spans="1:13" ht="34.5" customHeight="1" x14ac:dyDescent="0.25">
      <c r="A98" s="29">
        <v>97</v>
      </c>
      <c r="B98" s="29" t="s">
        <v>635</v>
      </c>
      <c r="C98" s="29" t="s">
        <v>757</v>
      </c>
      <c r="D98" s="29"/>
      <c r="E98" s="29" t="s">
        <v>637</v>
      </c>
      <c r="F98" s="29" t="s">
        <v>637</v>
      </c>
      <c r="G98" s="29" t="s">
        <v>759</v>
      </c>
      <c r="H98" s="87">
        <v>44297</v>
      </c>
      <c r="I98" s="29">
        <v>15</v>
      </c>
      <c r="J98" s="94" t="s">
        <v>817</v>
      </c>
      <c r="K98" s="29">
        <v>6</v>
      </c>
      <c r="L98" s="88">
        <f>COUNTIF(REGISTRO_INDIVIDUAL!A:A,DATOS_CAPACITACIONES!A98)</f>
        <v>6</v>
      </c>
      <c r="M98" s="89">
        <f t="shared" ref="M98:M149" si="2">(L98/K98)</f>
        <v>1</v>
      </c>
    </row>
    <row r="99" spans="1:13" ht="34.5" customHeight="1" x14ac:dyDescent="0.25">
      <c r="A99" s="29">
        <v>98</v>
      </c>
      <c r="B99" s="29" t="s">
        <v>635</v>
      </c>
      <c r="C99" s="29" t="s">
        <v>757</v>
      </c>
      <c r="D99" s="29"/>
      <c r="E99" s="29" t="s">
        <v>637</v>
      </c>
      <c r="F99" s="29" t="s">
        <v>637</v>
      </c>
      <c r="G99" s="29" t="s">
        <v>759</v>
      </c>
      <c r="H99" s="87">
        <v>44299</v>
      </c>
      <c r="I99" s="29">
        <v>15</v>
      </c>
      <c r="J99" s="94" t="s">
        <v>818</v>
      </c>
      <c r="K99" s="29">
        <v>1</v>
      </c>
      <c r="L99" s="88">
        <f>COUNTIF(REGISTRO_INDIVIDUAL!A:A,DATOS_CAPACITACIONES!A99)</f>
        <v>1</v>
      </c>
      <c r="M99" s="89">
        <f t="shared" si="2"/>
        <v>1</v>
      </c>
    </row>
    <row r="100" spans="1:13" ht="34.5" customHeight="1" x14ac:dyDescent="0.25">
      <c r="A100" s="29">
        <v>99</v>
      </c>
      <c r="B100" s="29" t="s">
        <v>635</v>
      </c>
      <c r="C100" s="29" t="s">
        <v>760</v>
      </c>
      <c r="D100" s="29"/>
      <c r="E100" s="29" t="s">
        <v>637</v>
      </c>
      <c r="F100" s="29" t="s">
        <v>637</v>
      </c>
      <c r="G100" s="29" t="s">
        <v>375</v>
      </c>
      <c r="H100" s="87">
        <v>44299</v>
      </c>
      <c r="I100" s="29">
        <v>15</v>
      </c>
      <c r="J100" s="94" t="s">
        <v>819</v>
      </c>
      <c r="K100" s="29">
        <v>4</v>
      </c>
      <c r="L100" s="88">
        <f>COUNTIF(REGISTRO_INDIVIDUAL!A:A,DATOS_CAPACITACIONES!A100)</f>
        <v>4</v>
      </c>
      <c r="M100" s="89">
        <f t="shared" si="2"/>
        <v>1</v>
      </c>
    </row>
    <row r="101" spans="1:13" ht="34.5" customHeight="1" x14ac:dyDescent="0.25">
      <c r="A101" s="29">
        <v>100</v>
      </c>
      <c r="B101" s="29" t="s">
        <v>635</v>
      </c>
      <c r="C101" s="29" t="s">
        <v>761</v>
      </c>
      <c r="D101" s="29"/>
      <c r="E101" s="29" t="s">
        <v>514</v>
      </c>
      <c r="F101" s="29" t="s">
        <v>514</v>
      </c>
      <c r="G101" s="29" t="s">
        <v>762</v>
      </c>
      <c r="H101" s="87">
        <v>44299</v>
      </c>
      <c r="I101" s="29">
        <v>30</v>
      </c>
      <c r="J101" s="94" t="s">
        <v>820</v>
      </c>
      <c r="K101" s="29">
        <v>2</v>
      </c>
      <c r="L101" s="88">
        <f>COUNTIF(REGISTRO_INDIVIDUAL!A:A,DATOS_CAPACITACIONES!A101)</f>
        <v>2</v>
      </c>
      <c r="M101" s="89">
        <f t="shared" si="2"/>
        <v>1</v>
      </c>
    </row>
    <row r="102" spans="1:13" ht="34.5" customHeight="1" x14ac:dyDescent="0.25">
      <c r="A102" s="29">
        <v>101</v>
      </c>
      <c r="B102" s="29" t="s">
        <v>635</v>
      </c>
      <c r="C102" s="29" t="s">
        <v>761</v>
      </c>
      <c r="D102" s="29"/>
      <c r="E102" s="29" t="s">
        <v>514</v>
      </c>
      <c r="F102" s="29" t="s">
        <v>514</v>
      </c>
      <c r="G102" s="29" t="s">
        <v>762</v>
      </c>
      <c r="H102" s="87">
        <v>44300</v>
      </c>
      <c r="I102" s="29">
        <v>30</v>
      </c>
      <c r="J102" s="94" t="s">
        <v>821</v>
      </c>
      <c r="K102" s="29">
        <v>1</v>
      </c>
      <c r="L102" s="88">
        <f>COUNTIF(REGISTRO_INDIVIDUAL!A:A,DATOS_CAPACITACIONES!A102)</f>
        <v>1</v>
      </c>
      <c r="M102" s="89">
        <f t="shared" si="2"/>
        <v>1</v>
      </c>
    </row>
    <row r="103" spans="1:13" ht="34.5" customHeight="1" x14ac:dyDescent="0.25">
      <c r="A103" s="29">
        <v>102</v>
      </c>
      <c r="B103" s="29" t="s">
        <v>635</v>
      </c>
      <c r="C103" s="29" t="s">
        <v>763</v>
      </c>
      <c r="D103" s="29"/>
      <c r="E103" s="29" t="s">
        <v>637</v>
      </c>
      <c r="F103" s="29" t="s">
        <v>637</v>
      </c>
      <c r="G103" s="29" t="s">
        <v>759</v>
      </c>
      <c r="H103" s="87">
        <v>44300</v>
      </c>
      <c r="I103" s="29">
        <v>15</v>
      </c>
      <c r="J103" s="94" t="s">
        <v>822</v>
      </c>
      <c r="K103" s="29">
        <v>2</v>
      </c>
      <c r="L103" s="88">
        <f>COUNTIF(REGISTRO_INDIVIDUAL!A:A,DATOS_CAPACITACIONES!A103)</f>
        <v>2</v>
      </c>
      <c r="M103" s="89">
        <f t="shared" si="2"/>
        <v>1</v>
      </c>
    </row>
    <row r="104" spans="1:13" ht="34.5" customHeight="1" x14ac:dyDescent="0.25">
      <c r="A104" s="29">
        <v>103</v>
      </c>
      <c r="B104" s="29" t="s">
        <v>635</v>
      </c>
      <c r="C104" s="29" t="s">
        <v>758</v>
      </c>
      <c r="D104" s="29"/>
      <c r="E104" s="29" t="s">
        <v>637</v>
      </c>
      <c r="F104" s="29" t="s">
        <v>637</v>
      </c>
      <c r="G104" s="29" t="s">
        <v>375</v>
      </c>
      <c r="H104" s="87">
        <v>44301</v>
      </c>
      <c r="I104" s="29">
        <v>15</v>
      </c>
      <c r="J104" s="94" t="s">
        <v>823</v>
      </c>
      <c r="K104" s="29">
        <v>2</v>
      </c>
      <c r="L104" s="88">
        <f>COUNTIF(REGISTRO_INDIVIDUAL!A:A,DATOS_CAPACITACIONES!A104)</f>
        <v>2</v>
      </c>
      <c r="M104" s="89">
        <f t="shared" si="2"/>
        <v>1</v>
      </c>
    </row>
    <row r="105" spans="1:13" ht="34.5" customHeight="1" x14ac:dyDescent="0.25">
      <c r="A105" s="29">
        <v>104</v>
      </c>
      <c r="B105" s="29" t="s">
        <v>635</v>
      </c>
      <c r="C105" s="29" t="s">
        <v>831</v>
      </c>
      <c r="D105" s="29"/>
      <c r="E105" s="29" t="s">
        <v>514</v>
      </c>
      <c r="F105" s="29" t="s">
        <v>514</v>
      </c>
      <c r="G105" s="29" t="s">
        <v>378</v>
      </c>
      <c r="H105" s="87">
        <v>44302</v>
      </c>
      <c r="I105" s="29">
        <v>30</v>
      </c>
      <c r="J105" s="94" t="s">
        <v>824</v>
      </c>
      <c r="K105" s="29">
        <v>1</v>
      </c>
      <c r="L105" s="88">
        <f>COUNTIF(REGISTRO_INDIVIDUAL!A:A,DATOS_CAPACITACIONES!A105)</f>
        <v>1</v>
      </c>
      <c r="M105" s="89">
        <f t="shared" si="2"/>
        <v>1</v>
      </c>
    </row>
    <row r="106" spans="1:13" ht="34.5" customHeight="1" x14ac:dyDescent="0.25">
      <c r="A106" s="29">
        <v>105</v>
      </c>
      <c r="B106" s="29" t="s">
        <v>635</v>
      </c>
      <c r="C106" s="29" t="s">
        <v>758</v>
      </c>
      <c r="D106" s="29"/>
      <c r="E106" s="29" t="s">
        <v>637</v>
      </c>
      <c r="F106" s="29" t="s">
        <v>637</v>
      </c>
      <c r="G106" s="29" t="s">
        <v>375</v>
      </c>
      <c r="H106" s="87">
        <v>44302</v>
      </c>
      <c r="I106" s="29">
        <v>15</v>
      </c>
      <c r="J106" s="94" t="s">
        <v>825</v>
      </c>
      <c r="K106" s="29">
        <v>1</v>
      </c>
      <c r="L106" s="88">
        <f>COUNTIF(REGISTRO_INDIVIDUAL!A:A,DATOS_CAPACITACIONES!A106)</f>
        <v>1</v>
      </c>
      <c r="M106" s="89">
        <f t="shared" si="2"/>
        <v>1</v>
      </c>
    </row>
    <row r="107" spans="1:13" ht="34.5" customHeight="1" x14ac:dyDescent="0.25">
      <c r="A107" s="29">
        <v>106</v>
      </c>
      <c r="B107" s="29" t="s">
        <v>635</v>
      </c>
      <c r="C107" s="29" t="s">
        <v>758</v>
      </c>
      <c r="D107" s="29"/>
      <c r="E107" s="29" t="s">
        <v>637</v>
      </c>
      <c r="F107" s="29" t="s">
        <v>637</v>
      </c>
      <c r="G107" s="29" t="s">
        <v>375</v>
      </c>
      <c r="H107" s="87">
        <v>44303</v>
      </c>
      <c r="I107" s="29">
        <v>15</v>
      </c>
      <c r="J107" s="94" t="s">
        <v>826</v>
      </c>
      <c r="K107" s="29">
        <v>1</v>
      </c>
      <c r="L107" s="88">
        <f>COUNTIF(REGISTRO_INDIVIDUAL!A:A,DATOS_CAPACITACIONES!A107)</f>
        <v>1</v>
      </c>
      <c r="M107" s="89">
        <f t="shared" si="2"/>
        <v>1</v>
      </c>
    </row>
    <row r="108" spans="1:13" ht="34.5" customHeight="1" x14ac:dyDescent="0.25">
      <c r="A108" s="29">
        <v>107</v>
      </c>
      <c r="B108" s="29" t="s">
        <v>635</v>
      </c>
      <c r="C108" s="29" t="s">
        <v>763</v>
      </c>
      <c r="D108" s="29"/>
      <c r="E108" s="29" t="s">
        <v>637</v>
      </c>
      <c r="F108" s="29" t="s">
        <v>637</v>
      </c>
      <c r="G108" s="29" t="s">
        <v>375</v>
      </c>
      <c r="H108" s="87">
        <v>44305</v>
      </c>
      <c r="I108" s="29">
        <v>15</v>
      </c>
      <c r="J108" s="94" t="s">
        <v>827</v>
      </c>
      <c r="K108" s="29">
        <v>2</v>
      </c>
      <c r="L108" s="88">
        <f>COUNTIF(REGISTRO_INDIVIDUAL!A:A,DATOS_CAPACITACIONES!A108)</f>
        <v>2</v>
      </c>
      <c r="M108" s="89">
        <f t="shared" si="2"/>
        <v>1</v>
      </c>
    </row>
    <row r="109" spans="1:13" ht="34.5" customHeight="1" x14ac:dyDescent="0.25">
      <c r="A109" s="29">
        <v>108</v>
      </c>
      <c r="B109" s="29" t="s">
        <v>635</v>
      </c>
      <c r="C109" s="29" t="s">
        <v>764</v>
      </c>
      <c r="D109" s="29"/>
      <c r="E109" s="29" t="s">
        <v>637</v>
      </c>
      <c r="F109" s="29" t="s">
        <v>637</v>
      </c>
      <c r="G109" s="29" t="s">
        <v>375</v>
      </c>
      <c r="H109" s="87">
        <v>44310</v>
      </c>
      <c r="I109" s="29">
        <v>15</v>
      </c>
      <c r="J109" s="94" t="s">
        <v>828</v>
      </c>
      <c r="K109" s="29">
        <v>3</v>
      </c>
      <c r="L109" s="88">
        <f>COUNTIF(REGISTRO_INDIVIDUAL!A:A,DATOS_CAPACITACIONES!A109)</f>
        <v>3</v>
      </c>
      <c r="M109" s="89">
        <f t="shared" si="2"/>
        <v>1</v>
      </c>
    </row>
    <row r="110" spans="1:13" ht="34.5" customHeight="1" x14ac:dyDescent="0.25">
      <c r="A110" s="29">
        <v>109</v>
      </c>
      <c r="B110" s="29" t="s">
        <v>635</v>
      </c>
      <c r="C110" s="29" t="s">
        <v>765</v>
      </c>
      <c r="D110" s="29"/>
      <c r="E110" s="29" t="s">
        <v>637</v>
      </c>
      <c r="F110" s="29" t="s">
        <v>637</v>
      </c>
      <c r="G110" s="29" t="s">
        <v>375</v>
      </c>
      <c r="H110" s="87">
        <v>44312</v>
      </c>
      <c r="I110" s="29">
        <v>15</v>
      </c>
      <c r="J110" s="94" t="s">
        <v>829</v>
      </c>
      <c r="K110" s="29">
        <v>2</v>
      </c>
      <c r="L110" s="88">
        <f>COUNTIF(REGISTRO_INDIVIDUAL!A:A,DATOS_CAPACITACIONES!A110)</f>
        <v>2</v>
      </c>
      <c r="M110" s="89">
        <f t="shared" si="2"/>
        <v>1</v>
      </c>
    </row>
    <row r="111" spans="1:13" ht="34.5" customHeight="1" x14ac:dyDescent="0.25">
      <c r="A111" s="29">
        <v>110</v>
      </c>
      <c r="B111" s="29" t="s">
        <v>635</v>
      </c>
      <c r="C111" s="29" t="s">
        <v>831</v>
      </c>
      <c r="D111" s="29"/>
      <c r="E111" s="29" t="s">
        <v>514</v>
      </c>
      <c r="F111" s="29" t="s">
        <v>514</v>
      </c>
      <c r="G111" s="29" t="s">
        <v>375</v>
      </c>
      <c r="H111" s="87">
        <v>44313</v>
      </c>
      <c r="I111" s="29">
        <v>30</v>
      </c>
      <c r="J111" s="94" t="s">
        <v>830</v>
      </c>
      <c r="K111" s="29">
        <v>2</v>
      </c>
      <c r="L111" s="88">
        <f>COUNTIF(REGISTRO_INDIVIDUAL!A:A,DATOS_CAPACITACIONES!A111)</f>
        <v>2</v>
      </c>
      <c r="M111" s="89">
        <f t="shared" si="2"/>
        <v>1</v>
      </c>
    </row>
    <row r="112" spans="1:13" ht="34.5" customHeight="1" x14ac:dyDescent="0.25">
      <c r="A112" s="29">
        <v>111</v>
      </c>
      <c r="B112" s="29" t="s">
        <v>635</v>
      </c>
      <c r="C112" s="29" t="s">
        <v>766</v>
      </c>
      <c r="D112" s="29"/>
      <c r="E112" s="29" t="s">
        <v>637</v>
      </c>
      <c r="F112" s="29" t="s">
        <v>637</v>
      </c>
      <c r="G112" s="29" t="s">
        <v>375</v>
      </c>
      <c r="H112" s="87">
        <v>44313</v>
      </c>
      <c r="I112" s="29">
        <v>15</v>
      </c>
      <c r="J112" s="94" t="s">
        <v>832</v>
      </c>
      <c r="K112" s="29">
        <v>1</v>
      </c>
      <c r="L112" s="88">
        <f>COUNTIF(REGISTRO_INDIVIDUAL!A:A,DATOS_CAPACITACIONES!A112)</f>
        <v>1</v>
      </c>
      <c r="M112" s="89">
        <f t="shared" si="2"/>
        <v>1</v>
      </c>
    </row>
    <row r="113" spans="1:13" ht="34.5" customHeight="1" x14ac:dyDescent="0.25">
      <c r="A113" s="29">
        <v>112</v>
      </c>
      <c r="B113" s="29" t="s">
        <v>635</v>
      </c>
      <c r="C113" s="29" t="s">
        <v>767</v>
      </c>
      <c r="D113" s="29"/>
      <c r="E113" s="29" t="s">
        <v>637</v>
      </c>
      <c r="F113" s="29" t="s">
        <v>637</v>
      </c>
      <c r="G113" s="29" t="s">
        <v>759</v>
      </c>
      <c r="H113" s="87">
        <v>44313</v>
      </c>
      <c r="I113" s="29">
        <v>15</v>
      </c>
      <c r="J113" s="94" t="s">
        <v>833</v>
      </c>
      <c r="K113" s="29">
        <v>1</v>
      </c>
      <c r="L113" s="88">
        <f>COUNTIF(REGISTRO_INDIVIDUAL!A:A,DATOS_CAPACITACIONES!A113)</f>
        <v>1</v>
      </c>
      <c r="M113" s="89">
        <f t="shared" si="2"/>
        <v>1</v>
      </c>
    </row>
    <row r="114" spans="1:13" ht="34.5" customHeight="1" x14ac:dyDescent="0.25">
      <c r="A114" s="29">
        <v>113</v>
      </c>
      <c r="B114" s="29" t="s">
        <v>635</v>
      </c>
      <c r="C114" s="29" t="s">
        <v>768</v>
      </c>
      <c r="D114" s="29"/>
      <c r="E114" s="29" t="s">
        <v>637</v>
      </c>
      <c r="F114" s="29" t="s">
        <v>637</v>
      </c>
      <c r="G114" s="29" t="s">
        <v>759</v>
      </c>
      <c r="H114" s="87">
        <v>44320</v>
      </c>
      <c r="I114" s="29">
        <v>15</v>
      </c>
      <c r="J114" s="94" t="s">
        <v>834</v>
      </c>
      <c r="K114" s="29">
        <v>11</v>
      </c>
      <c r="L114" s="88">
        <f>COUNTIF(REGISTRO_INDIVIDUAL!A:A,DATOS_CAPACITACIONES!A114)</f>
        <v>11</v>
      </c>
      <c r="M114" s="89">
        <f t="shared" si="2"/>
        <v>1</v>
      </c>
    </row>
    <row r="115" spans="1:13" ht="34.5" customHeight="1" x14ac:dyDescent="0.25">
      <c r="A115" s="29">
        <v>114</v>
      </c>
      <c r="B115" s="29" t="s">
        <v>635</v>
      </c>
      <c r="C115" s="29" t="s">
        <v>769</v>
      </c>
      <c r="D115" s="29"/>
      <c r="E115" s="29" t="s">
        <v>637</v>
      </c>
      <c r="F115" s="29" t="s">
        <v>637</v>
      </c>
      <c r="G115" s="29" t="s">
        <v>375</v>
      </c>
      <c r="H115" s="87">
        <v>44327</v>
      </c>
      <c r="I115" s="29">
        <v>15</v>
      </c>
      <c r="J115" s="94" t="s">
        <v>835</v>
      </c>
      <c r="K115" s="29">
        <v>11</v>
      </c>
      <c r="L115" s="88">
        <f>COUNTIF(REGISTRO_INDIVIDUAL!A:A,DATOS_CAPACITACIONES!A115)</f>
        <v>11</v>
      </c>
      <c r="M115" s="89">
        <f t="shared" si="2"/>
        <v>1</v>
      </c>
    </row>
    <row r="116" spans="1:13" ht="34.5" customHeight="1" x14ac:dyDescent="0.25">
      <c r="A116" s="29">
        <v>115</v>
      </c>
      <c r="B116" s="29" t="s">
        <v>635</v>
      </c>
      <c r="C116" s="29" t="s">
        <v>770</v>
      </c>
      <c r="D116" s="29"/>
      <c r="E116" s="29" t="s">
        <v>637</v>
      </c>
      <c r="F116" s="29" t="s">
        <v>637</v>
      </c>
      <c r="G116" s="29" t="s">
        <v>375</v>
      </c>
      <c r="H116" s="87">
        <v>44329</v>
      </c>
      <c r="I116" s="29">
        <v>15</v>
      </c>
      <c r="J116" s="94" t="s">
        <v>836</v>
      </c>
      <c r="K116" s="29">
        <v>31</v>
      </c>
      <c r="L116" s="88">
        <f>COUNTIF(REGISTRO_INDIVIDUAL!A:A,DATOS_CAPACITACIONES!A116)</f>
        <v>31</v>
      </c>
      <c r="M116" s="89">
        <f t="shared" si="2"/>
        <v>1</v>
      </c>
    </row>
    <row r="117" spans="1:13" ht="34.5" customHeight="1" x14ac:dyDescent="0.25">
      <c r="A117" s="29">
        <v>116</v>
      </c>
      <c r="B117" s="29" t="s">
        <v>635</v>
      </c>
      <c r="C117" s="29" t="s">
        <v>771</v>
      </c>
      <c r="D117" s="29"/>
      <c r="E117" s="29" t="s">
        <v>637</v>
      </c>
      <c r="F117" s="29" t="s">
        <v>637</v>
      </c>
      <c r="G117" s="29" t="s">
        <v>375</v>
      </c>
      <c r="H117" s="87">
        <v>44334</v>
      </c>
      <c r="I117" s="29">
        <v>15</v>
      </c>
      <c r="J117" s="94" t="s">
        <v>837</v>
      </c>
      <c r="K117" s="29">
        <v>7</v>
      </c>
      <c r="L117" s="88">
        <f>COUNTIF(REGISTRO_INDIVIDUAL!A:A,DATOS_CAPACITACIONES!A117)</f>
        <v>7</v>
      </c>
      <c r="M117" s="89">
        <f t="shared" si="2"/>
        <v>1</v>
      </c>
    </row>
    <row r="118" spans="1:13" ht="34.5" customHeight="1" x14ac:dyDescent="0.25">
      <c r="A118" s="29">
        <v>117</v>
      </c>
      <c r="B118" s="29" t="s">
        <v>511</v>
      </c>
      <c r="C118" s="29" t="s">
        <v>772</v>
      </c>
      <c r="D118" s="29"/>
      <c r="E118" s="29" t="s">
        <v>512</v>
      </c>
      <c r="F118" s="29" t="s">
        <v>512</v>
      </c>
      <c r="G118" s="29" t="s">
        <v>762</v>
      </c>
      <c r="H118" s="87">
        <v>44340</v>
      </c>
      <c r="I118" s="29">
        <v>30</v>
      </c>
      <c r="J118" s="94" t="s">
        <v>838</v>
      </c>
      <c r="K118" s="29">
        <v>7</v>
      </c>
      <c r="L118" s="88">
        <f>COUNTIF(REGISTRO_INDIVIDUAL!A:A,DATOS_CAPACITACIONES!A118)</f>
        <v>7</v>
      </c>
      <c r="M118" s="89">
        <f t="shared" si="2"/>
        <v>1</v>
      </c>
    </row>
    <row r="119" spans="1:13" ht="34.5" customHeight="1" x14ac:dyDescent="0.25">
      <c r="A119" s="29">
        <v>118</v>
      </c>
      <c r="B119" s="29" t="s">
        <v>635</v>
      </c>
      <c r="C119" s="29" t="s">
        <v>773</v>
      </c>
      <c r="D119" s="29"/>
      <c r="E119" s="29" t="s">
        <v>637</v>
      </c>
      <c r="F119" s="29" t="s">
        <v>637</v>
      </c>
      <c r="G119" s="29" t="s">
        <v>759</v>
      </c>
      <c r="H119" s="87">
        <v>44341</v>
      </c>
      <c r="I119" s="29">
        <v>15</v>
      </c>
      <c r="J119" s="94" t="s">
        <v>839</v>
      </c>
      <c r="K119" s="29">
        <v>1</v>
      </c>
      <c r="L119" s="88">
        <f>COUNTIF(REGISTRO_INDIVIDUAL!A:A,DATOS_CAPACITACIONES!A119)</f>
        <v>1</v>
      </c>
      <c r="M119" s="89">
        <f t="shared" si="2"/>
        <v>1</v>
      </c>
    </row>
    <row r="120" spans="1:13" ht="34.5" customHeight="1" x14ac:dyDescent="0.25">
      <c r="A120" s="29">
        <v>119</v>
      </c>
      <c r="B120" s="29" t="s">
        <v>635</v>
      </c>
      <c r="C120" s="29" t="s">
        <v>774</v>
      </c>
      <c r="D120" s="29"/>
      <c r="E120" s="29" t="s">
        <v>637</v>
      </c>
      <c r="F120" s="29" t="s">
        <v>637</v>
      </c>
      <c r="G120" s="29" t="s">
        <v>375</v>
      </c>
      <c r="H120" s="87">
        <v>44347</v>
      </c>
      <c r="I120" s="29">
        <v>15</v>
      </c>
      <c r="J120" s="94" t="s">
        <v>840</v>
      </c>
      <c r="K120" s="29">
        <v>2</v>
      </c>
      <c r="L120" s="88">
        <f>COUNTIF(REGISTRO_INDIVIDUAL!A:A,DATOS_CAPACITACIONES!A120)</f>
        <v>2</v>
      </c>
      <c r="M120" s="89">
        <f t="shared" si="2"/>
        <v>1</v>
      </c>
    </row>
    <row r="121" spans="1:13" ht="34.5" customHeight="1" x14ac:dyDescent="0.25">
      <c r="A121" s="29">
        <v>120</v>
      </c>
      <c r="B121" s="29" t="s">
        <v>635</v>
      </c>
      <c r="C121" s="29" t="s">
        <v>767</v>
      </c>
      <c r="D121" s="29"/>
      <c r="E121" s="29" t="s">
        <v>637</v>
      </c>
      <c r="F121" s="29" t="s">
        <v>637</v>
      </c>
      <c r="G121" s="29" t="s">
        <v>375</v>
      </c>
      <c r="H121" s="87">
        <v>44363</v>
      </c>
      <c r="I121" s="29">
        <v>15</v>
      </c>
      <c r="J121" s="94" t="s">
        <v>841</v>
      </c>
      <c r="K121" s="29">
        <v>6</v>
      </c>
      <c r="L121" s="88">
        <f>COUNTIF(REGISTRO_INDIVIDUAL!A:A,DATOS_CAPACITACIONES!A121)</f>
        <v>6</v>
      </c>
      <c r="M121" s="89">
        <f t="shared" si="2"/>
        <v>1</v>
      </c>
    </row>
    <row r="122" spans="1:13" ht="34.5" customHeight="1" x14ac:dyDescent="0.25">
      <c r="A122" s="29">
        <v>121</v>
      </c>
      <c r="B122" s="29" t="s">
        <v>635</v>
      </c>
      <c r="C122" s="29" t="s">
        <v>775</v>
      </c>
      <c r="D122" s="29"/>
      <c r="E122" s="29" t="s">
        <v>637</v>
      </c>
      <c r="F122" s="29" t="s">
        <v>637</v>
      </c>
      <c r="G122" s="29" t="s">
        <v>375</v>
      </c>
      <c r="H122" s="87">
        <v>44366</v>
      </c>
      <c r="I122" s="29">
        <v>15</v>
      </c>
      <c r="J122" s="94" t="s">
        <v>842</v>
      </c>
      <c r="K122" s="29">
        <v>4</v>
      </c>
      <c r="L122" s="88">
        <f>COUNTIF(REGISTRO_INDIVIDUAL!A:A,DATOS_CAPACITACIONES!A122)</f>
        <v>4</v>
      </c>
      <c r="M122" s="89">
        <f t="shared" si="2"/>
        <v>1</v>
      </c>
    </row>
    <row r="123" spans="1:13" ht="34.5" customHeight="1" x14ac:dyDescent="0.25">
      <c r="A123" s="29">
        <v>122</v>
      </c>
      <c r="B123" s="29" t="s">
        <v>511</v>
      </c>
      <c r="C123" s="29" t="s">
        <v>776</v>
      </c>
      <c r="D123" s="29"/>
      <c r="E123" s="29" t="s">
        <v>512</v>
      </c>
      <c r="F123" s="29" t="s">
        <v>512</v>
      </c>
      <c r="G123" s="29" t="s">
        <v>759</v>
      </c>
      <c r="H123" s="87">
        <v>44369</v>
      </c>
      <c r="I123" s="29">
        <v>60</v>
      </c>
      <c r="J123" s="94" t="s">
        <v>843</v>
      </c>
      <c r="K123" s="29">
        <v>1</v>
      </c>
      <c r="L123" s="88">
        <f>COUNTIF(REGISTRO_INDIVIDUAL!A:A,DATOS_CAPACITACIONES!A123)</f>
        <v>1</v>
      </c>
      <c r="M123" s="89">
        <f t="shared" si="2"/>
        <v>1</v>
      </c>
    </row>
    <row r="124" spans="1:13" ht="34.5" customHeight="1" x14ac:dyDescent="0.25">
      <c r="A124" s="29">
        <v>123</v>
      </c>
      <c r="B124" s="29" t="s">
        <v>635</v>
      </c>
      <c r="C124" s="29" t="s">
        <v>777</v>
      </c>
      <c r="D124" s="29"/>
      <c r="E124" s="29" t="s">
        <v>637</v>
      </c>
      <c r="F124" s="29" t="s">
        <v>637</v>
      </c>
      <c r="G124" s="29" t="s">
        <v>759</v>
      </c>
      <c r="H124" s="87">
        <v>44376</v>
      </c>
      <c r="I124" s="29">
        <v>15</v>
      </c>
      <c r="J124" s="94" t="s">
        <v>844</v>
      </c>
      <c r="K124" s="29">
        <v>2</v>
      </c>
      <c r="L124" s="88">
        <f>COUNTIF(REGISTRO_INDIVIDUAL!A:A,DATOS_CAPACITACIONES!A124)</f>
        <v>2</v>
      </c>
      <c r="M124" s="89">
        <f t="shared" si="2"/>
        <v>1</v>
      </c>
    </row>
    <row r="125" spans="1:13" ht="34.5" customHeight="1" x14ac:dyDescent="0.25">
      <c r="A125" s="29">
        <v>124</v>
      </c>
      <c r="B125" s="29" t="s">
        <v>511</v>
      </c>
      <c r="C125" s="29" t="s">
        <v>778</v>
      </c>
      <c r="D125" s="29"/>
      <c r="E125" s="29" t="s">
        <v>512</v>
      </c>
      <c r="F125" s="29" t="s">
        <v>512</v>
      </c>
      <c r="G125" s="29" t="s">
        <v>375</v>
      </c>
      <c r="H125" s="87">
        <v>44379</v>
      </c>
      <c r="I125" s="29">
        <v>60</v>
      </c>
      <c r="J125" s="94" t="s">
        <v>845</v>
      </c>
      <c r="K125" s="29">
        <v>5</v>
      </c>
      <c r="L125" s="88">
        <f>COUNTIF(REGISTRO_INDIVIDUAL!A:A,DATOS_CAPACITACIONES!A125)</f>
        <v>5</v>
      </c>
      <c r="M125" s="89">
        <f t="shared" si="2"/>
        <v>1</v>
      </c>
    </row>
    <row r="126" spans="1:13" ht="34.5" customHeight="1" x14ac:dyDescent="0.25">
      <c r="A126" s="29">
        <v>125</v>
      </c>
      <c r="B126" s="29" t="s">
        <v>635</v>
      </c>
      <c r="C126" s="29" t="s">
        <v>779</v>
      </c>
      <c r="D126" s="29"/>
      <c r="E126" s="29" t="s">
        <v>637</v>
      </c>
      <c r="F126" s="29" t="s">
        <v>637</v>
      </c>
      <c r="G126" s="29" t="s">
        <v>759</v>
      </c>
      <c r="H126" s="87">
        <v>44379</v>
      </c>
      <c r="I126" s="29">
        <v>15</v>
      </c>
      <c r="J126" s="94" t="s">
        <v>846</v>
      </c>
      <c r="K126" s="29">
        <v>4</v>
      </c>
      <c r="L126" s="88">
        <f>COUNTIF(REGISTRO_INDIVIDUAL!A:A,DATOS_CAPACITACIONES!A126)</f>
        <v>4</v>
      </c>
      <c r="M126" s="89">
        <f t="shared" si="2"/>
        <v>1</v>
      </c>
    </row>
    <row r="127" spans="1:13" ht="34.5" customHeight="1" x14ac:dyDescent="0.25">
      <c r="A127" s="29">
        <v>126</v>
      </c>
      <c r="B127" s="29" t="s">
        <v>635</v>
      </c>
      <c r="C127" s="29" t="s">
        <v>780</v>
      </c>
      <c r="D127" s="29"/>
      <c r="E127" s="29" t="s">
        <v>637</v>
      </c>
      <c r="F127" s="29" t="s">
        <v>637</v>
      </c>
      <c r="G127" s="29" t="s">
        <v>759</v>
      </c>
      <c r="H127" s="87">
        <v>44380</v>
      </c>
      <c r="I127" s="29">
        <v>15</v>
      </c>
      <c r="J127" s="94" t="s">
        <v>847</v>
      </c>
      <c r="K127" s="29">
        <v>6</v>
      </c>
      <c r="L127" s="88">
        <f>COUNTIF(REGISTRO_INDIVIDUAL!A:A,DATOS_CAPACITACIONES!A127)</f>
        <v>6</v>
      </c>
      <c r="M127" s="89">
        <f t="shared" si="2"/>
        <v>1</v>
      </c>
    </row>
    <row r="128" spans="1:13" ht="34.5" customHeight="1" x14ac:dyDescent="0.25">
      <c r="A128" s="29">
        <v>127</v>
      </c>
      <c r="B128" s="29" t="s">
        <v>511</v>
      </c>
      <c r="C128" s="29" t="s">
        <v>778</v>
      </c>
      <c r="D128" s="29"/>
      <c r="E128" s="29" t="s">
        <v>514</v>
      </c>
      <c r="F128" s="29" t="s">
        <v>514</v>
      </c>
      <c r="G128" s="29" t="s">
        <v>700</v>
      </c>
      <c r="H128" s="87">
        <v>44383</v>
      </c>
      <c r="I128" s="29">
        <v>30</v>
      </c>
      <c r="J128" s="94" t="s">
        <v>848</v>
      </c>
      <c r="K128" s="29">
        <v>1</v>
      </c>
      <c r="L128" s="88">
        <f>COUNTIF(REGISTRO_INDIVIDUAL!A:A,DATOS_CAPACITACIONES!A128)</f>
        <v>1</v>
      </c>
      <c r="M128" s="89">
        <f t="shared" si="2"/>
        <v>1</v>
      </c>
    </row>
    <row r="129" spans="1:13" ht="34.5" customHeight="1" x14ac:dyDescent="0.25">
      <c r="A129" s="29">
        <v>128</v>
      </c>
      <c r="B129" s="29" t="s">
        <v>511</v>
      </c>
      <c r="C129" s="29" t="s">
        <v>781</v>
      </c>
      <c r="D129" s="29"/>
      <c r="E129" s="29" t="s">
        <v>512</v>
      </c>
      <c r="F129" s="29" t="s">
        <v>512</v>
      </c>
      <c r="G129" s="29" t="s">
        <v>759</v>
      </c>
      <c r="H129" s="87">
        <v>44385</v>
      </c>
      <c r="I129" s="29">
        <v>30</v>
      </c>
      <c r="J129" s="94" t="s">
        <v>849</v>
      </c>
      <c r="K129" s="29">
        <v>2</v>
      </c>
      <c r="L129" s="88">
        <f>COUNTIF(REGISTRO_INDIVIDUAL!A:A,DATOS_CAPACITACIONES!A129)</f>
        <v>2</v>
      </c>
      <c r="M129" s="89">
        <f t="shared" si="2"/>
        <v>1</v>
      </c>
    </row>
    <row r="130" spans="1:13" ht="34.5" customHeight="1" x14ac:dyDescent="0.25">
      <c r="A130" s="29">
        <v>129</v>
      </c>
      <c r="B130" s="29" t="s">
        <v>511</v>
      </c>
      <c r="C130" s="29" t="s">
        <v>778</v>
      </c>
      <c r="D130" s="29"/>
      <c r="E130" s="29" t="s">
        <v>512</v>
      </c>
      <c r="F130" s="29" t="s">
        <v>512</v>
      </c>
      <c r="G130" s="29" t="s">
        <v>700</v>
      </c>
      <c r="H130" s="87">
        <v>44387</v>
      </c>
      <c r="I130" s="29">
        <v>30</v>
      </c>
      <c r="J130" s="94" t="s">
        <v>850</v>
      </c>
      <c r="K130" s="29">
        <v>1</v>
      </c>
      <c r="L130" s="88">
        <f>COUNTIF(REGISTRO_INDIVIDUAL!A:A,DATOS_CAPACITACIONES!A130)</f>
        <v>1</v>
      </c>
      <c r="M130" s="89">
        <f t="shared" si="2"/>
        <v>1</v>
      </c>
    </row>
    <row r="131" spans="1:13" ht="34.5" customHeight="1" x14ac:dyDescent="0.25">
      <c r="A131" s="29">
        <v>130</v>
      </c>
      <c r="B131" s="29" t="s">
        <v>511</v>
      </c>
      <c r="C131" s="29" t="s">
        <v>781</v>
      </c>
      <c r="D131" s="29"/>
      <c r="E131" s="29" t="s">
        <v>514</v>
      </c>
      <c r="F131" s="29" t="s">
        <v>514</v>
      </c>
      <c r="G131" s="29" t="s">
        <v>759</v>
      </c>
      <c r="H131" s="87">
        <v>44389</v>
      </c>
      <c r="I131" s="29">
        <v>30</v>
      </c>
      <c r="J131" s="94" t="s">
        <v>851</v>
      </c>
      <c r="K131" s="29">
        <v>6</v>
      </c>
      <c r="L131" s="88">
        <f>COUNTIF(REGISTRO_INDIVIDUAL!A:A,DATOS_CAPACITACIONES!A131)</f>
        <v>6</v>
      </c>
      <c r="M131" s="89">
        <f t="shared" si="2"/>
        <v>1</v>
      </c>
    </row>
    <row r="132" spans="1:13" ht="34.5" customHeight="1" x14ac:dyDescent="0.25">
      <c r="A132" s="29">
        <v>131</v>
      </c>
      <c r="B132" s="29" t="s">
        <v>553</v>
      </c>
      <c r="C132" s="29" t="s">
        <v>782</v>
      </c>
      <c r="D132" s="29"/>
      <c r="E132" s="29" t="s">
        <v>552</v>
      </c>
      <c r="F132" s="29" t="s">
        <v>552</v>
      </c>
      <c r="G132" s="29" t="s">
        <v>759</v>
      </c>
      <c r="H132" s="87">
        <v>44394</v>
      </c>
      <c r="I132" s="29">
        <v>20</v>
      </c>
      <c r="J132" s="94" t="s">
        <v>852</v>
      </c>
      <c r="K132" s="29">
        <v>14</v>
      </c>
      <c r="L132" s="88">
        <f>COUNTIF(REGISTRO_INDIVIDUAL!A:A,DATOS_CAPACITACIONES!A132)</f>
        <v>14</v>
      </c>
      <c r="M132" s="89">
        <f t="shared" si="2"/>
        <v>1</v>
      </c>
    </row>
    <row r="133" spans="1:13" ht="34.5" customHeight="1" x14ac:dyDescent="0.25">
      <c r="A133" s="29">
        <v>132</v>
      </c>
      <c r="B133" s="29" t="s">
        <v>635</v>
      </c>
      <c r="C133" s="29" t="s">
        <v>783</v>
      </c>
      <c r="D133" s="29"/>
      <c r="E133" s="29" t="s">
        <v>637</v>
      </c>
      <c r="F133" s="29" t="s">
        <v>637</v>
      </c>
      <c r="G133" s="29" t="s">
        <v>759</v>
      </c>
      <c r="H133" s="87">
        <v>44397</v>
      </c>
      <c r="I133" s="29">
        <v>30</v>
      </c>
      <c r="J133" s="94" t="s">
        <v>853</v>
      </c>
      <c r="K133" s="29">
        <v>4</v>
      </c>
      <c r="L133" s="88">
        <f>COUNTIF(REGISTRO_INDIVIDUAL!A:A,DATOS_CAPACITACIONES!A133)</f>
        <v>4</v>
      </c>
      <c r="M133" s="89">
        <f t="shared" si="2"/>
        <v>1</v>
      </c>
    </row>
    <row r="134" spans="1:13" ht="34.5" customHeight="1" x14ac:dyDescent="0.25">
      <c r="A134" s="29">
        <v>133</v>
      </c>
      <c r="B134" s="29" t="s">
        <v>635</v>
      </c>
      <c r="C134" s="29" t="s">
        <v>784</v>
      </c>
      <c r="D134" s="29"/>
      <c r="E134" s="29" t="s">
        <v>637</v>
      </c>
      <c r="F134" s="29" t="s">
        <v>637</v>
      </c>
      <c r="G134" s="29" t="s">
        <v>759</v>
      </c>
      <c r="H134" s="87">
        <v>44399</v>
      </c>
      <c r="I134" s="29">
        <v>30</v>
      </c>
      <c r="J134" s="94" t="s">
        <v>854</v>
      </c>
      <c r="K134" s="29">
        <v>2</v>
      </c>
      <c r="L134" s="88">
        <f>COUNTIF(REGISTRO_INDIVIDUAL!A:A,DATOS_CAPACITACIONES!A134)</f>
        <v>2</v>
      </c>
      <c r="M134" s="89">
        <f t="shared" si="2"/>
        <v>1</v>
      </c>
    </row>
    <row r="135" spans="1:13" ht="34.5" customHeight="1" x14ac:dyDescent="0.25">
      <c r="A135" s="29">
        <v>134</v>
      </c>
      <c r="B135" s="29" t="s">
        <v>511</v>
      </c>
      <c r="C135" s="29" t="s">
        <v>785</v>
      </c>
      <c r="D135" s="29"/>
      <c r="E135" s="29" t="s">
        <v>512</v>
      </c>
      <c r="F135" s="29" t="s">
        <v>512</v>
      </c>
      <c r="G135" s="29" t="s">
        <v>700</v>
      </c>
      <c r="H135" s="87">
        <v>44400</v>
      </c>
      <c r="I135" s="29">
        <v>60</v>
      </c>
      <c r="J135" s="94" t="s">
        <v>855</v>
      </c>
      <c r="K135" s="29">
        <v>1</v>
      </c>
      <c r="L135" s="88">
        <f>COUNTIF(REGISTRO_INDIVIDUAL!A:A,DATOS_CAPACITACIONES!A135)</f>
        <v>1</v>
      </c>
      <c r="M135" s="89">
        <f t="shared" si="2"/>
        <v>1</v>
      </c>
    </row>
    <row r="136" spans="1:13" ht="34.5" customHeight="1" x14ac:dyDescent="0.25">
      <c r="A136" s="29">
        <v>135</v>
      </c>
      <c r="B136" s="29" t="s">
        <v>635</v>
      </c>
      <c r="C136" s="29" t="s">
        <v>786</v>
      </c>
      <c r="D136" s="29"/>
      <c r="E136" s="29" t="s">
        <v>637</v>
      </c>
      <c r="F136" s="29" t="s">
        <v>637</v>
      </c>
      <c r="G136" s="29" t="s">
        <v>759</v>
      </c>
      <c r="H136" s="87">
        <v>44403</v>
      </c>
      <c r="I136" s="29">
        <v>30</v>
      </c>
      <c r="J136" s="94" t="s">
        <v>856</v>
      </c>
      <c r="K136" s="29">
        <v>4</v>
      </c>
      <c r="L136" s="88">
        <f>COUNTIF(REGISTRO_INDIVIDUAL!A:A,DATOS_CAPACITACIONES!A136)</f>
        <v>4</v>
      </c>
      <c r="M136" s="89">
        <f t="shared" si="2"/>
        <v>1</v>
      </c>
    </row>
    <row r="137" spans="1:13" ht="34.5" customHeight="1" x14ac:dyDescent="0.25">
      <c r="A137" s="29">
        <v>136</v>
      </c>
      <c r="B137" s="29" t="s">
        <v>511</v>
      </c>
      <c r="C137" s="29" t="s">
        <v>787</v>
      </c>
      <c r="D137" s="29"/>
      <c r="E137" s="29" t="s">
        <v>512</v>
      </c>
      <c r="F137" s="29" t="s">
        <v>512</v>
      </c>
      <c r="G137" s="29" t="s">
        <v>759</v>
      </c>
      <c r="H137" s="87">
        <v>44405</v>
      </c>
      <c r="I137" s="29">
        <v>30</v>
      </c>
      <c r="J137" s="94" t="s">
        <v>857</v>
      </c>
      <c r="K137" s="29">
        <v>1</v>
      </c>
      <c r="L137" s="88">
        <f>COUNTIF(REGISTRO_INDIVIDUAL!A:A,DATOS_CAPACITACIONES!A137)</f>
        <v>1</v>
      </c>
      <c r="M137" s="89">
        <f t="shared" si="2"/>
        <v>1</v>
      </c>
    </row>
    <row r="138" spans="1:13" ht="34.5" customHeight="1" x14ac:dyDescent="0.25">
      <c r="A138" s="29">
        <v>137</v>
      </c>
      <c r="B138" s="29" t="s">
        <v>635</v>
      </c>
      <c r="C138" s="29" t="s">
        <v>786</v>
      </c>
      <c r="D138" s="29"/>
      <c r="E138" s="29" t="s">
        <v>637</v>
      </c>
      <c r="F138" s="29" t="s">
        <v>637</v>
      </c>
      <c r="G138" s="29" t="s">
        <v>759</v>
      </c>
      <c r="H138" s="87">
        <v>44408</v>
      </c>
      <c r="I138" s="29">
        <v>60</v>
      </c>
      <c r="J138" s="94" t="s">
        <v>858</v>
      </c>
      <c r="K138" s="29">
        <v>6</v>
      </c>
      <c r="L138" s="88">
        <f>COUNTIF(REGISTRO_INDIVIDUAL!A:A,DATOS_CAPACITACIONES!A138)</f>
        <v>6</v>
      </c>
      <c r="M138" s="89">
        <f t="shared" si="2"/>
        <v>1</v>
      </c>
    </row>
    <row r="139" spans="1:13" ht="34.5" customHeight="1" x14ac:dyDescent="0.25">
      <c r="A139" s="29">
        <v>138</v>
      </c>
      <c r="B139" s="29" t="s">
        <v>635</v>
      </c>
      <c r="C139" s="29" t="s">
        <v>788</v>
      </c>
      <c r="D139" s="29"/>
      <c r="E139" s="29" t="s">
        <v>637</v>
      </c>
      <c r="F139" s="29" t="s">
        <v>637</v>
      </c>
      <c r="G139" s="29" t="s">
        <v>375</v>
      </c>
      <c r="H139" s="87">
        <v>44410</v>
      </c>
      <c r="I139" s="29">
        <v>30</v>
      </c>
      <c r="J139" s="94" t="s">
        <v>859</v>
      </c>
      <c r="K139" s="29">
        <v>1</v>
      </c>
      <c r="L139" s="88">
        <f>COUNTIF(REGISTRO_INDIVIDUAL!A:A,DATOS_CAPACITACIONES!A139)</f>
        <v>1</v>
      </c>
      <c r="M139" s="89">
        <f t="shared" si="2"/>
        <v>1</v>
      </c>
    </row>
    <row r="140" spans="1:13" ht="34.5" customHeight="1" x14ac:dyDescent="0.25">
      <c r="A140" s="29">
        <v>139</v>
      </c>
      <c r="B140" s="29" t="s">
        <v>635</v>
      </c>
      <c r="C140" s="29" t="s">
        <v>789</v>
      </c>
      <c r="D140" s="29"/>
      <c r="E140" s="29" t="s">
        <v>637</v>
      </c>
      <c r="F140" s="29" t="s">
        <v>637</v>
      </c>
      <c r="G140" s="29" t="s">
        <v>759</v>
      </c>
      <c r="H140" s="87">
        <v>44411</v>
      </c>
      <c r="I140" s="29">
        <v>30</v>
      </c>
      <c r="J140" s="94" t="s">
        <v>860</v>
      </c>
      <c r="K140" s="29">
        <v>2</v>
      </c>
      <c r="L140" s="88">
        <f>COUNTIF(REGISTRO_INDIVIDUAL!A:A,DATOS_CAPACITACIONES!A140)</f>
        <v>2</v>
      </c>
      <c r="M140" s="89">
        <f t="shared" si="2"/>
        <v>1</v>
      </c>
    </row>
    <row r="141" spans="1:13" ht="34.5" customHeight="1" x14ac:dyDescent="0.25">
      <c r="A141" s="29">
        <v>140</v>
      </c>
      <c r="B141" s="29" t="s">
        <v>635</v>
      </c>
      <c r="C141" s="29" t="s">
        <v>761</v>
      </c>
      <c r="D141" s="29"/>
      <c r="E141" s="29" t="s">
        <v>514</v>
      </c>
      <c r="F141" s="29" t="s">
        <v>514</v>
      </c>
      <c r="G141" s="29" t="s">
        <v>700</v>
      </c>
      <c r="H141" s="87">
        <v>44417</v>
      </c>
      <c r="I141" s="29">
        <v>30</v>
      </c>
      <c r="J141" s="94" t="s">
        <v>861</v>
      </c>
      <c r="K141" s="29">
        <v>6</v>
      </c>
      <c r="L141" s="88">
        <f>COUNTIF(REGISTRO_INDIVIDUAL!A:A,DATOS_CAPACITACIONES!A141)</f>
        <v>6</v>
      </c>
      <c r="M141" s="89">
        <f t="shared" si="2"/>
        <v>1</v>
      </c>
    </row>
    <row r="142" spans="1:13" ht="34.5" customHeight="1" x14ac:dyDescent="0.25">
      <c r="A142" s="29">
        <v>141</v>
      </c>
      <c r="B142" s="29" t="s">
        <v>635</v>
      </c>
      <c r="C142" s="29" t="s">
        <v>790</v>
      </c>
      <c r="D142" s="29"/>
      <c r="E142" s="29" t="s">
        <v>637</v>
      </c>
      <c r="F142" s="29" t="s">
        <v>637</v>
      </c>
      <c r="G142" s="29" t="s">
        <v>375</v>
      </c>
      <c r="H142" s="87">
        <v>44424</v>
      </c>
      <c r="I142" s="29">
        <v>30</v>
      </c>
      <c r="J142" s="94" t="s">
        <v>862</v>
      </c>
      <c r="K142" s="29">
        <v>2</v>
      </c>
      <c r="L142" s="88">
        <f>COUNTIF(REGISTRO_INDIVIDUAL!A:A,DATOS_CAPACITACIONES!A142)</f>
        <v>2</v>
      </c>
      <c r="M142" s="89">
        <f t="shared" si="2"/>
        <v>1</v>
      </c>
    </row>
    <row r="143" spans="1:13" ht="34.5" customHeight="1" x14ac:dyDescent="0.25">
      <c r="A143" s="29">
        <v>142</v>
      </c>
      <c r="B143" s="29" t="s">
        <v>635</v>
      </c>
      <c r="C143" s="29" t="s">
        <v>791</v>
      </c>
      <c r="D143" s="29"/>
      <c r="E143" s="29" t="s">
        <v>637</v>
      </c>
      <c r="F143" s="29" t="s">
        <v>637</v>
      </c>
      <c r="G143" s="29" t="s">
        <v>759</v>
      </c>
      <c r="H143" s="87">
        <v>44427</v>
      </c>
      <c r="I143" s="29">
        <v>30</v>
      </c>
      <c r="J143" s="94" t="s">
        <v>863</v>
      </c>
      <c r="K143" s="29">
        <v>1</v>
      </c>
      <c r="L143" s="88">
        <f>COUNTIF(REGISTRO_INDIVIDUAL!A:A,DATOS_CAPACITACIONES!A143)</f>
        <v>1</v>
      </c>
      <c r="M143" s="89">
        <f t="shared" si="2"/>
        <v>1</v>
      </c>
    </row>
    <row r="144" spans="1:13" ht="34.5" customHeight="1" x14ac:dyDescent="0.25">
      <c r="A144" s="29">
        <v>143</v>
      </c>
      <c r="B144" s="29" t="s">
        <v>635</v>
      </c>
      <c r="C144" s="29" t="s">
        <v>792</v>
      </c>
      <c r="D144" s="29"/>
      <c r="E144" s="29" t="s">
        <v>793</v>
      </c>
      <c r="F144" s="29" t="s">
        <v>637</v>
      </c>
      <c r="G144" s="29" t="s">
        <v>759</v>
      </c>
      <c r="H144" s="87">
        <v>44429</v>
      </c>
      <c r="I144" s="29">
        <v>30</v>
      </c>
      <c r="J144" s="94" t="s">
        <v>864</v>
      </c>
      <c r="K144" s="29">
        <v>2</v>
      </c>
      <c r="L144" s="88">
        <f>COUNTIF(REGISTRO_INDIVIDUAL!A:A,DATOS_CAPACITACIONES!A144)</f>
        <v>2</v>
      </c>
      <c r="M144" s="89">
        <f t="shared" si="2"/>
        <v>1</v>
      </c>
    </row>
    <row r="145" spans="1:13" ht="34.5" customHeight="1" x14ac:dyDescent="0.25">
      <c r="A145" s="29">
        <v>144</v>
      </c>
      <c r="B145" s="29" t="s">
        <v>635</v>
      </c>
      <c r="C145" s="29" t="s">
        <v>794</v>
      </c>
      <c r="D145" s="29"/>
      <c r="E145" s="29" t="s">
        <v>793</v>
      </c>
      <c r="F145" s="29" t="s">
        <v>637</v>
      </c>
      <c r="G145" s="29" t="s">
        <v>375</v>
      </c>
      <c r="H145" s="87">
        <v>44429</v>
      </c>
      <c r="I145" s="29">
        <v>30</v>
      </c>
      <c r="J145" s="94" t="s">
        <v>865</v>
      </c>
      <c r="K145" s="29">
        <v>4</v>
      </c>
      <c r="L145" s="88">
        <f>COUNTIF(REGISTRO_INDIVIDUAL!A:A,DATOS_CAPACITACIONES!A145)</f>
        <v>4</v>
      </c>
      <c r="M145" s="89">
        <f t="shared" si="2"/>
        <v>1</v>
      </c>
    </row>
    <row r="146" spans="1:13" ht="34.5" customHeight="1" x14ac:dyDescent="0.25">
      <c r="A146" s="29">
        <v>145</v>
      </c>
      <c r="B146" s="29" t="s">
        <v>635</v>
      </c>
      <c r="C146" s="29" t="s">
        <v>795</v>
      </c>
      <c r="D146" s="29"/>
      <c r="E146" s="29" t="s">
        <v>637</v>
      </c>
      <c r="F146" s="29" t="s">
        <v>637</v>
      </c>
      <c r="G146" s="29" t="s">
        <v>375</v>
      </c>
      <c r="H146" s="87">
        <v>44430</v>
      </c>
      <c r="I146" s="29">
        <v>30</v>
      </c>
      <c r="J146" s="94" t="s">
        <v>866</v>
      </c>
      <c r="K146" s="29">
        <v>1</v>
      </c>
      <c r="L146" s="88">
        <f>COUNTIF(REGISTRO_INDIVIDUAL!A:A,DATOS_CAPACITACIONES!A146)</f>
        <v>1</v>
      </c>
      <c r="M146" s="89">
        <f t="shared" si="2"/>
        <v>1</v>
      </c>
    </row>
    <row r="147" spans="1:13" ht="34.5" customHeight="1" x14ac:dyDescent="0.25">
      <c r="A147" s="29">
        <v>146</v>
      </c>
      <c r="B147" s="29" t="s">
        <v>635</v>
      </c>
      <c r="C147" s="29" t="s">
        <v>796</v>
      </c>
      <c r="D147" s="29"/>
      <c r="E147" s="29" t="s">
        <v>637</v>
      </c>
      <c r="F147" s="29" t="s">
        <v>637</v>
      </c>
      <c r="G147" s="29" t="s">
        <v>762</v>
      </c>
      <c r="H147" s="87">
        <v>44431</v>
      </c>
      <c r="I147" s="29">
        <v>30</v>
      </c>
      <c r="J147" s="94" t="s">
        <v>867</v>
      </c>
      <c r="K147" s="29">
        <v>3</v>
      </c>
      <c r="L147" s="88">
        <f>COUNTIF(REGISTRO_INDIVIDUAL!A:A,DATOS_CAPACITACIONES!A147)</f>
        <v>3</v>
      </c>
      <c r="M147" s="89">
        <f t="shared" si="2"/>
        <v>1</v>
      </c>
    </row>
    <row r="148" spans="1:13" ht="34.5" customHeight="1" x14ac:dyDescent="0.25">
      <c r="A148" s="29">
        <v>147</v>
      </c>
      <c r="B148" s="29" t="s">
        <v>635</v>
      </c>
      <c r="C148" s="29" t="s">
        <v>797</v>
      </c>
      <c r="D148" s="29"/>
      <c r="E148" s="29" t="s">
        <v>793</v>
      </c>
      <c r="F148" s="29" t="s">
        <v>637</v>
      </c>
      <c r="G148" s="29" t="s">
        <v>759</v>
      </c>
      <c r="H148" s="87">
        <v>44434</v>
      </c>
      <c r="I148" s="29">
        <v>30</v>
      </c>
      <c r="J148" s="94" t="s">
        <v>868</v>
      </c>
      <c r="K148" s="29">
        <v>4</v>
      </c>
      <c r="L148" s="88">
        <f>COUNTIF(REGISTRO_INDIVIDUAL!A:A,DATOS_CAPACITACIONES!A148)</f>
        <v>4</v>
      </c>
      <c r="M148" s="89">
        <f t="shared" si="2"/>
        <v>1</v>
      </c>
    </row>
    <row r="149" spans="1:13" ht="34.5" customHeight="1" x14ac:dyDescent="0.25">
      <c r="A149" s="29">
        <v>148</v>
      </c>
      <c r="B149" s="29" t="s">
        <v>635</v>
      </c>
      <c r="C149" s="29" t="s">
        <v>798</v>
      </c>
      <c r="D149" s="29"/>
      <c r="E149" s="29" t="s">
        <v>637</v>
      </c>
      <c r="F149" s="29" t="s">
        <v>637</v>
      </c>
      <c r="G149" s="29" t="s">
        <v>759</v>
      </c>
      <c r="H149" s="87">
        <v>44436</v>
      </c>
      <c r="I149" s="29">
        <v>30</v>
      </c>
      <c r="J149" s="94" t="s">
        <v>869</v>
      </c>
      <c r="K149" s="29">
        <v>4</v>
      </c>
      <c r="L149" s="88">
        <f>COUNTIF(REGISTRO_INDIVIDUAL!A:A,DATOS_CAPACITACIONES!A149)</f>
        <v>4</v>
      </c>
      <c r="M149" s="89">
        <f t="shared" si="2"/>
        <v>1</v>
      </c>
    </row>
    <row r="150" spans="1:13" ht="34.5" customHeight="1" x14ac:dyDescent="0.25">
      <c r="A150" s="29">
        <v>149</v>
      </c>
      <c r="B150" s="29" t="s">
        <v>635</v>
      </c>
      <c r="C150" s="29" t="s">
        <v>799</v>
      </c>
      <c r="D150" s="29"/>
      <c r="E150" s="29" t="s">
        <v>637</v>
      </c>
      <c r="F150" s="29" t="s">
        <v>637</v>
      </c>
      <c r="G150" s="29" t="s">
        <v>759</v>
      </c>
      <c r="H150" s="87">
        <v>44438</v>
      </c>
      <c r="I150" s="29">
        <v>30</v>
      </c>
      <c r="J150" s="94" t="s">
        <v>870</v>
      </c>
      <c r="K150" s="29">
        <v>1</v>
      </c>
      <c r="L150" s="88">
        <f>COUNTIF(REGISTRO_INDIVIDUAL!A:A,DATOS_CAPACITACIONES!A150)</f>
        <v>1</v>
      </c>
      <c r="M150" s="89">
        <f t="shared" ref="M150:M157" si="3">(L150/K150)</f>
        <v>1</v>
      </c>
    </row>
    <row r="151" spans="1:13" ht="34.5" customHeight="1" x14ac:dyDescent="0.25">
      <c r="A151" s="29">
        <v>150</v>
      </c>
      <c r="B151" s="29" t="s">
        <v>635</v>
      </c>
      <c r="C151" s="29" t="s">
        <v>800</v>
      </c>
      <c r="D151" s="29"/>
      <c r="E151" s="29" t="s">
        <v>637</v>
      </c>
      <c r="F151" s="29" t="s">
        <v>637</v>
      </c>
      <c r="G151" s="29" t="s">
        <v>759</v>
      </c>
      <c r="H151" s="87">
        <v>44438</v>
      </c>
      <c r="I151" s="29">
        <v>30</v>
      </c>
      <c r="J151" s="94" t="s">
        <v>871</v>
      </c>
      <c r="K151" s="29">
        <v>4</v>
      </c>
      <c r="L151" s="88">
        <f>COUNTIF(REGISTRO_INDIVIDUAL!A:A,DATOS_CAPACITACIONES!A151)</f>
        <v>4</v>
      </c>
      <c r="M151" s="89">
        <f t="shared" si="3"/>
        <v>1</v>
      </c>
    </row>
    <row r="152" spans="1:13" ht="34.5" customHeight="1" x14ac:dyDescent="0.25">
      <c r="A152" s="29">
        <v>151</v>
      </c>
      <c r="B152" s="29" t="s">
        <v>635</v>
      </c>
      <c r="C152" s="29" t="s">
        <v>801</v>
      </c>
      <c r="D152" s="29"/>
      <c r="E152" s="29" t="s">
        <v>637</v>
      </c>
      <c r="F152" s="29" t="s">
        <v>637</v>
      </c>
      <c r="G152" s="29" t="s">
        <v>759</v>
      </c>
      <c r="H152" s="87">
        <v>44438</v>
      </c>
      <c r="I152" s="29">
        <v>30</v>
      </c>
      <c r="J152" s="94" t="s">
        <v>872</v>
      </c>
      <c r="K152" s="29">
        <v>1</v>
      </c>
      <c r="L152" s="88">
        <f>COUNTIF(REGISTRO_INDIVIDUAL!A:A,DATOS_CAPACITACIONES!A152)</f>
        <v>1</v>
      </c>
      <c r="M152" s="89">
        <f t="shared" si="3"/>
        <v>1</v>
      </c>
    </row>
    <row r="153" spans="1:13" ht="34.5" customHeight="1" x14ac:dyDescent="0.25">
      <c r="A153" s="29">
        <v>152</v>
      </c>
      <c r="B153" s="29" t="s">
        <v>635</v>
      </c>
      <c r="C153" s="29" t="s">
        <v>763</v>
      </c>
      <c r="D153" s="29"/>
      <c r="E153" s="29" t="s">
        <v>514</v>
      </c>
      <c r="F153" s="29" t="s">
        <v>514</v>
      </c>
      <c r="G153" s="29" t="s">
        <v>378</v>
      </c>
      <c r="H153" s="87">
        <v>44508</v>
      </c>
      <c r="I153" s="29">
        <v>30</v>
      </c>
      <c r="J153" s="94" t="s">
        <v>873</v>
      </c>
      <c r="K153" s="29">
        <v>1</v>
      </c>
      <c r="L153" s="88">
        <f>COUNTIF(REGISTRO_INDIVIDUAL!A:A,DATOS_CAPACITACIONES!A153)</f>
        <v>1</v>
      </c>
      <c r="M153" s="89">
        <f t="shared" si="3"/>
        <v>1</v>
      </c>
    </row>
    <row r="154" spans="1:13" ht="34.5" customHeight="1" x14ac:dyDescent="0.25">
      <c r="A154" s="29">
        <v>153</v>
      </c>
      <c r="B154" s="29" t="s">
        <v>635</v>
      </c>
      <c r="C154" s="29" t="s">
        <v>802</v>
      </c>
      <c r="D154" s="29"/>
      <c r="E154" s="29" t="s">
        <v>803</v>
      </c>
      <c r="F154" s="29" t="s">
        <v>637</v>
      </c>
      <c r="G154" s="29" t="s">
        <v>759</v>
      </c>
      <c r="H154" s="87">
        <v>44520</v>
      </c>
      <c r="I154" s="29">
        <v>60</v>
      </c>
      <c r="J154" s="94" t="s">
        <v>874</v>
      </c>
      <c r="K154" s="29">
        <v>4</v>
      </c>
      <c r="L154" s="88">
        <f>COUNTIF(REGISTRO_INDIVIDUAL!A:A,DATOS_CAPACITACIONES!A154)</f>
        <v>4</v>
      </c>
      <c r="M154" s="89">
        <f t="shared" si="3"/>
        <v>1</v>
      </c>
    </row>
    <row r="155" spans="1:13" ht="34.5" customHeight="1" x14ac:dyDescent="0.25">
      <c r="A155" s="29">
        <v>154</v>
      </c>
      <c r="B155" s="29" t="s">
        <v>635</v>
      </c>
      <c r="C155" s="29" t="s">
        <v>804</v>
      </c>
      <c r="D155" s="29"/>
      <c r="E155" s="29" t="s">
        <v>793</v>
      </c>
      <c r="F155" s="29" t="s">
        <v>637</v>
      </c>
      <c r="G155" s="29" t="s">
        <v>759</v>
      </c>
      <c r="H155" s="87">
        <v>44532</v>
      </c>
      <c r="I155" s="29">
        <v>30</v>
      </c>
      <c r="J155" s="94" t="s">
        <v>875</v>
      </c>
      <c r="K155" s="29">
        <v>2</v>
      </c>
      <c r="L155" s="88">
        <f>COUNTIF(REGISTRO_INDIVIDUAL!A:A,DATOS_CAPACITACIONES!A155)</f>
        <v>2</v>
      </c>
      <c r="M155" s="89">
        <f t="shared" si="3"/>
        <v>1</v>
      </c>
    </row>
    <row r="156" spans="1:13" ht="34.5" customHeight="1" x14ac:dyDescent="0.25">
      <c r="A156" s="29">
        <v>155</v>
      </c>
      <c r="B156" s="29" t="s">
        <v>635</v>
      </c>
      <c r="C156" s="29" t="s">
        <v>805</v>
      </c>
      <c r="D156" s="29"/>
      <c r="E156" s="29" t="s">
        <v>637</v>
      </c>
      <c r="F156" s="29" t="s">
        <v>637</v>
      </c>
      <c r="G156" s="29" t="s">
        <v>759</v>
      </c>
      <c r="H156" s="87">
        <v>44537</v>
      </c>
      <c r="I156" s="29">
        <v>60</v>
      </c>
      <c r="J156" s="94" t="s">
        <v>876</v>
      </c>
      <c r="K156" s="29">
        <v>9</v>
      </c>
      <c r="L156" s="88">
        <f>COUNTIF(REGISTRO_INDIVIDUAL!A:A,DATOS_CAPACITACIONES!A156)</f>
        <v>9</v>
      </c>
      <c r="M156" s="89">
        <f t="shared" si="3"/>
        <v>1</v>
      </c>
    </row>
    <row r="157" spans="1:13" ht="34.5" customHeight="1" x14ac:dyDescent="0.25">
      <c r="A157" s="29">
        <v>156</v>
      </c>
      <c r="B157" s="29" t="s">
        <v>635</v>
      </c>
      <c r="C157" s="29" t="s">
        <v>806</v>
      </c>
      <c r="D157" s="29"/>
      <c r="E157" s="29" t="s">
        <v>637</v>
      </c>
      <c r="F157" s="29" t="s">
        <v>637</v>
      </c>
      <c r="G157" s="29" t="s">
        <v>759</v>
      </c>
      <c r="H157" s="87">
        <v>44544</v>
      </c>
      <c r="I157" s="29">
        <v>30</v>
      </c>
      <c r="J157" s="94" t="s">
        <v>877</v>
      </c>
      <c r="K157" s="29">
        <v>1</v>
      </c>
      <c r="L157" s="88">
        <f>COUNTIF(REGISTRO_INDIVIDUAL!A:A,DATOS_CAPACITACIONES!A157)</f>
        <v>1</v>
      </c>
      <c r="M157" s="89">
        <f t="shared" si="3"/>
        <v>1</v>
      </c>
    </row>
  </sheetData>
  <sheetProtection algorithmName="SHA-512" hashValue="G3FVmeo68qO9iseM6n2h1gt0xK2E23yhbQXnMzrTSOdkOaQ7hUJaBswJSmfFyDnDXWBlMVyFhR0guCulmHTu5A==" saltValue="FBjQzKCrcptWjCmVy2EILg==" spinCount="100000" sheet="1" objects="1" scenarios="1"/>
  <autoFilter ref="A1:M149"/>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 ref="J102" r:id="rId101"/>
    <hyperlink ref="J103" r:id="rId102"/>
    <hyperlink ref="J104" r:id="rId103"/>
    <hyperlink ref="J105" r:id="rId104"/>
    <hyperlink ref="J106" r:id="rId105"/>
    <hyperlink ref="J107" r:id="rId106"/>
    <hyperlink ref="J108" r:id="rId107"/>
    <hyperlink ref="J109" r:id="rId108"/>
    <hyperlink ref="J110" r:id="rId109"/>
    <hyperlink ref="J111" r:id="rId110"/>
    <hyperlink ref="J112" r:id="rId111"/>
    <hyperlink ref="J113" r:id="rId112"/>
    <hyperlink ref="J114" r:id="rId113"/>
    <hyperlink ref="J115" r:id="rId114"/>
    <hyperlink ref="J116" r:id="rId115"/>
    <hyperlink ref="J117" r:id="rId116"/>
    <hyperlink ref="J118" r:id="rId117"/>
    <hyperlink ref="J119" r:id="rId118"/>
    <hyperlink ref="J120" r:id="rId119"/>
    <hyperlink ref="J121" r:id="rId120"/>
    <hyperlink ref="J122" r:id="rId121"/>
    <hyperlink ref="J123" r:id="rId122"/>
    <hyperlink ref="J124" r:id="rId123"/>
    <hyperlink ref="J125" r:id="rId124"/>
    <hyperlink ref="J126" r:id="rId125"/>
    <hyperlink ref="J127" r:id="rId126"/>
    <hyperlink ref="J128" r:id="rId127"/>
    <hyperlink ref="J129" r:id="rId128"/>
    <hyperlink ref="J130" r:id="rId129"/>
    <hyperlink ref="J131" r:id="rId130"/>
    <hyperlink ref="J132" r:id="rId131"/>
    <hyperlink ref="J133" r:id="rId132"/>
    <hyperlink ref="J134" r:id="rId133"/>
    <hyperlink ref="J135" r:id="rId134"/>
    <hyperlink ref="J136" r:id="rId135"/>
    <hyperlink ref="J137" r:id="rId136"/>
    <hyperlink ref="J138" r:id="rId137"/>
    <hyperlink ref="J139" r:id="rId138"/>
    <hyperlink ref="J140" r:id="rId139"/>
    <hyperlink ref="J141" r:id="rId140"/>
    <hyperlink ref="J142" r:id="rId141"/>
    <hyperlink ref="J143" r:id="rId142"/>
    <hyperlink ref="J144" r:id="rId143"/>
    <hyperlink ref="J145" r:id="rId144"/>
    <hyperlink ref="J146" r:id="rId145"/>
    <hyperlink ref="J147" r:id="rId146"/>
    <hyperlink ref="J148" r:id="rId147"/>
    <hyperlink ref="J149" r:id="rId148"/>
    <hyperlink ref="J150" r:id="rId149"/>
    <hyperlink ref="J151" r:id="rId150"/>
    <hyperlink ref="J152" r:id="rId151"/>
    <hyperlink ref="J153" r:id="rId152"/>
    <hyperlink ref="J154" r:id="rId153"/>
    <hyperlink ref="J155" r:id="rId154"/>
    <hyperlink ref="J156" r:id="rId155"/>
    <hyperlink ref="J157" r:id="rId156"/>
  </hyperlinks>
  <pageMargins left="0.7" right="0.7" top="0.75" bottom="0.75" header="0.3" footer="0.3"/>
  <pageSetup paperSize="9" orientation="portrait" horizontalDpi="360" verticalDpi="360" r:id="rId15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3"/>
  <sheetViews>
    <sheetView topLeftCell="A177" workbookViewId="0">
      <selection activeCell="E193" sqref="E193"/>
    </sheetView>
  </sheetViews>
  <sheetFormatPr baseColWidth="10" defaultColWidth="11.42578125" defaultRowHeight="15" x14ac:dyDescent="0.25"/>
  <cols>
    <col min="1" max="1" width="8.7109375" style="6" customWidth="1"/>
    <col min="2" max="2" width="15.5703125" style="6" customWidth="1"/>
    <col min="3" max="3" width="13.85546875" style="6" customWidth="1"/>
    <col min="4" max="4" width="34.140625" style="6" customWidth="1"/>
    <col min="5" max="5" width="35.140625" style="6" customWidth="1"/>
    <col min="6" max="6" width="35.42578125" style="6" customWidth="1"/>
    <col min="7" max="7" width="17.140625" style="6" customWidth="1"/>
    <col min="8" max="16384" width="11.42578125" style="7"/>
  </cols>
  <sheetData>
    <row r="1" spans="1:9" ht="22.5" customHeight="1" x14ac:dyDescent="0.25">
      <c r="A1" s="9" t="s">
        <v>235</v>
      </c>
      <c r="B1" s="9" t="s">
        <v>2</v>
      </c>
      <c r="C1" s="9" t="s">
        <v>3</v>
      </c>
      <c r="D1" s="9" t="s">
        <v>0</v>
      </c>
      <c r="E1" s="9" t="s">
        <v>1</v>
      </c>
      <c r="F1" s="9" t="s">
        <v>4</v>
      </c>
      <c r="G1" s="9" t="s">
        <v>676</v>
      </c>
      <c r="H1" s="8"/>
      <c r="I1" s="8"/>
    </row>
    <row r="2" spans="1:9" x14ac:dyDescent="0.25">
      <c r="A2" s="6">
        <v>1</v>
      </c>
      <c r="B2" s="6">
        <v>1022379775</v>
      </c>
      <c r="C2" s="6" t="s">
        <v>556</v>
      </c>
      <c r="D2" s="6" t="s">
        <v>499</v>
      </c>
      <c r="E2" s="6" t="s">
        <v>500</v>
      </c>
      <c r="F2" s="6" t="s">
        <v>566</v>
      </c>
      <c r="G2" s="6">
        <f>+SUMIF(REGISTRO_INDIVIDUAL!J:J,DATOS_PERSONAL!B2,REGISTRO_INDIVIDUAL!I:I)/60</f>
        <v>1</v>
      </c>
      <c r="H2" s="8"/>
      <c r="I2" s="8"/>
    </row>
    <row r="3" spans="1:9" x14ac:dyDescent="0.25">
      <c r="A3" s="6">
        <v>2</v>
      </c>
      <c r="B3" s="6">
        <v>4646646</v>
      </c>
      <c r="C3" s="6" t="s">
        <v>556</v>
      </c>
      <c r="D3" s="6" t="s">
        <v>429</v>
      </c>
      <c r="E3" s="6" t="s">
        <v>426</v>
      </c>
      <c r="F3" s="6" t="s">
        <v>441</v>
      </c>
      <c r="G3" s="6">
        <f>+SUMIF(REGISTRO_INDIVIDUAL!J:J,DATOS_PERSONAL!B3,REGISTRO_INDIVIDUAL!I:I)/60</f>
        <v>1</v>
      </c>
      <c r="H3" s="8"/>
      <c r="I3" s="8"/>
    </row>
    <row r="4" spans="1:9" x14ac:dyDescent="0.25">
      <c r="A4" s="6">
        <v>3</v>
      </c>
      <c r="B4" s="6">
        <v>57424845</v>
      </c>
      <c r="C4" s="6" t="s">
        <v>556</v>
      </c>
      <c r="D4" s="6" t="s">
        <v>442</v>
      </c>
      <c r="E4" s="6" t="s">
        <v>430</v>
      </c>
      <c r="F4" s="6" t="s">
        <v>441</v>
      </c>
      <c r="G4" s="6">
        <f>+SUMIF(REGISTRO_INDIVIDUAL!J:J,DATOS_PERSONAL!B4,REGISTRO_INDIVIDUAL!I:I)/60</f>
        <v>1</v>
      </c>
      <c r="H4" s="8"/>
      <c r="I4" s="8"/>
    </row>
    <row r="5" spans="1:9" x14ac:dyDescent="0.25">
      <c r="A5" s="6">
        <v>4</v>
      </c>
      <c r="B5" s="6">
        <v>1122647532</v>
      </c>
      <c r="C5" s="6" t="s">
        <v>556</v>
      </c>
      <c r="D5" s="6" t="s">
        <v>495</v>
      </c>
      <c r="E5" s="6" t="s">
        <v>496</v>
      </c>
      <c r="F5" s="6" t="s">
        <v>567</v>
      </c>
      <c r="G5" s="6">
        <f>+SUMIF(REGISTRO_INDIVIDUAL!J:J,DATOS_PERSONAL!B5,REGISTRO_INDIVIDUAL!I:I)/60</f>
        <v>0</v>
      </c>
      <c r="H5" s="8"/>
      <c r="I5" s="8"/>
    </row>
    <row r="6" spans="1:9" x14ac:dyDescent="0.25">
      <c r="A6" s="6">
        <v>5</v>
      </c>
      <c r="B6" s="6">
        <v>1007764344</v>
      </c>
      <c r="C6" s="6" t="s">
        <v>556</v>
      </c>
      <c r="D6" s="6" t="s">
        <v>497</v>
      </c>
      <c r="E6" s="6" t="s">
        <v>498</v>
      </c>
      <c r="F6" s="6" t="s">
        <v>567</v>
      </c>
      <c r="G6" s="6">
        <f>+SUMIF(REGISTRO_INDIVIDUAL!J:J,DATOS_PERSONAL!B6,REGISTRO_INDIVIDUAL!I:I)/60</f>
        <v>1</v>
      </c>
      <c r="H6" s="8"/>
      <c r="I6" s="8"/>
    </row>
    <row r="7" spans="1:9" x14ac:dyDescent="0.25">
      <c r="A7" s="6">
        <v>6</v>
      </c>
      <c r="B7" s="6">
        <v>19592721</v>
      </c>
      <c r="C7" s="6">
        <v>1524</v>
      </c>
      <c r="D7" s="6" t="s">
        <v>10</v>
      </c>
      <c r="E7" s="6" t="s">
        <v>9</v>
      </c>
      <c r="F7" s="6" t="s">
        <v>233</v>
      </c>
      <c r="G7" s="6">
        <f>+SUMIF(REGISTRO_INDIVIDUAL!J:J,DATOS_PERSONAL!B7,REGISTRO_INDIVIDUAL!I:I)/60</f>
        <v>6.5</v>
      </c>
      <c r="H7" s="8"/>
      <c r="I7" s="8"/>
    </row>
    <row r="8" spans="1:9" x14ac:dyDescent="0.25">
      <c r="A8" s="6">
        <v>7</v>
      </c>
      <c r="B8" s="6">
        <v>1007952645</v>
      </c>
      <c r="C8" s="6">
        <v>1528</v>
      </c>
      <c r="D8" s="6" t="s">
        <v>14</v>
      </c>
      <c r="E8" s="6" t="s">
        <v>13</v>
      </c>
      <c r="F8" s="6" t="s">
        <v>233</v>
      </c>
      <c r="G8" s="6">
        <f>+SUMIF(REGISTRO_INDIVIDUAL!J:J,DATOS_PERSONAL!B8,REGISTRO_INDIVIDUAL!I:I)/60</f>
        <v>6.5</v>
      </c>
      <c r="H8" s="8"/>
      <c r="I8" s="8"/>
    </row>
    <row r="9" spans="1:9" x14ac:dyDescent="0.25">
      <c r="A9" s="6">
        <v>8</v>
      </c>
      <c r="B9" s="6">
        <v>1122126571</v>
      </c>
      <c r="C9" s="6">
        <v>1485</v>
      </c>
      <c r="D9" s="6" t="s">
        <v>159</v>
      </c>
      <c r="E9" s="6" t="s">
        <v>158</v>
      </c>
      <c r="F9" s="6" t="s">
        <v>233</v>
      </c>
      <c r="G9" s="6">
        <f>+SUMIF(REGISTRO_INDIVIDUAL!J:J,DATOS_PERSONAL!B9,REGISTRO_INDIVIDUAL!I:I)/60</f>
        <v>43.25</v>
      </c>
      <c r="H9" s="8"/>
      <c r="I9" s="8"/>
    </row>
    <row r="10" spans="1:9" x14ac:dyDescent="0.25">
      <c r="A10" s="6">
        <v>9</v>
      </c>
      <c r="B10" s="6">
        <v>1006864061</v>
      </c>
      <c r="C10" s="6">
        <v>1525</v>
      </c>
      <c r="D10" s="6" t="s">
        <v>8</v>
      </c>
      <c r="E10" s="6" t="s">
        <v>7</v>
      </c>
      <c r="F10" s="6" t="s">
        <v>233</v>
      </c>
      <c r="G10" s="6">
        <f>+SUMIF(REGISTRO_INDIVIDUAL!J:J,DATOS_PERSONAL!B10,REGISTRO_INDIVIDUAL!I:I)/60</f>
        <v>8</v>
      </c>
      <c r="H10" s="8"/>
      <c r="I10" s="8"/>
    </row>
    <row r="11" spans="1:9" x14ac:dyDescent="0.25">
      <c r="A11" s="6">
        <v>10</v>
      </c>
      <c r="B11" s="6">
        <v>1121844449</v>
      </c>
      <c r="C11" s="6">
        <v>1097</v>
      </c>
      <c r="D11" s="6" t="s">
        <v>130</v>
      </c>
      <c r="E11" s="6" t="s">
        <v>129</v>
      </c>
      <c r="F11" s="6" t="s">
        <v>233</v>
      </c>
      <c r="G11" s="6">
        <f>+SUMIF(REGISTRO_INDIVIDUAL!J:J,DATOS_PERSONAL!B11,REGISTRO_INDIVIDUAL!I:I)/60</f>
        <v>29</v>
      </c>
      <c r="H11" s="8"/>
      <c r="I11" s="8"/>
    </row>
    <row r="12" spans="1:9" x14ac:dyDescent="0.25">
      <c r="A12" s="6">
        <v>11</v>
      </c>
      <c r="B12" s="6">
        <v>1121868814</v>
      </c>
      <c r="C12" s="6">
        <v>1046</v>
      </c>
      <c r="D12" s="6" t="s">
        <v>405</v>
      </c>
      <c r="E12" s="6" t="s">
        <v>129</v>
      </c>
      <c r="F12" s="6" t="s">
        <v>233</v>
      </c>
      <c r="G12" s="6">
        <f>+SUMIF(REGISTRO_INDIVIDUAL!J:J,DATOS_PERSONAL!B12,REGISTRO_INDIVIDUAL!I:I)/60</f>
        <v>10.5</v>
      </c>
      <c r="H12" s="8"/>
      <c r="I12" s="8"/>
    </row>
    <row r="13" spans="1:9" x14ac:dyDescent="0.25">
      <c r="A13" s="6">
        <v>12</v>
      </c>
      <c r="B13" s="6">
        <v>1120499197</v>
      </c>
      <c r="C13" s="6">
        <v>1065</v>
      </c>
      <c r="D13" s="6" t="s">
        <v>142</v>
      </c>
      <c r="E13" s="6" t="s">
        <v>141</v>
      </c>
      <c r="F13" s="6" t="s">
        <v>233</v>
      </c>
      <c r="G13" s="6">
        <f>+SUMIF(REGISTRO_INDIVIDUAL!J:J,DATOS_PERSONAL!B13,REGISTRO_INDIVIDUAL!I:I)/60</f>
        <v>46.25</v>
      </c>
      <c r="H13" s="8"/>
      <c r="I13" s="8"/>
    </row>
    <row r="14" spans="1:9" x14ac:dyDescent="0.25">
      <c r="A14" s="6">
        <v>13</v>
      </c>
      <c r="B14" s="2">
        <v>1051660429</v>
      </c>
      <c r="C14" s="6">
        <v>1516</v>
      </c>
      <c r="D14" s="6" t="s">
        <v>398</v>
      </c>
      <c r="E14" s="6" t="s">
        <v>118</v>
      </c>
      <c r="F14" s="6" t="s">
        <v>233</v>
      </c>
      <c r="G14" s="6">
        <f>+SUMIF(REGISTRO_INDIVIDUAL!J:J,DATOS_PERSONAL!B14,REGISTRO_INDIVIDUAL!I:I)/60</f>
        <v>4.5</v>
      </c>
      <c r="H14" s="8"/>
      <c r="I14" s="8"/>
    </row>
    <row r="15" spans="1:9" x14ac:dyDescent="0.25">
      <c r="A15" s="6">
        <v>14</v>
      </c>
      <c r="B15" s="6">
        <v>1052702515</v>
      </c>
      <c r="C15" s="6">
        <v>1517</v>
      </c>
      <c r="D15" s="6" t="s">
        <v>119</v>
      </c>
      <c r="E15" s="6" t="s">
        <v>118</v>
      </c>
      <c r="F15" s="6" t="s">
        <v>233</v>
      </c>
      <c r="G15" s="6">
        <f>+SUMIF(REGISTRO_INDIVIDUAL!J:J,DATOS_PERSONAL!B15,REGISTRO_INDIVIDUAL!I:I)/60</f>
        <v>44.5</v>
      </c>
      <c r="H15" s="8"/>
      <c r="I15" s="8"/>
    </row>
    <row r="16" spans="1:9" x14ac:dyDescent="0.25">
      <c r="A16" s="6">
        <v>15</v>
      </c>
      <c r="B16" s="6">
        <v>1052700981</v>
      </c>
      <c r="C16" s="6">
        <v>1506</v>
      </c>
      <c r="D16" s="6" t="s">
        <v>385</v>
      </c>
      <c r="E16" s="6" t="s">
        <v>386</v>
      </c>
      <c r="F16" s="6" t="s">
        <v>233</v>
      </c>
      <c r="G16" s="6">
        <f>+SUMIF(REGISTRO_INDIVIDUAL!J:J,DATOS_PERSONAL!B16,REGISTRO_INDIVIDUAL!I:I)/60</f>
        <v>1</v>
      </c>
      <c r="H16" s="8"/>
      <c r="I16" s="8"/>
    </row>
    <row r="17" spans="1:9" x14ac:dyDescent="0.25">
      <c r="A17" s="6">
        <v>16</v>
      </c>
      <c r="B17" s="6">
        <v>10886763</v>
      </c>
      <c r="C17" s="6">
        <v>1518</v>
      </c>
      <c r="D17" s="6" t="s">
        <v>389</v>
      </c>
      <c r="E17" s="6" t="s">
        <v>390</v>
      </c>
      <c r="F17" s="6" t="s">
        <v>233</v>
      </c>
      <c r="G17" s="6">
        <f>+SUMIF(REGISTRO_INDIVIDUAL!J:J,DATOS_PERSONAL!B17,REGISTRO_INDIVIDUAL!I:I)/60</f>
        <v>1</v>
      </c>
      <c r="H17" s="8"/>
      <c r="I17" s="8"/>
    </row>
    <row r="18" spans="1:9" x14ac:dyDescent="0.25">
      <c r="A18" s="6">
        <v>17</v>
      </c>
      <c r="B18" s="6">
        <v>1122128167</v>
      </c>
      <c r="C18" s="6">
        <v>1552</v>
      </c>
      <c r="D18" s="6" t="s">
        <v>128</v>
      </c>
      <c r="E18" s="6" t="s">
        <v>426</v>
      </c>
      <c r="F18" s="6" t="s">
        <v>233</v>
      </c>
      <c r="G18" s="6">
        <f>+SUMIF(REGISTRO_INDIVIDUAL!J:J,DATOS_PERSONAL!B18,REGISTRO_INDIVIDUAL!I:I)/60</f>
        <v>2</v>
      </c>
      <c r="H18" s="8"/>
      <c r="I18" s="8"/>
    </row>
    <row r="19" spans="1:9" x14ac:dyDescent="0.25">
      <c r="A19" s="6">
        <v>18</v>
      </c>
      <c r="B19" s="6">
        <v>1121935929</v>
      </c>
      <c r="C19" s="6" t="s">
        <v>556</v>
      </c>
      <c r="D19" s="6" t="s">
        <v>44</v>
      </c>
      <c r="E19" s="6" t="s">
        <v>43</v>
      </c>
      <c r="F19" s="6" t="s">
        <v>233</v>
      </c>
      <c r="G19" s="6">
        <f>+SUMIF(REGISTRO_INDIVIDUAL!J:J,DATOS_PERSONAL!B19,REGISTRO_INDIVIDUAL!I:I)/60</f>
        <v>10.5</v>
      </c>
      <c r="H19" s="8"/>
      <c r="I19" s="8"/>
    </row>
    <row r="20" spans="1:9" x14ac:dyDescent="0.25">
      <c r="A20" s="6">
        <v>19</v>
      </c>
      <c r="B20" s="6">
        <v>19618655</v>
      </c>
      <c r="C20" s="6">
        <v>1551</v>
      </c>
      <c r="D20" s="6" t="s">
        <v>228</v>
      </c>
      <c r="E20" s="6" t="s">
        <v>227</v>
      </c>
      <c r="F20" s="6" t="s">
        <v>233</v>
      </c>
      <c r="G20" s="6">
        <f>+SUMIF(REGISTRO_INDIVIDUAL!J:J,DATOS_PERSONAL!B20,REGISTRO_INDIVIDUAL!I:I)/60</f>
        <v>13</v>
      </c>
      <c r="H20" s="8"/>
      <c r="I20" s="8"/>
    </row>
    <row r="21" spans="1:9" x14ac:dyDescent="0.25">
      <c r="A21" s="6">
        <v>20</v>
      </c>
      <c r="B21" s="6">
        <v>1193531410</v>
      </c>
      <c r="C21" s="6">
        <v>1544</v>
      </c>
      <c r="D21" s="6" t="s">
        <v>183</v>
      </c>
      <c r="E21" s="6" t="s">
        <v>182</v>
      </c>
      <c r="F21" s="6" t="s">
        <v>233</v>
      </c>
      <c r="G21" s="6">
        <f>+SUMIF(REGISTRO_INDIVIDUAL!J:J,DATOS_PERSONAL!B21,REGISTRO_INDIVIDUAL!I:I)/60</f>
        <v>60.5</v>
      </c>
      <c r="H21" s="8"/>
      <c r="I21" s="8"/>
    </row>
    <row r="22" spans="1:9" x14ac:dyDescent="0.25">
      <c r="A22" s="6">
        <v>21</v>
      </c>
      <c r="B22" s="6">
        <v>1121396162</v>
      </c>
      <c r="C22" s="6" t="s">
        <v>556</v>
      </c>
      <c r="D22" s="6" t="s">
        <v>111</v>
      </c>
      <c r="E22" s="6" t="s">
        <v>110</v>
      </c>
      <c r="F22" s="6" t="s">
        <v>233</v>
      </c>
      <c r="G22" s="6">
        <f>+SUMIF(REGISTRO_INDIVIDUAL!J:J,DATOS_PERSONAL!B22,REGISTRO_INDIVIDUAL!I:I)/60</f>
        <v>0</v>
      </c>
      <c r="H22" s="8"/>
      <c r="I22" s="8"/>
    </row>
    <row r="23" spans="1:9" x14ac:dyDescent="0.25">
      <c r="A23" s="6">
        <v>22</v>
      </c>
      <c r="B23" s="6">
        <v>1006697383</v>
      </c>
      <c r="C23" s="6">
        <v>1535</v>
      </c>
      <c r="D23" s="6" t="s">
        <v>169</v>
      </c>
      <c r="E23" s="6" t="s">
        <v>168</v>
      </c>
      <c r="F23" s="6" t="s">
        <v>233</v>
      </c>
      <c r="G23" s="6">
        <f>+SUMIF(REGISTRO_INDIVIDUAL!J:J,DATOS_PERSONAL!B23,REGISTRO_INDIVIDUAL!I:I)/60</f>
        <v>56.5</v>
      </c>
      <c r="H23" s="8"/>
      <c r="I23" s="8"/>
    </row>
    <row r="24" spans="1:9" x14ac:dyDescent="0.25">
      <c r="A24" s="6">
        <v>23</v>
      </c>
      <c r="B24" s="6">
        <v>17345837</v>
      </c>
      <c r="C24" s="6">
        <v>1240</v>
      </c>
      <c r="D24" s="6" t="s">
        <v>177</v>
      </c>
      <c r="E24" s="6" t="s">
        <v>176</v>
      </c>
      <c r="F24" s="6" t="s">
        <v>233</v>
      </c>
      <c r="G24" s="6">
        <f>+SUMIF(REGISTRO_INDIVIDUAL!J:J,DATOS_PERSONAL!B24,REGISTRO_INDIVIDUAL!I:I)/60</f>
        <v>28.5</v>
      </c>
      <c r="H24" s="8"/>
      <c r="I24" s="8"/>
    </row>
    <row r="25" spans="1:9" x14ac:dyDescent="0.25">
      <c r="A25" s="6">
        <v>24</v>
      </c>
      <c r="B25" s="6">
        <v>7278364</v>
      </c>
      <c r="C25" s="6">
        <v>1001</v>
      </c>
      <c r="D25" s="6" t="s">
        <v>84</v>
      </c>
      <c r="E25" s="6" t="s">
        <v>83</v>
      </c>
      <c r="F25" s="6" t="s">
        <v>233</v>
      </c>
      <c r="G25" s="6">
        <f>+SUMIF(REGISTRO_INDIVIDUAL!J:J,DATOS_PERSONAL!B25,REGISTRO_INDIVIDUAL!I:I)/60</f>
        <v>71.5</v>
      </c>
      <c r="H25" s="8"/>
      <c r="I25" s="8"/>
    </row>
    <row r="26" spans="1:9" x14ac:dyDescent="0.25">
      <c r="A26" s="6">
        <v>25</v>
      </c>
      <c r="B26" s="6">
        <v>1065667090</v>
      </c>
      <c r="C26" s="6">
        <v>1513</v>
      </c>
      <c r="D26" s="6" t="s">
        <v>117</v>
      </c>
      <c r="E26" s="6" t="s">
        <v>116</v>
      </c>
      <c r="F26" s="6" t="s">
        <v>233</v>
      </c>
      <c r="G26" s="6">
        <f>+SUMIF(REGISTRO_INDIVIDUAL!J:J,DATOS_PERSONAL!B26,REGISTRO_INDIVIDUAL!I:I)/60</f>
        <v>15.5</v>
      </c>
      <c r="H26" s="8"/>
      <c r="I26" s="8"/>
    </row>
    <row r="27" spans="1:9" x14ac:dyDescent="0.25">
      <c r="A27" s="6">
        <v>26</v>
      </c>
      <c r="B27" s="6">
        <v>1122126686</v>
      </c>
      <c r="C27" s="6">
        <v>1550</v>
      </c>
      <c r="D27" s="6" t="s">
        <v>230</v>
      </c>
      <c r="E27" s="6" t="s">
        <v>229</v>
      </c>
      <c r="F27" s="6" t="s">
        <v>233</v>
      </c>
      <c r="G27" s="6">
        <f>+SUMIF(REGISTRO_INDIVIDUAL!J:J,DATOS_PERSONAL!B27,REGISTRO_INDIVIDUAL!I:I)/60</f>
        <v>3.5</v>
      </c>
      <c r="H27" s="8"/>
      <c r="I27" s="8"/>
    </row>
    <row r="28" spans="1:9" x14ac:dyDescent="0.25">
      <c r="A28" s="6">
        <v>27</v>
      </c>
      <c r="B28" s="6">
        <v>1103219172</v>
      </c>
      <c r="C28" s="6">
        <v>1230</v>
      </c>
      <c r="D28" s="6" t="s">
        <v>107</v>
      </c>
      <c r="E28" s="6" t="s">
        <v>106</v>
      </c>
      <c r="F28" s="6" t="s">
        <v>233</v>
      </c>
      <c r="G28" s="6">
        <f>+SUMIF(REGISTRO_INDIVIDUAL!J:J,DATOS_PERSONAL!B28,REGISTRO_INDIVIDUAL!I:I)/60</f>
        <v>33</v>
      </c>
      <c r="H28" s="8"/>
      <c r="I28" s="8"/>
    </row>
    <row r="29" spans="1:9" x14ac:dyDescent="0.25">
      <c r="A29" s="6">
        <v>28</v>
      </c>
      <c r="B29" s="6">
        <v>1084728100</v>
      </c>
      <c r="C29" s="6">
        <v>1384</v>
      </c>
      <c r="D29" s="6" t="s">
        <v>420</v>
      </c>
      <c r="E29" s="6" t="s">
        <v>421</v>
      </c>
      <c r="F29" s="6" t="s">
        <v>233</v>
      </c>
      <c r="G29" s="6">
        <f>+SUMIF(REGISTRO_INDIVIDUAL!J:J,DATOS_PERSONAL!B29,REGISTRO_INDIVIDUAL!I:I)/60</f>
        <v>3.5</v>
      </c>
      <c r="H29" s="8"/>
      <c r="I29" s="8"/>
    </row>
    <row r="30" spans="1:9" x14ac:dyDescent="0.25">
      <c r="A30" s="6">
        <v>29</v>
      </c>
      <c r="B30" s="6">
        <v>1122142973</v>
      </c>
      <c r="C30" s="6">
        <v>1415</v>
      </c>
      <c r="D30" s="6" t="s">
        <v>76</v>
      </c>
      <c r="E30" s="6" t="s">
        <v>23</v>
      </c>
      <c r="F30" s="6" t="s">
        <v>233</v>
      </c>
      <c r="G30" s="6">
        <f>+SUMIF(REGISTRO_INDIVIDUAL!J:J,DATOS_PERSONAL!B30,REGISTRO_INDIVIDUAL!I:I)/60</f>
        <v>83.25</v>
      </c>
      <c r="H30" s="8"/>
      <c r="I30" s="8"/>
    </row>
    <row r="31" spans="1:9" x14ac:dyDescent="0.25">
      <c r="A31" s="6">
        <v>30</v>
      </c>
      <c r="B31" s="6">
        <v>17412291</v>
      </c>
      <c r="C31" s="6" t="s">
        <v>556</v>
      </c>
      <c r="D31" s="6" t="s">
        <v>46</v>
      </c>
      <c r="E31" s="6" t="s">
        <v>45</v>
      </c>
      <c r="F31" s="6" t="s">
        <v>233</v>
      </c>
      <c r="G31" s="6">
        <f>+SUMIF(REGISTRO_INDIVIDUAL!J:J,DATOS_PERSONAL!B31,REGISTRO_INDIVIDUAL!I:I)/60</f>
        <v>16.5</v>
      </c>
      <c r="H31" s="8"/>
      <c r="I31" s="8"/>
    </row>
    <row r="32" spans="1:9" x14ac:dyDescent="0.25">
      <c r="A32" s="6">
        <v>31</v>
      </c>
      <c r="B32" s="6">
        <v>1128185308</v>
      </c>
      <c r="C32" s="6">
        <v>1512</v>
      </c>
      <c r="D32" s="6" t="s">
        <v>388</v>
      </c>
      <c r="E32" s="6" t="s">
        <v>387</v>
      </c>
      <c r="F32" s="6" t="s">
        <v>233</v>
      </c>
      <c r="G32" s="6">
        <f>+SUMIF(REGISTRO_INDIVIDUAL!J:J,DATOS_PERSONAL!B32,REGISTRO_INDIVIDUAL!I:I)/60</f>
        <v>1</v>
      </c>
      <c r="H32" s="8"/>
      <c r="I32" s="8"/>
    </row>
    <row r="33" spans="1:9" x14ac:dyDescent="0.25">
      <c r="A33" s="6">
        <v>32</v>
      </c>
      <c r="B33" s="6">
        <v>1109411143</v>
      </c>
      <c r="C33" s="6">
        <v>1477</v>
      </c>
      <c r="D33" s="6" t="s">
        <v>78</v>
      </c>
      <c r="E33" s="6" t="s">
        <v>77</v>
      </c>
      <c r="F33" s="6" t="s">
        <v>233</v>
      </c>
      <c r="G33" s="6">
        <f>+SUMIF(REGISTRO_INDIVIDUAL!J:J,DATOS_PERSONAL!B33,REGISTRO_INDIVIDUAL!I:I)/60</f>
        <v>85</v>
      </c>
      <c r="H33" s="8"/>
      <c r="I33" s="8"/>
    </row>
    <row r="34" spans="1:9" x14ac:dyDescent="0.25">
      <c r="A34" s="6">
        <v>33</v>
      </c>
      <c r="B34" s="6">
        <v>1006795353</v>
      </c>
      <c r="C34" s="6">
        <v>1533</v>
      </c>
      <c r="D34" s="6" t="s">
        <v>165</v>
      </c>
      <c r="E34" s="6" t="s">
        <v>164</v>
      </c>
      <c r="F34" s="6" t="s">
        <v>233</v>
      </c>
      <c r="G34" s="6">
        <f>+SUMIF(REGISTRO_INDIVIDUAL!J:J,DATOS_PERSONAL!B34,REGISTRO_INDIVIDUAL!I:I)/60</f>
        <v>31.5</v>
      </c>
      <c r="H34" s="8"/>
      <c r="I34" s="8"/>
    </row>
    <row r="35" spans="1:9" x14ac:dyDescent="0.25">
      <c r="A35" s="6">
        <v>34</v>
      </c>
      <c r="B35" s="6">
        <v>38360656</v>
      </c>
      <c r="C35" s="6">
        <v>1039</v>
      </c>
      <c r="D35" s="6" t="s">
        <v>55</v>
      </c>
      <c r="E35" s="6" t="s">
        <v>54</v>
      </c>
      <c r="F35" s="6" t="s">
        <v>233</v>
      </c>
      <c r="G35" s="6">
        <f>+SUMIF(REGISTRO_INDIVIDUAL!J:J,DATOS_PERSONAL!B35,REGISTRO_INDIVIDUAL!I:I)/60</f>
        <v>66.5</v>
      </c>
      <c r="H35" s="8"/>
      <c r="I35" s="8"/>
    </row>
    <row r="36" spans="1:9" x14ac:dyDescent="0.25">
      <c r="A36" s="6">
        <v>35</v>
      </c>
      <c r="B36" s="6">
        <v>1122123721</v>
      </c>
      <c r="C36" s="6">
        <v>1549</v>
      </c>
      <c r="D36" s="6" t="s">
        <v>232</v>
      </c>
      <c r="E36" s="6" t="s">
        <v>231</v>
      </c>
      <c r="F36" s="6" t="s">
        <v>233</v>
      </c>
      <c r="G36" s="6">
        <f>+SUMIF(REGISTRO_INDIVIDUAL!J:J,DATOS_PERSONAL!B36,REGISTRO_INDIVIDUAL!I:I)/60</f>
        <v>24</v>
      </c>
      <c r="H36" s="8"/>
      <c r="I36" s="8"/>
    </row>
    <row r="37" spans="1:9" x14ac:dyDescent="0.25">
      <c r="A37" s="6">
        <v>36</v>
      </c>
      <c r="B37" s="6">
        <v>79538669</v>
      </c>
      <c r="C37" s="6">
        <v>1031</v>
      </c>
      <c r="D37" s="6" t="s">
        <v>414</v>
      </c>
      <c r="E37" s="6" t="s">
        <v>415</v>
      </c>
      <c r="F37" s="6" t="s">
        <v>233</v>
      </c>
      <c r="G37" s="6">
        <f>+SUMIF(REGISTRO_INDIVIDUAL!J:J,DATOS_PERSONAL!B37,REGISTRO_INDIVIDUAL!I:I)/60</f>
        <v>16.5</v>
      </c>
      <c r="H37" s="8"/>
      <c r="I37" s="8"/>
    </row>
    <row r="38" spans="1:9" x14ac:dyDescent="0.25">
      <c r="A38" s="6">
        <v>37</v>
      </c>
      <c r="B38" s="6">
        <v>1006822040</v>
      </c>
      <c r="C38" s="6" t="s">
        <v>556</v>
      </c>
      <c r="D38" s="6" t="s">
        <v>410</v>
      </c>
      <c r="E38" s="6" t="s">
        <v>411</v>
      </c>
      <c r="F38" s="6" t="s">
        <v>233</v>
      </c>
      <c r="G38" s="6">
        <f>+SUMIF(REGISTRO_INDIVIDUAL!J:J,DATOS_PERSONAL!B38,REGISTRO_INDIVIDUAL!I:I)/60</f>
        <v>16.5</v>
      </c>
      <c r="H38" s="8"/>
      <c r="I38" s="8"/>
    </row>
    <row r="39" spans="1:9" x14ac:dyDescent="0.25">
      <c r="A39" s="6">
        <v>38</v>
      </c>
      <c r="B39" s="6">
        <v>1121819501</v>
      </c>
      <c r="C39" s="6">
        <v>1494</v>
      </c>
      <c r="D39" s="6" t="s">
        <v>113</v>
      </c>
      <c r="E39" s="6" t="s">
        <v>112</v>
      </c>
      <c r="F39" s="6" t="s">
        <v>233</v>
      </c>
      <c r="G39" s="6">
        <f>+SUMIF(REGISTRO_INDIVIDUAL!J:J,DATOS_PERSONAL!B39,REGISTRO_INDIVIDUAL!I:I)/60</f>
        <v>20.5</v>
      </c>
      <c r="H39" s="8"/>
      <c r="I39" s="8"/>
    </row>
    <row r="40" spans="1:9" x14ac:dyDescent="0.25">
      <c r="A40" s="6">
        <v>39</v>
      </c>
      <c r="B40" s="6">
        <v>1006838553</v>
      </c>
      <c r="C40" s="6">
        <v>1547</v>
      </c>
      <c r="D40" s="6" t="s">
        <v>185</v>
      </c>
      <c r="E40" s="6" t="s">
        <v>184</v>
      </c>
      <c r="F40" s="6" t="s">
        <v>233</v>
      </c>
      <c r="G40" s="6">
        <f>+SUMIF(REGISTRO_INDIVIDUAL!J:J,DATOS_PERSONAL!B40,REGISTRO_INDIVIDUAL!I:I)/60</f>
        <v>40</v>
      </c>
      <c r="H40" s="8"/>
      <c r="I40" s="8"/>
    </row>
    <row r="41" spans="1:9" x14ac:dyDescent="0.25">
      <c r="A41" s="6">
        <v>40</v>
      </c>
      <c r="B41" s="6">
        <v>1083556844</v>
      </c>
      <c r="C41" s="6">
        <v>1548</v>
      </c>
      <c r="D41" s="6" t="s">
        <v>187</v>
      </c>
      <c r="E41" s="6" t="s">
        <v>186</v>
      </c>
      <c r="F41" s="6" t="s">
        <v>233</v>
      </c>
      <c r="G41" s="6">
        <f>+SUMIF(REGISTRO_INDIVIDUAL!J:J,DATOS_PERSONAL!B41,REGISTRO_INDIVIDUAL!I:I)/60</f>
        <v>13</v>
      </c>
      <c r="H41" s="8"/>
      <c r="I41" s="8"/>
    </row>
    <row r="42" spans="1:9" x14ac:dyDescent="0.25">
      <c r="A42" s="6">
        <v>41</v>
      </c>
      <c r="B42" s="6">
        <v>1121952333</v>
      </c>
      <c r="C42" s="6">
        <v>1480</v>
      </c>
      <c r="D42" s="6" t="s">
        <v>80</v>
      </c>
      <c r="E42" s="6" t="s">
        <v>79</v>
      </c>
      <c r="F42" s="6" t="s">
        <v>233</v>
      </c>
      <c r="G42" s="6">
        <f>+SUMIF(REGISTRO_INDIVIDUAL!J:J,DATOS_PERSONAL!B42,REGISTRO_INDIVIDUAL!I:I)/60</f>
        <v>93</v>
      </c>
      <c r="H42" s="8"/>
      <c r="I42" s="8"/>
    </row>
    <row r="43" spans="1:9" x14ac:dyDescent="0.25">
      <c r="A43" s="6">
        <v>42</v>
      </c>
      <c r="B43" s="6">
        <v>1128198184</v>
      </c>
      <c r="C43" s="6">
        <v>1527</v>
      </c>
      <c r="D43" s="6" t="s">
        <v>12</v>
      </c>
      <c r="E43" s="6" t="s">
        <v>11</v>
      </c>
      <c r="F43" s="6" t="s">
        <v>233</v>
      </c>
      <c r="G43" s="6">
        <f>+SUMIF(REGISTRO_INDIVIDUAL!J:J,DATOS_PERSONAL!B43,REGISTRO_INDIVIDUAL!I:I)/60</f>
        <v>6.5</v>
      </c>
      <c r="H43" s="8"/>
      <c r="I43" s="8"/>
    </row>
    <row r="44" spans="1:9" x14ac:dyDescent="0.25">
      <c r="A44" s="6">
        <v>43</v>
      </c>
      <c r="B44" s="6">
        <v>1121927849</v>
      </c>
      <c r="C44" s="6">
        <v>1502</v>
      </c>
      <c r="D44" s="6" t="s">
        <v>391</v>
      </c>
      <c r="E44" s="6" t="s">
        <v>392</v>
      </c>
      <c r="F44" s="6" t="s">
        <v>233</v>
      </c>
      <c r="G44" s="6">
        <f>+SUMIF(REGISTRO_INDIVIDUAL!J:J,DATOS_PERSONAL!B44,REGISTRO_INDIVIDUAL!I:I)/60</f>
        <v>3</v>
      </c>
      <c r="H44" s="8"/>
      <c r="I44" s="8"/>
    </row>
    <row r="45" spans="1:9" x14ac:dyDescent="0.25">
      <c r="A45" s="6">
        <v>44</v>
      </c>
      <c r="B45" s="6">
        <v>1121822122</v>
      </c>
      <c r="C45" s="6" t="s">
        <v>556</v>
      </c>
      <c r="D45" s="6" t="s">
        <v>191</v>
      </c>
      <c r="E45" s="6" t="s">
        <v>190</v>
      </c>
      <c r="F45" s="6" t="s">
        <v>233</v>
      </c>
      <c r="G45" s="6">
        <f>+SUMIF(REGISTRO_INDIVIDUAL!J:J,DATOS_PERSONAL!B45,REGISTRO_INDIVIDUAL!I:I)/60</f>
        <v>3.5</v>
      </c>
      <c r="H45" s="8"/>
      <c r="I45" s="8"/>
    </row>
    <row r="46" spans="1:9" x14ac:dyDescent="0.25">
      <c r="A46" s="6">
        <v>45</v>
      </c>
      <c r="B46" s="6">
        <v>1006863658</v>
      </c>
      <c r="C46" s="6" t="s">
        <v>556</v>
      </c>
      <c r="D46" s="6" t="s">
        <v>501</v>
      </c>
      <c r="E46" s="6" t="s">
        <v>502</v>
      </c>
      <c r="F46" s="6" t="s">
        <v>233</v>
      </c>
      <c r="G46" s="6">
        <f>+SUMIF(REGISTRO_INDIVIDUAL!J:J,DATOS_PERSONAL!B46,REGISTRO_INDIVIDUAL!I:I)/60</f>
        <v>3.5</v>
      </c>
      <c r="H46" s="8"/>
      <c r="I46" s="8"/>
    </row>
    <row r="47" spans="1:9" x14ac:dyDescent="0.25">
      <c r="A47" s="6">
        <v>46</v>
      </c>
      <c r="B47" s="6">
        <v>31536041</v>
      </c>
      <c r="C47" s="6">
        <v>1101</v>
      </c>
      <c r="D47" s="6" t="s">
        <v>59</v>
      </c>
      <c r="E47" s="6" t="s">
        <v>58</v>
      </c>
      <c r="F47" s="6" t="s">
        <v>233</v>
      </c>
      <c r="G47" s="6">
        <f>+SUMIF(REGISTRO_INDIVIDUAL!J:J,DATOS_PERSONAL!B47,REGISTRO_INDIVIDUAL!I:I)/60</f>
        <v>63.25</v>
      </c>
      <c r="H47" s="8"/>
      <c r="I47" s="8"/>
    </row>
    <row r="48" spans="1:9" x14ac:dyDescent="0.25">
      <c r="A48" s="6">
        <v>47</v>
      </c>
      <c r="B48" s="6">
        <v>1006838595</v>
      </c>
      <c r="C48" s="6" t="s">
        <v>556</v>
      </c>
      <c r="D48" s="6" t="s">
        <v>472</v>
      </c>
      <c r="E48" s="6" t="s">
        <v>473</v>
      </c>
      <c r="F48" s="6" t="s">
        <v>233</v>
      </c>
      <c r="G48" s="6">
        <f>+SUMIF(REGISTRO_INDIVIDUAL!J:J,DATOS_PERSONAL!B48,REGISTRO_INDIVIDUAL!I:I)/60</f>
        <v>12</v>
      </c>
      <c r="H48" s="8"/>
      <c r="I48" s="8"/>
    </row>
    <row r="49" spans="1:9" x14ac:dyDescent="0.25">
      <c r="A49" s="6">
        <v>48</v>
      </c>
      <c r="B49" s="6">
        <v>17490003</v>
      </c>
      <c r="C49" s="6">
        <v>1007</v>
      </c>
      <c r="D49" s="6" t="s">
        <v>103</v>
      </c>
      <c r="E49" s="6" t="s">
        <v>170</v>
      </c>
      <c r="F49" s="6" t="s">
        <v>233</v>
      </c>
      <c r="G49" s="6">
        <f>+SUMIF(REGISTRO_INDIVIDUAL!J:J,DATOS_PERSONAL!B49,REGISTRO_INDIVIDUAL!I:I)/60</f>
        <v>36.25</v>
      </c>
      <c r="H49" s="8"/>
      <c r="I49" s="8"/>
    </row>
    <row r="50" spans="1:9" x14ac:dyDescent="0.25">
      <c r="A50" s="6">
        <v>49</v>
      </c>
      <c r="B50" s="6">
        <v>1010143088</v>
      </c>
      <c r="C50" s="6">
        <v>1536</v>
      </c>
      <c r="D50" s="6" t="s">
        <v>171</v>
      </c>
      <c r="E50" s="6" t="s">
        <v>170</v>
      </c>
      <c r="F50" s="6" t="s">
        <v>233</v>
      </c>
      <c r="G50" s="6">
        <f>+SUMIF(REGISTRO_INDIVIDUAL!J:J,DATOS_PERSONAL!B50,REGISTRO_INDIVIDUAL!I:I)/60</f>
        <v>57.75</v>
      </c>
      <c r="H50" s="8"/>
      <c r="I50" s="8"/>
    </row>
    <row r="51" spans="1:9" x14ac:dyDescent="0.25">
      <c r="A51" s="6">
        <v>50</v>
      </c>
      <c r="B51" s="6">
        <v>1123116171</v>
      </c>
      <c r="C51" s="6">
        <v>1539</v>
      </c>
      <c r="D51" s="6" t="s">
        <v>175</v>
      </c>
      <c r="E51" s="6" t="s">
        <v>170</v>
      </c>
      <c r="F51" s="6" t="s">
        <v>233</v>
      </c>
      <c r="G51" s="6">
        <f>+SUMIF(REGISTRO_INDIVIDUAL!J:J,DATOS_PERSONAL!B51,REGISTRO_INDIVIDUAL!I:I)/60</f>
        <v>52.25</v>
      </c>
      <c r="H51" s="8"/>
      <c r="I51" s="8"/>
    </row>
    <row r="52" spans="1:9" x14ac:dyDescent="0.25">
      <c r="A52" s="6">
        <v>51</v>
      </c>
      <c r="B52" s="6">
        <v>1123115110</v>
      </c>
      <c r="C52" s="6">
        <v>1371</v>
      </c>
      <c r="D52" s="6" t="s">
        <v>69</v>
      </c>
      <c r="E52" s="6" t="s">
        <v>68</v>
      </c>
      <c r="F52" s="6" t="s">
        <v>233</v>
      </c>
      <c r="G52" s="6">
        <f>+SUMIF(REGISTRO_INDIVIDUAL!J:J,DATOS_PERSONAL!B52,REGISTRO_INDIVIDUAL!I:I)/60</f>
        <v>95.75</v>
      </c>
      <c r="H52" s="8"/>
      <c r="I52" s="8"/>
    </row>
    <row r="53" spans="1:9" x14ac:dyDescent="0.25">
      <c r="A53" s="6">
        <v>52</v>
      </c>
      <c r="B53" s="6">
        <v>1007329990</v>
      </c>
      <c r="C53" s="6">
        <v>1101</v>
      </c>
      <c r="D53" s="6" t="s">
        <v>57</v>
      </c>
      <c r="E53" s="6" t="s">
        <v>56</v>
      </c>
      <c r="F53" s="6" t="s">
        <v>233</v>
      </c>
      <c r="G53" s="6">
        <f>+SUMIF(REGISTRO_INDIVIDUAL!J:J,DATOS_PERSONAL!B53,REGISTRO_INDIVIDUAL!I:I)/60</f>
        <v>88.75</v>
      </c>
      <c r="H53" s="8"/>
      <c r="I53" s="8"/>
    </row>
    <row r="54" spans="1:9" x14ac:dyDescent="0.25">
      <c r="A54" s="6">
        <v>53</v>
      </c>
      <c r="B54" s="6">
        <v>1121934150</v>
      </c>
      <c r="C54" s="6">
        <v>1058</v>
      </c>
      <c r="D54" s="6" t="s">
        <v>140</v>
      </c>
      <c r="E54" s="6" t="s">
        <v>139</v>
      </c>
      <c r="F54" s="6" t="s">
        <v>233</v>
      </c>
      <c r="G54" s="6">
        <f>+SUMIF(REGISTRO_INDIVIDUAL!J:J,DATOS_PERSONAL!B54,REGISTRO_INDIVIDUAL!I:I)/60</f>
        <v>40.25</v>
      </c>
      <c r="H54" s="8"/>
      <c r="I54" s="8"/>
    </row>
    <row r="55" spans="1:9" x14ac:dyDescent="0.25">
      <c r="A55" s="6">
        <v>54</v>
      </c>
      <c r="B55" s="6">
        <v>1121911429</v>
      </c>
      <c r="C55" s="6">
        <v>1037</v>
      </c>
      <c r="D55" s="6" t="s">
        <v>53</v>
      </c>
      <c r="E55" s="6" t="s">
        <v>52</v>
      </c>
      <c r="F55" s="6" t="s">
        <v>233</v>
      </c>
      <c r="G55" s="6">
        <f>+SUMIF(REGISTRO_INDIVIDUAL!J:J,DATOS_PERSONAL!B55,REGISTRO_INDIVIDUAL!I:I)/60</f>
        <v>76</v>
      </c>
      <c r="H55" s="8"/>
      <c r="I55" s="8"/>
    </row>
    <row r="56" spans="1:9" x14ac:dyDescent="0.25">
      <c r="A56" s="6">
        <v>55</v>
      </c>
      <c r="B56" s="6">
        <v>1121819496</v>
      </c>
      <c r="C56" s="6">
        <v>1008</v>
      </c>
      <c r="D56" s="6" t="s">
        <v>86</v>
      </c>
      <c r="E56" s="6" t="s">
        <v>85</v>
      </c>
      <c r="F56" s="6" t="s">
        <v>233</v>
      </c>
      <c r="G56" s="6">
        <f>+SUMIF(REGISTRO_INDIVIDUAL!J:J,DATOS_PERSONAL!B56,REGISTRO_INDIVIDUAL!I:I)/60</f>
        <v>35</v>
      </c>
      <c r="H56" s="8"/>
      <c r="I56" s="8"/>
    </row>
    <row r="57" spans="1:9" x14ac:dyDescent="0.25">
      <c r="A57" s="6">
        <v>56</v>
      </c>
      <c r="B57" s="6">
        <v>1120506666</v>
      </c>
      <c r="C57" s="6">
        <v>1523</v>
      </c>
      <c r="D57" s="6" t="s">
        <v>126</v>
      </c>
      <c r="E57" s="6" t="s">
        <v>125</v>
      </c>
      <c r="F57" s="6" t="s">
        <v>233</v>
      </c>
      <c r="G57" s="6">
        <f>+SUMIF(REGISTRO_INDIVIDUAL!J:J,DATOS_PERSONAL!B57,REGISTRO_INDIVIDUAL!I:I)/60</f>
        <v>15.75</v>
      </c>
      <c r="H57" s="8"/>
      <c r="I57" s="8"/>
    </row>
    <row r="58" spans="1:9" x14ac:dyDescent="0.25">
      <c r="A58" s="6">
        <v>57</v>
      </c>
      <c r="B58" s="6">
        <v>3271447</v>
      </c>
      <c r="C58" s="6">
        <v>1346</v>
      </c>
      <c r="D58" s="6" t="s">
        <v>148</v>
      </c>
      <c r="E58" s="6" t="s">
        <v>147</v>
      </c>
      <c r="F58" s="6" t="s">
        <v>233</v>
      </c>
      <c r="G58" s="6">
        <f>+SUMIF(REGISTRO_INDIVIDUAL!J:J,DATOS_PERSONAL!B58,REGISTRO_INDIVIDUAL!I:I)/60</f>
        <v>22.75</v>
      </c>
      <c r="H58" s="8"/>
      <c r="I58" s="8"/>
    </row>
    <row r="59" spans="1:9" x14ac:dyDescent="0.25">
      <c r="A59" s="6">
        <v>58</v>
      </c>
      <c r="B59" s="6">
        <v>1121910483</v>
      </c>
      <c r="C59" s="6">
        <v>1538</v>
      </c>
      <c r="D59" s="6" t="s">
        <v>57</v>
      </c>
      <c r="E59" s="6" t="s">
        <v>174</v>
      </c>
      <c r="F59" s="6" t="s">
        <v>233</v>
      </c>
      <c r="G59" s="6">
        <f>+SUMIF(REGISTRO_INDIVIDUAL!J:J,DATOS_PERSONAL!B59,REGISTRO_INDIVIDUAL!I:I)/60</f>
        <v>35.75</v>
      </c>
      <c r="H59" s="8"/>
      <c r="I59" s="8"/>
    </row>
    <row r="60" spans="1:9" x14ac:dyDescent="0.25">
      <c r="A60" s="6">
        <v>59</v>
      </c>
      <c r="B60" s="6">
        <v>1006656554</v>
      </c>
      <c r="C60" s="6">
        <v>1009</v>
      </c>
      <c r="D60" s="6" t="s">
        <v>97</v>
      </c>
      <c r="E60" s="6" t="s">
        <v>96</v>
      </c>
      <c r="F60" s="6" t="s">
        <v>233</v>
      </c>
      <c r="G60" s="6">
        <f>+SUMIF(REGISTRO_INDIVIDUAL!J:J,DATOS_PERSONAL!B60,REGISTRO_INDIVIDUAL!I:I)/60</f>
        <v>22.25</v>
      </c>
      <c r="H60" s="8"/>
      <c r="I60" s="8"/>
    </row>
    <row r="61" spans="1:9" x14ac:dyDescent="0.25">
      <c r="A61" s="6">
        <v>60</v>
      </c>
      <c r="B61" s="6">
        <v>1006778060</v>
      </c>
      <c r="C61" s="6">
        <v>1522</v>
      </c>
      <c r="D61" s="6" t="s">
        <v>462</v>
      </c>
      <c r="E61" s="6" t="s">
        <v>463</v>
      </c>
      <c r="F61" s="6" t="s">
        <v>233</v>
      </c>
      <c r="G61" s="6">
        <f>+SUMIF(REGISTRO_INDIVIDUAL!J:J,DATOS_PERSONAL!B61,REGISTRO_INDIVIDUAL!I:I)/60</f>
        <v>2</v>
      </c>
      <c r="H61" s="8"/>
      <c r="I61" s="8"/>
    </row>
    <row r="62" spans="1:9" x14ac:dyDescent="0.25">
      <c r="A62" s="6">
        <v>61</v>
      </c>
      <c r="B62" s="6">
        <v>1087798043</v>
      </c>
      <c r="C62" s="6">
        <v>1545</v>
      </c>
      <c r="D62" s="6" t="s">
        <v>476</v>
      </c>
      <c r="E62" s="6" t="s">
        <v>477</v>
      </c>
      <c r="F62" s="6" t="s">
        <v>233</v>
      </c>
      <c r="G62" s="6">
        <f>+SUMIF(REGISTRO_INDIVIDUAL!J:J,DATOS_PERSONAL!B62,REGISTRO_INDIVIDUAL!I:I)/60</f>
        <v>1.25</v>
      </c>
      <c r="H62" s="8"/>
      <c r="I62" s="8"/>
    </row>
    <row r="63" spans="1:9" x14ac:dyDescent="0.25">
      <c r="A63" s="6">
        <v>62</v>
      </c>
      <c r="B63" s="6">
        <v>1063724340</v>
      </c>
      <c r="C63" s="6">
        <v>1345</v>
      </c>
      <c r="D63" s="6" t="s">
        <v>154</v>
      </c>
      <c r="E63" s="6" t="s">
        <v>153</v>
      </c>
      <c r="F63" s="6" t="s">
        <v>233</v>
      </c>
      <c r="G63" s="6">
        <f>+SUMIF(REGISTRO_INDIVIDUAL!J:J,DATOS_PERSONAL!B63,REGISTRO_INDIVIDUAL!I:I)/60</f>
        <v>38.25</v>
      </c>
      <c r="H63" s="8"/>
      <c r="I63" s="8"/>
    </row>
    <row r="64" spans="1:9" x14ac:dyDescent="0.25">
      <c r="A64" s="6">
        <v>63</v>
      </c>
      <c r="B64" s="6">
        <v>1193405623</v>
      </c>
      <c r="C64" s="6" t="s">
        <v>556</v>
      </c>
      <c r="D64" s="6" t="s">
        <v>474</v>
      </c>
      <c r="E64" s="6" t="s">
        <v>475</v>
      </c>
      <c r="F64" s="6" t="s">
        <v>233</v>
      </c>
      <c r="G64" s="6">
        <f>+SUMIF(REGISTRO_INDIVIDUAL!J:J,DATOS_PERSONAL!B64,REGISTRO_INDIVIDUAL!I:I)/60</f>
        <v>3</v>
      </c>
      <c r="H64" s="8"/>
      <c r="I64" s="8"/>
    </row>
    <row r="65" spans="1:9" x14ac:dyDescent="0.25">
      <c r="A65" s="6">
        <v>64</v>
      </c>
      <c r="B65" s="6">
        <v>7837811</v>
      </c>
      <c r="C65" s="6" t="s">
        <v>556</v>
      </c>
      <c r="D65" s="6" t="s">
        <v>417</v>
      </c>
      <c r="E65" s="6" t="s">
        <v>416</v>
      </c>
      <c r="F65" s="6" t="s">
        <v>233</v>
      </c>
      <c r="G65" s="6">
        <f>+SUMIF(REGISTRO_INDIVIDUAL!J:J,DATOS_PERSONAL!B65,REGISTRO_INDIVIDUAL!I:I)/60</f>
        <v>30</v>
      </c>
      <c r="H65" s="8"/>
      <c r="I65" s="8"/>
    </row>
    <row r="66" spans="1:9" x14ac:dyDescent="0.25">
      <c r="A66" s="6">
        <v>65</v>
      </c>
      <c r="B66" s="6">
        <v>7837936</v>
      </c>
      <c r="C66" s="6">
        <v>1011</v>
      </c>
      <c r="D66" s="6" t="s">
        <v>91</v>
      </c>
      <c r="E66" s="6" t="s">
        <v>90</v>
      </c>
      <c r="F66" s="6" t="s">
        <v>233</v>
      </c>
      <c r="G66" s="6">
        <f>+SUMIF(REGISTRO_INDIVIDUAL!J:J,DATOS_PERSONAL!B66,REGISTRO_INDIVIDUAL!I:I)/60</f>
        <v>42</v>
      </c>
      <c r="H66" s="8"/>
      <c r="I66" s="8"/>
    </row>
    <row r="67" spans="1:9" x14ac:dyDescent="0.25">
      <c r="A67" s="6">
        <v>66</v>
      </c>
      <c r="B67" s="6">
        <v>85380891</v>
      </c>
      <c r="C67" s="6">
        <v>1532</v>
      </c>
      <c r="D67" s="6" t="s">
        <v>167</v>
      </c>
      <c r="E67" s="6" t="s">
        <v>166</v>
      </c>
      <c r="F67" s="6" t="s">
        <v>233</v>
      </c>
      <c r="G67" s="6">
        <f>+SUMIF(REGISTRO_INDIVIDUAL!J:J,DATOS_PERSONAL!B67,REGISTRO_INDIVIDUAL!I:I)/60</f>
        <v>18</v>
      </c>
      <c r="H67" s="8"/>
      <c r="I67" s="8"/>
    </row>
    <row r="68" spans="1:9" x14ac:dyDescent="0.25">
      <c r="A68" s="6">
        <v>67</v>
      </c>
      <c r="B68" s="6">
        <v>19118159</v>
      </c>
      <c r="C68" s="6">
        <v>1402</v>
      </c>
      <c r="D68" s="6" t="s">
        <v>103</v>
      </c>
      <c r="E68" s="6" t="s">
        <v>102</v>
      </c>
      <c r="F68" s="6" t="s">
        <v>233</v>
      </c>
      <c r="G68" s="6">
        <f>+SUMIF(REGISTRO_INDIVIDUAL!J:J,DATOS_PERSONAL!B68,REGISTRO_INDIVIDUAL!I:I)/60</f>
        <v>31</v>
      </c>
      <c r="H68" s="8"/>
      <c r="I68" s="8"/>
    </row>
    <row r="69" spans="1:9" x14ac:dyDescent="0.25">
      <c r="A69" s="6">
        <v>68</v>
      </c>
      <c r="B69" s="6">
        <v>77103898</v>
      </c>
      <c r="C69" s="6">
        <v>1347</v>
      </c>
      <c r="D69" s="6" t="s">
        <v>150</v>
      </c>
      <c r="E69" s="6" t="s">
        <v>149</v>
      </c>
      <c r="F69" s="6" t="s">
        <v>233</v>
      </c>
      <c r="G69" s="6">
        <f>+SUMIF(REGISTRO_INDIVIDUAL!J:J,DATOS_PERSONAL!B69,REGISTRO_INDIVIDUAL!I:I)/60</f>
        <v>25.5</v>
      </c>
      <c r="H69" s="8"/>
      <c r="I69" s="8"/>
    </row>
    <row r="70" spans="1:9" x14ac:dyDescent="0.25">
      <c r="A70" s="6">
        <v>69</v>
      </c>
      <c r="B70" s="6">
        <v>1121832436</v>
      </c>
      <c r="C70" s="6">
        <v>1537</v>
      </c>
      <c r="D70" s="6" t="s">
        <v>403</v>
      </c>
      <c r="E70" s="6" t="s">
        <v>404</v>
      </c>
      <c r="F70" s="6" t="s">
        <v>233</v>
      </c>
      <c r="G70" s="6">
        <f>+SUMIF(REGISTRO_INDIVIDUAL!J:J,DATOS_PERSONAL!B70,REGISTRO_INDIVIDUAL!I:I)/60</f>
        <v>13.75</v>
      </c>
      <c r="H70" s="8"/>
      <c r="I70" s="8"/>
    </row>
    <row r="71" spans="1:9" x14ac:dyDescent="0.25">
      <c r="A71" s="6">
        <v>70</v>
      </c>
      <c r="B71" s="6">
        <v>1121873605</v>
      </c>
      <c r="C71" s="6">
        <v>1376</v>
      </c>
      <c r="D71" s="6" t="s">
        <v>152</v>
      </c>
      <c r="E71" s="6" t="s">
        <v>151</v>
      </c>
      <c r="F71" s="6" t="s">
        <v>233</v>
      </c>
      <c r="G71" s="6">
        <f>+SUMIF(REGISTRO_INDIVIDUAL!J:J,DATOS_PERSONAL!B71,REGISTRO_INDIVIDUAL!I:I)/60</f>
        <v>31.75</v>
      </c>
      <c r="H71" s="8"/>
      <c r="I71" s="8"/>
    </row>
    <row r="72" spans="1:9" x14ac:dyDescent="0.25">
      <c r="A72" s="6">
        <v>71</v>
      </c>
      <c r="B72" s="6">
        <v>1121948100</v>
      </c>
      <c r="C72" s="6" t="s">
        <v>556</v>
      </c>
      <c r="D72" s="6" t="s">
        <v>400</v>
      </c>
      <c r="E72" s="6" t="s">
        <v>399</v>
      </c>
      <c r="F72" s="6" t="s">
        <v>233</v>
      </c>
      <c r="G72" s="6">
        <f>+SUMIF(REGISTRO_INDIVIDUAL!J:J,DATOS_PERSONAL!B72,REGISTRO_INDIVIDUAL!I:I)/60</f>
        <v>1.25</v>
      </c>
      <c r="H72" s="8"/>
      <c r="I72" s="8"/>
    </row>
    <row r="73" spans="1:9" x14ac:dyDescent="0.25">
      <c r="A73" s="6">
        <v>72</v>
      </c>
      <c r="B73" s="6">
        <v>40326125</v>
      </c>
      <c r="C73" s="6">
        <v>1129</v>
      </c>
      <c r="D73" s="6" t="s">
        <v>73</v>
      </c>
      <c r="E73" s="6" t="s">
        <v>72</v>
      </c>
      <c r="F73" s="6" t="s">
        <v>233</v>
      </c>
      <c r="G73" s="6">
        <f>+SUMIF(REGISTRO_INDIVIDUAL!J:J,DATOS_PERSONAL!B73,REGISTRO_INDIVIDUAL!I:I)/60</f>
        <v>49</v>
      </c>
      <c r="H73" s="8"/>
      <c r="I73" s="8"/>
    </row>
    <row r="74" spans="1:9" x14ac:dyDescent="0.25">
      <c r="A74" s="6">
        <v>73</v>
      </c>
      <c r="B74" s="6">
        <v>40328103</v>
      </c>
      <c r="C74" s="6">
        <v>1030</v>
      </c>
      <c r="D74" s="6" t="s">
        <v>51</v>
      </c>
      <c r="E74" s="6" t="s">
        <v>49</v>
      </c>
      <c r="F74" s="6" t="s">
        <v>233</v>
      </c>
      <c r="G74" s="6">
        <f>+SUMIF(REGISTRO_INDIVIDUAL!J:J,DATOS_PERSONAL!B74,REGISTRO_INDIVIDUAL!I:I)/60</f>
        <v>87</v>
      </c>
      <c r="H74" s="8"/>
      <c r="I74" s="8"/>
    </row>
    <row r="75" spans="1:9" x14ac:dyDescent="0.25">
      <c r="A75" s="6">
        <v>74</v>
      </c>
      <c r="B75" s="6">
        <v>40404467</v>
      </c>
      <c r="C75" s="6">
        <v>1029</v>
      </c>
      <c r="D75" s="6" t="s">
        <v>50</v>
      </c>
      <c r="E75" s="6" t="s">
        <v>49</v>
      </c>
      <c r="F75" s="6" t="s">
        <v>233</v>
      </c>
      <c r="G75" s="6">
        <f>+SUMIF(REGISTRO_INDIVIDUAL!J:J,DATOS_PERSONAL!B75,REGISTRO_INDIVIDUAL!I:I)/60</f>
        <v>81.25</v>
      </c>
      <c r="H75" s="8"/>
      <c r="I75" s="8"/>
    </row>
    <row r="76" spans="1:9" x14ac:dyDescent="0.25">
      <c r="A76" s="6">
        <v>75</v>
      </c>
      <c r="B76" s="6">
        <v>1123115732</v>
      </c>
      <c r="C76" s="6">
        <v>1520</v>
      </c>
      <c r="D76" s="6" t="s">
        <v>123</v>
      </c>
      <c r="E76" s="6" t="s">
        <v>122</v>
      </c>
      <c r="F76" s="6" t="s">
        <v>233</v>
      </c>
      <c r="G76" s="6">
        <f>+SUMIF(REGISTRO_INDIVIDUAL!J:J,DATOS_PERSONAL!B76,REGISTRO_INDIVIDUAL!I:I)/60</f>
        <v>21.25</v>
      </c>
      <c r="H76" s="8"/>
      <c r="I76" s="8"/>
    </row>
    <row r="77" spans="1:9" x14ac:dyDescent="0.25">
      <c r="A77" s="6">
        <v>76</v>
      </c>
      <c r="B77" s="6">
        <v>1003274956</v>
      </c>
      <c r="C77" s="6">
        <v>1463</v>
      </c>
      <c r="D77" s="6" t="s">
        <v>226</v>
      </c>
      <c r="E77" s="6" t="s">
        <v>157</v>
      </c>
      <c r="F77" s="6" t="s">
        <v>233</v>
      </c>
      <c r="G77" s="6">
        <f>+SUMIF(REGISTRO_INDIVIDUAL!J:J,DATOS_PERSONAL!B77,REGISTRO_INDIVIDUAL!I:I)/60</f>
        <v>38</v>
      </c>
      <c r="H77" s="8"/>
      <c r="I77" s="8"/>
    </row>
    <row r="78" spans="1:9" x14ac:dyDescent="0.25">
      <c r="A78" s="6">
        <v>77</v>
      </c>
      <c r="B78" s="6">
        <v>1123116287</v>
      </c>
      <c r="C78" s="6">
        <v>1358</v>
      </c>
      <c r="D78" s="6" t="s">
        <v>101</v>
      </c>
      <c r="E78" s="6" t="s">
        <v>100</v>
      </c>
      <c r="F78" s="6" t="s">
        <v>233</v>
      </c>
      <c r="G78" s="6">
        <f>+SUMIF(REGISTRO_INDIVIDUAL!J:J,DATOS_PERSONAL!B78,REGISTRO_INDIVIDUAL!I:I)/60</f>
        <v>34.75</v>
      </c>
      <c r="H78" s="8"/>
      <c r="I78" s="8"/>
    </row>
    <row r="79" spans="1:9" x14ac:dyDescent="0.25">
      <c r="A79" s="6">
        <v>78</v>
      </c>
      <c r="B79" s="6">
        <v>17330089</v>
      </c>
      <c r="C79" s="6">
        <v>1093</v>
      </c>
      <c r="D79" s="6" t="s">
        <v>144</v>
      </c>
      <c r="E79" s="6" t="s">
        <v>143</v>
      </c>
      <c r="F79" s="6" t="s">
        <v>233</v>
      </c>
      <c r="G79" s="6">
        <f>+SUMIF(REGISTRO_INDIVIDUAL!J:J,DATOS_PERSONAL!B79,REGISTRO_INDIVIDUAL!I:I)/60</f>
        <v>29.5</v>
      </c>
      <c r="H79" s="8"/>
      <c r="I79" s="8"/>
    </row>
    <row r="80" spans="1:9" x14ac:dyDescent="0.25">
      <c r="A80" s="6">
        <v>79</v>
      </c>
      <c r="B80" s="6">
        <v>1069925063</v>
      </c>
      <c r="C80" s="6">
        <v>1488</v>
      </c>
      <c r="D80" s="6" t="s">
        <v>395</v>
      </c>
      <c r="E80" s="6" t="s">
        <v>396</v>
      </c>
      <c r="F80" s="6" t="s">
        <v>233</v>
      </c>
      <c r="G80" s="6">
        <f>+SUMIF(REGISTRO_INDIVIDUAL!J:J,DATOS_PERSONAL!B80,REGISTRO_INDIVIDUAL!I:I)/60</f>
        <v>1</v>
      </c>
      <c r="H80" s="8"/>
      <c r="I80" s="8"/>
    </row>
    <row r="81" spans="1:9" x14ac:dyDescent="0.25">
      <c r="A81" s="6">
        <v>80</v>
      </c>
      <c r="B81" s="6">
        <v>31031695</v>
      </c>
      <c r="C81" s="6">
        <v>1422</v>
      </c>
      <c r="D81" s="6" t="s">
        <v>238</v>
      </c>
      <c r="E81" s="6" t="s">
        <v>214</v>
      </c>
      <c r="F81" s="6" t="s">
        <v>233</v>
      </c>
      <c r="G81" s="6">
        <f>+SUMIF(REGISTRO_INDIVIDUAL!J:J,DATOS_PERSONAL!B81,REGISTRO_INDIVIDUAL!I:I)/60</f>
        <v>74.75</v>
      </c>
      <c r="H81" s="8"/>
      <c r="I81" s="8"/>
    </row>
    <row r="82" spans="1:9" x14ac:dyDescent="0.25">
      <c r="A82" s="6">
        <v>81</v>
      </c>
      <c r="B82" s="6">
        <v>1123116129</v>
      </c>
      <c r="C82" s="6">
        <v>1090</v>
      </c>
      <c r="D82" s="6" t="s">
        <v>65</v>
      </c>
      <c r="E82" s="6" t="s">
        <v>64</v>
      </c>
      <c r="F82" s="6" t="s">
        <v>233</v>
      </c>
      <c r="G82" s="6">
        <f>+SUMIF(REGISTRO_INDIVIDUAL!J:J,DATOS_PERSONAL!B82,REGISTRO_INDIVIDUAL!I:I)/60</f>
        <v>65.75</v>
      </c>
      <c r="H82" s="8"/>
      <c r="I82" s="8"/>
    </row>
    <row r="83" spans="1:9" x14ac:dyDescent="0.25">
      <c r="A83" s="6">
        <v>82</v>
      </c>
      <c r="B83" s="6">
        <v>1120571325</v>
      </c>
      <c r="C83" s="6">
        <v>1145</v>
      </c>
      <c r="D83" s="6" t="s">
        <v>146</v>
      </c>
      <c r="E83" s="6" t="s">
        <v>145</v>
      </c>
      <c r="F83" s="6" t="s">
        <v>233</v>
      </c>
      <c r="G83" s="6">
        <f>+SUMIF(REGISTRO_INDIVIDUAL!J:J,DATOS_PERSONAL!B83,REGISTRO_INDIVIDUAL!I:I)/60</f>
        <v>41.25</v>
      </c>
      <c r="H83" s="8"/>
      <c r="I83" s="8"/>
    </row>
    <row r="84" spans="1:9" x14ac:dyDescent="0.25">
      <c r="A84" s="6">
        <v>83</v>
      </c>
      <c r="B84" s="6">
        <v>17972048</v>
      </c>
      <c r="C84" s="6">
        <v>1450</v>
      </c>
      <c r="D84" s="6" t="s">
        <v>156</v>
      </c>
      <c r="E84" s="6" t="s">
        <v>155</v>
      </c>
      <c r="F84" s="6" t="s">
        <v>233</v>
      </c>
      <c r="G84" s="6">
        <f>+SUMIF(REGISTRO_INDIVIDUAL!J:J,DATOS_PERSONAL!B84,REGISTRO_INDIVIDUAL!I:I)/60</f>
        <v>34.5</v>
      </c>
      <c r="H84" s="8"/>
      <c r="I84" s="8"/>
    </row>
    <row r="85" spans="1:9" x14ac:dyDescent="0.25">
      <c r="A85" s="6">
        <v>84</v>
      </c>
      <c r="B85" s="6">
        <v>1233889891</v>
      </c>
      <c r="C85" s="6">
        <v>1541</v>
      </c>
      <c r="D85" s="6" t="s">
        <v>460</v>
      </c>
      <c r="E85" s="6" t="s">
        <v>461</v>
      </c>
      <c r="F85" s="6" t="s">
        <v>233</v>
      </c>
      <c r="G85" s="6">
        <f>+SUMIF(REGISTRO_INDIVIDUAL!J:J,DATOS_PERSONAL!B85,REGISTRO_INDIVIDUAL!I:I)/60</f>
        <v>2</v>
      </c>
      <c r="H85" s="8"/>
      <c r="I85" s="8"/>
    </row>
    <row r="86" spans="1:9" x14ac:dyDescent="0.25">
      <c r="A86" s="6">
        <v>85</v>
      </c>
      <c r="B86" s="6">
        <v>18973838</v>
      </c>
      <c r="C86" s="6">
        <v>1515</v>
      </c>
      <c r="D86" s="6" t="s">
        <v>406</v>
      </c>
      <c r="E86" s="6" t="s">
        <v>407</v>
      </c>
      <c r="F86" s="6" t="s">
        <v>233</v>
      </c>
      <c r="G86" s="6">
        <f>+SUMIF(REGISTRO_INDIVIDUAL!J:J,DATOS_PERSONAL!B86,REGISTRO_INDIVIDUAL!I:I)/60</f>
        <v>10.5</v>
      </c>
      <c r="H86" s="8"/>
      <c r="I86" s="8"/>
    </row>
    <row r="87" spans="1:9" x14ac:dyDescent="0.25">
      <c r="A87" s="6">
        <v>86</v>
      </c>
      <c r="B87" s="6">
        <v>1123514268</v>
      </c>
      <c r="C87" s="6">
        <v>1510</v>
      </c>
      <c r="D87" s="6" t="s">
        <v>6</v>
      </c>
      <c r="E87" s="6" t="s">
        <v>5</v>
      </c>
      <c r="F87" s="6" t="s">
        <v>233</v>
      </c>
      <c r="G87" s="6">
        <f>+SUMIF(REGISTRO_INDIVIDUAL!J:J,DATOS_PERSONAL!B87,REGISTRO_INDIVIDUAL!I:I)/60</f>
        <v>26.5</v>
      </c>
      <c r="H87" s="8"/>
      <c r="I87" s="8"/>
    </row>
    <row r="88" spans="1:9" x14ac:dyDescent="0.25">
      <c r="A88" s="6">
        <v>87</v>
      </c>
      <c r="B88" s="6">
        <v>19561040</v>
      </c>
      <c r="C88" s="6">
        <v>1166</v>
      </c>
      <c r="D88" s="6" t="s">
        <v>105</v>
      </c>
      <c r="E88" s="6" t="s">
        <v>104</v>
      </c>
      <c r="F88" s="6" t="s">
        <v>233</v>
      </c>
      <c r="G88" s="6">
        <f>+SUMIF(REGISTRO_INDIVIDUAL!J:J,DATOS_PERSONAL!B88,REGISTRO_INDIVIDUAL!I:I)/60</f>
        <v>30.5</v>
      </c>
      <c r="H88" s="8"/>
      <c r="I88" s="8"/>
    </row>
    <row r="89" spans="1:9" x14ac:dyDescent="0.25">
      <c r="A89" s="6">
        <v>88</v>
      </c>
      <c r="B89" s="6">
        <v>7231639</v>
      </c>
      <c r="C89" s="6">
        <v>1491</v>
      </c>
      <c r="D89" s="6" t="s">
        <v>393</v>
      </c>
      <c r="E89" s="6" t="s">
        <v>394</v>
      </c>
      <c r="F89" s="6" t="s">
        <v>233</v>
      </c>
      <c r="G89" s="6">
        <f>+SUMIF(REGISTRO_INDIVIDUAL!J:J,DATOS_PERSONAL!B89,REGISTRO_INDIVIDUAL!I:I)/60</f>
        <v>1</v>
      </c>
      <c r="H89" s="8"/>
      <c r="I89" s="8"/>
    </row>
    <row r="90" spans="1:9" x14ac:dyDescent="0.25">
      <c r="A90" s="6">
        <v>89</v>
      </c>
      <c r="B90" s="6">
        <v>87946959</v>
      </c>
      <c r="C90" s="6">
        <v>1542</v>
      </c>
      <c r="D90" s="6" t="s">
        <v>181</v>
      </c>
      <c r="E90" s="6" t="s">
        <v>180</v>
      </c>
      <c r="F90" s="6" t="s">
        <v>233</v>
      </c>
      <c r="G90" s="6">
        <f>+SUMIF(REGISTRO_INDIVIDUAL!J:J,DATOS_PERSONAL!B90,REGISTRO_INDIVIDUAL!I:I)/60</f>
        <v>17.25</v>
      </c>
      <c r="H90" s="8"/>
      <c r="I90" s="8"/>
    </row>
    <row r="91" spans="1:9" x14ac:dyDescent="0.25">
      <c r="A91" s="6">
        <v>90</v>
      </c>
      <c r="B91" s="2">
        <v>17704595</v>
      </c>
      <c r="C91" s="6">
        <v>1073</v>
      </c>
      <c r="D91" s="6" t="s">
        <v>113</v>
      </c>
      <c r="E91" s="6" t="s">
        <v>397</v>
      </c>
      <c r="F91" s="6" t="s">
        <v>233</v>
      </c>
      <c r="G91" s="6">
        <f>+SUMIF(REGISTRO_INDIVIDUAL!J:J,DATOS_PERSONAL!B91,REGISTRO_INDIVIDUAL!I:I)/60</f>
        <v>8.25</v>
      </c>
      <c r="H91" s="8"/>
      <c r="I91" s="8"/>
    </row>
    <row r="92" spans="1:9" x14ac:dyDescent="0.25">
      <c r="A92" s="6">
        <v>91</v>
      </c>
      <c r="B92" s="6">
        <v>40411297</v>
      </c>
      <c r="C92" s="6">
        <v>1015</v>
      </c>
      <c r="D92" s="6" t="s">
        <v>48</v>
      </c>
      <c r="E92" s="6" t="s">
        <v>47</v>
      </c>
      <c r="F92" s="6" t="s">
        <v>233</v>
      </c>
      <c r="G92" s="6">
        <f>+SUMIF(REGISTRO_INDIVIDUAL!J:J,DATOS_PERSONAL!B92,REGISTRO_INDIVIDUAL!I:I)/60</f>
        <v>37.75</v>
      </c>
      <c r="H92" s="8"/>
      <c r="I92" s="8"/>
    </row>
    <row r="93" spans="1:9" x14ac:dyDescent="0.25">
      <c r="A93" s="6">
        <v>92</v>
      </c>
      <c r="B93" s="6">
        <v>1121396420</v>
      </c>
      <c r="C93" s="6">
        <v>1511</v>
      </c>
      <c r="D93" s="6" t="s">
        <v>470</v>
      </c>
      <c r="E93" s="6" t="s">
        <v>471</v>
      </c>
      <c r="F93" s="6" t="s">
        <v>233</v>
      </c>
      <c r="G93" s="6">
        <f>+SUMIF(REGISTRO_INDIVIDUAL!J:J,DATOS_PERSONAL!B93,REGISTRO_INDIVIDUAL!I:I)/60</f>
        <v>1</v>
      </c>
      <c r="H93" s="8"/>
      <c r="I93" s="8"/>
    </row>
    <row r="94" spans="1:9" x14ac:dyDescent="0.25">
      <c r="A94" s="6">
        <v>93</v>
      </c>
      <c r="B94" s="6">
        <v>1120873760</v>
      </c>
      <c r="C94" s="6">
        <v>1534</v>
      </c>
      <c r="D94" s="6" t="s">
        <v>466</v>
      </c>
      <c r="E94" s="6" t="s">
        <v>467</v>
      </c>
      <c r="F94" s="6" t="s">
        <v>233</v>
      </c>
      <c r="G94" s="6">
        <f>+SUMIF(REGISTRO_INDIVIDUAL!J:J,DATOS_PERSONAL!B94,REGISTRO_INDIVIDUAL!I:I)/60</f>
        <v>2.25</v>
      </c>
    </row>
    <row r="95" spans="1:9" x14ac:dyDescent="0.25">
      <c r="A95" s="6">
        <v>94</v>
      </c>
      <c r="B95" s="6">
        <v>86066137</v>
      </c>
      <c r="C95" s="6">
        <v>1486</v>
      </c>
      <c r="D95" s="6" t="s">
        <v>557</v>
      </c>
      <c r="E95" s="6" t="s">
        <v>558</v>
      </c>
      <c r="F95" s="6" t="s">
        <v>233</v>
      </c>
      <c r="G95" s="6">
        <f>+SUMIF(REGISTRO_INDIVIDUAL!J:J,DATOS_PERSONAL!B95,REGISTRO_INDIVIDUAL!I:I)/60</f>
        <v>2</v>
      </c>
    </row>
    <row r="96" spans="1:9" x14ac:dyDescent="0.25">
      <c r="A96" s="6">
        <v>95</v>
      </c>
      <c r="B96" s="6">
        <v>1123114283</v>
      </c>
      <c r="C96" s="6">
        <v>1017</v>
      </c>
      <c r="D96" s="6" t="s">
        <v>89</v>
      </c>
      <c r="E96" s="6" t="s">
        <v>87</v>
      </c>
      <c r="F96" s="6" t="s">
        <v>233</v>
      </c>
      <c r="G96" s="6">
        <f>+SUMIF(REGISTRO_INDIVIDUAL!J:J,DATOS_PERSONAL!B96,REGISTRO_INDIVIDUAL!I:I)/60</f>
        <v>37.75</v>
      </c>
    </row>
    <row r="97" spans="1:7" x14ac:dyDescent="0.25">
      <c r="A97" s="6">
        <v>96</v>
      </c>
      <c r="B97" s="6">
        <v>1123114519</v>
      </c>
      <c r="C97" s="6">
        <v>1016</v>
      </c>
      <c r="D97" s="6" t="s">
        <v>88</v>
      </c>
      <c r="E97" s="6" t="s">
        <v>87</v>
      </c>
      <c r="F97" s="6" t="s">
        <v>233</v>
      </c>
      <c r="G97" s="6">
        <f>+SUMIF(REGISTRO_INDIVIDUAL!J:J,DATOS_PERSONAL!B97,REGISTRO_INDIVIDUAL!I:I)/60</f>
        <v>47.5</v>
      </c>
    </row>
    <row r="98" spans="1:7" x14ac:dyDescent="0.25">
      <c r="A98" s="6">
        <v>97</v>
      </c>
      <c r="B98" s="6">
        <v>1006658683</v>
      </c>
      <c r="C98" s="6">
        <v>1509</v>
      </c>
      <c r="D98" s="6" t="s">
        <v>115</v>
      </c>
      <c r="E98" s="6" t="s">
        <v>114</v>
      </c>
      <c r="F98" s="6" t="s">
        <v>233</v>
      </c>
      <c r="G98" s="6">
        <f>+SUMIF(REGISTRO_INDIVIDUAL!J:J,DATOS_PERSONAL!B98,REGISTRO_INDIVIDUAL!I:I)/60</f>
        <v>34.75</v>
      </c>
    </row>
    <row r="99" spans="1:7" x14ac:dyDescent="0.25">
      <c r="A99" s="6">
        <v>98</v>
      </c>
      <c r="B99" s="6">
        <v>1122646567</v>
      </c>
      <c r="C99" s="6">
        <v>1232</v>
      </c>
      <c r="D99" s="6" t="s">
        <v>95</v>
      </c>
      <c r="E99" s="6" t="s">
        <v>94</v>
      </c>
      <c r="F99" s="6" t="s">
        <v>233</v>
      </c>
      <c r="G99" s="6">
        <f>+SUMIF(REGISTRO_INDIVIDUAL!J:J,DATOS_PERSONAL!B99,REGISTRO_INDIVIDUAL!I:I)/60</f>
        <v>27.5</v>
      </c>
    </row>
    <row r="100" spans="1:7" x14ac:dyDescent="0.25">
      <c r="A100" s="6">
        <v>99</v>
      </c>
      <c r="B100" s="6">
        <v>1123114657</v>
      </c>
      <c r="C100" s="6">
        <v>1456</v>
      </c>
      <c r="D100" s="6" t="s">
        <v>124</v>
      </c>
      <c r="E100" s="6" t="s">
        <v>94</v>
      </c>
      <c r="F100" s="6" t="s">
        <v>233</v>
      </c>
      <c r="G100" s="6">
        <f>+SUMIF(REGISTRO_INDIVIDUAL!J:J,DATOS_PERSONAL!B100,REGISTRO_INDIVIDUAL!I:I)/60</f>
        <v>30</v>
      </c>
    </row>
    <row r="101" spans="1:7" x14ac:dyDescent="0.25">
      <c r="A101" s="6">
        <v>100</v>
      </c>
      <c r="B101" s="6">
        <v>1123114419</v>
      </c>
      <c r="C101" s="6">
        <v>1059</v>
      </c>
      <c r="D101" s="6" t="s">
        <v>75</v>
      </c>
      <c r="E101" s="6" t="s">
        <v>74</v>
      </c>
      <c r="F101" s="6" t="s">
        <v>233</v>
      </c>
      <c r="G101" s="6">
        <f>+SUMIF(REGISTRO_INDIVIDUAL!J:J,DATOS_PERSONAL!B101,REGISTRO_INDIVIDUAL!I:I)/60</f>
        <v>57.5</v>
      </c>
    </row>
    <row r="102" spans="1:7" x14ac:dyDescent="0.25">
      <c r="A102" s="6">
        <v>101</v>
      </c>
      <c r="B102" s="6">
        <v>85261773</v>
      </c>
      <c r="C102" s="6">
        <v>1540</v>
      </c>
      <c r="D102" s="6" t="s">
        <v>179</v>
      </c>
      <c r="E102" s="6" t="s">
        <v>178</v>
      </c>
      <c r="F102" s="6" t="s">
        <v>233</v>
      </c>
      <c r="G102" s="6">
        <f>+SUMIF(REGISTRO_INDIVIDUAL!J:J,DATOS_PERSONAL!B102,REGISTRO_INDIVIDUAL!I:I)/60</f>
        <v>18.25</v>
      </c>
    </row>
    <row r="103" spans="1:7" x14ac:dyDescent="0.25">
      <c r="A103" s="6">
        <v>102</v>
      </c>
      <c r="B103" s="6">
        <v>17355000</v>
      </c>
      <c r="C103" s="6">
        <v>1379</v>
      </c>
      <c r="D103" s="6" t="s">
        <v>16</v>
      </c>
      <c r="E103" s="6" t="s">
        <v>15</v>
      </c>
      <c r="F103" s="6" t="s">
        <v>233</v>
      </c>
      <c r="G103" s="6">
        <f>+SUMIF(REGISTRO_INDIVIDUAL!J:J,DATOS_PERSONAL!B103,REGISTRO_INDIVIDUAL!I:I)/60</f>
        <v>15.75</v>
      </c>
    </row>
    <row r="104" spans="1:7" x14ac:dyDescent="0.25">
      <c r="A104" s="6">
        <v>103</v>
      </c>
      <c r="B104" s="6">
        <v>1122132486</v>
      </c>
      <c r="C104" s="6">
        <v>1216</v>
      </c>
      <c r="D104" s="6" t="s">
        <v>71</v>
      </c>
      <c r="E104" s="6" t="s">
        <v>70</v>
      </c>
      <c r="F104" s="6" t="s">
        <v>233</v>
      </c>
      <c r="G104" s="6">
        <f>+SUMIF(REGISTRO_INDIVIDUAL!J:J,DATOS_PERSONAL!B104,REGISTRO_INDIVIDUAL!I:I)/60</f>
        <v>65</v>
      </c>
    </row>
    <row r="105" spans="1:7" x14ac:dyDescent="0.25">
      <c r="A105" s="6">
        <v>104</v>
      </c>
      <c r="B105" s="6">
        <v>1123116797</v>
      </c>
      <c r="C105" s="6">
        <v>1404</v>
      </c>
      <c r="D105" s="6" t="s">
        <v>132</v>
      </c>
      <c r="E105" s="6" t="s">
        <v>131</v>
      </c>
      <c r="F105" s="6" t="s">
        <v>233</v>
      </c>
      <c r="G105" s="6">
        <f>+SUMIF(REGISTRO_INDIVIDUAL!J:J,DATOS_PERSONAL!B105,REGISTRO_INDIVIDUAL!I:I)/60</f>
        <v>35.5</v>
      </c>
    </row>
    <row r="106" spans="1:7" x14ac:dyDescent="0.25">
      <c r="A106" s="6">
        <v>105</v>
      </c>
      <c r="B106" s="6">
        <v>9600532</v>
      </c>
      <c r="C106" s="6">
        <v>1070</v>
      </c>
      <c r="D106" s="6" t="s">
        <v>163</v>
      </c>
      <c r="E106" s="6" t="s">
        <v>162</v>
      </c>
      <c r="F106" s="6" t="s">
        <v>233</v>
      </c>
      <c r="G106" s="6">
        <f>+SUMIF(REGISTRO_INDIVIDUAL!J:J,DATOS_PERSONAL!B106,REGISTRO_INDIVIDUAL!I:I)/60</f>
        <v>25</v>
      </c>
    </row>
    <row r="107" spans="1:7" x14ac:dyDescent="0.25">
      <c r="A107" s="6">
        <v>106</v>
      </c>
      <c r="B107" s="6">
        <v>40401255</v>
      </c>
      <c r="C107" s="6">
        <v>1034</v>
      </c>
      <c r="D107" s="6" t="s">
        <v>63</v>
      </c>
      <c r="E107" s="6" t="s">
        <v>62</v>
      </c>
      <c r="F107" s="6" t="s">
        <v>233</v>
      </c>
      <c r="G107" s="6">
        <f>+SUMIF(REGISTRO_INDIVIDUAL!J:J,DATOS_PERSONAL!B107,REGISTRO_INDIVIDUAL!I:I)/60</f>
        <v>77.5</v>
      </c>
    </row>
    <row r="108" spans="1:7" x14ac:dyDescent="0.25">
      <c r="A108" s="6">
        <v>107</v>
      </c>
      <c r="B108" s="6">
        <v>1084728092</v>
      </c>
      <c r="C108" s="6">
        <v>1546</v>
      </c>
      <c r="D108" s="6" t="s">
        <v>468</v>
      </c>
      <c r="E108" s="6" t="s">
        <v>469</v>
      </c>
      <c r="F108" s="6" t="s">
        <v>233</v>
      </c>
      <c r="G108" s="6">
        <f>+SUMIF(REGISTRO_INDIVIDUAL!J:J,DATOS_PERSONAL!B108,REGISTRO_INDIVIDUAL!I:I)/60</f>
        <v>1</v>
      </c>
    </row>
    <row r="109" spans="1:7" x14ac:dyDescent="0.25">
      <c r="A109" s="6">
        <v>108</v>
      </c>
      <c r="B109" s="6">
        <v>1006777925</v>
      </c>
      <c r="C109" s="6">
        <v>1449</v>
      </c>
      <c r="D109" s="6" t="s">
        <v>161</v>
      </c>
      <c r="E109" s="6" t="s">
        <v>160</v>
      </c>
      <c r="F109" s="6" t="s">
        <v>233</v>
      </c>
      <c r="G109" s="6">
        <f>+SUMIF(REGISTRO_INDIVIDUAL!J:J,DATOS_PERSONAL!B109,REGISTRO_INDIVIDUAL!I:I)/60</f>
        <v>23</v>
      </c>
    </row>
    <row r="110" spans="1:7" x14ac:dyDescent="0.25">
      <c r="A110" s="6">
        <v>109</v>
      </c>
      <c r="B110" s="6">
        <v>25331999</v>
      </c>
      <c r="C110" s="6">
        <v>1121</v>
      </c>
      <c r="D110" s="6" t="s">
        <v>61</v>
      </c>
      <c r="E110" s="6" t="s">
        <v>60</v>
      </c>
      <c r="F110" s="6" t="s">
        <v>233</v>
      </c>
      <c r="G110" s="6">
        <f>+SUMIF(REGISTRO_INDIVIDUAL!J:J,DATOS_PERSONAL!B110,REGISTRO_INDIVIDUAL!I:I)/60</f>
        <v>78.75</v>
      </c>
    </row>
    <row r="111" spans="1:7" x14ac:dyDescent="0.25">
      <c r="A111" s="6">
        <v>110</v>
      </c>
      <c r="B111" s="6">
        <v>1115859274</v>
      </c>
      <c r="C111" s="6">
        <v>1543</v>
      </c>
      <c r="D111" s="6" t="s">
        <v>465</v>
      </c>
      <c r="E111" s="6" t="s">
        <v>464</v>
      </c>
      <c r="F111" s="6" t="s">
        <v>233</v>
      </c>
      <c r="G111" s="6">
        <f>+SUMIF(REGISTRO_INDIVIDUAL!J:J,DATOS_PERSONAL!B111,REGISTRO_INDIVIDUAL!I:I)/60</f>
        <v>2.75</v>
      </c>
    </row>
    <row r="112" spans="1:7" x14ac:dyDescent="0.25">
      <c r="A112" s="6">
        <v>111</v>
      </c>
      <c r="B112" s="6">
        <v>1006778024</v>
      </c>
      <c r="C112" s="6">
        <v>1505</v>
      </c>
      <c r="D112" s="6" t="s">
        <v>82</v>
      </c>
      <c r="E112" s="6" t="s">
        <v>81</v>
      </c>
      <c r="F112" s="6" t="s">
        <v>233</v>
      </c>
      <c r="G112" s="6">
        <f>+SUMIF(REGISTRO_INDIVIDUAL!J:J,DATOS_PERSONAL!B112,REGISTRO_INDIVIDUAL!I:I)/60</f>
        <v>29</v>
      </c>
    </row>
    <row r="113" spans="1:7" x14ac:dyDescent="0.25">
      <c r="A113" s="6">
        <v>112</v>
      </c>
      <c r="B113" s="6">
        <v>17267214</v>
      </c>
      <c r="C113" s="6">
        <v>1311</v>
      </c>
      <c r="D113" s="6" t="s">
        <v>67</v>
      </c>
      <c r="E113" s="6" t="s">
        <v>66</v>
      </c>
      <c r="F113" s="6" t="s">
        <v>233</v>
      </c>
      <c r="G113" s="6">
        <f>+SUMIF(REGISTRO_INDIVIDUAL!J:J,DATOS_PERSONAL!B113,REGISTRO_INDIVIDUAL!I:I)/60</f>
        <v>77</v>
      </c>
    </row>
    <row r="114" spans="1:7" x14ac:dyDescent="0.25">
      <c r="A114" s="6">
        <v>113</v>
      </c>
      <c r="B114" s="6">
        <v>6388963</v>
      </c>
      <c r="C114" s="6">
        <v>1553</v>
      </c>
      <c r="D114" s="6" t="s">
        <v>427</v>
      </c>
      <c r="E114" s="6" t="s">
        <v>428</v>
      </c>
      <c r="F114" s="6" t="s">
        <v>233</v>
      </c>
      <c r="G114" s="6">
        <f>+SUMIF(REGISTRO_INDIVIDUAL!J:J,DATOS_PERSONAL!B114,REGISTRO_INDIVIDUAL!I:I)/60</f>
        <v>3.5</v>
      </c>
    </row>
    <row r="115" spans="1:7" x14ac:dyDescent="0.25">
      <c r="A115" s="6">
        <v>114</v>
      </c>
      <c r="B115" s="6">
        <v>1120580004</v>
      </c>
      <c r="C115" s="6">
        <v>1519</v>
      </c>
      <c r="D115" s="6" t="s">
        <v>121</v>
      </c>
      <c r="E115" s="6" t="s">
        <v>120</v>
      </c>
      <c r="F115" s="6" t="s">
        <v>233</v>
      </c>
      <c r="G115" s="6">
        <f>+SUMIF(REGISTRO_INDIVIDUAL!J:J,DATOS_PERSONAL!B115,REGISTRO_INDIVIDUAL!I:I)/60</f>
        <v>28.5</v>
      </c>
    </row>
    <row r="116" spans="1:7" x14ac:dyDescent="0.25">
      <c r="A116" s="6">
        <v>115</v>
      </c>
      <c r="B116" s="6">
        <v>40341942</v>
      </c>
      <c r="C116" s="6">
        <v>1028</v>
      </c>
      <c r="D116" s="6" t="s">
        <v>138</v>
      </c>
      <c r="E116" s="6" t="s">
        <v>137</v>
      </c>
      <c r="F116" s="6" t="s">
        <v>233</v>
      </c>
      <c r="G116" s="6">
        <f>+SUMIF(REGISTRO_INDIVIDUAL!J:J,DATOS_PERSONAL!B116,REGISTRO_INDIVIDUAL!I:I)/60</f>
        <v>48.75</v>
      </c>
    </row>
    <row r="117" spans="1:7" x14ac:dyDescent="0.25">
      <c r="A117" s="6">
        <v>116</v>
      </c>
      <c r="B117" s="6">
        <v>1121906783</v>
      </c>
      <c r="C117" s="6">
        <v>1022</v>
      </c>
      <c r="D117" s="6" t="s">
        <v>99</v>
      </c>
      <c r="E117" s="6" t="s">
        <v>98</v>
      </c>
      <c r="F117" s="6" t="s">
        <v>233</v>
      </c>
      <c r="G117" s="6">
        <f>+SUMIF(REGISTRO_INDIVIDUAL!J:J,DATOS_PERSONAL!B117,REGISTRO_INDIVIDUAL!I:I)/60</f>
        <v>33</v>
      </c>
    </row>
    <row r="118" spans="1:7" x14ac:dyDescent="0.25">
      <c r="A118" s="6">
        <v>117</v>
      </c>
      <c r="B118" s="6">
        <v>1123116500</v>
      </c>
      <c r="C118" s="6">
        <v>1461</v>
      </c>
      <c r="D118" s="6" t="s">
        <v>109</v>
      </c>
      <c r="E118" s="6" t="s">
        <v>108</v>
      </c>
      <c r="F118" s="6" t="s">
        <v>233</v>
      </c>
      <c r="G118" s="6">
        <f>+SUMIF(REGISTRO_INDIVIDUAL!J:J,DATOS_PERSONAL!B118,REGISTRO_INDIVIDUAL!I:I)/60</f>
        <v>44.75</v>
      </c>
    </row>
    <row r="119" spans="1:7" x14ac:dyDescent="0.25">
      <c r="A119" s="6">
        <v>118</v>
      </c>
      <c r="B119" s="6">
        <v>40439756</v>
      </c>
      <c r="C119" s="6">
        <v>1032</v>
      </c>
      <c r="D119" s="6" t="s">
        <v>93</v>
      </c>
      <c r="E119" s="6" t="s">
        <v>92</v>
      </c>
      <c r="F119" s="6" t="s">
        <v>233</v>
      </c>
      <c r="G119" s="6">
        <f>+SUMIF(REGISTRO_INDIVIDUAL!J:J,DATOS_PERSONAL!B119,REGISTRO_INDIVIDUAL!I:I)/60</f>
        <v>31.5</v>
      </c>
    </row>
    <row r="120" spans="1:7" x14ac:dyDescent="0.25">
      <c r="A120" s="6">
        <v>119</v>
      </c>
      <c r="B120" s="6">
        <v>31031744</v>
      </c>
      <c r="C120" s="6">
        <v>1023</v>
      </c>
      <c r="D120" s="6" t="s">
        <v>173</v>
      </c>
      <c r="E120" s="6" t="s">
        <v>172</v>
      </c>
      <c r="F120" s="6" t="s">
        <v>233</v>
      </c>
      <c r="G120" s="6">
        <f>+SUMIF(REGISTRO_INDIVIDUAL!J:J,DATOS_PERSONAL!B120,REGISTRO_INDIVIDUAL!I:I)/60</f>
        <v>43.75</v>
      </c>
    </row>
    <row r="121" spans="1:7" x14ac:dyDescent="0.25">
      <c r="A121" s="6">
        <v>120</v>
      </c>
      <c r="B121" s="6">
        <v>3274917</v>
      </c>
      <c r="C121" s="6">
        <v>1027</v>
      </c>
      <c r="D121" s="6" t="s">
        <v>136</v>
      </c>
      <c r="E121" s="6" t="s">
        <v>135</v>
      </c>
      <c r="F121" s="6" t="s">
        <v>233</v>
      </c>
      <c r="G121" s="6">
        <f>+SUMIF(REGISTRO_INDIVIDUAL!J:J,DATOS_PERSONAL!B121,REGISTRO_INDIVIDUAL!I:I)/60</f>
        <v>13.5</v>
      </c>
    </row>
    <row r="122" spans="1:7" x14ac:dyDescent="0.25">
      <c r="A122" s="6">
        <v>121</v>
      </c>
      <c r="B122" s="6">
        <v>86070853</v>
      </c>
      <c r="C122" s="6">
        <v>1075</v>
      </c>
      <c r="D122" s="6" t="s">
        <v>128</v>
      </c>
      <c r="E122" s="6" t="s">
        <v>127</v>
      </c>
      <c r="F122" s="6" t="s">
        <v>233</v>
      </c>
      <c r="G122" s="6">
        <f>+SUMIF(REGISTRO_INDIVIDUAL!J:J,DATOS_PERSONAL!B122,REGISTRO_INDIVIDUAL!I:I)/60</f>
        <v>30.25</v>
      </c>
    </row>
    <row r="123" spans="1:7" x14ac:dyDescent="0.25">
      <c r="A123" s="6">
        <v>122</v>
      </c>
      <c r="B123" s="6">
        <v>17328515</v>
      </c>
      <c r="C123" s="6" t="s">
        <v>556</v>
      </c>
      <c r="D123" s="6" t="s">
        <v>193</v>
      </c>
      <c r="E123" s="6" t="s">
        <v>192</v>
      </c>
      <c r="F123" s="6" t="s">
        <v>234</v>
      </c>
      <c r="G123" s="6">
        <f>+SUMIF(REGISTRO_INDIVIDUAL!J:J,DATOS_PERSONAL!B123,REGISTRO_INDIVIDUAL!I:I)/60</f>
        <v>43.833333333333336</v>
      </c>
    </row>
    <row r="124" spans="1:7" x14ac:dyDescent="0.25">
      <c r="A124" s="6">
        <v>123</v>
      </c>
      <c r="B124" s="6">
        <v>1121903978</v>
      </c>
      <c r="C124" s="6" t="s">
        <v>556</v>
      </c>
      <c r="D124" s="6" t="s">
        <v>18</v>
      </c>
      <c r="E124" s="6" t="s">
        <v>17</v>
      </c>
      <c r="F124" s="6" t="s">
        <v>234</v>
      </c>
      <c r="G124" s="6">
        <f>+SUMIF(REGISTRO_INDIVIDUAL!J:J,DATOS_PERSONAL!B124,REGISTRO_INDIVIDUAL!I:I)/60</f>
        <v>23</v>
      </c>
    </row>
    <row r="125" spans="1:7" x14ac:dyDescent="0.25">
      <c r="A125" s="6">
        <v>124</v>
      </c>
      <c r="B125" s="6">
        <v>1121941203</v>
      </c>
      <c r="C125" s="6" t="s">
        <v>556</v>
      </c>
      <c r="D125" s="6" t="s">
        <v>20</v>
      </c>
      <c r="E125" s="6" t="s">
        <v>19</v>
      </c>
      <c r="F125" s="6" t="s">
        <v>234</v>
      </c>
      <c r="G125" s="6">
        <f>+SUMIF(REGISTRO_INDIVIDUAL!J:J,DATOS_PERSONAL!B125,REGISTRO_INDIVIDUAL!I:I)/60</f>
        <v>29.5</v>
      </c>
    </row>
    <row r="126" spans="1:7" x14ac:dyDescent="0.25">
      <c r="A126" s="6">
        <v>125</v>
      </c>
      <c r="B126" s="6">
        <v>1121917518</v>
      </c>
      <c r="C126" s="6" t="s">
        <v>556</v>
      </c>
      <c r="D126" s="6" t="s">
        <v>225</v>
      </c>
      <c r="E126" s="6" t="s">
        <v>224</v>
      </c>
      <c r="F126" s="6" t="s">
        <v>234</v>
      </c>
      <c r="G126" s="6">
        <f>+SUMIF(REGISTRO_INDIVIDUAL!J:J,DATOS_PERSONAL!B126,REGISTRO_INDIVIDUAL!I:I)/60</f>
        <v>88.333333333333329</v>
      </c>
    </row>
    <row r="127" spans="1:7" x14ac:dyDescent="0.25">
      <c r="A127" s="6">
        <v>126</v>
      </c>
      <c r="B127" s="6">
        <v>1106333245</v>
      </c>
      <c r="C127" s="6" t="s">
        <v>556</v>
      </c>
      <c r="D127" s="6" t="s">
        <v>22</v>
      </c>
      <c r="E127" s="6" t="s">
        <v>21</v>
      </c>
      <c r="F127" s="6" t="s">
        <v>234</v>
      </c>
      <c r="G127" s="6">
        <f>+SUMIF(REGISTRO_INDIVIDUAL!J:J,DATOS_PERSONAL!B127,REGISTRO_INDIVIDUAL!I:I)/60</f>
        <v>44.5</v>
      </c>
    </row>
    <row r="128" spans="1:7" x14ac:dyDescent="0.25">
      <c r="A128" s="6">
        <v>127</v>
      </c>
      <c r="B128" s="6">
        <v>11323827</v>
      </c>
      <c r="C128" s="6" t="s">
        <v>556</v>
      </c>
      <c r="D128" s="6" t="s">
        <v>422</v>
      </c>
      <c r="E128" s="6" t="s">
        <v>423</v>
      </c>
      <c r="F128" s="6" t="s">
        <v>234</v>
      </c>
      <c r="G128" s="6">
        <f>+SUMIF(REGISTRO_INDIVIDUAL!J:J,DATOS_PERSONAL!B128,REGISTRO_INDIVIDUAL!I:I)/60</f>
        <v>47.833333333333336</v>
      </c>
    </row>
    <row r="129" spans="1:7" x14ac:dyDescent="0.25">
      <c r="A129" s="6">
        <v>128</v>
      </c>
      <c r="B129" s="6">
        <v>97612623</v>
      </c>
      <c r="C129" s="6" t="s">
        <v>556</v>
      </c>
      <c r="D129" s="6" t="s">
        <v>408</v>
      </c>
      <c r="E129" s="6" t="s">
        <v>409</v>
      </c>
      <c r="F129" s="6" t="s">
        <v>234</v>
      </c>
      <c r="G129" s="6">
        <f>+SUMIF(REGISTRO_INDIVIDUAL!J:J,DATOS_PERSONAL!B129,REGISTRO_INDIVIDUAL!I:I)/60</f>
        <v>4</v>
      </c>
    </row>
    <row r="130" spans="1:7" x14ac:dyDescent="0.25">
      <c r="A130" s="6">
        <v>129</v>
      </c>
      <c r="B130" s="6">
        <v>1122123512</v>
      </c>
      <c r="C130" s="6" t="s">
        <v>556</v>
      </c>
      <c r="D130" s="6" t="s">
        <v>24</v>
      </c>
      <c r="E130" s="6" t="s">
        <v>23</v>
      </c>
      <c r="F130" s="6" t="s">
        <v>234</v>
      </c>
      <c r="G130" s="6">
        <f>+SUMIF(REGISTRO_INDIVIDUAL!J:J,DATOS_PERSONAL!B130,REGISTRO_INDIVIDUAL!I:I)/60</f>
        <v>34.5</v>
      </c>
    </row>
    <row r="131" spans="1:7" x14ac:dyDescent="0.25">
      <c r="A131" s="6">
        <v>130</v>
      </c>
      <c r="B131" s="6">
        <v>7837889</v>
      </c>
      <c r="C131" s="6" t="s">
        <v>556</v>
      </c>
      <c r="D131" s="6" t="s">
        <v>488</v>
      </c>
      <c r="E131" s="6" t="s">
        <v>489</v>
      </c>
      <c r="F131" s="6" t="s">
        <v>234</v>
      </c>
      <c r="G131" s="6">
        <f>+SUMIF(REGISTRO_INDIVIDUAL!J:J,DATOS_PERSONAL!B131,REGISTRO_INDIVIDUAL!I:I)/60</f>
        <v>1</v>
      </c>
    </row>
    <row r="132" spans="1:7" x14ac:dyDescent="0.25">
      <c r="A132" s="6">
        <v>131</v>
      </c>
      <c r="B132" s="6">
        <v>1121901223</v>
      </c>
      <c r="C132" s="6" t="s">
        <v>556</v>
      </c>
      <c r="D132" s="6" t="s">
        <v>26</v>
      </c>
      <c r="E132" s="6" t="s">
        <v>25</v>
      </c>
      <c r="F132" s="6" t="s">
        <v>234</v>
      </c>
      <c r="G132" s="6">
        <f>+SUMIF(REGISTRO_INDIVIDUAL!J:J,DATOS_PERSONAL!B132,REGISTRO_INDIVIDUAL!I:I)/60</f>
        <v>0</v>
      </c>
    </row>
    <row r="133" spans="1:7" x14ac:dyDescent="0.25">
      <c r="A133" s="6">
        <v>132</v>
      </c>
      <c r="B133" s="6">
        <v>17281751</v>
      </c>
      <c r="C133" s="6" t="s">
        <v>556</v>
      </c>
      <c r="D133" s="6" t="s">
        <v>418</v>
      </c>
      <c r="E133" s="6" t="s">
        <v>419</v>
      </c>
      <c r="F133" s="6" t="s">
        <v>234</v>
      </c>
      <c r="G133" s="6">
        <f>+SUMIF(REGISTRO_INDIVIDUAL!J:J,DATOS_PERSONAL!B133,REGISTRO_INDIVIDUAL!I:I)/60</f>
        <v>7.5</v>
      </c>
    </row>
    <row r="134" spans="1:7" x14ac:dyDescent="0.25">
      <c r="A134" s="6">
        <v>133</v>
      </c>
      <c r="B134" s="6">
        <v>1121865721</v>
      </c>
      <c r="C134" s="6" t="s">
        <v>556</v>
      </c>
      <c r="D134" s="6" t="s">
        <v>28</v>
      </c>
      <c r="E134" s="6" t="s">
        <v>27</v>
      </c>
      <c r="F134" s="6" t="s">
        <v>234</v>
      </c>
      <c r="G134" s="6">
        <f>+SUMIF(REGISTRO_INDIVIDUAL!J:J,DATOS_PERSONAL!B134,REGISTRO_INDIVIDUAL!I:I)/60</f>
        <v>4.5</v>
      </c>
    </row>
    <row r="135" spans="1:7" x14ac:dyDescent="0.25">
      <c r="A135" s="6">
        <v>134</v>
      </c>
      <c r="B135" s="6">
        <v>10187350</v>
      </c>
      <c r="C135" s="6" t="s">
        <v>556</v>
      </c>
      <c r="D135" s="6" t="s">
        <v>195</v>
      </c>
      <c r="E135" s="6" t="s">
        <v>194</v>
      </c>
      <c r="F135" s="6" t="s">
        <v>234</v>
      </c>
      <c r="G135" s="6">
        <f>+SUMIF(REGISTRO_INDIVIDUAL!J:J,DATOS_PERSONAL!B135,REGISTRO_INDIVIDUAL!I:I)/60</f>
        <v>33.5</v>
      </c>
    </row>
    <row r="136" spans="1:7" x14ac:dyDescent="0.25">
      <c r="A136" s="6">
        <v>135</v>
      </c>
      <c r="B136" s="6">
        <v>1007057960</v>
      </c>
      <c r="C136" s="6" t="s">
        <v>556</v>
      </c>
      <c r="D136" s="6" t="s">
        <v>196</v>
      </c>
      <c r="E136" s="6" t="s">
        <v>194</v>
      </c>
      <c r="F136" s="6" t="s">
        <v>234</v>
      </c>
      <c r="G136" s="6">
        <f>+SUMIF(REGISTRO_INDIVIDUAL!J:J,DATOS_PERSONAL!B136,REGISTRO_INDIVIDUAL!I:I)/60</f>
        <v>83.083333333333329</v>
      </c>
    </row>
    <row r="137" spans="1:7" x14ac:dyDescent="0.25">
      <c r="A137" s="6">
        <v>136</v>
      </c>
      <c r="B137" s="6">
        <v>1120868172</v>
      </c>
      <c r="C137" s="6" t="s">
        <v>556</v>
      </c>
      <c r="D137" s="6" t="s">
        <v>30</v>
      </c>
      <c r="E137" s="6" t="s">
        <v>29</v>
      </c>
      <c r="F137" s="6" t="s">
        <v>234</v>
      </c>
      <c r="G137" s="6">
        <f>+SUMIF(REGISTRO_INDIVIDUAL!J:J,DATOS_PERSONAL!B137,REGISTRO_INDIVIDUAL!I:I)/60</f>
        <v>11.5</v>
      </c>
    </row>
    <row r="138" spans="1:7" x14ac:dyDescent="0.25">
      <c r="A138" s="6">
        <v>137</v>
      </c>
      <c r="B138" s="6">
        <v>1121910048</v>
      </c>
      <c r="C138" s="6" t="s">
        <v>556</v>
      </c>
      <c r="D138" s="6" t="s">
        <v>32</v>
      </c>
      <c r="E138" s="6" t="s">
        <v>31</v>
      </c>
      <c r="F138" s="6" t="s">
        <v>234</v>
      </c>
      <c r="G138" s="6">
        <f>+SUMIF(REGISTRO_INDIVIDUAL!J:J,DATOS_PERSONAL!B138,REGISTRO_INDIVIDUAL!I:I)/60</f>
        <v>34</v>
      </c>
    </row>
    <row r="139" spans="1:7" x14ac:dyDescent="0.25">
      <c r="A139" s="6">
        <v>138</v>
      </c>
      <c r="B139" s="6">
        <v>1121951678</v>
      </c>
      <c r="C139" s="6" t="s">
        <v>556</v>
      </c>
      <c r="D139" s="6" t="s">
        <v>237</v>
      </c>
      <c r="E139" s="6" t="s">
        <v>236</v>
      </c>
      <c r="F139" s="6" t="s">
        <v>234</v>
      </c>
      <c r="G139" s="6">
        <f>+SUMIF(REGISTRO_INDIVIDUAL!J:J,DATOS_PERSONAL!B139,REGISTRO_INDIVIDUAL!I:I)/60</f>
        <v>23</v>
      </c>
    </row>
    <row r="140" spans="1:7" x14ac:dyDescent="0.25">
      <c r="A140" s="6">
        <v>139</v>
      </c>
      <c r="B140" s="6">
        <v>40441358</v>
      </c>
      <c r="C140" s="6" t="s">
        <v>556</v>
      </c>
      <c r="D140" s="6" t="s">
        <v>34</v>
      </c>
      <c r="E140" s="6" t="s">
        <v>33</v>
      </c>
      <c r="F140" s="6" t="s">
        <v>234</v>
      </c>
      <c r="G140" s="6">
        <f>+SUMIF(REGISTRO_INDIVIDUAL!J:J,DATOS_PERSONAL!B140,REGISTRO_INDIVIDUAL!I:I)/60</f>
        <v>24</v>
      </c>
    </row>
    <row r="141" spans="1:7" x14ac:dyDescent="0.25">
      <c r="A141" s="6">
        <v>140</v>
      </c>
      <c r="B141" s="6">
        <v>3274896</v>
      </c>
      <c r="C141" s="6" t="s">
        <v>556</v>
      </c>
      <c r="D141" s="6" t="s">
        <v>128</v>
      </c>
      <c r="E141" s="6" t="s">
        <v>197</v>
      </c>
      <c r="F141" s="6" t="s">
        <v>234</v>
      </c>
      <c r="G141" s="6">
        <f>+SUMIF(REGISTRO_INDIVIDUAL!J:J,DATOS_PERSONAL!B141,REGISTRO_INDIVIDUAL!I:I)/60</f>
        <v>47.5</v>
      </c>
    </row>
    <row r="142" spans="1:7" x14ac:dyDescent="0.25">
      <c r="A142" s="6">
        <v>141</v>
      </c>
      <c r="B142" s="6">
        <v>6004678</v>
      </c>
      <c r="C142" s="6" t="s">
        <v>556</v>
      </c>
      <c r="D142" s="6" t="s">
        <v>424</v>
      </c>
      <c r="E142" s="6" t="s">
        <v>425</v>
      </c>
      <c r="F142" s="6" t="s">
        <v>234</v>
      </c>
      <c r="G142" s="6">
        <f>+SUMIF(REGISTRO_INDIVIDUAL!J:J,DATOS_PERSONAL!B142,REGISTRO_INDIVIDUAL!I:I)/60</f>
        <v>7</v>
      </c>
    </row>
    <row r="143" spans="1:7" x14ac:dyDescent="0.25">
      <c r="A143" s="6">
        <v>142</v>
      </c>
      <c r="B143" s="6">
        <v>93470745</v>
      </c>
      <c r="C143" s="6" t="s">
        <v>556</v>
      </c>
      <c r="D143" s="6" t="s">
        <v>199</v>
      </c>
      <c r="E143" s="6" t="s">
        <v>198</v>
      </c>
      <c r="F143" s="6" t="s">
        <v>234</v>
      </c>
      <c r="G143" s="6">
        <f>+SUMIF(REGISTRO_INDIVIDUAL!J:J,DATOS_PERSONAL!B143,REGISTRO_INDIVIDUAL!I:I)/60</f>
        <v>25.833333333333332</v>
      </c>
    </row>
    <row r="144" spans="1:7" x14ac:dyDescent="0.25">
      <c r="A144" s="6">
        <v>143</v>
      </c>
      <c r="B144" s="6">
        <v>1006858664</v>
      </c>
      <c r="C144" s="6" t="s">
        <v>556</v>
      </c>
      <c r="D144" s="6" t="s">
        <v>401</v>
      </c>
      <c r="E144" s="6" t="s">
        <v>402</v>
      </c>
      <c r="F144" s="6" t="s">
        <v>234</v>
      </c>
      <c r="G144" s="6">
        <f>+SUMIF(REGISTRO_INDIVIDUAL!J:J,DATOS_PERSONAL!B144,REGISTRO_INDIVIDUAL!I:I)/60</f>
        <v>4</v>
      </c>
    </row>
    <row r="145" spans="1:7" x14ac:dyDescent="0.25">
      <c r="A145" s="6">
        <v>144</v>
      </c>
      <c r="B145" s="6">
        <v>1123116186</v>
      </c>
      <c r="C145" s="6" t="s">
        <v>556</v>
      </c>
      <c r="D145" s="6" t="s">
        <v>201</v>
      </c>
      <c r="E145" s="6" t="s">
        <v>200</v>
      </c>
      <c r="F145" s="6" t="s">
        <v>234</v>
      </c>
      <c r="G145" s="6">
        <f>+SUMIF(REGISTRO_INDIVIDUAL!J:J,DATOS_PERSONAL!B145,REGISTRO_INDIVIDUAL!I:I)/60</f>
        <v>22.833333333333332</v>
      </c>
    </row>
    <row r="146" spans="1:7" x14ac:dyDescent="0.25">
      <c r="A146" s="6">
        <v>145</v>
      </c>
      <c r="B146" s="6">
        <v>86059628</v>
      </c>
      <c r="C146" s="6" t="s">
        <v>556</v>
      </c>
      <c r="D146" s="6" t="s">
        <v>36</v>
      </c>
      <c r="E146" s="6" t="s">
        <v>35</v>
      </c>
      <c r="F146" s="6" t="s">
        <v>234</v>
      </c>
      <c r="G146" s="6">
        <f>+SUMIF(REGISTRO_INDIVIDUAL!J:J,DATOS_PERSONAL!B146,REGISTRO_INDIVIDUAL!I:I)/60</f>
        <v>30.5</v>
      </c>
    </row>
    <row r="147" spans="1:7" x14ac:dyDescent="0.25">
      <c r="A147" s="6">
        <v>146</v>
      </c>
      <c r="B147" s="6">
        <v>1119888284</v>
      </c>
      <c r="C147" s="6" t="s">
        <v>556</v>
      </c>
      <c r="D147" s="6" t="s">
        <v>203</v>
      </c>
      <c r="E147" s="6" t="s">
        <v>202</v>
      </c>
      <c r="F147" s="6" t="s">
        <v>234</v>
      </c>
      <c r="G147" s="6">
        <f>+SUMIF(REGISTRO_INDIVIDUAL!J:J,DATOS_PERSONAL!B147,REGISTRO_INDIVIDUAL!I:I)/60</f>
        <v>63.833333333333336</v>
      </c>
    </row>
    <row r="148" spans="1:7" x14ac:dyDescent="0.25">
      <c r="A148" s="6">
        <v>147</v>
      </c>
      <c r="B148" s="6">
        <v>1143826359</v>
      </c>
      <c r="C148" s="6" t="s">
        <v>556</v>
      </c>
      <c r="D148" s="6" t="s">
        <v>205</v>
      </c>
      <c r="E148" s="6" t="s">
        <v>204</v>
      </c>
      <c r="F148" s="6" t="s">
        <v>234</v>
      </c>
      <c r="G148" s="6">
        <f>+SUMIF(REGISTRO_INDIVIDUAL!J:J,DATOS_PERSONAL!B148,REGISTRO_INDIVIDUAL!I:I)/60</f>
        <v>40.833333333333336</v>
      </c>
    </row>
    <row r="149" spans="1:7" x14ac:dyDescent="0.25">
      <c r="A149" s="6">
        <v>148</v>
      </c>
      <c r="B149" s="6">
        <v>1501103</v>
      </c>
      <c r="C149" s="6" t="s">
        <v>556</v>
      </c>
      <c r="D149" s="6" t="s">
        <v>207</v>
      </c>
      <c r="E149" s="6" t="s">
        <v>206</v>
      </c>
      <c r="F149" s="6" t="s">
        <v>234</v>
      </c>
      <c r="G149" s="6">
        <f>+SUMIF(REGISTRO_INDIVIDUAL!J:J,DATOS_PERSONAL!B149,REGISTRO_INDIVIDUAL!I:I)/60</f>
        <v>23.5</v>
      </c>
    </row>
    <row r="150" spans="1:7" x14ac:dyDescent="0.25">
      <c r="A150" s="6">
        <v>149</v>
      </c>
      <c r="B150" s="6">
        <v>1123116078</v>
      </c>
      <c r="C150" s="6" t="s">
        <v>556</v>
      </c>
      <c r="D150" s="6" t="s">
        <v>209</v>
      </c>
      <c r="E150" s="6" t="s">
        <v>208</v>
      </c>
      <c r="F150" s="6" t="s">
        <v>234</v>
      </c>
      <c r="G150" s="6">
        <f>+SUMIF(REGISTRO_INDIVIDUAL!J:J,DATOS_PERSONAL!B150,REGISTRO_INDIVIDUAL!I:I)/60</f>
        <v>9.3333333333333339</v>
      </c>
    </row>
    <row r="151" spans="1:7" x14ac:dyDescent="0.25">
      <c r="A151" s="6">
        <v>150</v>
      </c>
      <c r="B151" s="6">
        <v>1121909035</v>
      </c>
      <c r="C151" s="6" t="s">
        <v>556</v>
      </c>
      <c r="D151" s="6" t="s">
        <v>211</v>
      </c>
      <c r="E151" s="6" t="s">
        <v>210</v>
      </c>
      <c r="F151" s="6" t="s">
        <v>234</v>
      </c>
      <c r="G151" s="6">
        <f>+SUMIF(REGISTRO_INDIVIDUAL!J:J,DATOS_PERSONAL!B151,REGISTRO_INDIVIDUAL!I:I)/60</f>
        <v>6.833333333333333</v>
      </c>
    </row>
    <row r="152" spans="1:7" x14ac:dyDescent="0.25">
      <c r="A152" s="6">
        <v>151</v>
      </c>
      <c r="B152" s="6">
        <v>7807070</v>
      </c>
      <c r="C152" s="6" t="s">
        <v>556</v>
      </c>
      <c r="D152" s="6" t="s">
        <v>215</v>
      </c>
      <c r="E152" s="6" t="s">
        <v>214</v>
      </c>
      <c r="F152" s="6" t="s">
        <v>234</v>
      </c>
      <c r="G152" s="6">
        <f>+SUMIF(REGISTRO_INDIVIDUAL!J:J,DATOS_PERSONAL!B152,REGISTRO_INDIVIDUAL!I:I)/60</f>
        <v>33.833333333333336</v>
      </c>
    </row>
    <row r="153" spans="1:7" x14ac:dyDescent="0.25">
      <c r="A153" s="6">
        <v>152</v>
      </c>
      <c r="B153" s="6">
        <v>40334493</v>
      </c>
      <c r="C153" s="6" t="s">
        <v>556</v>
      </c>
      <c r="D153" s="6" t="s">
        <v>38</v>
      </c>
      <c r="E153" s="6" t="s">
        <v>37</v>
      </c>
      <c r="F153" s="6" t="s">
        <v>234</v>
      </c>
      <c r="G153" s="6">
        <f>+SUMIF(REGISTRO_INDIVIDUAL!J:J,DATOS_PERSONAL!B153,REGISTRO_INDIVIDUAL!I:I)/60</f>
        <v>5.5</v>
      </c>
    </row>
    <row r="154" spans="1:7" x14ac:dyDescent="0.25">
      <c r="A154" s="6">
        <v>153</v>
      </c>
      <c r="B154" s="6">
        <v>1122131510</v>
      </c>
      <c r="C154" s="6" t="s">
        <v>556</v>
      </c>
      <c r="D154" s="6" t="s">
        <v>213</v>
      </c>
      <c r="E154" s="6" t="s">
        <v>212</v>
      </c>
      <c r="F154" s="6" t="s">
        <v>234</v>
      </c>
      <c r="G154" s="6">
        <f>+SUMIF(REGISTRO_INDIVIDUAL!J:J,DATOS_PERSONAL!B154,REGISTRO_INDIVIDUAL!I:I)/60</f>
        <v>31.583333333333332</v>
      </c>
    </row>
    <row r="155" spans="1:7" x14ac:dyDescent="0.25">
      <c r="A155" s="6">
        <v>154</v>
      </c>
      <c r="B155" s="6">
        <v>16882469</v>
      </c>
      <c r="C155" s="6" t="s">
        <v>556</v>
      </c>
      <c r="D155" s="6" t="s">
        <v>217</v>
      </c>
      <c r="E155" s="6" t="s">
        <v>216</v>
      </c>
      <c r="F155" s="6" t="s">
        <v>234</v>
      </c>
      <c r="G155" s="6">
        <f>+SUMIF(REGISTRO_INDIVIDUAL!J:J,DATOS_PERSONAL!B155,REGISTRO_INDIVIDUAL!I:I)/60</f>
        <v>54.75</v>
      </c>
    </row>
    <row r="156" spans="1:7" x14ac:dyDescent="0.25">
      <c r="A156" s="6">
        <v>155</v>
      </c>
      <c r="B156" s="6">
        <v>1069755169</v>
      </c>
      <c r="C156" s="6" t="s">
        <v>556</v>
      </c>
      <c r="D156" s="6" t="s">
        <v>219</v>
      </c>
      <c r="E156" s="6" t="s">
        <v>218</v>
      </c>
      <c r="F156" s="6" t="s">
        <v>234</v>
      </c>
      <c r="G156" s="6">
        <f>+SUMIF(REGISTRO_INDIVIDUAL!J:J,DATOS_PERSONAL!B156,REGISTRO_INDIVIDUAL!I:I)/60</f>
        <v>31.833333333333332</v>
      </c>
    </row>
    <row r="157" spans="1:7" x14ac:dyDescent="0.25">
      <c r="A157" s="6">
        <v>156</v>
      </c>
      <c r="B157" s="6">
        <v>1121953514</v>
      </c>
      <c r="C157" s="6" t="s">
        <v>556</v>
      </c>
      <c r="D157" s="6" t="s">
        <v>40</v>
      </c>
      <c r="E157" s="6" t="s">
        <v>39</v>
      </c>
      <c r="F157" s="6" t="s">
        <v>234</v>
      </c>
      <c r="G157" s="6">
        <f>+SUMIF(REGISTRO_INDIVIDUAL!J:J,DATOS_PERSONAL!B157,REGISTRO_INDIVIDUAL!I:I)/60</f>
        <v>10</v>
      </c>
    </row>
    <row r="158" spans="1:7" x14ac:dyDescent="0.25">
      <c r="A158" s="6">
        <v>157</v>
      </c>
      <c r="B158" s="6">
        <v>86053117</v>
      </c>
      <c r="C158" s="6" t="s">
        <v>556</v>
      </c>
      <c r="D158" s="6" t="s">
        <v>42</v>
      </c>
      <c r="E158" s="6" t="s">
        <v>41</v>
      </c>
      <c r="F158" s="6" t="s">
        <v>234</v>
      </c>
      <c r="G158" s="6">
        <f>+SUMIF(REGISTRO_INDIVIDUAL!J:J,DATOS_PERSONAL!B158,REGISTRO_INDIVIDUAL!I:I)/60</f>
        <v>46.5</v>
      </c>
    </row>
    <row r="159" spans="1:7" x14ac:dyDescent="0.25">
      <c r="A159" s="6">
        <v>158</v>
      </c>
      <c r="B159" s="6">
        <v>1121866226</v>
      </c>
      <c r="C159" s="6" t="s">
        <v>556</v>
      </c>
      <c r="D159" s="6" t="s">
        <v>189</v>
      </c>
      <c r="E159" s="6" t="s">
        <v>188</v>
      </c>
      <c r="F159" s="6" t="s">
        <v>234</v>
      </c>
      <c r="G159" s="6">
        <f>+SUMIF(REGISTRO_INDIVIDUAL!J:J,DATOS_PERSONAL!B159,REGISTRO_INDIVIDUAL!I:I)/60</f>
        <v>48.5</v>
      </c>
    </row>
    <row r="160" spans="1:7" x14ac:dyDescent="0.25">
      <c r="A160" s="6">
        <v>159</v>
      </c>
      <c r="B160" s="6">
        <v>1020770884</v>
      </c>
      <c r="C160" s="6" t="s">
        <v>556</v>
      </c>
      <c r="D160" s="6" t="s">
        <v>412</v>
      </c>
      <c r="E160" s="6" t="s">
        <v>413</v>
      </c>
      <c r="F160" s="6" t="s">
        <v>234</v>
      </c>
      <c r="G160" s="6">
        <f>+SUMIF(REGISTRO_INDIVIDUAL!J:J,DATOS_PERSONAL!B160,REGISTRO_INDIVIDUAL!I:I)/60</f>
        <v>11</v>
      </c>
    </row>
    <row r="161" spans="1:7" x14ac:dyDescent="0.25">
      <c r="A161" s="6">
        <v>160</v>
      </c>
      <c r="B161" s="6">
        <v>1116786787</v>
      </c>
      <c r="C161" s="6" t="s">
        <v>556</v>
      </c>
      <c r="D161" s="6" t="s">
        <v>221</v>
      </c>
      <c r="E161" s="6" t="s">
        <v>220</v>
      </c>
      <c r="F161" s="6" t="s">
        <v>234</v>
      </c>
      <c r="G161" s="6">
        <f>+SUMIF(REGISTRO_INDIVIDUAL!J:J,DATOS_PERSONAL!B161,REGISTRO_INDIVIDUAL!I:I)/60</f>
        <v>41.833333333333336</v>
      </c>
    </row>
    <row r="162" spans="1:7" x14ac:dyDescent="0.25">
      <c r="A162" s="6">
        <v>161</v>
      </c>
      <c r="B162" s="6">
        <v>86063392</v>
      </c>
      <c r="C162" s="6" t="s">
        <v>556</v>
      </c>
      <c r="D162" s="6" t="s">
        <v>223</v>
      </c>
      <c r="E162" s="6" t="s">
        <v>222</v>
      </c>
      <c r="F162" s="6" t="s">
        <v>234</v>
      </c>
      <c r="G162" s="6">
        <f>+SUMIF(REGISTRO_INDIVIDUAL!J:J,DATOS_PERSONAL!B162,REGISTRO_INDIVIDUAL!I:I)/60</f>
        <v>8</v>
      </c>
    </row>
    <row r="163" spans="1:7" x14ac:dyDescent="0.25">
      <c r="A163" s="6">
        <v>162</v>
      </c>
      <c r="B163" s="6">
        <v>40411350</v>
      </c>
      <c r="C163" s="6" t="s">
        <v>556</v>
      </c>
      <c r="D163" s="6" t="s">
        <v>134</v>
      </c>
      <c r="E163" s="6" t="s">
        <v>133</v>
      </c>
      <c r="F163" s="6" t="s">
        <v>234</v>
      </c>
      <c r="G163" s="6">
        <f>+SUMIF(REGISTRO_INDIVIDUAL!J:J,DATOS_PERSONAL!B163,REGISTRO_INDIVIDUAL!I:I)/60</f>
        <v>31.5</v>
      </c>
    </row>
    <row r="164" spans="1:7" x14ac:dyDescent="0.25">
      <c r="A164" s="6">
        <v>163</v>
      </c>
      <c r="B164" s="6">
        <v>1007772869</v>
      </c>
      <c r="C164" s="6" t="s">
        <v>556</v>
      </c>
      <c r="D164" s="6" t="s">
        <v>478</v>
      </c>
      <c r="E164" s="6" t="s">
        <v>479</v>
      </c>
      <c r="F164" s="6" t="s">
        <v>568</v>
      </c>
      <c r="G164" s="6">
        <f>+SUMIF(REGISTRO_INDIVIDUAL!J:J,DATOS_PERSONAL!B164,REGISTRO_INDIVIDUAL!I:I)/60</f>
        <v>1</v>
      </c>
    </row>
    <row r="165" spans="1:7" x14ac:dyDescent="0.25">
      <c r="A165" s="6">
        <v>164</v>
      </c>
      <c r="B165" s="6">
        <v>92098474</v>
      </c>
      <c r="C165" s="6" t="s">
        <v>556</v>
      </c>
      <c r="D165" s="6" t="s">
        <v>482</v>
      </c>
      <c r="E165" s="6" t="s">
        <v>411</v>
      </c>
      <c r="F165" s="6" t="s">
        <v>568</v>
      </c>
      <c r="G165" s="6">
        <f>+SUMIF(REGISTRO_INDIVIDUAL!J:J,DATOS_PERSONAL!B165,REGISTRO_INDIVIDUAL!I:I)/60</f>
        <v>1</v>
      </c>
    </row>
    <row r="166" spans="1:7" x14ac:dyDescent="0.25">
      <c r="A166" s="6">
        <v>165</v>
      </c>
      <c r="B166" s="6">
        <v>1104123988</v>
      </c>
      <c r="C166" s="6" t="s">
        <v>556</v>
      </c>
      <c r="D166" s="6" t="s">
        <v>486</v>
      </c>
      <c r="E166" s="6" t="s">
        <v>492</v>
      </c>
      <c r="F166" s="6" t="s">
        <v>568</v>
      </c>
      <c r="G166" s="6">
        <f>+SUMIF(REGISTRO_INDIVIDUAL!J:J,DATOS_PERSONAL!B166,REGISTRO_INDIVIDUAL!I:I)/60</f>
        <v>1</v>
      </c>
    </row>
    <row r="167" spans="1:7" x14ac:dyDescent="0.25">
      <c r="A167" s="6">
        <v>166</v>
      </c>
      <c r="B167" s="6">
        <v>1119886156</v>
      </c>
      <c r="C167" s="6" t="s">
        <v>556</v>
      </c>
      <c r="D167" s="6" t="s">
        <v>490</v>
      </c>
      <c r="E167" s="6" t="s">
        <v>491</v>
      </c>
      <c r="F167" s="6" t="s">
        <v>568</v>
      </c>
      <c r="G167" s="6">
        <f>+SUMIF(REGISTRO_INDIVIDUAL!J:J,DATOS_PERSONAL!B167,REGISTRO_INDIVIDUAL!I:I)/60</f>
        <v>1</v>
      </c>
    </row>
    <row r="168" spans="1:7" x14ac:dyDescent="0.25">
      <c r="A168" s="6">
        <v>167</v>
      </c>
      <c r="B168" s="6">
        <v>80523069</v>
      </c>
      <c r="C168" s="6" t="s">
        <v>556</v>
      </c>
      <c r="D168" s="6" t="s">
        <v>385</v>
      </c>
      <c r="E168" s="6" t="s">
        <v>485</v>
      </c>
      <c r="F168" s="6" t="s">
        <v>568</v>
      </c>
      <c r="G168" s="6">
        <f>+SUMIF(REGISTRO_INDIVIDUAL!J:J,DATOS_PERSONAL!B168,REGISTRO_INDIVIDUAL!I:I)/60</f>
        <v>1</v>
      </c>
    </row>
    <row r="169" spans="1:7" x14ac:dyDescent="0.25">
      <c r="A169" s="6">
        <v>168</v>
      </c>
      <c r="B169" s="6">
        <v>40218674</v>
      </c>
      <c r="C169" s="6" t="s">
        <v>556</v>
      </c>
      <c r="D169" s="6" t="s">
        <v>483</v>
      </c>
      <c r="E169" s="6" t="s">
        <v>484</v>
      </c>
      <c r="F169" s="6" t="s">
        <v>568</v>
      </c>
      <c r="G169" s="6">
        <f>+SUMIF(REGISTRO_INDIVIDUAL!J:J,DATOS_PERSONAL!B169,REGISTRO_INDIVIDUAL!I:I)/60</f>
        <v>1</v>
      </c>
    </row>
    <row r="170" spans="1:7" x14ac:dyDescent="0.25">
      <c r="A170" s="6">
        <v>169</v>
      </c>
      <c r="B170" s="6">
        <v>1123115977</v>
      </c>
      <c r="C170" s="6" t="s">
        <v>556</v>
      </c>
      <c r="D170" s="6" t="s">
        <v>480</v>
      </c>
      <c r="E170" s="6" t="s">
        <v>481</v>
      </c>
      <c r="F170" s="6" t="s">
        <v>568</v>
      </c>
      <c r="G170" s="6">
        <f>+SUMIF(REGISTRO_INDIVIDUAL!J:J,DATOS_PERSONAL!B170,REGISTRO_INDIVIDUAL!I:I)/60</f>
        <v>1</v>
      </c>
    </row>
    <row r="171" spans="1:7" x14ac:dyDescent="0.25">
      <c r="A171" s="6">
        <v>170</v>
      </c>
      <c r="B171" s="6">
        <v>1062305766</v>
      </c>
      <c r="C171" s="6" t="s">
        <v>556</v>
      </c>
      <c r="D171" s="6" t="s">
        <v>493</v>
      </c>
      <c r="E171" s="6" t="s">
        <v>494</v>
      </c>
      <c r="F171" s="6" t="s">
        <v>568</v>
      </c>
      <c r="G171" s="6">
        <f>+SUMIF(REGISTRO_INDIVIDUAL!J:J,DATOS_PERSONAL!B171,REGISTRO_INDIVIDUAL!I:I)/60</f>
        <v>1</v>
      </c>
    </row>
    <row r="172" spans="1:7" x14ac:dyDescent="0.25">
      <c r="A172" s="6">
        <v>171</v>
      </c>
      <c r="B172" s="6">
        <v>1104128938</v>
      </c>
      <c r="C172" s="6" t="s">
        <v>556</v>
      </c>
      <c r="D172" s="6" t="s">
        <v>486</v>
      </c>
      <c r="E172" s="6" t="s">
        <v>487</v>
      </c>
      <c r="F172" s="6" t="s">
        <v>568</v>
      </c>
      <c r="G172" s="6">
        <f>+SUMIF(REGISTRO_INDIVIDUAL!J:J,DATOS_PERSONAL!B172,REGISTRO_INDIVIDUAL!I:I)/60</f>
        <v>1</v>
      </c>
    </row>
    <row r="173" spans="1:7" x14ac:dyDescent="0.25">
      <c r="A173" s="6">
        <v>172</v>
      </c>
      <c r="B173" s="6">
        <v>1119890895</v>
      </c>
      <c r="C173" s="6" t="s">
        <v>556</v>
      </c>
      <c r="D173" s="6" t="s">
        <v>569</v>
      </c>
      <c r="F173" s="6" t="s">
        <v>568</v>
      </c>
      <c r="G173" s="6">
        <f>+SUMIF(REGISTRO_INDIVIDUAL!J:J,DATOS_PERSONAL!B173,REGISTRO_INDIVIDUAL!I:I)/60</f>
        <v>1</v>
      </c>
    </row>
    <row r="174" spans="1:7" x14ac:dyDescent="0.25">
      <c r="A174" s="90">
        <v>173</v>
      </c>
      <c r="B174" s="90">
        <v>1121890868</v>
      </c>
      <c r="C174" s="90" t="s">
        <v>556</v>
      </c>
      <c r="D174" s="90" t="s">
        <v>656</v>
      </c>
      <c r="E174" s="90" t="s">
        <v>657</v>
      </c>
      <c r="F174" s="90" t="s">
        <v>234</v>
      </c>
      <c r="G174" s="6">
        <f>+SUMIF(REGISTRO_INDIVIDUAL!J:J,DATOS_PERSONAL!B174,REGISTRO_INDIVIDUAL!I:I)/60</f>
        <v>61.5</v>
      </c>
    </row>
    <row r="175" spans="1:7" x14ac:dyDescent="0.25">
      <c r="A175" s="90">
        <v>174</v>
      </c>
      <c r="B175" s="90">
        <v>1006799340</v>
      </c>
      <c r="C175" s="90" t="s">
        <v>556</v>
      </c>
      <c r="D175" s="90" t="s">
        <v>658</v>
      </c>
      <c r="E175" s="90" t="s">
        <v>659</v>
      </c>
      <c r="F175" s="90" t="s">
        <v>233</v>
      </c>
      <c r="G175" s="6">
        <f>+SUMIF(REGISTRO_INDIVIDUAL!J:J,DATOS_PERSONAL!B175,REGISTRO_INDIVIDUAL!I:I)/60</f>
        <v>12</v>
      </c>
    </row>
    <row r="176" spans="1:7" x14ac:dyDescent="0.25">
      <c r="A176" s="90">
        <v>175</v>
      </c>
      <c r="B176" s="90">
        <v>1006799330</v>
      </c>
      <c r="C176" s="90" t="s">
        <v>556</v>
      </c>
      <c r="D176" s="90" t="s">
        <v>660</v>
      </c>
      <c r="E176" s="90" t="s">
        <v>661</v>
      </c>
      <c r="F176" s="90" t="s">
        <v>234</v>
      </c>
      <c r="G176" s="6">
        <f>+SUMIF(REGISTRO_INDIVIDUAL!J:J,DATOS_PERSONAL!B176,REGISTRO_INDIVIDUAL!I:I)/60</f>
        <v>15.5</v>
      </c>
    </row>
    <row r="177" spans="1:7" x14ac:dyDescent="0.25">
      <c r="A177" s="90">
        <v>176</v>
      </c>
      <c r="B177" s="90">
        <v>1006691273</v>
      </c>
      <c r="C177" s="90" t="s">
        <v>556</v>
      </c>
      <c r="D177" s="90" t="s">
        <v>662</v>
      </c>
      <c r="E177" s="90" t="s">
        <v>663</v>
      </c>
      <c r="F177" s="90" t="s">
        <v>233</v>
      </c>
      <c r="G177" s="6">
        <f>+SUMIF(REGISTRO_INDIVIDUAL!J:J,DATOS_PERSONAL!B177,REGISTRO_INDIVIDUAL!I:I)/60</f>
        <v>1</v>
      </c>
    </row>
    <row r="178" spans="1:7" x14ac:dyDescent="0.25">
      <c r="A178" s="90">
        <v>177</v>
      </c>
      <c r="B178" s="90">
        <v>1121917167</v>
      </c>
      <c r="C178" s="90" t="s">
        <v>556</v>
      </c>
      <c r="D178" s="90" t="s">
        <v>664</v>
      </c>
      <c r="E178" s="90" t="s">
        <v>665</v>
      </c>
      <c r="F178" s="90" t="s">
        <v>668</v>
      </c>
      <c r="G178" s="6">
        <f>+SUMIF(REGISTRO_INDIVIDUAL!J:J,DATOS_PERSONAL!B178,REGISTRO_INDIVIDUAL!I:I)/60</f>
        <v>6</v>
      </c>
    </row>
    <row r="179" spans="1:7" x14ac:dyDescent="0.25">
      <c r="A179" s="90">
        <v>178</v>
      </c>
      <c r="B179" s="90">
        <v>1122139360</v>
      </c>
      <c r="C179" s="90" t="s">
        <v>556</v>
      </c>
      <c r="D179" s="90" t="s">
        <v>666</v>
      </c>
      <c r="E179" s="90" t="s">
        <v>670</v>
      </c>
      <c r="F179" s="90" t="s">
        <v>234</v>
      </c>
      <c r="G179" s="6">
        <f>+SUMIF(REGISTRO_INDIVIDUAL!J:J,DATOS_PERSONAL!B179,REGISTRO_INDIVIDUAL!I:I)/60</f>
        <v>44.5</v>
      </c>
    </row>
    <row r="180" spans="1:7" x14ac:dyDescent="0.25">
      <c r="A180" s="90">
        <v>179</v>
      </c>
      <c r="B180" s="90">
        <v>12448164</v>
      </c>
      <c r="C180" s="90">
        <v>1554</v>
      </c>
      <c r="D180" s="90" t="s">
        <v>667</v>
      </c>
      <c r="E180" s="90" t="s">
        <v>669</v>
      </c>
      <c r="F180" s="90" t="s">
        <v>233</v>
      </c>
      <c r="G180" s="6">
        <f>+SUMIF(REGISTRO_INDIVIDUAL!J:J,DATOS_PERSONAL!B180,REGISTRO_INDIVIDUAL!I:I)/60</f>
        <v>2.5</v>
      </c>
    </row>
    <row r="181" spans="1:7" x14ac:dyDescent="0.25">
      <c r="A181" s="90">
        <v>180</v>
      </c>
      <c r="B181" s="90">
        <v>8665614</v>
      </c>
      <c r="C181" s="90"/>
      <c r="D181" s="90" t="s">
        <v>703</v>
      </c>
      <c r="E181" s="90" t="s">
        <v>477</v>
      </c>
      <c r="F181" s="90" t="s">
        <v>233</v>
      </c>
      <c r="G181" s="6">
        <f>+SUMIF(REGISTRO_INDIVIDUAL!J:J,DATOS_PERSONAL!B181,REGISTRO_INDIVIDUAL!I:I)/60</f>
        <v>8</v>
      </c>
    </row>
    <row r="182" spans="1:7" x14ac:dyDescent="0.25">
      <c r="A182" s="90">
        <v>181</v>
      </c>
      <c r="B182" s="90">
        <v>1006690391</v>
      </c>
      <c r="C182" s="90" t="s">
        <v>556</v>
      </c>
      <c r="D182" s="90" t="s">
        <v>65</v>
      </c>
      <c r="E182" s="90" t="s">
        <v>704</v>
      </c>
      <c r="F182" s="90" t="s">
        <v>233</v>
      </c>
      <c r="G182" s="6">
        <f>+SUMIF(REGISTRO_INDIVIDUAL!J:J,DATOS_PERSONAL!B182,REGISTRO_INDIVIDUAL!I:I)/60</f>
        <v>4.5</v>
      </c>
    </row>
    <row r="183" spans="1:7" x14ac:dyDescent="0.25">
      <c r="A183" s="90">
        <v>182</v>
      </c>
      <c r="B183" s="90">
        <v>1006032753</v>
      </c>
      <c r="C183" s="90"/>
      <c r="D183" s="90" t="s">
        <v>705</v>
      </c>
      <c r="E183" s="90" t="s">
        <v>706</v>
      </c>
      <c r="F183" s="90" t="s">
        <v>233</v>
      </c>
      <c r="G183" s="6">
        <f>+SUMIF(REGISTRO_INDIVIDUAL!J:J,DATOS_PERSONAL!B183,REGISTRO_INDIVIDUAL!I:I)/60</f>
        <v>13.5</v>
      </c>
    </row>
    <row r="184" spans="1:7" x14ac:dyDescent="0.25">
      <c r="A184" s="90">
        <v>183</v>
      </c>
      <c r="B184" s="90">
        <v>19602072</v>
      </c>
      <c r="C184" s="90" t="s">
        <v>556</v>
      </c>
      <c r="D184" s="90" t="s">
        <v>733</v>
      </c>
      <c r="E184" s="90" t="s">
        <v>734</v>
      </c>
      <c r="F184" s="90" t="s">
        <v>233</v>
      </c>
      <c r="G184" s="6">
        <f>+SUMIF(REGISTRO_INDIVIDUAL!J:J,DATOS_PERSONAL!B184,REGISTRO_INDIVIDUAL!I:I)/60</f>
        <v>7</v>
      </c>
    </row>
    <row r="185" spans="1:7" x14ac:dyDescent="0.25">
      <c r="A185" s="90">
        <v>184</v>
      </c>
      <c r="B185" s="90">
        <v>1084729702</v>
      </c>
      <c r="C185" s="90" t="s">
        <v>556</v>
      </c>
      <c r="D185" s="90" t="s">
        <v>735</v>
      </c>
      <c r="E185" s="90" t="s">
        <v>734</v>
      </c>
      <c r="F185" s="90" t="s">
        <v>233</v>
      </c>
      <c r="G185" s="6">
        <f>+SUMIF(REGISTRO_INDIVIDUAL!J:J,DATOS_PERSONAL!B185,REGISTRO_INDIVIDUAL!I:I)/60</f>
        <v>13</v>
      </c>
    </row>
    <row r="186" spans="1:7" x14ac:dyDescent="0.25">
      <c r="A186" s="90">
        <v>185</v>
      </c>
      <c r="B186" s="90">
        <v>71240241</v>
      </c>
      <c r="C186" s="90" t="s">
        <v>556</v>
      </c>
      <c r="D186" s="90" t="s">
        <v>736</v>
      </c>
      <c r="E186" s="90" t="s">
        <v>737</v>
      </c>
      <c r="F186" s="90" t="s">
        <v>233</v>
      </c>
      <c r="G186" s="6">
        <f>+SUMIF(REGISTRO_INDIVIDUAL!J:J,DATOS_PERSONAL!B186,REGISTRO_INDIVIDUAL!I:I)/60</f>
        <v>12.5</v>
      </c>
    </row>
    <row r="187" spans="1:7" x14ac:dyDescent="0.25">
      <c r="A187" s="90">
        <v>186</v>
      </c>
      <c r="B187" s="90">
        <v>1120874028</v>
      </c>
      <c r="C187" s="90" t="s">
        <v>556</v>
      </c>
      <c r="D187" s="90" t="s">
        <v>738</v>
      </c>
      <c r="E187" s="90" t="s">
        <v>739</v>
      </c>
      <c r="F187" s="90" t="s">
        <v>233</v>
      </c>
      <c r="G187" s="6">
        <f>+SUMIF(REGISTRO_INDIVIDUAL!J:J,DATOS_PERSONAL!B187,REGISTRO_INDIVIDUAL!I:I)/60</f>
        <v>4</v>
      </c>
    </row>
    <row r="188" spans="1:7" x14ac:dyDescent="0.25">
      <c r="A188" s="90">
        <v>187</v>
      </c>
      <c r="B188" s="90">
        <v>1123510036</v>
      </c>
      <c r="C188" s="90" t="s">
        <v>556</v>
      </c>
      <c r="D188" s="90" t="s">
        <v>740</v>
      </c>
      <c r="E188" s="90" t="s">
        <v>741</v>
      </c>
      <c r="F188" s="90" t="s">
        <v>233</v>
      </c>
      <c r="G188" s="6">
        <f>+SUMIF(REGISTRO_INDIVIDUAL!J:J,DATOS_PERSONAL!B188,REGISTRO_INDIVIDUAL!I:I)/60</f>
        <v>2</v>
      </c>
    </row>
    <row r="189" spans="1:7" x14ac:dyDescent="0.25">
      <c r="A189" s="90">
        <v>188</v>
      </c>
      <c r="B189" s="90">
        <v>1006691238</v>
      </c>
      <c r="C189" s="90" t="s">
        <v>556</v>
      </c>
      <c r="D189" s="90" t="s">
        <v>742</v>
      </c>
      <c r="E189" s="90" t="s">
        <v>743</v>
      </c>
      <c r="F189" s="90" t="s">
        <v>233</v>
      </c>
      <c r="G189" s="6">
        <f>+SUMIF(REGISTRO_INDIVIDUAL!J:J,DATOS_PERSONAL!B189,REGISTRO_INDIVIDUAL!I:I)/60</f>
        <v>2</v>
      </c>
    </row>
    <row r="190" spans="1:7" x14ac:dyDescent="0.25">
      <c r="A190" s="90">
        <v>189</v>
      </c>
      <c r="B190" s="90">
        <v>1054544136</v>
      </c>
      <c r="C190" s="90" t="s">
        <v>556</v>
      </c>
      <c r="D190" s="90" t="s">
        <v>744</v>
      </c>
      <c r="E190" s="90" t="s">
        <v>745</v>
      </c>
      <c r="F190" s="90" t="s">
        <v>233</v>
      </c>
      <c r="G190" s="6">
        <f>+SUMIF(REGISTRO_INDIVIDUAL!J:J,DATOS_PERSONAL!B190,REGISTRO_INDIVIDUAL!I:I)/60</f>
        <v>8</v>
      </c>
    </row>
    <row r="191" spans="1:7" x14ac:dyDescent="0.25">
      <c r="A191" s="90">
        <v>190</v>
      </c>
      <c r="B191" s="90">
        <v>15253586878</v>
      </c>
      <c r="C191" s="90" t="s">
        <v>556</v>
      </c>
      <c r="D191" s="90" t="s">
        <v>490</v>
      </c>
      <c r="E191" s="90" t="s">
        <v>734</v>
      </c>
      <c r="F191" s="90" t="s">
        <v>233</v>
      </c>
      <c r="G191" s="6">
        <f>+SUMIF(REGISTRO_INDIVIDUAL!J:J,DATOS_PERSONAL!B191,REGISTRO_INDIVIDUAL!I:I)/60</f>
        <v>8</v>
      </c>
    </row>
    <row r="192" spans="1:7" x14ac:dyDescent="0.25">
      <c r="A192" s="90">
        <v>191</v>
      </c>
      <c r="B192" s="90">
        <v>1121829043</v>
      </c>
      <c r="C192" s="90" t="s">
        <v>556</v>
      </c>
      <c r="D192" s="90" t="s">
        <v>746</v>
      </c>
      <c r="E192" s="90" t="s">
        <v>425</v>
      </c>
      <c r="F192" s="90" t="s">
        <v>233</v>
      </c>
      <c r="G192" s="6">
        <f>+SUMIF(REGISTRO_INDIVIDUAL!J:J,DATOS_PERSONAL!B192,REGISTRO_INDIVIDUAL!I:I)/60</f>
        <v>8</v>
      </c>
    </row>
    <row r="193" spans="1:7" x14ac:dyDescent="0.25">
      <c r="A193" s="90">
        <v>192</v>
      </c>
      <c r="B193" s="90">
        <v>1053586878</v>
      </c>
      <c r="C193" s="90" t="s">
        <v>556</v>
      </c>
      <c r="D193" s="90" t="s">
        <v>807</v>
      </c>
      <c r="E193" s="90" t="s">
        <v>808</v>
      </c>
      <c r="F193" s="90" t="s">
        <v>233</v>
      </c>
      <c r="G193" s="6">
        <f>+SUMIF(REGISTRO_INDIVIDUAL!J:J,DATOS_PERSONAL!B193,REGISTRO_INDIVIDUAL!I:I)/60</f>
        <v>2</v>
      </c>
    </row>
  </sheetData>
  <sheetProtection algorithmName="SHA-512" hashValue="PeajbSw+DMgxfjzc585vv9nQftOIinRQmev1rxFS2xupppNvMQ4LWTMrN8LrPmF/Ni5MJ8NlD6cBHKqj3O/uFQ==" saltValue="oSc92ZbbBXADaSeGLBWZ0Q==" spinCount="100000" sheet="1" objects="1" scenarios="1"/>
  <autoFilter ref="A1:G1">
    <sortState ref="A2:G192">
      <sortCondition ref="A1"/>
    </sortState>
  </autoFilter>
  <pageMargins left="0.7" right="0.7" top="0.75" bottom="0.75" header="0.3" footer="0.3"/>
  <pageSetup orientation="portrait" horizontalDpi="4294967293"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55"/>
  <sheetViews>
    <sheetView topLeftCell="D16" zoomScale="80" zoomScaleNormal="80" workbookViewId="0">
      <selection activeCell="F51" sqref="F51"/>
    </sheetView>
  </sheetViews>
  <sheetFormatPr baseColWidth="10" defaultRowHeight="15" x14ac:dyDescent="0.25"/>
  <cols>
    <col min="1" max="1" width="18.42578125" bestFit="1" customWidth="1"/>
    <col min="2" max="2" width="23.140625" bestFit="1" customWidth="1"/>
    <col min="3" max="3" width="25.7109375" bestFit="1" customWidth="1"/>
    <col min="4" max="4" width="12.85546875" bestFit="1" customWidth="1"/>
    <col min="5" max="5" width="19.28515625" bestFit="1" customWidth="1"/>
    <col min="6" max="6" width="34.140625" bestFit="1" customWidth="1"/>
    <col min="7" max="7" width="24.42578125" bestFit="1" customWidth="1"/>
    <col min="8" max="8" width="33.42578125" bestFit="1" customWidth="1"/>
    <col min="9" max="9" width="23.5703125" bestFit="1" customWidth="1"/>
    <col min="10" max="10" width="24" bestFit="1" customWidth="1"/>
    <col min="11" max="11" width="2" bestFit="1" customWidth="1"/>
    <col min="12" max="12" width="4" bestFit="1" customWidth="1"/>
    <col min="13" max="14" width="2" bestFit="1" customWidth="1"/>
    <col min="15" max="15" width="4" bestFit="1" customWidth="1"/>
    <col min="16" max="16" width="3" bestFit="1" customWidth="1"/>
    <col min="17" max="17" width="5" bestFit="1" customWidth="1"/>
    <col min="18" max="18" width="3" bestFit="1" customWidth="1"/>
    <col min="19" max="19" width="5" bestFit="1" customWidth="1"/>
    <col min="20" max="20" width="3" bestFit="1" customWidth="1"/>
    <col min="21" max="24" width="5" bestFit="1" customWidth="1"/>
    <col min="25" max="25" width="3" bestFit="1" customWidth="1"/>
    <col min="26" max="26" width="5" bestFit="1" customWidth="1"/>
    <col min="27" max="27" width="3" bestFit="1" customWidth="1"/>
    <col min="28" max="28" width="5" bestFit="1" customWidth="1"/>
    <col min="29" max="29" width="3" bestFit="1" customWidth="1"/>
    <col min="30" max="31" width="5" bestFit="1" customWidth="1"/>
    <col min="32" max="32" width="3" bestFit="1" customWidth="1"/>
    <col min="33" max="34" width="5" bestFit="1" customWidth="1"/>
    <col min="35" max="35" width="6" bestFit="1" customWidth="1"/>
    <col min="36" max="36" width="5" bestFit="1" customWidth="1"/>
    <col min="37" max="37" width="3" bestFit="1" customWidth="1"/>
    <col min="38" max="38" width="5" bestFit="1" customWidth="1"/>
    <col min="39" max="39" width="3" bestFit="1" customWidth="1"/>
    <col min="40" max="40" width="5" bestFit="1" customWidth="1"/>
    <col min="41" max="41" width="3" bestFit="1" customWidth="1"/>
    <col min="42" max="42" width="6" bestFit="1" customWidth="1"/>
    <col min="43" max="43" width="5" bestFit="1" customWidth="1"/>
    <col min="44" max="44" width="6" bestFit="1" customWidth="1"/>
    <col min="45" max="45" width="3" bestFit="1" customWidth="1"/>
    <col min="46" max="46" width="5" bestFit="1" customWidth="1"/>
    <col min="47" max="47" width="3" bestFit="1" customWidth="1"/>
    <col min="48" max="48" width="5" bestFit="1" customWidth="1"/>
    <col min="49" max="49" width="3" bestFit="1" customWidth="1"/>
    <col min="50" max="50" width="6" bestFit="1" customWidth="1"/>
    <col min="51" max="52" width="3" bestFit="1" customWidth="1"/>
    <col min="53" max="53" width="5" bestFit="1" customWidth="1"/>
    <col min="54" max="55" width="3" bestFit="1" customWidth="1"/>
    <col min="56" max="57" width="5" bestFit="1" customWidth="1"/>
    <col min="58" max="58" width="3" bestFit="1" customWidth="1"/>
    <col min="59" max="59" width="6" bestFit="1" customWidth="1"/>
    <col min="60" max="60" width="3" bestFit="1" customWidth="1"/>
    <col min="61" max="61" width="5" bestFit="1" customWidth="1"/>
    <col min="62" max="63" width="6" bestFit="1" customWidth="1"/>
    <col min="64" max="64" width="5" bestFit="1" customWidth="1"/>
    <col min="65" max="65" width="3" bestFit="1" customWidth="1"/>
    <col min="66" max="69" width="6" bestFit="1" customWidth="1"/>
    <col min="70" max="70" width="3" bestFit="1" customWidth="1"/>
    <col min="71" max="71" width="5" bestFit="1" customWidth="1"/>
    <col min="72" max="73" width="6" bestFit="1" customWidth="1"/>
    <col min="74" max="74" width="3" bestFit="1" customWidth="1"/>
    <col min="75" max="75" width="6" bestFit="1" customWidth="1"/>
    <col min="76" max="76" width="5" bestFit="1" customWidth="1"/>
    <col min="77" max="77" width="6" bestFit="1" customWidth="1"/>
    <col min="78" max="78" width="12.5703125" bestFit="1" customWidth="1"/>
    <col min="79" max="178" width="11" bestFit="1" customWidth="1"/>
    <col min="179" max="179" width="12.5703125" bestFit="1" customWidth="1"/>
  </cols>
  <sheetData>
    <row r="2" spans="1:7" x14ac:dyDescent="0.25">
      <c r="A2" s="91" t="s">
        <v>244</v>
      </c>
      <c r="B2" t="s">
        <v>754</v>
      </c>
    </row>
    <row r="4" spans="1:7" x14ac:dyDescent="0.25">
      <c r="B4" s="91" t="s">
        <v>672</v>
      </c>
    </row>
    <row r="5" spans="1:7" x14ac:dyDescent="0.25">
      <c r="B5" t="s">
        <v>234</v>
      </c>
      <c r="D5" t="s">
        <v>233</v>
      </c>
      <c r="F5" t="s">
        <v>707</v>
      </c>
      <c r="G5" t="s">
        <v>709</v>
      </c>
    </row>
    <row r="6" spans="1:7" x14ac:dyDescent="0.25">
      <c r="A6" s="91" t="s">
        <v>674</v>
      </c>
      <c r="B6" t="s">
        <v>708</v>
      </c>
      <c r="C6" t="s">
        <v>710</v>
      </c>
      <c r="D6" t="s">
        <v>708</v>
      </c>
      <c r="E6" t="s">
        <v>710</v>
      </c>
    </row>
    <row r="7" spans="1:7" x14ac:dyDescent="0.25">
      <c r="A7" s="92" t="s">
        <v>555</v>
      </c>
      <c r="B7" s="93">
        <v>6960</v>
      </c>
      <c r="C7" s="93">
        <v>26</v>
      </c>
      <c r="D7" s="93">
        <v>6360</v>
      </c>
      <c r="E7" s="93">
        <v>19</v>
      </c>
      <c r="F7" s="93">
        <v>13320</v>
      </c>
      <c r="G7" s="93">
        <v>45</v>
      </c>
    </row>
    <row r="8" spans="1:7" x14ac:dyDescent="0.25">
      <c r="A8" s="92" t="s">
        <v>258</v>
      </c>
      <c r="B8" s="93">
        <v>15810</v>
      </c>
      <c r="C8" s="93">
        <v>204</v>
      </c>
      <c r="D8" s="93">
        <v>46935</v>
      </c>
      <c r="E8" s="93">
        <v>559</v>
      </c>
      <c r="F8" s="93">
        <v>62745</v>
      </c>
      <c r="G8" s="93">
        <v>763</v>
      </c>
    </row>
    <row r="9" spans="1:7" x14ac:dyDescent="0.25">
      <c r="A9" s="92" t="s">
        <v>635</v>
      </c>
      <c r="B9" s="93">
        <v>510</v>
      </c>
      <c r="C9" s="93">
        <v>6</v>
      </c>
      <c r="D9" s="93">
        <v>10200</v>
      </c>
      <c r="E9" s="93">
        <v>251</v>
      </c>
      <c r="F9" s="93">
        <v>10710</v>
      </c>
      <c r="G9" s="93">
        <v>257</v>
      </c>
    </row>
    <row r="10" spans="1:7" x14ac:dyDescent="0.25">
      <c r="A10" s="92" t="s">
        <v>553</v>
      </c>
      <c r="B10" s="93">
        <v>880</v>
      </c>
      <c r="C10" s="93">
        <v>24</v>
      </c>
      <c r="D10" s="93">
        <v>180</v>
      </c>
      <c r="E10" s="93">
        <v>3</v>
      </c>
      <c r="F10" s="93">
        <v>1060</v>
      </c>
      <c r="G10" s="93">
        <v>27</v>
      </c>
    </row>
    <row r="11" spans="1:7" x14ac:dyDescent="0.25">
      <c r="A11" s="92" t="s">
        <v>511</v>
      </c>
      <c r="B11" s="93">
        <v>2235</v>
      </c>
      <c r="C11" s="93">
        <v>16</v>
      </c>
      <c r="D11" s="93">
        <v>13050</v>
      </c>
      <c r="E11" s="93">
        <v>86</v>
      </c>
      <c r="F11" s="93">
        <v>15285</v>
      </c>
      <c r="G11" s="93">
        <v>102</v>
      </c>
    </row>
    <row r="12" spans="1:7" x14ac:dyDescent="0.25">
      <c r="A12" s="92" t="s">
        <v>259</v>
      </c>
      <c r="B12" s="93">
        <v>44460</v>
      </c>
      <c r="C12" s="93">
        <v>213</v>
      </c>
      <c r="D12" s="93">
        <v>137370</v>
      </c>
      <c r="E12" s="93">
        <v>990</v>
      </c>
      <c r="F12" s="93">
        <v>181830</v>
      </c>
      <c r="G12" s="93">
        <v>1203</v>
      </c>
    </row>
    <row r="13" spans="1:7" x14ac:dyDescent="0.25">
      <c r="A13" s="92" t="s">
        <v>675</v>
      </c>
      <c r="B13" s="93">
        <v>6900</v>
      </c>
      <c r="C13" s="93">
        <v>54</v>
      </c>
      <c r="D13" s="93">
        <v>6720</v>
      </c>
      <c r="E13" s="93">
        <v>56</v>
      </c>
      <c r="F13" s="93">
        <v>13620</v>
      </c>
      <c r="G13" s="93">
        <v>110</v>
      </c>
    </row>
    <row r="14" spans="1:7" x14ac:dyDescent="0.25">
      <c r="A14" s="92" t="s">
        <v>673</v>
      </c>
      <c r="B14" s="93">
        <v>77755</v>
      </c>
      <c r="C14" s="93">
        <v>543</v>
      </c>
      <c r="D14" s="93">
        <v>220815</v>
      </c>
      <c r="E14" s="93">
        <v>1964</v>
      </c>
      <c r="F14" s="93">
        <v>298570</v>
      </c>
      <c r="G14" s="93">
        <v>2507</v>
      </c>
    </row>
    <row r="37" spans="1:4" x14ac:dyDescent="0.25">
      <c r="A37" s="91" t="s">
        <v>677</v>
      </c>
      <c r="B37" s="91" t="s">
        <v>672</v>
      </c>
    </row>
    <row r="38" spans="1:4" x14ac:dyDescent="0.25">
      <c r="A38" s="91" t="s">
        <v>674</v>
      </c>
      <c r="B38" t="s">
        <v>233</v>
      </c>
      <c r="C38" t="s">
        <v>234</v>
      </c>
      <c r="D38" t="s">
        <v>673</v>
      </c>
    </row>
    <row r="39" spans="1:4" x14ac:dyDescent="0.25">
      <c r="A39" s="92">
        <v>0</v>
      </c>
      <c r="B39" s="93">
        <v>1</v>
      </c>
      <c r="C39" s="93">
        <v>1</v>
      </c>
      <c r="D39" s="93">
        <v>2</v>
      </c>
    </row>
    <row r="40" spans="1:4" x14ac:dyDescent="0.25">
      <c r="A40" s="92">
        <v>1</v>
      </c>
      <c r="B40" s="93">
        <v>8</v>
      </c>
      <c r="C40" s="93">
        <v>1</v>
      </c>
      <c r="D40" s="93">
        <v>9</v>
      </c>
    </row>
    <row r="41" spans="1:4" x14ac:dyDescent="0.25">
      <c r="A41" s="92">
        <v>2</v>
      </c>
      <c r="B41" s="93">
        <v>7</v>
      </c>
      <c r="C41" s="93"/>
      <c r="D41" s="93">
        <v>7</v>
      </c>
    </row>
    <row r="42" spans="1:4" x14ac:dyDescent="0.25">
      <c r="A42" s="92">
        <v>2.5</v>
      </c>
      <c r="B42" s="93">
        <v>1</v>
      </c>
      <c r="C42" s="93"/>
      <c r="D42" s="93">
        <v>1</v>
      </c>
    </row>
    <row r="43" spans="1:4" x14ac:dyDescent="0.25">
      <c r="A43" s="92">
        <v>3</v>
      </c>
      <c r="B43" s="93">
        <v>2</v>
      </c>
      <c r="C43" s="93"/>
      <c r="D43" s="93">
        <v>2</v>
      </c>
    </row>
    <row r="44" spans="1:4" x14ac:dyDescent="0.25">
      <c r="A44" s="92">
        <v>3.5</v>
      </c>
      <c r="B44" s="93">
        <v>5</v>
      </c>
      <c r="C44" s="93"/>
      <c r="D44" s="93">
        <v>5</v>
      </c>
    </row>
    <row r="45" spans="1:4" x14ac:dyDescent="0.25">
      <c r="A45" s="92">
        <v>4</v>
      </c>
      <c r="B45" s="93">
        <v>1</v>
      </c>
      <c r="C45" s="93">
        <v>2</v>
      </c>
      <c r="D45" s="93">
        <v>3</v>
      </c>
    </row>
    <row r="46" spans="1:4" x14ac:dyDescent="0.25">
      <c r="A46" s="92">
        <v>6.5</v>
      </c>
      <c r="B46" s="93">
        <v>3</v>
      </c>
      <c r="C46" s="93"/>
      <c r="D46" s="93">
        <v>3</v>
      </c>
    </row>
    <row r="47" spans="1:4" x14ac:dyDescent="0.25">
      <c r="A47" s="92">
        <v>7</v>
      </c>
      <c r="B47" s="93">
        <v>1</v>
      </c>
      <c r="C47" s="93">
        <v>1</v>
      </c>
      <c r="D47" s="93">
        <v>2</v>
      </c>
    </row>
    <row r="48" spans="1:4" x14ac:dyDescent="0.25">
      <c r="A48" s="92">
        <v>7.5</v>
      </c>
      <c r="B48" s="93"/>
      <c r="C48" s="93">
        <v>1</v>
      </c>
      <c r="D48" s="93">
        <v>1</v>
      </c>
    </row>
    <row r="49" spans="1:4" x14ac:dyDescent="0.25">
      <c r="A49" s="92">
        <v>8</v>
      </c>
      <c r="B49" s="93">
        <v>5</v>
      </c>
      <c r="C49" s="93">
        <v>1</v>
      </c>
      <c r="D49" s="93">
        <v>6</v>
      </c>
    </row>
    <row r="50" spans="1:4" x14ac:dyDescent="0.25">
      <c r="A50" s="92">
        <v>10</v>
      </c>
      <c r="B50" s="93"/>
      <c r="C50" s="93">
        <v>1</v>
      </c>
      <c r="D50" s="93">
        <v>1</v>
      </c>
    </row>
    <row r="51" spans="1:4" x14ac:dyDescent="0.25">
      <c r="A51" s="92">
        <v>10.5</v>
      </c>
      <c r="B51" s="93">
        <v>3</v>
      </c>
      <c r="C51" s="93"/>
      <c r="D51" s="93">
        <v>3</v>
      </c>
    </row>
    <row r="52" spans="1:4" x14ac:dyDescent="0.25">
      <c r="A52" s="92">
        <v>11</v>
      </c>
      <c r="B52" s="93"/>
      <c r="C52" s="93">
        <v>1</v>
      </c>
      <c r="D52" s="93">
        <v>1</v>
      </c>
    </row>
    <row r="53" spans="1:4" x14ac:dyDescent="0.25">
      <c r="A53" s="92">
        <v>11.5</v>
      </c>
      <c r="B53" s="93"/>
      <c r="C53" s="93">
        <v>1</v>
      </c>
      <c r="D53" s="93">
        <v>1</v>
      </c>
    </row>
    <row r="54" spans="1:4" x14ac:dyDescent="0.25">
      <c r="A54" s="92">
        <v>12</v>
      </c>
      <c r="B54" s="93">
        <v>2</v>
      </c>
      <c r="C54" s="93"/>
      <c r="D54" s="93">
        <v>2</v>
      </c>
    </row>
    <row r="55" spans="1:4" x14ac:dyDescent="0.25">
      <c r="A55" s="92">
        <v>12.5</v>
      </c>
      <c r="B55" s="93">
        <v>1</v>
      </c>
      <c r="C55" s="93"/>
      <c r="D55" s="93">
        <v>1</v>
      </c>
    </row>
    <row r="56" spans="1:4" x14ac:dyDescent="0.25">
      <c r="A56" s="92">
        <v>13.5</v>
      </c>
      <c r="B56" s="93">
        <v>2</v>
      </c>
      <c r="C56" s="93"/>
      <c r="D56" s="93">
        <v>2</v>
      </c>
    </row>
    <row r="57" spans="1:4" x14ac:dyDescent="0.25">
      <c r="A57" s="92">
        <v>15.5</v>
      </c>
      <c r="B57" s="93">
        <v>1</v>
      </c>
      <c r="C57" s="93">
        <v>1</v>
      </c>
      <c r="D57" s="93">
        <v>2</v>
      </c>
    </row>
    <row r="58" spans="1:4" x14ac:dyDescent="0.25">
      <c r="A58" s="92">
        <v>16.5</v>
      </c>
      <c r="B58" s="93">
        <v>3</v>
      </c>
      <c r="C58" s="93"/>
      <c r="D58" s="93">
        <v>3</v>
      </c>
    </row>
    <row r="59" spans="1:4" x14ac:dyDescent="0.25">
      <c r="A59" s="92">
        <v>18</v>
      </c>
      <c r="B59" s="93">
        <v>1</v>
      </c>
      <c r="C59" s="93"/>
      <c r="D59" s="93">
        <v>1</v>
      </c>
    </row>
    <row r="60" spans="1:4" x14ac:dyDescent="0.25">
      <c r="A60" s="92">
        <v>20.5</v>
      </c>
      <c r="B60" s="93">
        <v>1</v>
      </c>
      <c r="C60" s="93"/>
      <c r="D60" s="93">
        <v>1</v>
      </c>
    </row>
    <row r="61" spans="1:4" x14ac:dyDescent="0.25">
      <c r="A61" s="92">
        <v>23</v>
      </c>
      <c r="B61" s="93">
        <v>1</v>
      </c>
      <c r="C61" s="93">
        <v>2</v>
      </c>
      <c r="D61" s="93">
        <v>3</v>
      </c>
    </row>
    <row r="62" spans="1:4" x14ac:dyDescent="0.25">
      <c r="A62" s="92">
        <v>23.5</v>
      </c>
      <c r="B62" s="93"/>
      <c r="C62" s="93">
        <v>1</v>
      </c>
      <c r="D62" s="93">
        <v>1</v>
      </c>
    </row>
    <row r="63" spans="1:4" x14ac:dyDescent="0.25">
      <c r="A63" s="92">
        <v>24</v>
      </c>
      <c r="B63" s="93">
        <v>1</v>
      </c>
      <c r="C63" s="93">
        <v>1</v>
      </c>
      <c r="D63" s="93">
        <v>2</v>
      </c>
    </row>
    <row r="64" spans="1:4" x14ac:dyDescent="0.25">
      <c r="A64" s="92">
        <v>25</v>
      </c>
      <c r="B64" s="93">
        <v>1</v>
      </c>
      <c r="C64" s="93"/>
      <c r="D64" s="93">
        <v>1</v>
      </c>
    </row>
    <row r="65" spans="1:4" x14ac:dyDescent="0.25">
      <c r="A65" s="92">
        <v>25.5</v>
      </c>
      <c r="B65" s="93">
        <v>1</v>
      </c>
      <c r="C65" s="93"/>
      <c r="D65" s="93">
        <v>1</v>
      </c>
    </row>
    <row r="66" spans="1:4" x14ac:dyDescent="0.25">
      <c r="A66" s="92">
        <v>26.5</v>
      </c>
      <c r="B66" s="93">
        <v>1</v>
      </c>
      <c r="C66" s="93"/>
      <c r="D66" s="93">
        <v>1</v>
      </c>
    </row>
    <row r="67" spans="1:4" x14ac:dyDescent="0.25">
      <c r="A67" s="92">
        <v>27.5</v>
      </c>
      <c r="B67" s="93">
        <v>1</v>
      </c>
      <c r="C67" s="93"/>
      <c r="D67" s="93">
        <v>1</v>
      </c>
    </row>
    <row r="68" spans="1:4" x14ac:dyDescent="0.25">
      <c r="A68" s="92">
        <v>29</v>
      </c>
      <c r="B68" s="93">
        <v>2</v>
      </c>
      <c r="C68" s="93"/>
      <c r="D68" s="93">
        <v>2</v>
      </c>
    </row>
    <row r="69" spans="1:4" x14ac:dyDescent="0.25">
      <c r="A69" s="92">
        <v>30</v>
      </c>
      <c r="B69" s="93">
        <v>2</v>
      </c>
      <c r="C69" s="93"/>
      <c r="D69" s="93">
        <v>2</v>
      </c>
    </row>
    <row r="70" spans="1:4" x14ac:dyDescent="0.25">
      <c r="A70" s="92">
        <v>30.5</v>
      </c>
      <c r="B70" s="93">
        <v>1</v>
      </c>
      <c r="C70" s="93">
        <v>1</v>
      </c>
      <c r="D70" s="93">
        <v>2</v>
      </c>
    </row>
    <row r="71" spans="1:4" x14ac:dyDescent="0.25">
      <c r="A71" s="92">
        <v>31</v>
      </c>
      <c r="B71" s="93">
        <v>1</v>
      </c>
      <c r="C71" s="93"/>
      <c r="D71" s="93">
        <v>1</v>
      </c>
    </row>
    <row r="72" spans="1:4" x14ac:dyDescent="0.25">
      <c r="A72" s="92">
        <v>33.5</v>
      </c>
      <c r="B72" s="93"/>
      <c r="C72" s="93">
        <v>1</v>
      </c>
      <c r="D72" s="93">
        <v>1</v>
      </c>
    </row>
    <row r="73" spans="1:4" x14ac:dyDescent="0.25">
      <c r="A73" s="92">
        <v>38</v>
      </c>
      <c r="B73" s="93">
        <v>1</v>
      </c>
      <c r="C73" s="93"/>
      <c r="D73" s="93">
        <v>1</v>
      </c>
    </row>
    <row r="74" spans="1:4" x14ac:dyDescent="0.25">
      <c r="A74" s="92">
        <v>40.25</v>
      </c>
      <c r="B74" s="93">
        <v>1</v>
      </c>
      <c r="C74" s="93"/>
      <c r="D74" s="93">
        <v>1</v>
      </c>
    </row>
    <row r="75" spans="1:4" x14ac:dyDescent="0.25">
      <c r="A75" s="92">
        <v>43.25</v>
      </c>
      <c r="B75" s="93">
        <v>1</v>
      </c>
      <c r="C75" s="93"/>
      <c r="D75" s="93">
        <v>1</v>
      </c>
    </row>
    <row r="76" spans="1:4" x14ac:dyDescent="0.25">
      <c r="A76" s="92">
        <v>43.75</v>
      </c>
      <c r="B76" s="93">
        <v>1</v>
      </c>
      <c r="C76" s="93"/>
      <c r="D76" s="93">
        <v>1</v>
      </c>
    </row>
    <row r="77" spans="1:4" x14ac:dyDescent="0.25">
      <c r="A77" s="92">
        <v>44.75</v>
      </c>
      <c r="B77" s="93">
        <v>1</v>
      </c>
      <c r="C77" s="93"/>
      <c r="D77" s="93">
        <v>1</v>
      </c>
    </row>
    <row r="78" spans="1:4" x14ac:dyDescent="0.25">
      <c r="A78" s="92">
        <v>47.5</v>
      </c>
      <c r="B78" s="93">
        <v>1</v>
      </c>
      <c r="C78" s="93">
        <v>1</v>
      </c>
      <c r="D78" s="93">
        <v>2</v>
      </c>
    </row>
    <row r="79" spans="1:4" x14ac:dyDescent="0.25">
      <c r="A79" s="92">
        <v>52.25</v>
      </c>
      <c r="B79" s="93">
        <v>1</v>
      </c>
      <c r="C79" s="93"/>
      <c r="D79" s="93">
        <v>1</v>
      </c>
    </row>
    <row r="80" spans="1:4" x14ac:dyDescent="0.25">
      <c r="A80" s="92">
        <v>40</v>
      </c>
      <c r="B80" s="93">
        <v>1</v>
      </c>
      <c r="C80" s="93"/>
      <c r="D80" s="93">
        <v>1</v>
      </c>
    </row>
    <row r="81" spans="1:4" x14ac:dyDescent="0.25">
      <c r="A81" s="92">
        <v>33</v>
      </c>
      <c r="B81" s="93">
        <v>2</v>
      </c>
      <c r="C81" s="93"/>
      <c r="D81" s="93">
        <v>2</v>
      </c>
    </row>
    <row r="82" spans="1:4" x14ac:dyDescent="0.25">
      <c r="A82" s="92">
        <v>57.75</v>
      </c>
      <c r="B82" s="93">
        <v>1</v>
      </c>
      <c r="C82" s="93"/>
      <c r="D82" s="93">
        <v>1</v>
      </c>
    </row>
    <row r="83" spans="1:4" x14ac:dyDescent="0.25">
      <c r="A83" s="92">
        <v>34</v>
      </c>
      <c r="B83" s="93"/>
      <c r="C83" s="93">
        <v>1</v>
      </c>
      <c r="D83" s="93">
        <v>1</v>
      </c>
    </row>
    <row r="84" spans="1:4" x14ac:dyDescent="0.25">
      <c r="A84" s="92">
        <v>28.5</v>
      </c>
      <c r="B84" s="93">
        <v>2</v>
      </c>
      <c r="C84" s="93"/>
      <c r="D84" s="93">
        <v>2</v>
      </c>
    </row>
    <row r="85" spans="1:4" x14ac:dyDescent="0.25">
      <c r="A85" s="92">
        <v>31.5</v>
      </c>
      <c r="B85" s="93">
        <v>2</v>
      </c>
      <c r="C85" s="93">
        <v>1</v>
      </c>
      <c r="D85" s="93">
        <v>3</v>
      </c>
    </row>
    <row r="86" spans="1:4" x14ac:dyDescent="0.25">
      <c r="A86" s="92">
        <v>35.5</v>
      </c>
      <c r="B86" s="93">
        <v>1</v>
      </c>
      <c r="C86" s="93"/>
      <c r="D86" s="93">
        <v>1</v>
      </c>
    </row>
    <row r="87" spans="1:4" x14ac:dyDescent="0.25">
      <c r="A87" s="92">
        <v>30.25</v>
      </c>
      <c r="B87" s="93">
        <v>1</v>
      </c>
      <c r="C87" s="93"/>
      <c r="D87" s="93">
        <v>1</v>
      </c>
    </row>
    <row r="88" spans="1:4" x14ac:dyDescent="0.25">
      <c r="A88" s="92">
        <v>34.5</v>
      </c>
      <c r="B88" s="93">
        <v>1</v>
      </c>
      <c r="C88" s="93">
        <v>1</v>
      </c>
      <c r="D88" s="93">
        <v>2</v>
      </c>
    </row>
    <row r="89" spans="1:4" x14ac:dyDescent="0.25">
      <c r="A89" s="92">
        <v>35</v>
      </c>
      <c r="B89" s="93">
        <v>1</v>
      </c>
      <c r="C89" s="93"/>
      <c r="D89" s="93">
        <v>1</v>
      </c>
    </row>
    <row r="90" spans="1:4" x14ac:dyDescent="0.25">
      <c r="A90" s="92">
        <v>13</v>
      </c>
      <c r="B90" s="93">
        <v>3</v>
      </c>
      <c r="C90" s="93"/>
      <c r="D90" s="93">
        <v>3</v>
      </c>
    </row>
    <row r="91" spans="1:4" x14ac:dyDescent="0.25">
      <c r="A91" s="92">
        <v>48.5</v>
      </c>
      <c r="B91" s="93"/>
      <c r="C91" s="93">
        <v>1</v>
      </c>
      <c r="D91" s="93">
        <v>1</v>
      </c>
    </row>
    <row r="92" spans="1:4" x14ac:dyDescent="0.25">
      <c r="A92" s="92">
        <v>61.5</v>
      </c>
      <c r="B92" s="93"/>
      <c r="C92" s="93">
        <v>1</v>
      </c>
      <c r="D92" s="93">
        <v>1</v>
      </c>
    </row>
    <row r="93" spans="1:4" x14ac:dyDescent="0.25">
      <c r="A93" s="92">
        <v>31.75</v>
      </c>
      <c r="B93" s="93">
        <v>1</v>
      </c>
      <c r="C93" s="93"/>
      <c r="D93" s="93">
        <v>1</v>
      </c>
    </row>
    <row r="94" spans="1:4" x14ac:dyDescent="0.25">
      <c r="A94" s="92">
        <v>54.75</v>
      </c>
      <c r="B94" s="93"/>
      <c r="C94" s="93">
        <v>1</v>
      </c>
      <c r="D94" s="93">
        <v>1</v>
      </c>
    </row>
    <row r="95" spans="1:4" x14ac:dyDescent="0.25">
      <c r="A95" s="92">
        <v>4.5</v>
      </c>
      <c r="B95" s="93">
        <v>2</v>
      </c>
      <c r="C95" s="93">
        <v>1</v>
      </c>
      <c r="D95" s="93">
        <v>3</v>
      </c>
    </row>
    <row r="96" spans="1:4" x14ac:dyDescent="0.25">
      <c r="A96" s="92">
        <v>5.5</v>
      </c>
      <c r="B96" s="93"/>
      <c r="C96" s="93">
        <v>1</v>
      </c>
      <c r="D96" s="93">
        <v>1</v>
      </c>
    </row>
    <row r="97" spans="1:4" x14ac:dyDescent="0.25">
      <c r="A97" s="92">
        <v>29.5</v>
      </c>
      <c r="B97" s="93">
        <v>1</v>
      </c>
      <c r="C97" s="93">
        <v>1</v>
      </c>
      <c r="D97" s="93">
        <v>2</v>
      </c>
    </row>
    <row r="98" spans="1:4" x14ac:dyDescent="0.25">
      <c r="A98" s="92">
        <v>46.25</v>
      </c>
      <c r="B98" s="93">
        <v>1</v>
      </c>
      <c r="C98" s="93"/>
      <c r="D98" s="93">
        <v>1</v>
      </c>
    </row>
    <row r="99" spans="1:4" x14ac:dyDescent="0.25">
      <c r="A99" s="92">
        <v>44.5</v>
      </c>
      <c r="B99" s="93">
        <v>1</v>
      </c>
      <c r="C99" s="93">
        <v>2</v>
      </c>
      <c r="D99" s="93">
        <v>3</v>
      </c>
    </row>
    <row r="100" spans="1:4" x14ac:dyDescent="0.25">
      <c r="A100" s="92">
        <v>60.5</v>
      </c>
      <c r="B100" s="93">
        <v>1</v>
      </c>
      <c r="C100" s="93"/>
      <c r="D100" s="93">
        <v>1</v>
      </c>
    </row>
    <row r="101" spans="1:4" x14ac:dyDescent="0.25">
      <c r="A101" s="92">
        <v>56.5</v>
      </c>
      <c r="B101" s="93">
        <v>1</v>
      </c>
      <c r="C101" s="93"/>
      <c r="D101" s="93">
        <v>1</v>
      </c>
    </row>
    <row r="102" spans="1:4" x14ac:dyDescent="0.25">
      <c r="A102" s="92">
        <v>71.5</v>
      </c>
      <c r="B102" s="93">
        <v>1</v>
      </c>
      <c r="C102" s="93"/>
      <c r="D102" s="93">
        <v>1</v>
      </c>
    </row>
    <row r="103" spans="1:4" x14ac:dyDescent="0.25">
      <c r="A103" s="92">
        <v>83.25</v>
      </c>
      <c r="B103" s="93">
        <v>1</v>
      </c>
      <c r="C103" s="93"/>
      <c r="D103" s="93">
        <v>1</v>
      </c>
    </row>
    <row r="104" spans="1:4" x14ac:dyDescent="0.25">
      <c r="A104" s="92">
        <v>85</v>
      </c>
      <c r="B104" s="93">
        <v>1</v>
      </c>
      <c r="C104" s="93"/>
      <c r="D104" s="93">
        <v>1</v>
      </c>
    </row>
    <row r="105" spans="1:4" x14ac:dyDescent="0.25">
      <c r="A105" s="92">
        <v>66.5</v>
      </c>
      <c r="B105" s="93">
        <v>1</v>
      </c>
      <c r="C105" s="93"/>
      <c r="D105" s="93">
        <v>1</v>
      </c>
    </row>
    <row r="106" spans="1:4" x14ac:dyDescent="0.25">
      <c r="A106" s="92">
        <v>93</v>
      </c>
      <c r="B106" s="93">
        <v>1</v>
      </c>
      <c r="C106" s="93"/>
      <c r="D106" s="93">
        <v>1</v>
      </c>
    </row>
    <row r="107" spans="1:4" x14ac:dyDescent="0.25">
      <c r="A107" s="92">
        <v>63.25</v>
      </c>
      <c r="B107" s="93">
        <v>1</v>
      </c>
      <c r="C107" s="93"/>
      <c r="D107" s="93">
        <v>1</v>
      </c>
    </row>
    <row r="108" spans="1:4" x14ac:dyDescent="0.25">
      <c r="A108" s="92">
        <v>36.25</v>
      </c>
      <c r="B108" s="93">
        <v>1</v>
      </c>
      <c r="C108" s="93"/>
      <c r="D108" s="93">
        <v>1</v>
      </c>
    </row>
    <row r="109" spans="1:4" x14ac:dyDescent="0.25">
      <c r="A109" s="92">
        <v>95.75</v>
      </c>
      <c r="B109" s="93">
        <v>1</v>
      </c>
      <c r="C109" s="93"/>
      <c r="D109" s="93">
        <v>1</v>
      </c>
    </row>
    <row r="110" spans="1:4" x14ac:dyDescent="0.25">
      <c r="A110" s="92">
        <v>88.75</v>
      </c>
      <c r="B110" s="93">
        <v>1</v>
      </c>
      <c r="C110" s="93"/>
      <c r="D110" s="93">
        <v>1</v>
      </c>
    </row>
    <row r="111" spans="1:4" x14ac:dyDescent="0.25">
      <c r="A111" s="92">
        <v>76</v>
      </c>
      <c r="B111" s="93">
        <v>1</v>
      </c>
      <c r="C111" s="93"/>
      <c r="D111" s="93">
        <v>1</v>
      </c>
    </row>
    <row r="112" spans="1:4" x14ac:dyDescent="0.25">
      <c r="A112" s="92">
        <v>15.75</v>
      </c>
      <c r="B112" s="93">
        <v>2</v>
      </c>
      <c r="C112" s="93"/>
      <c r="D112" s="93">
        <v>2</v>
      </c>
    </row>
    <row r="113" spans="1:4" x14ac:dyDescent="0.25">
      <c r="A113" s="92">
        <v>22.75</v>
      </c>
      <c r="B113" s="93">
        <v>1</v>
      </c>
      <c r="C113" s="93"/>
      <c r="D113" s="93">
        <v>1</v>
      </c>
    </row>
    <row r="114" spans="1:4" x14ac:dyDescent="0.25">
      <c r="A114" s="92">
        <v>35.75</v>
      </c>
      <c r="B114" s="93">
        <v>1</v>
      </c>
      <c r="C114" s="93"/>
      <c r="D114" s="93">
        <v>1</v>
      </c>
    </row>
    <row r="115" spans="1:4" x14ac:dyDescent="0.25">
      <c r="A115" s="92">
        <v>22.25</v>
      </c>
      <c r="B115" s="93">
        <v>1</v>
      </c>
      <c r="C115" s="93"/>
      <c r="D115" s="93">
        <v>1</v>
      </c>
    </row>
    <row r="116" spans="1:4" x14ac:dyDescent="0.25">
      <c r="A116" s="92">
        <v>1.25</v>
      </c>
      <c r="B116" s="93">
        <v>2</v>
      </c>
      <c r="C116" s="93"/>
      <c r="D116" s="93">
        <v>2</v>
      </c>
    </row>
    <row r="117" spans="1:4" x14ac:dyDescent="0.25">
      <c r="A117" s="92">
        <v>38.25</v>
      </c>
      <c r="B117" s="93">
        <v>1</v>
      </c>
      <c r="C117" s="93"/>
      <c r="D117" s="93">
        <v>1</v>
      </c>
    </row>
    <row r="118" spans="1:4" x14ac:dyDescent="0.25">
      <c r="A118" s="92">
        <v>42</v>
      </c>
      <c r="B118" s="93">
        <v>1</v>
      </c>
      <c r="C118" s="93"/>
      <c r="D118" s="93">
        <v>1</v>
      </c>
    </row>
    <row r="119" spans="1:4" x14ac:dyDescent="0.25">
      <c r="A119" s="92">
        <v>13.75</v>
      </c>
      <c r="B119" s="93">
        <v>1</v>
      </c>
      <c r="C119" s="93"/>
      <c r="D119" s="93">
        <v>1</v>
      </c>
    </row>
    <row r="120" spans="1:4" x14ac:dyDescent="0.25">
      <c r="A120" s="92">
        <v>49</v>
      </c>
      <c r="B120" s="93">
        <v>1</v>
      </c>
      <c r="C120" s="93"/>
      <c r="D120" s="93">
        <v>1</v>
      </c>
    </row>
    <row r="121" spans="1:4" x14ac:dyDescent="0.25">
      <c r="A121" s="92">
        <v>87</v>
      </c>
      <c r="B121" s="93">
        <v>1</v>
      </c>
      <c r="C121" s="93"/>
      <c r="D121" s="93">
        <v>1</v>
      </c>
    </row>
    <row r="122" spans="1:4" x14ac:dyDescent="0.25">
      <c r="A122" s="92">
        <v>81.25</v>
      </c>
      <c r="B122" s="93">
        <v>1</v>
      </c>
      <c r="C122" s="93"/>
      <c r="D122" s="93">
        <v>1</v>
      </c>
    </row>
    <row r="123" spans="1:4" x14ac:dyDescent="0.25">
      <c r="A123" s="92">
        <v>21.25</v>
      </c>
      <c r="B123" s="93">
        <v>1</v>
      </c>
      <c r="C123" s="93"/>
      <c r="D123" s="93">
        <v>1</v>
      </c>
    </row>
    <row r="124" spans="1:4" x14ac:dyDescent="0.25">
      <c r="A124" s="92">
        <v>34.75</v>
      </c>
      <c r="B124" s="93">
        <v>2</v>
      </c>
      <c r="C124" s="93"/>
      <c r="D124" s="93">
        <v>2</v>
      </c>
    </row>
    <row r="125" spans="1:4" x14ac:dyDescent="0.25">
      <c r="A125" s="92">
        <v>74.75</v>
      </c>
      <c r="B125" s="93">
        <v>1</v>
      </c>
      <c r="C125" s="93"/>
      <c r="D125" s="93">
        <v>1</v>
      </c>
    </row>
    <row r="126" spans="1:4" x14ac:dyDescent="0.25">
      <c r="A126" s="92">
        <v>65.75</v>
      </c>
      <c r="B126" s="93">
        <v>1</v>
      </c>
      <c r="C126" s="93"/>
      <c r="D126" s="93">
        <v>1</v>
      </c>
    </row>
    <row r="127" spans="1:4" x14ac:dyDescent="0.25">
      <c r="A127" s="92">
        <v>41.25</v>
      </c>
      <c r="B127" s="93">
        <v>1</v>
      </c>
      <c r="C127" s="93"/>
      <c r="D127" s="93">
        <v>1</v>
      </c>
    </row>
    <row r="128" spans="1:4" x14ac:dyDescent="0.25">
      <c r="A128" s="92">
        <v>17.25</v>
      </c>
      <c r="B128" s="93">
        <v>1</v>
      </c>
      <c r="C128" s="93"/>
      <c r="D128" s="93">
        <v>1</v>
      </c>
    </row>
    <row r="129" spans="1:4" x14ac:dyDescent="0.25">
      <c r="A129" s="92">
        <v>8.25</v>
      </c>
      <c r="B129" s="93">
        <v>1</v>
      </c>
      <c r="C129" s="93"/>
      <c r="D129" s="93">
        <v>1</v>
      </c>
    </row>
    <row r="130" spans="1:4" x14ac:dyDescent="0.25">
      <c r="A130" s="92">
        <v>37.75</v>
      </c>
      <c r="B130" s="93">
        <v>2</v>
      </c>
      <c r="C130" s="93"/>
      <c r="D130" s="93">
        <v>2</v>
      </c>
    </row>
    <row r="131" spans="1:4" x14ac:dyDescent="0.25">
      <c r="A131" s="92">
        <v>2.25</v>
      </c>
      <c r="B131" s="93">
        <v>1</v>
      </c>
      <c r="C131" s="93"/>
      <c r="D131" s="93">
        <v>1</v>
      </c>
    </row>
    <row r="132" spans="1:4" x14ac:dyDescent="0.25">
      <c r="A132" s="92">
        <v>57.5</v>
      </c>
      <c r="B132" s="93">
        <v>1</v>
      </c>
      <c r="C132" s="93"/>
      <c r="D132" s="93">
        <v>1</v>
      </c>
    </row>
    <row r="133" spans="1:4" x14ac:dyDescent="0.25">
      <c r="A133" s="92">
        <v>18.25</v>
      </c>
      <c r="B133" s="93">
        <v>1</v>
      </c>
      <c r="C133" s="93"/>
      <c r="D133" s="93">
        <v>1</v>
      </c>
    </row>
    <row r="134" spans="1:4" x14ac:dyDescent="0.25">
      <c r="A134" s="92">
        <v>65</v>
      </c>
      <c r="B134" s="93">
        <v>1</v>
      </c>
      <c r="C134" s="93"/>
      <c r="D134" s="93">
        <v>1</v>
      </c>
    </row>
    <row r="135" spans="1:4" x14ac:dyDescent="0.25">
      <c r="A135" s="92">
        <v>77.5</v>
      </c>
      <c r="B135" s="93">
        <v>1</v>
      </c>
      <c r="C135" s="93"/>
      <c r="D135" s="93">
        <v>1</v>
      </c>
    </row>
    <row r="136" spans="1:4" x14ac:dyDescent="0.25">
      <c r="A136" s="92">
        <v>78.75</v>
      </c>
      <c r="B136" s="93">
        <v>1</v>
      </c>
      <c r="C136" s="93"/>
      <c r="D136" s="93">
        <v>1</v>
      </c>
    </row>
    <row r="137" spans="1:4" x14ac:dyDescent="0.25">
      <c r="A137" s="92">
        <v>2.75</v>
      </c>
      <c r="B137" s="93">
        <v>1</v>
      </c>
      <c r="C137" s="93"/>
      <c r="D137" s="93">
        <v>1</v>
      </c>
    </row>
    <row r="138" spans="1:4" x14ac:dyDescent="0.25">
      <c r="A138" s="92">
        <v>77</v>
      </c>
      <c r="B138" s="93">
        <v>1</v>
      </c>
      <c r="C138" s="93"/>
      <c r="D138" s="93">
        <v>1</v>
      </c>
    </row>
    <row r="139" spans="1:4" x14ac:dyDescent="0.25">
      <c r="A139" s="92">
        <v>48.75</v>
      </c>
      <c r="B139" s="93">
        <v>1</v>
      </c>
      <c r="C139" s="93"/>
      <c r="D139" s="93">
        <v>1</v>
      </c>
    </row>
    <row r="140" spans="1:4" x14ac:dyDescent="0.25">
      <c r="A140" s="92">
        <v>43.833333333333336</v>
      </c>
      <c r="B140" s="93"/>
      <c r="C140" s="93">
        <v>1</v>
      </c>
      <c r="D140" s="93">
        <v>1</v>
      </c>
    </row>
    <row r="141" spans="1:4" x14ac:dyDescent="0.25">
      <c r="A141" s="92">
        <v>88.333333333333329</v>
      </c>
      <c r="B141" s="93"/>
      <c r="C141" s="93">
        <v>1</v>
      </c>
      <c r="D141" s="93">
        <v>1</v>
      </c>
    </row>
    <row r="142" spans="1:4" x14ac:dyDescent="0.25">
      <c r="A142" s="92">
        <v>47.833333333333336</v>
      </c>
      <c r="B142" s="93"/>
      <c r="C142" s="93">
        <v>1</v>
      </c>
      <c r="D142" s="93">
        <v>1</v>
      </c>
    </row>
    <row r="143" spans="1:4" x14ac:dyDescent="0.25">
      <c r="A143" s="92">
        <v>83.083333333333329</v>
      </c>
      <c r="B143" s="93"/>
      <c r="C143" s="93">
        <v>1</v>
      </c>
      <c r="D143" s="93">
        <v>1</v>
      </c>
    </row>
    <row r="144" spans="1:4" x14ac:dyDescent="0.25">
      <c r="A144" s="92">
        <v>25.833333333333332</v>
      </c>
      <c r="B144" s="93"/>
      <c r="C144" s="93">
        <v>1</v>
      </c>
      <c r="D144" s="93">
        <v>1</v>
      </c>
    </row>
    <row r="145" spans="1:4" x14ac:dyDescent="0.25">
      <c r="A145" s="92">
        <v>22.833333333333332</v>
      </c>
      <c r="B145" s="93"/>
      <c r="C145" s="93">
        <v>1</v>
      </c>
      <c r="D145" s="93">
        <v>1</v>
      </c>
    </row>
    <row r="146" spans="1:4" x14ac:dyDescent="0.25">
      <c r="A146" s="92">
        <v>63.833333333333336</v>
      </c>
      <c r="B146" s="93"/>
      <c r="C146" s="93">
        <v>1</v>
      </c>
      <c r="D146" s="93">
        <v>1</v>
      </c>
    </row>
    <row r="147" spans="1:4" x14ac:dyDescent="0.25">
      <c r="A147" s="92">
        <v>40.833333333333336</v>
      </c>
      <c r="B147" s="93"/>
      <c r="C147" s="93">
        <v>1</v>
      </c>
      <c r="D147" s="93">
        <v>1</v>
      </c>
    </row>
    <row r="148" spans="1:4" x14ac:dyDescent="0.25">
      <c r="A148" s="92">
        <v>9.3333333333333339</v>
      </c>
      <c r="B148" s="93"/>
      <c r="C148" s="93">
        <v>1</v>
      </c>
      <c r="D148" s="93">
        <v>1</v>
      </c>
    </row>
    <row r="149" spans="1:4" x14ac:dyDescent="0.25">
      <c r="A149" s="92">
        <v>6.833333333333333</v>
      </c>
      <c r="B149" s="93"/>
      <c r="C149" s="93">
        <v>1</v>
      </c>
      <c r="D149" s="93">
        <v>1</v>
      </c>
    </row>
    <row r="150" spans="1:4" x14ac:dyDescent="0.25">
      <c r="A150" s="92">
        <v>33.833333333333336</v>
      </c>
      <c r="B150" s="93"/>
      <c r="C150" s="93">
        <v>1</v>
      </c>
      <c r="D150" s="93">
        <v>1</v>
      </c>
    </row>
    <row r="151" spans="1:4" x14ac:dyDescent="0.25">
      <c r="A151" s="92">
        <v>31.583333333333332</v>
      </c>
      <c r="B151" s="93"/>
      <c r="C151" s="93">
        <v>1</v>
      </c>
      <c r="D151" s="93">
        <v>1</v>
      </c>
    </row>
    <row r="152" spans="1:4" x14ac:dyDescent="0.25">
      <c r="A152" s="92">
        <v>31.833333333333332</v>
      </c>
      <c r="B152" s="93"/>
      <c r="C152" s="93">
        <v>1</v>
      </c>
      <c r="D152" s="93">
        <v>1</v>
      </c>
    </row>
    <row r="153" spans="1:4" x14ac:dyDescent="0.25">
      <c r="A153" s="92">
        <v>46.5</v>
      </c>
      <c r="B153" s="93"/>
      <c r="C153" s="93">
        <v>1</v>
      </c>
      <c r="D153" s="93">
        <v>1</v>
      </c>
    </row>
    <row r="154" spans="1:4" x14ac:dyDescent="0.25">
      <c r="A154" s="92">
        <v>41.833333333333336</v>
      </c>
      <c r="B154" s="93"/>
      <c r="C154" s="93">
        <v>1</v>
      </c>
      <c r="D154" s="93">
        <v>1</v>
      </c>
    </row>
    <row r="155" spans="1:4" x14ac:dyDescent="0.25">
      <c r="A155" s="92" t="s">
        <v>673</v>
      </c>
      <c r="B155" s="93">
        <v>132</v>
      </c>
      <c r="C155" s="93">
        <v>44</v>
      </c>
      <c r="D155" s="93">
        <v>176</v>
      </c>
    </row>
  </sheetData>
  <sheetProtection algorithmName="SHA-512" hashValue="YzI2Zv6Hx0r7zAIYFeNAmUIqj6vWKp/XlSETDeD5Z0fCW/vY2T0jBU5/qFGBNxij3wsJTeEOOwfyUBrNnOOhLQ==" saltValue="TZUb+ZTFBoU/B/lpPWE/Hg==" spinCount="100000" sheet="1" objects="1" scenarios="1"/>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E12" sqref="E12"/>
    </sheetView>
  </sheetViews>
  <sheetFormatPr baseColWidth="10" defaultRowHeight="15" x14ac:dyDescent="0.25"/>
  <cols>
    <col min="1" max="1" width="29.85546875" bestFit="1" customWidth="1"/>
    <col min="2" max="2" width="22.42578125" bestFit="1" customWidth="1"/>
    <col min="3" max="3" width="25" bestFit="1" customWidth="1"/>
    <col min="4" max="4" width="12.5703125" bestFit="1" customWidth="1"/>
    <col min="5" max="5" width="28.42578125" bestFit="1" customWidth="1"/>
    <col min="6" max="7" width="33.42578125" bestFit="1" customWidth="1"/>
    <col min="8" max="10" width="4" bestFit="1" customWidth="1"/>
    <col min="11" max="11" width="5" bestFit="1" customWidth="1"/>
    <col min="12" max="12" width="21.7109375" bestFit="1" customWidth="1"/>
    <col min="13" max="13" width="26.85546875" bestFit="1" customWidth="1"/>
    <col min="14" max="15" width="3" bestFit="1" customWidth="1"/>
    <col min="16" max="16" width="4" bestFit="1" customWidth="1"/>
    <col min="17" max="18" width="3" bestFit="1" customWidth="1"/>
    <col min="19" max="24" width="4" bestFit="1" customWidth="1"/>
    <col min="25" max="25" width="5" bestFit="1" customWidth="1"/>
    <col min="26" max="26" width="30" bestFit="1" customWidth="1"/>
    <col min="27" max="27" width="12.5703125" bestFit="1" customWidth="1"/>
  </cols>
  <sheetData>
    <row r="1" spans="1:4" x14ac:dyDescent="0.25">
      <c r="A1" s="91" t="s">
        <v>244</v>
      </c>
      <c r="B1" t="s">
        <v>754</v>
      </c>
    </row>
    <row r="3" spans="1:4" x14ac:dyDescent="0.25">
      <c r="A3" s="91" t="s">
        <v>717</v>
      </c>
      <c r="B3" s="91" t="s">
        <v>672</v>
      </c>
    </row>
    <row r="4" spans="1:4" x14ac:dyDescent="0.25">
      <c r="A4" s="91" t="s">
        <v>674</v>
      </c>
      <c r="B4" t="s">
        <v>233</v>
      </c>
      <c r="C4" t="s">
        <v>234</v>
      </c>
      <c r="D4" t="s">
        <v>673</v>
      </c>
    </row>
    <row r="5" spans="1:4" x14ac:dyDescent="0.25">
      <c r="A5" s="92" t="s">
        <v>675</v>
      </c>
      <c r="B5" s="93">
        <v>56</v>
      </c>
      <c r="C5" s="93">
        <v>54</v>
      </c>
      <c r="D5" s="93">
        <v>110</v>
      </c>
    </row>
    <row r="6" spans="1:4" x14ac:dyDescent="0.25">
      <c r="A6" s="92" t="s">
        <v>555</v>
      </c>
      <c r="B6" s="93">
        <v>19</v>
      </c>
      <c r="C6" s="93">
        <v>26</v>
      </c>
      <c r="D6" s="93">
        <v>45</v>
      </c>
    </row>
    <row r="7" spans="1:4" x14ac:dyDescent="0.25">
      <c r="A7" s="92" t="s">
        <v>258</v>
      </c>
      <c r="B7" s="93">
        <v>559</v>
      </c>
      <c r="C7" s="93">
        <v>204</v>
      </c>
      <c r="D7" s="93">
        <v>763</v>
      </c>
    </row>
    <row r="8" spans="1:4" x14ac:dyDescent="0.25">
      <c r="A8" s="92" t="s">
        <v>635</v>
      </c>
      <c r="B8" s="93">
        <v>251</v>
      </c>
      <c r="C8" s="93">
        <v>6</v>
      </c>
      <c r="D8" s="93">
        <v>257</v>
      </c>
    </row>
    <row r="9" spans="1:4" x14ac:dyDescent="0.25">
      <c r="A9" s="92" t="s">
        <v>553</v>
      </c>
      <c r="B9" s="93">
        <v>3</v>
      </c>
      <c r="C9" s="93">
        <v>24</v>
      </c>
      <c r="D9" s="93">
        <v>27</v>
      </c>
    </row>
    <row r="10" spans="1:4" x14ac:dyDescent="0.25">
      <c r="A10" s="92" t="s">
        <v>511</v>
      </c>
      <c r="B10" s="93">
        <v>86</v>
      </c>
      <c r="C10" s="93">
        <v>16</v>
      </c>
      <c r="D10" s="93">
        <v>102</v>
      </c>
    </row>
    <row r="11" spans="1:4" x14ac:dyDescent="0.25">
      <c r="A11" s="92" t="s">
        <v>259</v>
      </c>
      <c r="B11" s="93">
        <v>989</v>
      </c>
      <c r="C11" s="93">
        <v>213</v>
      </c>
      <c r="D11" s="93">
        <v>1202</v>
      </c>
    </row>
    <row r="12" spans="1:4" x14ac:dyDescent="0.25">
      <c r="A12" s="92" t="s">
        <v>673</v>
      </c>
      <c r="B12" s="93">
        <v>1963</v>
      </c>
      <c r="C12" s="93">
        <v>543</v>
      </c>
      <c r="D12" s="93">
        <v>2506</v>
      </c>
    </row>
  </sheetData>
  <sheetProtection algorithmName="SHA-512" hashValue="ECbtmriLPkHkFeFOPma0fCPc5SASATpcAtKAL8ofRfISrq204PDF4oD7CbVDj+NlA9TkawQvG9xHeWN678mpRg==" saltValue="s4PRTKgsE/o1K6kN70KraQ==" spinCount="100000" sheet="1" objects="1" scenarios="1"/>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2"/>
  <sheetViews>
    <sheetView showGridLines="0" tabSelected="1" topLeftCell="A10" zoomScale="90" zoomScaleNormal="90" workbookViewId="0">
      <selection activeCell="F28" sqref="F28"/>
    </sheetView>
  </sheetViews>
  <sheetFormatPr baseColWidth="10" defaultColWidth="11.42578125" defaultRowHeight="15" x14ac:dyDescent="0.25"/>
  <cols>
    <col min="1" max="1" width="4.42578125" style="59" customWidth="1"/>
    <col min="2" max="2" width="30.28515625" style="59" customWidth="1"/>
    <col min="3" max="3" width="31.42578125" style="59" customWidth="1"/>
    <col min="4" max="4" width="33.42578125" style="59" customWidth="1"/>
    <col min="5" max="16384" width="11.42578125" style="59"/>
  </cols>
  <sheetData>
    <row r="1" spans="2:4" ht="23.25" customHeight="1" x14ac:dyDescent="0.25"/>
    <row r="2" spans="2:4" s="60" customFormat="1" ht="36" customHeight="1" x14ac:dyDescent="0.25">
      <c r="B2" s="64" t="s">
        <v>367</v>
      </c>
      <c r="C2" s="65" t="s">
        <v>368</v>
      </c>
      <c r="D2" s="65" t="s">
        <v>369</v>
      </c>
    </row>
    <row r="3" spans="2:4" x14ac:dyDescent="0.25">
      <c r="B3" s="61"/>
      <c r="C3" s="62"/>
      <c r="D3" s="62"/>
    </row>
    <row r="4" spans="2:4" x14ac:dyDescent="0.25">
      <c r="B4" s="62"/>
      <c r="C4" s="62"/>
      <c r="D4" s="62"/>
    </row>
    <row r="5" spans="2:4" x14ac:dyDescent="0.25">
      <c r="B5" s="62"/>
      <c r="C5" s="62"/>
      <c r="D5" s="62"/>
    </row>
    <row r="6" spans="2:4" x14ac:dyDescent="0.25">
      <c r="B6" s="62"/>
      <c r="C6" s="62"/>
      <c r="D6" s="62"/>
    </row>
    <row r="7" spans="2:4" x14ac:dyDescent="0.25">
      <c r="B7" s="62"/>
      <c r="C7" s="62"/>
      <c r="D7" s="62"/>
    </row>
    <row r="8" spans="2:4" x14ac:dyDescent="0.25">
      <c r="B8" s="62"/>
      <c r="C8" s="62"/>
      <c r="D8" s="62"/>
    </row>
    <row r="9" spans="2:4" x14ac:dyDescent="0.25">
      <c r="B9" s="62"/>
      <c r="C9" s="62"/>
      <c r="D9" s="62"/>
    </row>
    <row r="10" spans="2:4" x14ac:dyDescent="0.25">
      <c r="B10" s="62"/>
      <c r="C10" s="62"/>
      <c r="D10" s="62"/>
    </row>
    <row r="11" spans="2:4" x14ac:dyDescent="0.25">
      <c r="B11" s="62"/>
      <c r="C11" s="62"/>
      <c r="D11" s="62"/>
    </row>
    <row r="12" spans="2:4" x14ac:dyDescent="0.25">
      <c r="B12" s="62"/>
      <c r="C12" s="62"/>
      <c r="D12" s="62"/>
    </row>
    <row r="13" spans="2:4" x14ac:dyDescent="0.25">
      <c r="B13" s="62"/>
      <c r="C13" s="62"/>
      <c r="D13" s="62"/>
    </row>
    <row r="14" spans="2:4" x14ac:dyDescent="0.25">
      <c r="B14" s="62"/>
      <c r="C14" s="62"/>
      <c r="D14" s="62"/>
    </row>
    <row r="15" spans="2:4" x14ac:dyDescent="0.25">
      <c r="B15" s="62"/>
      <c r="C15" s="62"/>
      <c r="D15" s="62"/>
    </row>
    <row r="16" spans="2:4" x14ac:dyDescent="0.25">
      <c r="B16" s="62"/>
      <c r="C16" s="62"/>
      <c r="D16" s="62"/>
    </row>
    <row r="17" spans="2:4" x14ac:dyDescent="0.25">
      <c r="B17" s="62"/>
      <c r="C17" s="62"/>
      <c r="D17" s="62"/>
    </row>
    <row r="18" spans="2:4" x14ac:dyDescent="0.25">
      <c r="B18" s="62"/>
      <c r="C18" s="62"/>
      <c r="D18" s="62"/>
    </row>
    <row r="19" spans="2:4" x14ac:dyDescent="0.25">
      <c r="B19" s="62"/>
      <c r="C19" s="62"/>
      <c r="D19" s="62"/>
    </row>
    <row r="20" spans="2:4" x14ac:dyDescent="0.25">
      <c r="B20" s="62"/>
      <c r="C20" s="62"/>
      <c r="D20" s="62"/>
    </row>
    <row r="21" spans="2:4" x14ac:dyDescent="0.25">
      <c r="B21" s="62"/>
      <c r="C21" s="62"/>
      <c r="D21" s="62"/>
    </row>
    <row r="22" spans="2:4" x14ac:dyDescent="0.25">
      <c r="B22" s="62"/>
      <c r="C22" s="62"/>
      <c r="D22" s="62"/>
    </row>
    <row r="23" spans="2:4" x14ac:dyDescent="0.25">
      <c r="B23" s="62"/>
      <c r="C23" s="62"/>
      <c r="D23" s="62"/>
    </row>
    <row r="24" spans="2:4" x14ac:dyDescent="0.25">
      <c r="B24" s="62"/>
      <c r="C24" s="62"/>
      <c r="D24" s="62"/>
    </row>
    <row r="25" spans="2:4" x14ac:dyDescent="0.25">
      <c r="B25" s="62"/>
      <c r="C25" s="62"/>
      <c r="D25" s="62"/>
    </row>
    <row r="26" spans="2:4" x14ac:dyDescent="0.25">
      <c r="B26" s="62"/>
      <c r="C26" s="62"/>
      <c r="D26" s="62"/>
    </row>
    <row r="27" spans="2:4" x14ac:dyDescent="0.25">
      <c r="B27" s="62"/>
      <c r="C27" s="62"/>
      <c r="D27" s="62"/>
    </row>
    <row r="28" spans="2:4" x14ac:dyDescent="0.25">
      <c r="B28" s="62"/>
      <c r="C28" s="62"/>
      <c r="D28" s="62"/>
    </row>
    <row r="29" spans="2:4" x14ac:dyDescent="0.25">
      <c r="B29" s="62"/>
      <c r="C29" s="62"/>
      <c r="D29" s="62"/>
    </row>
    <row r="30" spans="2:4" x14ac:dyDescent="0.25">
      <c r="B30" s="62"/>
      <c r="C30" s="62"/>
      <c r="D30" s="62"/>
    </row>
    <row r="31" spans="2:4" x14ac:dyDescent="0.25">
      <c r="B31" s="62"/>
      <c r="C31" s="62"/>
      <c r="D31" s="62"/>
    </row>
    <row r="32" spans="2:4" x14ac:dyDescent="0.25">
      <c r="B32" s="63"/>
      <c r="C32" s="63"/>
      <c r="D32" s="63"/>
    </row>
  </sheetData>
  <sheetProtection algorithmName="SHA-512" hashValue="Hq/k6n44iYAO5cHdLOdrKAyH2ml4v1A5F0zTqwlvsquacOBoPd6jMnn4F6Fm7t4om9nB4Ma8VGrfeCWWwlGfPw==" saltValue="N4eqS8iPfDtkKZa2/gRFM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MATRIZ</vt:lpstr>
      <vt:lpstr>REGISTRO_INDIVIDUAL</vt:lpstr>
      <vt:lpstr>DATOS_CAPACITACIONES</vt:lpstr>
      <vt:lpstr>DATOS_PERSONAL</vt:lpstr>
      <vt:lpstr>INDICADORES</vt:lpstr>
      <vt:lpstr>GRÁFICOS</vt:lpstr>
      <vt:lpstr>PROCEDIMIENTO</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PALMERAS CARARABO</dc:creator>
  <cp:lastModifiedBy>Jefferson Zapata Moreno</cp:lastModifiedBy>
  <dcterms:created xsi:type="dcterms:W3CDTF">2021-07-26T15:30:11Z</dcterms:created>
  <dcterms:modified xsi:type="dcterms:W3CDTF">2023-05-23T15:59:04Z</dcterms:modified>
</cp:coreProperties>
</file>