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rist\Desktop\U\Cristian tesis\Archivos Excel\"/>
    </mc:Choice>
  </mc:AlternateContent>
  <bookViews>
    <workbookView xWindow="0" yWindow="0" windowWidth="20490" windowHeight="7620" tabRatio="500" activeTab="3"/>
  </bookViews>
  <sheets>
    <sheet name="Gantt 1" sheetId="1" r:id="rId1"/>
    <sheet name="Pert 1" sheetId="3" r:id="rId2"/>
    <sheet name="Gantt 2" sheetId="2" r:id="rId3"/>
    <sheet name="Pert 2" sheetId="4" r:id="rId4"/>
  </sheets>
  <calcPr calcId="162913" iterate="1" iterateDelta="9.9999999999999995E-8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F5" i="4" l="1"/>
  <c r="I4" i="3" l="1"/>
  <c r="I8" i="3"/>
  <c r="AG4" i="4" l="1"/>
  <c r="AC4" i="4"/>
  <c r="Y4" i="4"/>
  <c r="Q16" i="4"/>
  <c r="Q12" i="4"/>
  <c r="M14" i="4"/>
  <c r="I14" i="4"/>
  <c r="Y17" i="4" l="1"/>
  <c r="Y11" i="4"/>
  <c r="AG3" i="4"/>
  <c r="Q17" i="4"/>
  <c r="AC5" i="4"/>
  <c r="Y7" i="4"/>
  <c r="Y19" i="4"/>
  <c r="U16" i="4"/>
  <c r="U17" i="4" s="1"/>
  <c r="Y29" i="4"/>
  <c r="Q13" i="4"/>
  <c r="M13" i="4"/>
  <c r="I13" i="4"/>
  <c r="Y5" i="4"/>
  <c r="I10" i="4"/>
  <c r="I11" i="4" s="1"/>
  <c r="J11" i="4" s="1"/>
  <c r="J9" i="4" s="1"/>
  <c r="Q11" i="4" l="1"/>
  <c r="AG5" i="4"/>
  <c r="Q15" i="4"/>
  <c r="Y13" i="4"/>
  <c r="Y21" i="4"/>
  <c r="Y3" i="4"/>
  <c r="Y9" i="4"/>
  <c r="Y15" i="4"/>
  <c r="J10" i="4"/>
  <c r="Y25" i="4"/>
  <c r="Y23" i="4"/>
  <c r="M15" i="4"/>
  <c r="I15" i="4"/>
  <c r="J15" i="4" s="1"/>
  <c r="L15" i="4" s="1"/>
  <c r="U15" i="4"/>
  <c r="I9" i="4"/>
  <c r="H9" i="4" s="1"/>
  <c r="H10" i="4" s="1"/>
  <c r="Y27" i="4"/>
  <c r="AC3" i="4"/>
  <c r="AK14" i="3"/>
  <c r="AK15" i="3" s="1"/>
  <c r="AK10" i="3"/>
  <c r="AK9" i="3" s="1"/>
  <c r="AK6" i="3"/>
  <c r="AK7" i="3"/>
  <c r="AK5" i="3"/>
  <c r="AG10" i="3"/>
  <c r="AG11" i="3" s="1"/>
  <c r="AC10" i="3"/>
  <c r="AC11" i="3" s="1"/>
  <c r="Y10" i="3"/>
  <c r="Y11" i="3" s="1"/>
  <c r="U10" i="3"/>
  <c r="U11" i="3" s="1"/>
  <c r="U6" i="3"/>
  <c r="U5" i="3" s="1"/>
  <c r="Q8" i="3"/>
  <c r="Q9" i="3" s="1"/>
  <c r="M8" i="3"/>
  <c r="M9" i="3" s="1"/>
  <c r="I20" i="3"/>
  <c r="I19" i="3" s="1"/>
  <c r="I16" i="3"/>
  <c r="I15" i="3" s="1"/>
  <c r="I12" i="3"/>
  <c r="I13" i="3" s="1"/>
  <c r="J13" i="3" s="1"/>
  <c r="J11" i="3" s="1"/>
  <c r="I9" i="3"/>
  <c r="J9" i="3" s="1"/>
  <c r="L9" i="3" s="1"/>
  <c r="I3" i="3"/>
  <c r="N15" i="4" l="1"/>
  <c r="I5" i="3"/>
  <c r="J5" i="3" s="1"/>
  <c r="J3" i="3" s="1"/>
  <c r="AK13" i="3"/>
  <c r="AK11" i="3"/>
  <c r="AG9" i="3"/>
  <c r="AC9" i="3"/>
  <c r="Y9" i="3"/>
  <c r="N9" i="3"/>
  <c r="P9" i="3" s="1"/>
  <c r="R9" i="3" s="1"/>
  <c r="U9" i="3"/>
  <c r="U7" i="3"/>
  <c r="Q7" i="3"/>
  <c r="M7" i="3"/>
  <c r="J12" i="3"/>
  <c r="I21" i="3"/>
  <c r="J21" i="3" s="1"/>
  <c r="I17" i="3"/>
  <c r="J17" i="3" s="1"/>
  <c r="I11" i="3"/>
  <c r="H11" i="3" s="1"/>
  <c r="H12" i="3" s="1"/>
  <c r="I7" i="3"/>
  <c r="P17" i="4" l="1"/>
  <c r="R17" i="4" s="1"/>
  <c r="P13" i="4"/>
  <c r="R13" i="4" s="1"/>
  <c r="T11" i="3"/>
  <c r="V11" i="3" s="1"/>
  <c r="X11" i="3" s="1"/>
  <c r="Z11" i="3" s="1"/>
  <c r="AB11" i="3" s="1"/>
  <c r="AD11" i="3" s="1"/>
  <c r="AF11" i="3" s="1"/>
  <c r="AH11" i="3" s="1"/>
  <c r="T7" i="3"/>
  <c r="V7" i="3" s="1"/>
  <c r="J15" i="3"/>
  <c r="H15" i="3" s="1"/>
  <c r="H16" i="3" s="1"/>
  <c r="J19" i="3"/>
  <c r="H19" i="3" s="1"/>
  <c r="H20" i="3" s="1"/>
  <c r="J4" i="3"/>
  <c r="H3" i="3"/>
  <c r="H4" i="3" s="1"/>
  <c r="R15" i="4" l="1"/>
  <c r="T17" i="4"/>
  <c r="R11" i="4"/>
  <c r="R16" i="4"/>
  <c r="P15" i="4"/>
  <c r="P16" i="4" s="1"/>
  <c r="V5" i="3"/>
  <c r="T5" i="3" s="1"/>
  <c r="T6" i="3" s="1"/>
  <c r="J20" i="3"/>
  <c r="J16" i="3"/>
  <c r="AJ15" i="3"/>
  <c r="AL15" i="3" s="1"/>
  <c r="AL13" i="3" s="1"/>
  <c r="AJ7" i="3"/>
  <c r="AL7" i="3" s="1"/>
  <c r="AL5" i="3" s="1"/>
  <c r="AJ11" i="3"/>
  <c r="AL11" i="3" s="1"/>
  <c r="AL9" i="3" s="1"/>
  <c r="AJ9" i="3" l="1"/>
  <c r="AJ10" i="3" s="1"/>
  <c r="AL14" i="3"/>
  <c r="AJ13" i="3"/>
  <c r="AJ14" i="3" s="1"/>
  <c r="V6" i="3"/>
  <c r="E20" i="3" l="1"/>
  <c r="AJ5" i="3"/>
  <c r="AL6" i="3"/>
  <c r="AL10" i="3"/>
  <c r="AJ6" i="3" l="1"/>
  <c r="AH9" i="3"/>
  <c r="AH10" i="3" l="1"/>
  <c r="AF9" i="3"/>
  <c r="AF10" i="3" l="1"/>
  <c r="AD9" i="3"/>
  <c r="AB9" i="3" l="1"/>
  <c r="AD10" i="3"/>
  <c r="Z9" i="3" l="1"/>
  <c r="AB10" i="3"/>
  <c r="Z10" i="3" l="1"/>
  <c r="X9" i="3"/>
  <c r="X10" i="3" l="1"/>
  <c r="V9" i="3"/>
  <c r="P11" i="4" l="1"/>
  <c r="N13" i="4" s="1"/>
  <c r="R12" i="4"/>
  <c r="V10" i="3"/>
  <c r="T9" i="3"/>
  <c r="P12" i="4" l="1"/>
  <c r="T10" i="3"/>
  <c r="R7" i="3"/>
  <c r="N14" i="4" l="1"/>
  <c r="L13" i="4"/>
  <c r="R8" i="3"/>
  <c r="P7" i="3"/>
  <c r="L14" i="4" l="1"/>
  <c r="J13" i="4"/>
  <c r="N7" i="3"/>
  <c r="P8" i="3"/>
  <c r="J14" i="4" l="1"/>
  <c r="H13" i="4"/>
  <c r="H14" i="4" s="1"/>
  <c r="L7" i="3"/>
  <c r="N8" i="3"/>
  <c r="L8" i="3" l="1"/>
  <c r="J7" i="3"/>
  <c r="J8" i="3" l="1"/>
  <c r="H7" i="3"/>
  <c r="H8" i="3" s="1"/>
  <c r="F16" i="1" l="1"/>
  <c r="F18" i="2"/>
  <c r="H18" i="2" s="1"/>
  <c r="G12" i="2"/>
  <c r="G13" i="2" s="1"/>
  <c r="F11" i="2"/>
  <c r="H11" i="2" s="1"/>
  <c r="F10" i="2"/>
  <c r="H10" i="2" s="1"/>
  <c r="F9" i="2"/>
  <c r="H9" i="2" s="1"/>
  <c r="F7" i="2"/>
  <c r="H7" i="2" s="1"/>
  <c r="F6" i="2"/>
  <c r="F8" i="2" s="1"/>
  <c r="H8" i="2" s="1"/>
  <c r="H5" i="2"/>
  <c r="H4" i="2"/>
  <c r="F12" i="2" l="1"/>
  <c r="G14" i="2"/>
  <c r="H6" i="2"/>
  <c r="H12" i="2" l="1"/>
  <c r="F13" i="2"/>
  <c r="G15" i="2"/>
  <c r="G16" i="2" l="1"/>
  <c r="F14" i="2"/>
  <c r="H13" i="2"/>
  <c r="F15" i="2" l="1"/>
  <c r="H14" i="2"/>
  <c r="G17" i="2"/>
  <c r="F16" i="2" l="1"/>
  <c r="H15" i="2"/>
  <c r="F17" i="2" l="1"/>
  <c r="H17" i="2" s="1"/>
  <c r="H16" i="2"/>
  <c r="F17" i="1" l="1"/>
  <c r="F14" i="1"/>
  <c r="F13" i="1"/>
  <c r="F12" i="1"/>
  <c r="F15" i="1"/>
  <c r="F11" i="1"/>
  <c r="F10" i="1"/>
  <c r="F9" i="1"/>
  <c r="F18" i="1" l="1"/>
  <c r="H18" i="1" s="1"/>
  <c r="H17" i="1"/>
  <c r="H16" i="1"/>
  <c r="H4" i="1"/>
  <c r="H5" i="1" l="1"/>
  <c r="H6" i="1"/>
  <c r="H7" i="1"/>
  <c r="H8" i="1"/>
  <c r="H9" i="1"/>
  <c r="H10" i="1"/>
  <c r="H11" i="1"/>
  <c r="H12" i="1"/>
  <c r="H13" i="1"/>
  <c r="H14" i="1"/>
  <c r="H15" i="1"/>
  <c r="V17" i="4"/>
  <c r="X29" i="4"/>
  <c r="Z29" i="4"/>
  <c r="Z27" i="4" s="1"/>
  <c r="X5" i="4"/>
  <c r="Z5" i="4"/>
  <c r="AB5" i="4"/>
  <c r="AD5" i="4"/>
  <c r="AH5" i="4"/>
  <c r="AH3" i="4"/>
  <c r="E19" i="4" s="1"/>
  <c r="X9" i="4"/>
  <c r="Z9" i="4"/>
  <c r="X13" i="4"/>
  <c r="Z13" i="4"/>
  <c r="X17" i="4"/>
  <c r="Z17" i="4"/>
  <c r="Z15" i="4"/>
  <c r="X15" i="4"/>
  <c r="X16" i="4" s="1"/>
  <c r="X21" i="4"/>
  <c r="Z21" i="4"/>
  <c r="Z19" i="4"/>
  <c r="Z20" i="4" s="1"/>
  <c r="X19" i="4"/>
  <c r="X20" i="4" s="1"/>
  <c r="X25" i="4"/>
  <c r="Z25" i="4"/>
  <c r="Z23" i="4"/>
  <c r="Z24" i="4" s="1"/>
  <c r="X23" i="4"/>
  <c r="X24" i="4" s="1"/>
  <c r="Z16" i="4"/>
  <c r="AH4" i="4" l="1"/>
  <c r="AF3" i="4"/>
  <c r="X27" i="4"/>
  <c r="X28" i="4" s="1"/>
  <c r="Z28" i="4"/>
  <c r="Z11" i="4" l="1"/>
  <c r="Z7" i="4"/>
  <c r="AD3" i="4"/>
  <c r="AF4" i="4"/>
  <c r="AD4" i="4" l="1"/>
  <c r="AB3" i="4"/>
  <c r="X7" i="4"/>
  <c r="X8" i="4" s="1"/>
  <c r="Z8" i="4"/>
  <c r="Z12" i="4"/>
  <c r="X11" i="4"/>
  <c r="X12" i="4" s="1"/>
  <c r="AB4" i="4" l="1"/>
  <c r="Z3" i="4"/>
  <c r="X3" i="4" l="1"/>
  <c r="Z4" i="4"/>
  <c r="X4" i="4" l="1"/>
  <c r="V15" i="4"/>
  <c r="V16" i="4" l="1"/>
  <c r="T15" i="4"/>
  <c r="T16" i="4" s="1"/>
</calcChain>
</file>

<file path=xl/sharedStrings.xml><?xml version="1.0" encoding="utf-8"?>
<sst xmlns="http://schemas.openxmlformats.org/spreadsheetml/2006/main" count="216" uniqueCount="66">
  <si>
    <t>Fecha de inicio</t>
  </si>
  <si>
    <t>Fecha final</t>
  </si>
  <si>
    <t>Duración (dias)</t>
  </si>
  <si>
    <t>Unidad</t>
  </si>
  <si>
    <t>Actividad</t>
  </si>
  <si>
    <t>1.1</t>
  </si>
  <si>
    <t>2.1</t>
  </si>
  <si>
    <t>2.2</t>
  </si>
  <si>
    <t>2.3</t>
  </si>
  <si>
    <t>2.4</t>
  </si>
  <si>
    <t>3.1</t>
  </si>
  <si>
    <t>3.2</t>
  </si>
  <si>
    <t>3.3</t>
  </si>
  <si>
    <t>3.4</t>
  </si>
  <si>
    <t>3.5</t>
  </si>
  <si>
    <t>3.6</t>
  </si>
  <si>
    <t>4.1</t>
  </si>
  <si>
    <t>5.1</t>
  </si>
  <si>
    <t>5.2</t>
  </si>
  <si>
    <t>6.1</t>
  </si>
  <si>
    <t>OBRA: MEJORAMIENTO DE LA RED HIDRAULICA DE DISTRIBUCIÓN Y DESAGÜE</t>
  </si>
  <si>
    <t>1.</t>
  </si>
  <si>
    <t>2.</t>
  </si>
  <si>
    <t>3.</t>
  </si>
  <si>
    <t>4.</t>
  </si>
  <si>
    <t>5.</t>
  </si>
  <si>
    <t>6.</t>
  </si>
  <si>
    <t>Actividades preliminares</t>
  </si>
  <si>
    <t>Demoliciones</t>
  </si>
  <si>
    <t>Acondicionamiento del terreno</t>
  </si>
  <si>
    <t>Instalaciones</t>
  </si>
  <si>
    <t>Urbanizacion interior del terreno</t>
  </si>
  <si>
    <t>Firmes y pisos urbanos</t>
  </si>
  <si>
    <t>Cortes</t>
  </si>
  <si>
    <t>Fresado del asfalto</t>
  </si>
  <si>
    <t>Demolición de piso exterior de concreto</t>
  </si>
  <si>
    <t>Transporte mobiliario urbano</t>
  </si>
  <si>
    <t>Descapote y limpieza del terreno con arbustos</t>
  </si>
  <si>
    <t>Excavación de zanjas</t>
  </si>
  <si>
    <t>Perfilado y refino de excavacion, con medio manuales</t>
  </si>
  <si>
    <t>Transporte dentro de la obra</t>
  </si>
  <si>
    <t>Relleno de zanjas</t>
  </si>
  <si>
    <t>Extendido, perfilado y refino de tierras</t>
  </si>
  <si>
    <t>Tuberia de PVC</t>
  </si>
  <si>
    <t>Pavimento de mezcla bituminosa continuo en caliente</t>
  </si>
  <si>
    <t>Tepe</t>
  </si>
  <si>
    <t>Piso continuo de concreto impreso</t>
  </si>
  <si>
    <t>2.5</t>
  </si>
  <si>
    <t>2.6</t>
  </si>
  <si>
    <t>3.7</t>
  </si>
  <si>
    <t>Valvula de corte 3"</t>
  </si>
  <si>
    <t>Valvula de corte 4"</t>
  </si>
  <si>
    <t>Valvula de retención 3"</t>
  </si>
  <si>
    <t>Valvula de retención 4"</t>
  </si>
  <si>
    <t>Caja de inspección</t>
  </si>
  <si>
    <t>Hidrante</t>
  </si>
  <si>
    <t>OBRA: REDES HIDRAULICAS PARA EL TANQUE DE SUCCIÓN Y TANQUE DE REGULACIÓN</t>
  </si>
  <si>
    <t>ID</t>
  </si>
  <si>
    <t>ACTIVIDADES</t>
  </si>
  <si>
    <t>DURACIÓN</t>
  </si>
  <si>
    <t>PRECEDENCIA</t>
  </si>
  <si>
    <t>-</t>
  </si>
  <si>
    <t>RUTA CRÍTICA</t>
  </si>
  <si>
    <t>Proteccion de arboles</t>
  </si>
  <si>
    <t>DURACIÓN (DIAS)</t>
  </si>
  <si>
    <t>2.6, 3.6, 3.7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</si>
</sst>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5">
    <cellStyle name="Hipervínculo" xfId="1" builtinId="8" hidden="1"/>
    <cellStyle name="Hipervínculo visitado" xfId="2" builtinId="9" hidden="1"/>
    <cellStyle name="Hipervínculo visitado" xfId="3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colors>
    <mruColors>
      <color rgb="FFFFCCFF"/>
      <color rgb="FFFF99CC"/>
      <color rgb="FF3366FF"/>
      <color rgb="FF008000"/>
      <color rgb="FF5ABD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 Diagrama de Gantt</a:t>
            </a:r>
          </a:p>
        </c:rich>
      </c:tx>
      <c:layout>
        <c:manualLayout>
          <c:xMode val="edge"/>
          <c:yMode val="edge"/>
          <c:x val="0.40278587873273447"/>
          <c:y val="1.3352365219278678E-2"/>
        </c:manualLayout>
      </c:layout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'Gantt 1'!$F$3</c:f>
              <c:strCache>
                <c:ptCount val="1"/>
                <c:pt idx="0">
                  <c:v>Fecha de inicio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'Gantt 1'!$D$4:$D$18</c:f>
              <c:strCache>
                <c:ptCount val="15"/>
                <c:pt idx="0">
                  <c:v>1.1</c:v>
                </c:pt>
                <c:pt idx="1">
                  <c:v>2.1</c:v>
                </c:pt>
                <c:pt idx="2">
                  <c:v>2.2</c:v>
                </c:pt>
                <c:pt idx="3">
                  <c:v>2.3</c:v>
                </c:pt>
                <c:pt idx="4">
                  <c:v>2.4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  <c:pt idx="8">
                  <c:v>3.4</c:v>
                </c:pt>
                <c:pt idx="9">
                  <c:v>3.5</c:v>
                </c:pt>
                <c:pt idx="10">
                  <c:v>3.6</c:v>
                </c:pt>
                <c:pt idx="11">
                  <c:v>4.1</c:v>
                </c:pt>
                <c:pt idx="12">
                  <c:v>5.1</c:v>
                </c:pt>
                <c:pt idx="13">
                  <c:v>5.2</c:v>
                </c:pt>
                <c:pt idx="14">
                  <c:v>6.1</c:v>
                </c:pt>
              </c:strCache>
            </c:strRef>
          </c:cat>
          <c:val>
            <c:numRef>
              <c:f>'Gantt 1'!$F$4:$F$18</c:f>
              <c:numCache>
                <c:formatCode>m/d/yyyy</c:formatCode>
                <c:ptCount val="15"/>
                <c:pt idx="0">
                  <c:v>43466</c:v>
                </c:pt>
                <c:pt idx="1">
                  <c:v>43467</c:v>
                </c:pt>
                <c:pt idx="2">
                  <c:v>43467</c:v>
                </c:pt>
                <c:pt idx="3">
                  <c:v>43467</c:v>
                </c:pt>
                <c:pt idx="4">
                  <c:v>43467</c:v>
                </c:pt>
                <c:pt idx="5">
                  <c:v>43469</c:v>
                </c:pt>
                <c:pt idx="6">
                  <c:v>43472</c:v>
                </c:pt>
                <c:pt idx="7">
                  <c:v>43482</c:v>
                </c:pt>
                <c:pt idx="8">
                  <c:v>43472</c:v>
                </c:pt>
                <c:pt idx="9">
                  <c:v>43489</c:v>
                </c:pt>
                <c:pt idx="10">
                  <c:v>43493</c:v>
                </c:pt>
                <c:pt idx="11">
                  <c:v>43485</c:v>
                </c:pt>
                <c:pt idx="12">
                  <c:v>43495</c:v>
                </c:pt>
                <c:pt idx="13">
                  <c:v>43495</c:v>
                </c:pt>
                <c:pt idx="14">
                  <c:v>43495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98-48C6-B483-0B6B2AA336B0}"/>
            </c:ext>
          </c:extLst>
        </c:ser>
        <c:ser>
          <c:idx val="1"/>
          <c:order val="1"/>
          <c:tx>
            <c:strRef>
              <c:f>'Gantt 1'!$H$3</c:f>
              <c:strCache>
                <c:ptCount val="1"/>
                <c:pt idx="0">
                  <c:v>Duración (dias)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6C98-48C6-B483-0B6B2AA336B0}"/>
              </c:ext>
            </c:extLst>
          </c:dPt>
          <c:dPt>
            <c:idx val="1"/>
            <c:invertIfNegative val="0"/>
            <c:bubble3D val="0"/>
            <c:spPr>
              <a:solidFill>
                <a:srgbClr val="008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6C98-48C6-B483-0B6B2AA336B0}"/>
              </c:ext>
            </c:extLst>
          </c:dPt>
          <c:dPt>
            <c:idx val="2"/>
            <c:invertIfNegative val="0"/>
            <c:bubble3D val="0"/>
            <c:spPr>
              <a:solidFill>
                <a:srgbClr val="008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6C98-48C6-B483-0B6B2AA336B0}"/>
              </c:ext>
            </c:extLst>
          </c:dPt>
          <c:dPt>
            <c:idx val="3"/>
            <c:invertIfNegative val="0"/>
            <c:bubble3D val="0"/>
            <c:spPr>
              <a:solidFill>
                <a:srgbClr val="008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6C98-48C6-B483-0B6B2AA336B0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6C98-48C6-B483-0B6B2AA336B0}"/>
              </c:ext>
            </c:extLst>
          </c:dPt>
          <c:dPt>
            <c:idx val="5"/>
            <c:invertIfNegative val="0"/>
            <c:bubble3D val="0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C-6C98-48C6-B483-0B6B2AA336B0}"/>
              </c:ext>
            </c:extLst>
          </c:dPt>
          <c:dPt>
            <c:idx val="6"/>
            <c:invertIfNegative val="0"/>
            <c:bubble3D val="0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E-6C98-48C6-B483-0B6B2AA336B0}"/>
              </c:ext>
            </c:extLst>
          </c:dPt>
          <c:dPt>
            <c:idx val="7"/>
            <c:invertIfNegative val="0"/>
            <c:bubble3D val="0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0-6C98-48C6-B483-0B6B2AA336B0}"/>
              </c:ext>
            </c:extLst>
          </c:dPt>
          <c:dPt>
            <c:idx val="8"/>
            <c:invertIfNegative val="0"/>
            <c:bubble3D val="0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6C98-48C6-B483-0B6B2AA336B0}"/>
              </c:ext>
            </c:extLst>
          </c:dPt>
          <c:dPt>
            <c:idx val="9"/>
            <c:invertIfNegative val="0"/>
            <c:bubble3D val="0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4-6C98-48C6-B483-0B6B2AA336B0}"/>
              </c:ext>
            </c:extLst>
          </c:dPt>
          <c:dPt>
            <c:idx val="10"/>
            <c:invertIfNegative val="0"/>
            <c:bubble3D val="0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6-6C98-48C6-B483-0B6B2AA336B0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8-6C98-48C6-B483-0B6B2AA336B0}"/>
              </c:ext>
            </c:extLst>
          </c:dPt>
          <c:dPt>
            <c:idx val="12"/>
            <c:invertIfNegative val="0"/>
            <c:bubble3D val="0"/>
            <c:spPr>
              <a:solidFill>
                <a:srgbClr val="660066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A-6C98-48C6-B483-0B6B2AA336B0}"/>
              </c:ext>
            </c:extLst>
          </c:dPt>
          <c:dPt>
            <c:idx val="13"/>
            <c:invertIfNegative val="0"/>
            <c:bubble3D val="0"/>
            <c:spPr>
              <a:solidFill>
                <a:srgbClr val="660066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C-6C98-48C6-B483-0B6B2AA336B0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E-6C98-48C6-B483-0B6B2AA336B0}"/>
              </c:ext>
            </c:extLst>
          </c:dPt>
          <c:dPt>
            <c:idx val="15"/>
            <c:invertIfNegative val="0"/>
            <c:bubble3D val="0"/>
            <c:spPr>
              <a:solidFill>
                <a:srgbClr val="660066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0-6C98-48C6-B483-0B6B2AA336B0}"/>
              </c:ext>
            </c:extLst>
          </c:dPt>
          <c:cat>
            <c:strRef>
              <c:f>'Gantt 1'!$D$4:$D$18</c:f>
              <c:strCache>
                <c:ptCount val="15"/>
                <c:pt idx="0">
                  <c:v>1.1</c:v>
                </c:pt>
                <c:pt idx="1">
                  <c:v>2.1</c:v>
                </c:pt>
                <c:pt idx="2">
                  <c:v>2.2</c:v>
                </c:pt>
                <c:pt idx="3">
                  <c:v>2.3</c:v>
                </c:pt>
                <c:pt idx="4">
                  <c:v>2.4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  <c:pt idx="8">
                  <c:v>3.4</c:v>
                </c:pt>
                <c:pt idx="9">
                  <c:v>3.5</c:v>
                </c:pt>
                <c:pt idx="10">
                  <c:v>3.6</c:v>
                </c:pt>
                <c:pt idx="11">
                  <c:v>4.1</c:v>
                </c:pt>
                <c:pt idx="12">
                  <c:v>5.1</c:v>
                </c:pt>
                <c:pt idx="13">
                  <c:v>5.2</c:v>
                </c:pt>
                <c:pt idx="14">
                  <c:v>6.1</c:v>
                </c:pt>
              </c:strCache>
            </c:strRef>
          </c:cat>
          <c:val>
            <c:numRef>
              <c:f>'Gantt 1'!$H$4:$H$18</c:f>
              <c:numCache>
                <c:formatCode>General</c:formatCode>
                <c:ptCount val="15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2</c:v>
                </c:pt>
                <c:pt idx="5">
                  <c:v>3</c:v>
                </c:pt>
                <c:pt idx="6">
                  <c:v>10</c:v>
                </c:pt>
                <c:pt idx="7">
                  <c:v>3</c:v>
                </c:pt>
                <c:pt idx="8">
                  <c:v>13</c:v>
                </c:pt>
                <c:pt idx="9">
                  <c:v>4</c:v>
                </c:pt>
                <c:pt idx="10">
                  <c:v>2</c:v>
                </c:pt>
                <c:pt idx="11">
                  <c:v>4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6C98-48C6-B483-0B6B2AA33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68058432"/>
        <c:axId val="68058992"/>
      </c:barChart>
      <c:catAx>
        <c:axId val="6805843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68058992"/>
        <c:crosses val="autoZero"/>
        <c:auto val="1"/>
        <c:lblAlgn val="ctr"/>
        <c:lblOffset val="100"/>
        <c:noMultiLvlLbl val="0"/>
      </c:catAx>
      <c:valAx>
        <c:axId val="68058992"/>
        <c:scaling>
          <c:orientation val="minMax"/>
          <c:max val="43500"/>
          <c:min val="43465"/>
        </c:scaling>
        <c:delete val="0"/>
        <c:axPos val="t"/>
        <c:majorGridlines/>
        <c:numFmt formatCode="m/d/yyyy" sourceLinked="1"/>
        <c:majorTickMark val="out"/>
        <c:minorTickMark val="none"/>
        <c:tickLblPos val="nextTo"/>
        <c:crossAx val="68058432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 orientation="portrait" horizontalDpi="-4" vertic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 Diagrama de Gantt</a:t>
            </a:r>
          </a:p>
        </c:rich>
      </c:tx>
      <c:layout>
        <c:manualLayout>
          <c:xMode val="edge"/>
          <c:yMode val="edge"/>
          <c:x val="0.40278587873273447"/>
          <c:y val="1.3352365219278678E-2"/>
        </c:manualLayout>
      </c:layout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'Gantt 2'!$F$3</c:f>
              <c:strCache>
                <c:ptCount val="1"/>
                <c:pt idx="0">
                  <c:v>Fecha de inicio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'Gantt 2'!$D$4:$D$18</c:f>
              <c:strCache>
                <c:ptCount val="15"/>
                <c:pt idx="0">
                  <c:v>1.1</c:v>
                </c:pt>
                <c:pt idx="1">
                  <c:v>2.1</c:v>
                </c:pt>
                <c:pt idx="2">
                  <c:v>2.2</c:v>
                </c:pt>
                <c:pt idx="3">
                  <c:v>2.3</c:v>
                </c:pt>
                <c:pt idx="4">
                  <c:v>2.4</c:v>
                </c:pt>
                <c:pt idx="5">
                  <c:v>2.5</c:v>
                </c:pt>
                <c:pt idx="6">
                  <c:v>2.6</c:v>
                </c:pt>
                <c:pt idx="7">
                  <c:v>3.1</c:v>
                </c:pt>
                <c:pt idx="8">
                  <c:v>3.2</c:v>
                </c:pt>
                <c:pt idx="9">
                  <c:v>3.3</c:v>
                </c:pt>
                <c:pt idx="10">
                  <c:v>3.4</c:v>
                </c:pt>
                <c:pt idx="11">
                  <c:v>3.5</c:v>
                </c:pt>
                <c:pt idx="12">
                  <c:v>3.6</c:v>
                </c:pt>
                <c:pt idx="13">
                  <c:v>3.7</c:v>
                </c:pt>
                <c:pt idx="14">
                  <c:v>4.1</c:v>
                </c:pt>
              </c:strCache>
            </c:strRef>
          </c:cat>
          <c:val>
            <c:numRef>
              <c:f>'Gantt 2'!$F$4:$F$18</c:f>
              <c:numCache>
                <c:formatCode>m/d/yyyy</c:formatCode>
                <c:ptCount val="15"/>
                <c:pt idx="0">
                  <c:v>43466</c:v>
                </c:pt>
                <c:pt idx="1">
                  <c:v>43469</c:v>
                </c:pt>
                <c:pt idx="2">
                  <c:v>43472</c:v>
                </c:pt>
                <c:pt idx="3">
                  <c:v>43482</c:v>
                </c:pt>
                <c:pt idx="4">
                  <c:v>43472</c:v>
                </c:pt>
                <c:pt idx="5">
                  <c:v>43489</c:v>
                </c:pt>
                <c:pt idx="6">
                  <c:v>43493</c:v>
                </c:pt>
                <c:pt idx="7">
                  <c:v>43485</c:v>
                </c:pt>
                <c:pt idx="8">
                  <c:v>43485</c:v>
                </c:pt>
                <c:pt idx="9">
                  <c:v>43485</c:v>
                </c:pt>
                <c:pt idx="10">
                  <c:v>43485</c:v>
                </c:pt>
                <c:pt idx="11">
                  <c:v>43485</c:v>
                </c:pt>
                <c:pt idx="12">
                  <c:v>43485</c:v>
                </c:pt>
                <c:pt idx="13">
                  <c:v>43485</c:v>
                </c:pt>
                <c:pt idx="14">
                  <c:v>43495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9D-4913-B19D-13E006DE29E9}"/>
            </c:ext>
          </c:extLst>
        </c:ser>
        <c:ser>
          <c:idx val="1"/>
          <c:order val="1"/>
          <c:tx>
            <c:strRef>
              <c:f>'Gantt 2'!$H$3</c:f>
              <c:strCache>
                <c:ptCount val="1"/>
                <c:pt idx="0">
                  <c:v>Duración (dias)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F39D-4913-B19D-13E006DE29E9}"/>
              </c:ext>
            </c:extLst>
          </c:dPt>
          <c:dPt>
            <c:idx val="1"/>
            <c:invertIfNegative val="0"/>
            <c:bubble3D val="0"/>
            <c:spPr>
              <a:solidFill>
                <a:srgbClr val="008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F39D-4913-B19D-13E006DE29E9}"/>
              </c:ext>
            </c:extLst>
          </c:dPt>
          <c:dPt>
            <c:idx val="2"/>
            <c:invertIfNegative val="0"/>
            <c:bubble3D val="0"/>
            <c:spPr>
              <a:solidFill>
                <a:srgbClr val="008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F39D-4913-B19D-13E006DE29E9}"/>
              </c:ext>
            </c:extLst>
          </c:dPt>
          <c:dPt>
            <c:idx val="3"/>
            <c:invertIfNegative val="0"/>
            <c:bubble3D val="0"/>
            <c:spPr>
              <a:solidFill>
                <a:srgbClr val="008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F39D-4913-B19D-13E006DE29E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F39D-4913-B19D-13E006DE29E9}"/>
              </c:ext>
            </c:extLst>
          </c:dPt>
          <c:dPt>
            <c:idx val="5"/>
            <c:invertIfNegative val="0"/>
            <c:bubble3D val="0"/>
            <c:spPr>
              <a:solidFill>
                <a:srgbClr val="008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C-F39D-4913-B19D-13E006DE29E9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E-F39D-4913-B19D-13E006DE29E9}"/>
              </c:ext>
            </c:extLst>
          </c:dPt>
          <c:dPt>
            <c:idx val="7"/>
            <c:invertIfNegative val="0"/>
            <c:bubble3D val="0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0-F39D-4913-B19D-13E006DE29E9}"/>
              </c:ext>
            </c:extLst>
          </c:dPt>
          <c:dPt>
            <c:idx val="8"/>
            <c:invertIfNegative val="0"/>
            <c:bubble3D val="0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F39D-4913-B19D-13E006DE29E9}"/>
              </c:ext>
            </c:extLst>
          </c:dPt>
          <c:dPt>
            <c:idx val="9"/>
            <c:invertIfNegative val="0"/>
            <c:bubble3D val="0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4-F39D-4913-B19D-13E006DE29E9}"/>
              </c:ext>
            </c:extLst>
          </c:dPt>
          <c:dPt>
            <c:idx val="10"/>
            <c:invertIfNegative val="0"/>
            <c:bubble3D val="0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6-F39D-4913-B19D-13E006DE29E9}"/>
              </c:ext>
            </c:extLst>
          </c:dPt>
          <c:dPt>
            <c:idx val="11"/>
            <c:invertIfNegative val="0"/>
            <c:bubble3D val="0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8-F39D-4913-B19D-13E006DE29E9}"/>
              </c:ext>
            </c:extLst>
          </c:dPt>
          <c:dPt>
            <c:idx val="12"/>
            <c:invertIfNegative val="0"/>
            <c:bubble3D val="0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A-F39D-4913-B19D-13E006DE29E9}"/>
              </c:ext>
            </c:extLst>
          </c:dPt>
          <c:dPt>
            <c:idx val="13"/>
            <c:invertIfNegative val="0"/>
            <c:bubble3D val="0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C-F39D-4913-B19D-13E006DE29E9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E-F39D-4913-B19D-13E006DE29E9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0-F39D-4913-B19D-13E006DE29E9}"/>
              </c:ext>
            </c:extLst>
          </c:dPt>
          <c:cat>
            <c:strRef>
              <c:f>'Gantt 2'!$D$4:$D$18</c:f>
              <c:strCache>
                <c:ptCount val="15"/>
                <c:pt idx="0">
                  <c:v>1.1</c:v>
                </c:pt>
                <c:pt idx="1">
                  <c:v>2.1</c:v>
                </c:pt>
                <c:pt idx="2">
                  <c:v>2.2</c:v>
                </c:pt>
                <c:pt idx="3">
                  <c:v>2.3</c:v>
                </c:pt>
                <c:pt idx="4">
                  <c:v>2.4</c:v>
                </c:pt>
                <c:pt idx="5">
                  <c:v>2.5</c:v>
                </c:pt>
                <c:pt idx="6">
                  <c:v>2.6</c:v>
                </c:pt>
                <c:pt idx="7">
                  <c:v>3.1</c:v>
                </c:pt>
                <c:pt idx="8">
                  <c:v>3.2</c:v>
                </c:pt>
                <c:pt idx="9">
                  <c:v>3.3</c:v>
                </c:pt>
                <c:pt idx="10">
                  <c:v>3.4</c:v>
                </c:pt>
                <c:pt idx="11">
                  <c:v>3.5</c:v>
                </c:pt>
                <c:pt idx="12">
                  <c:v>3.6</c:v>
                </c:pt>
                <c:pt idx="13">
                  <c:v>3.7</c:v>
                </c:pt>
                <c:pt idx="14">
                  <c:v>4.1</c:v>
                </c:pt>
              </c:strCache>
            </c:strRef>
          </c:cat>
          <c:val>
            <c:numRef>
              <c:f>'Gantt 2'!$H$4:$H$18</c:f>
              <c:numCache>
                <c:formatCode>General</c:formatCode>
                <c:ptCount val="15"/>
                <c:pt idx="0">
                  <c:v>2</c:v>
                </c:pt>
                <c:pt idx="1">
                  <c:v>3</c:v>
                </c:pt>
                <c:pt idx="2">
                  <c:v>10</c:v>
                </c:pt>
                <c:pt idx="3">
                  <c:v>3</c:v>
                </c:pt>
                <c:pt idx="4">
                  <c:v>13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F39D-4913-B19D-13E006DE2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68058432"/>
        <c:axId val="68058992"/>
      </c:barChart>
      <c:catAx>
        <c:axId val="6805843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68058992"/>
        <c:crosses val="autoZero"/>
        <c:auto val="1"/>
        <c:lblAlgn val="ctr"/>
        <c:lblOffset val="100"/>
        <c:noMultiLvlLbl val="0"/>
      </c:catAx>
      <c:valAx>
        <c:axId val="68058992"/>
        <c:scaling>
          <c:orientation val="minMax"/>
          <c:max val="43500"/>
          <c:min val="43465"/>
        </c:scaling>
        <c:delete val="0"/>
        <c:axPos val="t"/>
        <c:majorGridlines/>
        <c:numFmt formatCode="m/d/yyyy" sourceLinked="1"/>
        <c:majorTickMark val="out"/>
        <c:minorTickMark val="none"/>
        <c:tickLblPos val="nextTo"/>
        <c:crossAx val="68058432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 orientation="portrait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538481</xdr:colOff>
      <xdr:row>0</xdr:row>
      <xdr:rowOff>149860</xdr:rowOff>
    </xdr:from>
    <xdr:to>
      <xdr:col>19</xdr:col>
      <xdr:colOff>209551</xdr:colOff>
      <xdr:row>18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7</xdr:row>
      <xdr:rowOff>104775</xdr:rowOff>
    </xdr:from>
    <xdr:to>
      <xdr:col>10</xdr:col>
      <xdr:colOff>600075</xdr:colOff>
      <xdr:row>7</xdr:row>
      <xdr:rowOff>104775</xdr:rowOff>
    </xdr:to>
    <xdr:cxnSp macro="">
      <xdr:nvCxnSpPr>
        <xdr:cNvPr id="3" name="Conector recto de flecha 2"/>
        <xdr:cNvCxnSpPr/>
      </xdr:nvCxnSpPr>
      <xdr:spPr>
        <a:xfrm>
          <a:off x="12030075" y="1304925"/>
          <a:ext cx="5334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133350</xdr:colOff>
      <xdr:row>5</xdr:row>
      <xdr:rowOff>28575</xdr:rowOff>
    </xdr:from>
    <xdr:to>
      <xdr:col>8</xdr:col>
      <xdr:colOff>133350</xdr:colOff>
      <xdr:row>5</xdr:row>
      <xdr:rowOff>172575</xdr:rowOff>
    </xdr:to>
    <xdr:cxnSp macro="">
      <xdr:nvCxnSpPr>
        <xdr:cNvPr id="6" name="Conector recto 5"/>
        <xdr:cNvCxnSpPr/>
      </xdr:nvCxnSpPr>
      <xdr:spPr>
        <a:xfrm>
          <a:off x="11544300" y="828675"/>
          <a:ext cx="0" cy="14400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133350</xdr:colOff>
      <xdr:row>9</xdr:row>
      <xdr:rowOff>28575</xdr:rowOff>
    </xdr:from>
    <xdr:to>
      <xdr:col>8</xdr:col>
      <xdr:colOff>133350</xdr:colOff>
      <xdr:row>9</xdr:row>
      <xdr:rowOff>172575</xdr:rowOff>
    </xdr:to>
    <xdr:cxnSp macro="">
      <xdr:nvCxnSpPr>
        <xdr:cNvPr id="32" name="Conector recto 31"/>
        <xdr:cNvCxnSpPr/>
      </xdr:nvCxnSpPr>
      <xdr:spPr>
        <a:xfrm>
          <a:off x="11544300" y="1628775"/>
          <a:ext cx="0" cy="14400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133350</xdr:colOff>
      <xdr:row>13</xdr:row>
      <xdr:rowOff>28575</xdr:rowOff>
    </xdr:from>
    <xdr:to>
      <xdr:col>8</xdr:col>
      <xdr:colOff>133350</xdr:colOff>
      <xdr:row>13</xdr:row>
      <xdr:rowOff>172575</xdr:rowOff>
    </xdr:to>
    <xdr:cxnSp macro="">
      <xdr:nvCxnSpPr>
        <xdr:cNvPr id="33" name="Conector recto 32"/>
        <xdr:cNvCxnSpPr/>
      </xdr:nvCxnSpPr>
      <xdr:spPr>
        <a:xfrm>
          <a:off x="11544300" y="2428875"/>
          <a:ext cx="0" cy="14400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133350</xdr:colOff>
      <xdr:row>17</xdr:row>
      <xdr:rowOff>28575</xdr:rowOff>
    </xdr:from>
    <xdr:to>
      <xdr:col>8</xdr:col>
      <xdr:colOff>133350</xdr:colOff>
      <xdr:row>17</xdr:row>
      <xdr:rowOff>172575</xdr:rowOff>
    </xdr:to>
    <xdr:cxnSp macro="">
      <xdr:nvCxnSpPr>
        <xdr:cNvPr id="34" name="Conector recto 33"/>
        <xdr:cNvCxnSpPr/>
      </xdr:nvCxnSpPr>
      <xdr:spPr>
        <a:xfrm>
          <a:off x="11544300" y="3228975"/>
          <a:ext cx="0" cy="14400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66675</xdr:colOff>
      <xdr:row>7</xdr:row>
      <xdr:rowOff>104775</xdr:rowOff>
    </xdr:from>
    <xdr:to>
      <xdr:col>14</xdr:col>
      <xdr:colOff>600075</xdr:colOff>
      <xdr:row>7</xdr:row>
      <xdr:rowOff>104775</xdr:rowOff>
    </xdr:to>
    <xdr:cxnSp macro="">
      <xdr:nvCxnSpPr>
        <xdr:cNvPr id="35" name="Conector recto de flecha 34"/>
        <xdr:cNvCxnSpPr/>
      </xdr:nvCxnSpPr>
      <xdr:spPr>
        <a:xfrm>
          <a:off x="13515975" y="1304925"/>
          <a:ext cx="5334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333375</xdr:colOff>
      <xdr:row>5</xdr:row>
      <xdr:rowOff>104775</xdr:rowOff>
    </xdr:from>
    <xdr:to>
      <xdr:col>18</xdr:col>
      <xdr:colOff>333375</xdr:colOff>
      <xdr:row>9</xdr:row>
      <xdr:rowOff>96675</xdr:rowOff>
    </xdr:to>
    <xdr:cxnSp macro="">
      <xdr:nvCxnSpPr>
        <xdr:cNvPr id="36" name="Conector recto 35"/>
        <xdr:cNvCxnSpPr/>
      </xdr:nvCxnSpPr>
      <xdr:spPr>
        <a:xfrm>
          <a:off x="15268575" y="904875"/>
          <a:ext cx="0" cy="79200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333375</xdr:colOff>
      <xdr:row>5</xdr:row>
      <xdr:rowOff>104775</xdr:rowOff>
    </xdr:from>
    <xdr:to>
      <xdr:col>18</xdr:col>
      <xdr:colOff>621375</xdr:colOff>
      <xdr:row>5</xdr:row>
      <xdr:rowOff>104775</xdr:rowOff>
    </xdr:to>
    <xdr:cxnSp macro="">
      <xdr:nvCxnSpPr>
        <xdr:cNvPr id="37" name="Conector recto de flecha 36"/>
        <xdr:cNvCxnSpPr/>
      </xdr:nvCxnSpPr>
      <xdr:spPr>
        <a:xfrm>
          <a:off x="15268575" y="904875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333375</xdr:colOff>
      <xdr:row>9</xdr:row>
      <xdr:rowOff>104775</xdr:rowOff>
    </xdr:from>
    <xdr:to>
      <xdr:col>18</xdr:col>
      <xdr:colOff>621375</xdr:colOff>
      <xdr:row>9</xdr:row>
      <xdr:rowOff>104775</xdr:rowOff>
    </xdr:to>
    <xdr:cxnSp macro="">
      <xdr:nvCxnSpPr>
        <xdr:cNvPr id="38" name="Conector recto de flecha 37"/>
        <xdr:cNvCxnSpPr/>
      </xdr:nvCxnSpPr>
      <xdr:spPr>
        <a:xfrm>
          <a:off x="15268575" y="904875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</xdr:colOff>
      <xdr:row>7</xdr:row>
      <xdr:rowOff>95250</xdr:rowOff>
    </xdr:from>
    <xdr:to>
      <xdr:col>18</xdr:col>
      <xdr:colOff>335625</xdr:colOff>
      <xdr:row>7</xdr:row>
      <xdr:rowOff>95250</xdr:rowOff>
    </xdr:to>
    <xdr:cxnSp macro="">
      <xdr:nvCxnSpPr>
        <xdr:cNvPr id="39" name="Conector recto 38"/>
        <xdr:cNvCxnSpPr/>
      </xdr:nvCxnSpPr>
      <xdr:spPr>
        <a:xfrm>
          <a:off x="14982825" y="1295400"/>
          <a:ext cx="288000" cy="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66675</xdr:colOff>
      <xdr:row>9</xdr:row>
      <xdr:rowOff>104775</xdr:rowOff>
    </xdr:from>
    <xdr:to>
      <xdr:col>22</xdr:col>
      <xdr:colOff>600075</xdr:colOff>
      <xdr:row>9</xdr:row>
      <xdr:rowOff>104775</xdr:rowOff>
    </xdr:to>
    <xdr:cxnSp macro="">
      <xdr:nvCxnSpPr>
        <xdr:cNvPr id="40" name="Conector recto de flecha 39"/>
        <xdr:cNvCxnSpPr/>
      </xdr:nvCxnSpPr>
      <xdr:spPr>
        <a:xfrm>
          <a:off x="13515975" y="1304925"/>
          <a:ext cx="5334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66675</xdr:colOff>
      <xdr:row>9</xdr:row>
      <xdr:rowOff>104775</xdr:rowOff>
    </xdr:from>
    <xdr:to>
      <xdr:col>26</xdr:col>
      <xdr:colOff>600075</xdr:colOff>
      <xdr:row>9</xdr:row>
      <xdr:rowOff>104775</xdr:rowOff>
    </xdr:to>
    <xdr:cxnSp macro="">
      <xdr:nvCxnSpPr>
        <xdr:cNvPr id="41" name="Conector recto de flecha 40"/>
        <xdr:cNvCxnSpPr/>
      </xdr:nvCxnSpPr>
      <xdr:spPr>
        <a:xfrm>
          <a:off x="13515975" y="1304925"/>
          <a:ext cx="5334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66675</xdr:colOff>
      <xdr:row>9</xdr:row>
      <xdr:rowOff>104775</xdr:rowOff>
    </xdr:from>
    <xdr:to>
      <xdr:col>30</xdr:col>
      <xdr:colOff>600075</xdr:colOff>
      <xdr:row>9</xdr:row>
      <xdr:rowOff>104775</xdr:rowOff>
    </xdr:to>
    <xdr:cxnSp macro="">
      <xdr:nvCxnSpPr>
        <xdr:cNvPr id="42" name="Conector recto de flecha 41"/>
        <xdr:cNvCxnSpPr/>
      </xdr:nvCxnSpPr>
      <xdr:spPr>
        <a:xfrm>
          <a:off x="13515975" y="1304925"/>
          <a:ext cx="5334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333375</xdr:colOff>
      <xdr:row>5</xdr:row>
      <xdr:rowOff>104775</xdr:rowOff>
    </xdr:from>
    <xdr:to>
      <xdr:col>18</xdr:col>
      <xdr:colOff>333375</xdr:colOff>
      <xdr:row>9</xdr:row>
      <xdr:rowOff>96675</xdr:rowOff>
    </xdr:to>
    <xdr:cxnSp macro="">
      <xdr:nvCxnSpPr>
        <xdr:cNvPr id="43" name="Conector recto 42"/>
        <xdr:cNvCxnSpPr/>
      </xdr:nvCxnSpPr>
      <xdr:spPr>
        <a:xfrm>
          <a:off x="15268575" y="904875"/>
          <a:ext cx="0" cy="79200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333375</xdr:colOff>
      <xdr:row>5</xdr:row>
      <xdr:rowOff>104775</xdr:rowOff>
    </xdr:from>
    <xdr:to>
      <xdr:col>18</xdr:col>
      <xdr:colOff>621375</xdr:colOff>
      <xdr:row>5</xdr:row>
      <xdr:rowOff>104775</xdr:rowOff>
    </xdr:to>
    <xdr:cxnSp macro="">
      <xdr:nvCxnSpPr>
        <xdr:cNvPr id="44" name="Conector recto de flecha 43"/>
        <xdr:cNvCxnSpPr/>
      </xdr:nvCxnSpPr>
      <xdr:spPr>
        <a:xfrm>
          <a:off x="15268575" y="904875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333375</xdr:colOff>
      <xdr:row>9</xdr:row>
      <xdr:rowOff>104775</xdr:rowOff>
    </xdr:from>
    <xdr:to>
      <xdr:col>18</xdr:col>
      <xdr:colOff>621375</xdr:colOff>
      <xdr:row>9</xdr:row>
      <xdr:rowOff>104775</xdr:rowOff>
    </xdr:to>
    <xdr:cxnSp macro="">
      <xdr:nvCxnSpPr>
        <xdr:cNvPr id="45" name="Conector recto de flecha 44"/>
        <xdr:cNvCxnSpPr/>
      </xdr:nvCxnSpPr>
      <xdr:spPr>
        <a:xfrm>
          <a:off x="15268575" y="1704975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</xdr:colOff>
      <xdr:row>7</xdr:row>
      <xdr:rowOff>95250</xdr:rowOff>
    </xdr:from>
    <xdr:to>
      <xdr:col>18</xdr:col>
      <xdr:colOff>335625</xdr:colOff>
      <xdr:row>7</xdr:row>
      <xdr:rowOff>95250</xdr:rowOff>
    </xdr:to>
    <xdr:cxnSp macro="">
      <xdr:nvCxnSpPr>
        <xdr:cNvPr id="46" name="Conector recto 45"/>
        <xdr:cNvCxnSpPr/>
      </xdr:nvCxnSpPr>
      <xdr:spPr>
        <a:xfrm>
          <a:off x="14982825" y="1295400"/>
          <a:ext cx="288000" cy="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333375</xdr:colOff>
      <xdr:row>7</xdr:row>
      <xdr:rowOff>104775</xdr:rowOff>
    </xdr:from>
    <xdr:to>
      <xdr:col>34</xdr:col>
      <xdr:colOff>333375</xdr:colOff>
      <xdr:row>11</xdr:row>
      <xdr:rowOff>96675</xdr:rowOff>
    </xdr:to>
    <xdr:cxnSp macro="">
      <xdr:nvCxnSpPr>
        <xdr:cNvPr id="47" name="Conector recto 46"/>
        <xdr:cNvCxnSpPr/>
      </xdr:nvCxnSpPr>
      <xdr:spPr>
        <a:xfrm>
          <a:off x="15268575" y="904875"/>
          <a:ext cx="0" cy="79200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47625</xdr:colOff>
      <xdr:row>9</xdr:row>
      <xdr:rowOff>95250</xdr:rowOff>
    </xdr:from>
    <xdr:to>
      <xdr:col>34</xdr:col>
      <xdr:colOff>335625</xdr:colOff>
      <xdr:row>9</xdr:row>
      <xdr:rowOff>95250</xdr:rowOff>
    </xdr:to>
    <xdr:cxnSp macro="">
      <xdr:nvCxnSpPr>
        <xdr:cNvPr id="50" name="Conector recto 49"/>
        <xdr:cNvCxnSpPr/>
      </xdr:nvCxnSpPr>
      <xdr:spPr>
        <a:xfrm>
          <a:off x="14982825" y="1295400"/>
          <a:ext cx="288000" cy="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333375</xdr:colOff>
      <xdr:row>5</xdr:row>
      <xdr:rowOff>104775</xdr:rowOff>
    </xdr:from>
    <xdr:to>
      <xdr:col>34</xdr:col>
      <xdr:colOff>333375</xdr:colOff>
      <xdr:row>13</xdr:row>
      <xdr:rowOff>88575</xdr:rowOff>
    </xdr:to>
    <xdr:cxnSp macro="">
      <xdr:nvCxnSpPr>
        <xdr:cNvPr id="51" name="Conector recto 50"/>
        <xdr:cNvCxnSpPr/>
      </xdr:nvCxnSpPr>
      <xdr:spPr>
        <a:xfrm>
          <a:off x="21212175" y="904875"/>
          <a:ext cx="0" cy="158400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333375</xdr:colOff>
      <xdr:row>5</xdr:row>
      <xdr:rowOff>104775</xdr:rowOff>
    </xdr:from>
    <xdr:to>
      <xdr:col>34</xdr:col>
      <xdr:colOff>621375</xdr:colOff>
      <xdr:row>5</xdr:row>
      <xdr:rowOff>104775</xdr:rowOff>
    </xdr:to>
    <xdr:cxnSp macro="">
      <xdr:nvCxnSpPr>
        <xdr:cNvPr id="52" name="Conector recto de flecha 51"/>
        <xdr:cNvCxnSpPr/>
      </xdr:nvCxnSpPr>
      <xdr:spPr>
        <a:xfrm>
          <a:off x="21212175" y="904875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333375</xdr:colOff>
      <xdr:row>13</xdr:row>
      <xdr:rowOff>95250</xdr:rowOff>
    </xdr:from>
    <xdr:to>
      <xdr:col>34</xdr:col>
      <xdr:colOff>621375</xdr:colOff>
      <xdr:row>13</xdr:row>
      <xdr:rowOff>95250</xdr:rowOff>
    </xdr:to>
    <xdr:cxnSp macro="">
      <xdr:nvCxnSpPr>
        <xdr:cNvPr id="53" name="Conector recto de flecha 52"/>
        <xdr:cNvCxnSpPr/>
      </xdr:nvCxnSpPr>
      <xdr:spPr>
        <a:xfrm>
          <a:off x="21212175" y="2495550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47625</xdr:colOff>
      <xdr:row>9</xdr:row>
      <xdr:rowOff>95250</xdr:rowOff>
    </xdr:from>
    <xdr:to>
      <xdr:col>34</xdr:col>
      <xdr:colOff>335625</xdr:colOff>
      <xdr:row>9</xdr:row>
      <xdr:rowOff>95250</xdr:rowOff>
    </xdr:to>
    <xdr:cxnSp macro="">
      <xdr:nvCxnSpPr>
        <xdr:cNvPr id="54" name="Conector recto 53"/>
        <xdr:cNvCxnSpPr/>
      </xdr:nvCxnSpPr>
      <xdr:spPr>
        <a:xfrm>
          <a:off x="14982825" y="1295400"/>
          <a:ext cx="288000" cy="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333375</xdr:colOff>
      <xdr:row>9</xdr:row>
      <xdr:rowOff>95250</xdr:rowOff>
    </xdr:from>
    <xdr:to>
      <xdr:col>34</xdr:col>
      <xdr:colOff>621375</xdr:colOff>
      <xdr:row>9</xdr:row>
      <xdr:rowOff>95250</xdr:rowOff>
    </xdr:to>
    <xdr:cxnSp macro="">
      <xdr:nvCxnSpPr>
        <xdr:cNvPr id="55" name="Conector recto de flecha 54"/>
        <xdr:cNvCxnSpPr/>
      </xdr:nvCxnSpPr>
      <xdr:spPr>
        <a:xfrm>
          <a:off x="21212175" y="1695450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538481</xdr:colOff>
      <xdr:row>0</xdr:row>
      <xdr:rowOff>149860</xdr:rowOff>
    </xdr:from>
    <xdr:to>
      <xdr:col>19</xdr:col>
      <xdr:colOff>209551</xdr:colOff>
      <xdr:row>18</xdr:row>
      <xdr:rowOff>38100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13</xdr:row>
      <xdr:rowOff>104775</xdr:rowOff>
    </xdr:from>
    <xdr:to>
      <xdr:col>10</xdr:col>
      <xdr:colOff>600075</xdr:colOff>
      <xdr:row>13</xdr:row>
      <xdr:rowOff>104775</xdr:rowOff>
    </xdr:to>
    <xdr:cxnSp macro="">
      <xdr:nvCxnSpPr>
        <xdr:cNvPr id="2" name="Conector recto de flecha 1"/>
        <xdr:cNvCxnSpPr/>
      </xdr:nvCxnSpPr>
      <xdr:spPr>
        <a:xfrm>
          <a:off x="9220200" y="1514475"/>
          <a:ext cx="5334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133350</xdr:colOff>
      <xdr:row>11</xdr:row>
      <xdr:rowOff>28575</xdr:rowOff>
    </xdr:from>
    <xdr:to>
      <xdr:col>8</xdr:col>
      <xdr:colOff>133350</xdr:colOff>
      <xdr:row>11</xdr:row>
      <xdr:rowOff>172575</xdr:rowOff>
    </xdr:to>
    <xdr:cxnSp macro="">
      <xdr:nvCxnSpPr>
        <xdr:cNvPr id="3" name="Conector recto 2"/>
        <xdr:cNvCxnSpPr/>
      </xdr:nvCxnSpPr>
      <xdr:spPr>
        <a:xfrm>
          <a:off x="8734425" y="1038225"/>
          <a:ext cx="0" cy="14400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333375</xdr:colOff>
      <xdr:row>3</xdr:row>
      <xdr:rowOff>104774</xdr:rowOff>
    </xdr:from>
    <xdr:to>
      <xdr:col>22</xdr:col>
      <xdr:colOff>333375</xdr:colOff>
      <xdr:row>27</xdr:row>
      <xdr:rowOff>92174</xdr:rowOff>
    </xdr:to>
    <xdr:cxnSp macro="">
      <xdr:nvCxnSpPr>
        <xdr:cNvPr id="8" name="Conector recto 7"/>
        <xdr:cNvCxnSpPr/>
      </xdr:nvCxnSpPr>
      <xdr:spPr>
        <a:xfrm>
          <a:off x="14382750" y="1114424"/>
          <a:ext cx="0" cy="478800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333375</xdr:colOff>
      <xdr:row>3</xdr:row>
      <xdr:rowOff>104775</xdr:rowOff>
    </xdr:from>
    <xdr:to>
      <xdr:col>22</xdr:col>
      <xdr:colOff>621375</xdr:colOff>
      <xdr:row>3</xdr:row>
      <xdr:rowOff>104775</xdr:rowOff>
    </xdr:to>
    <xdr:cxnSp macro="">
      <xdr:nvCxnSpPr>
        <xdr:cNvPr id="9" name="Conector recto de flecha 8"/>
        <xdr:cNvCxnSpPr/>
      </xdr:nvCxnSpPr>
      <xdr:spPr>
        <a:xfrm>
          <a:off x="14382750" y="1114425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333375</xdr:colOff>
      <xdr:row>27</xdr:row>
      <xdr:rowOff>104775</xdr:rowOff>
    </xdr:from>
    <xdr:to>
      <xdr:col>22</xdr:col>
      <xdr:colOff>621375</xdr:colOff>
      <xdr:row>27</xdr:row>
      <xdr:rowOff>104775</xdr:rowOff>
    </xdr:to>
    <xdr:cxnSp macro="">
      <xdr:nvCxnSpPr>
        <xdr:cNvPr id="10" name="Conector recto de flecha 9"/>
        <xdr:cNvCxnSpPr/>
      </xdr:nvCxnSpPr>
      <xdr:spPr>
        <a:xfrm>
          <a:off x="14382750" y="5915025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47625</xdr:colOff>
      <xdr:row>15</xdr:row>
      <xdr:rowOff>104775</xdr:rowOff>
    </xdr:from>
    <xdr:to>
      <xdr:col>22</xdr:col>
      <xdr:colOff>335625</xdr:colOff>
      <xdr:row>15</xdr:row>
      <xdr:rowOff>104775</xdr:rowOff>
    </xdr:to>
    <xdr:cxnSp macro="">
      <xdr:nvCxnSpPr>
        <xdr:cNvPr id="11" name="Conector recto 10"/>
        <xdr:cNvCxnSpPr/>
      </xdr:nvCxnSpPr>
      <xdr:spPr>
        <a:xfrm>
          <a:off x="14097000" y="3514725"/>
          <a:ext cx="288000" cy="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66675</xdr:colOff>
      <xdr:row>15</xdr:row>
      <xdr:rowOff>104775</xdr:rowOff>
    </xdr:from>
    <xdr:to>
      <xdr:col>18</xdr:col>
      <xdr:colOff>600075</xdr:colOff>
      <xdr:row>15</xdr:row>
      <xdr:rowOff>104775</xdr:rowOff>
    </xdr:to>
    <xdr:cxnSp macro="">
      <xdr:nvCxnSpPr>
        <xdr:cNvPr id="12" name="Conector recto de flecha 11"/>
        <xdr:cNvCxnSpPr/>
      </xdr:nvCxnSpPr>
      <xdr:spPr>
        <a:xfrm>
          <a:off x="13677900" y="1914525"/>
          <a:ext cx="5334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342900</xdr:colOff>
      <xdr:row>11</xdr:row>
      <xdr:rowOff>104775</xdr:rowOff>
    </xdr:from>
    <xdr:to>
      <xdr:col>14</xdr:col>
      <xdr:colOff>342900</xdr:colOff>
      <xdr:row>15</xdr:row>
      <xdr:rowOff>96675</xdr:rowOff>
    </xdr:to>
    <xdr:cxnSp macro="">
      <xdr:nvCxnSpPr>
        <xdr:cNvPr id="15" name="Conector recto 14"/>
        <xdr:cNvCxnSpPr/>
      </xdr:nvCxnSpPr>
      <xdr:spPr>
        <a:xfrm>
          <a:off x="11420475" y="1114425"/>
          <a:ext cx="0" cy="79200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342900</xdr:colOff>
      <xdr:row>11</xdr:row>
      <xdr:rowOff>104775</xdr:rowOff>
    </xdr:from>
    <xdr:to>
      <xdr:col>14</xdr:col>
      <xdr:colOff>630900</xdr:colOff>
      <xdr:row>11</xdr:row>
      <xdr:rowOff>104775</xdr:rowOff>
    </xdr:to>
    <xdr:cxnSp macro="">
      <xdr:nvCxnSpPr>
        <xdr:cNvPr id="16" name="Conector recto de flecha 15"/>
        <xdr:cNvCxnSpPr/>
      </xdr:nvCxnSpPr>
      <xdr:spPr>
        <a:xfrm>
          <a:off x="11420475" y="1114425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342900</xdr:colOff>
      <xdr:row>15</xdr:row>
      <xdr:rowOff>104775</xdr:rowOff>
    </xdr:from>
    <xdr:to>
      <xdr:col>14</xdr:col>
      <xdr:colOff>630900</xdr:colOff>
      <xdr:row>15</xdr:row>
      <xdr:rowOff>104775</xdr:rowOff>
    </xdr:to>
    <xdr:cxnSp macro="">
      <xdr:nvCxnSpPr>
        <xdr:cNvPr id="17" name="Conector recto de flecha 16"/>
        <xdr:cNvCxnSpPr/>
      </xdr:nvCxnSpPr>
      <xdr:spPr>
        <a:xfrm>
          <a:off x="11420475" y="1914525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57150</xdr:colOff>
      <xdr:row>13</xdr:row>
      <xdr:rowOff>95250</xdr:rowOff>
    </xdr:from>
    <xdr:to>
      <xdr:col>14</xdr:col>
      <xdr:colOff>345150</xdr:colOff>
      <xdr:row>13</xdr:row>
      <xdr:rowOff>95250</xdr:rowOff>
    </xdr:to>
    <xdr:cxnSp macro="">
      <xdr:nvCxnSpPr>
        <xdr:cNvPr id="18" name="Conector recto 17"/>
        <xdr:cNvCxnSpPr/>
      </xdr:nvCxnSpPr>
      <xdr:spPr>
        <a:xfrm>
          <a:off x="11134725" y="1504950"/>
          <a:ext cx="288000" cy="0"/>
        </a:xfrm>
        <a:prstGeom prst="line">
          <a:avLst/>
        </a:prstGeom>
        <a:ln w="952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333375</xdr:colOff>
      <xdr:row>7</xdr:row>
      <xdr:rowOff>104775</xdr:rowOff>
    </xdr:from>
    <xdr:to>
      <xdr:col>22</xdr:col>
      <xdr:colOff>621375</xdr:colOff>
      <xdr:row>7</xdr:row>
      <xdr:rowOff>104775</xdr:rowOff>
    </xdr:to>
    <xdr:cxnSp macro="">
      <xdr:nvCxnSpPr>
        <xdr:cNvPr id="26" name="Conector recto de flecha 25"/>
        <xdr:cNvCxnSpPr/>
      </xdr:nvCxnSpPr>
      <xdr:spPr>
        <a:xfrm>
          <a:off x="14382750" y="1914525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333375</xdr:colOff>
      <xdr:row>11</xdr:row>
      <xdr:rowOff>104775</xdr:rowOff>
    </xdr:from>
    <xdr:to>
      <xdr:col>22</xdr:col>
      <xdr:colOff>621375</xdr:colOff>
      <xdr:row>11</xdr:row>
      <xdr:rowOff>104775</xdr:rowOff>
    </xdr:to>
    <xdr:cxnSp macro="">
      <xdr:nvCxnSpPr>
        <xdr:cNvPr id="27" name="Conector recto de flecha 26"/>
        <xdr:cNvCxnSpPr/>
      </xdr:nvCxnSpPr>
      <xdr:spPr>
        <a:xfrm>
          <a:off x="14382750" y="2714625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333375</xdr:colOff>
      <xdr:row>15</xdr:row>
      <xdr:rowOff>104775</xdr:rowOff>
    </xdr:from>
    <xdr:to>
      <xdr:col>22</xdr:col>
      <xdr:colOff>621375</xdr:colOff>
      <xdr:row>15</xdr:row>
      <xdr:rowOff>104775</xdr:rowOff>
    </xdr:to>
    <xdr:cxnSp macro="">
      <xdr:nvCxnSpPr>
        <xdr:cNvPr id="28" name="Conector recto de flecha 27"/>
        <xdr:cNvCxnSpPr/>
      </xdr:nvCxnSpPr>
      <xdr:spPr>
        <a:xfrm>
          <a:off x="14382750" y="3514725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333375</xdr:colOff>
      <xdr:row>19</xdr:row>
      <xdr:rowOff>104775</xdr:rowOff>
    </xdr:from>
    <xdr:to>
      <xdr:col>22</xdr:col>
      <xdr:colOff>621375</xdr:colOff>
      <xdr:row>19</xdr:row>
      <xdr:rowOff>104775</xdr:rowOff>
    </xdr:to>
    <xdr:cxnSp macro="">
      <xdr:nvCxnSpPr>
        <xdr:cNvPr id="29" name="Conector recto de flecha 28"/>
        <xdr:cNvCxnSpPr/>
      </xdr:nvCxnSpPr>
      <xdr:spPr>
        <a:xfrm>
          <a:off x="14382750" y="2714625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333375</xdr:colOff>
      <xdr:row>23</xdr:row>
      <xdr:rowOff>104775</xdr:rowOff>
    </xdr:from>
    <xdr:to>
      <xdr:col>22</xdr:col>
      <xdr:colOff>621375</xdr:colOff>
      <xdr:row>23</xdr:row>
      <xdr:rowOff>104775</xdr:rowOff>
    </xdr:to>
    <xdr:cxnSp macro="">
      <xdr:nvCxnSpPr>
        <xdr:cNvPr id="30" name="Conector recto de flecha 29"/>
        <xdr:cNvCxnSpPr/>
      </xdr:nvCxnSpPr>
      <xdr:spPr>
        <a:xfrm>
          <a:off x="14382750" y="2714625"/>
          <a:ext cx="2880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66675</xdr:colOff>
      <xdr:row>3</xdr:row>
      <xdr:rowOff>104775</xdr:rowOff>
    </xdr:from>
    <xdr:to>
      <xdr:col>26</xdr:col>
      <xdr:colOff>600075</xdr:colOff>
      <xdr:row>3</xdr:row>
      <xdr:rowOff>104775</xdr:rowOff>
    </xdr:to>
    <xdr:cxnSp macro="">
      <xdr:nvCxnSpPr>
        <xdr:cNvPr id="31" name="Conector recto de flecha 30"/>
        <xdr:cNvCxnSpPr/>
      </xdr:nvCxnSpPr>
      <xdr:spPr>
        <a:xfrm>
          <a:off x="17087850" y="3514725"/>
          <a:ext cx="5334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66675</xdr:colOff>
      <xdr:row>3</xdr:row>
      <xdr:rowOff>104775</xdr:rowOff>
    </xdr:from>
    <xdr:to>
      <xdr:col>30</xdr:col>
      <xdr:colOff>600075</xdr:colOff>
      <xdr:row>3</xdr:row>
      <xdr:rowOff>104775</xdr:rowOff>
    </xdr:to>
    <xdr:cxnSp macro="">
      <xdr:nvCxnSpPr>
        <xdr:cNvPr id="32" name="Conector recto de flecha 31"/>
        <xdr:cNvCxnSpPr/>
      </xdr:nvCxnSpPr>
      <xdr:spPr>
        <a:xfrm>
          <a:off x="17087850" y="3514725"/>
          <a:ext cx="533400" cy="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66675</xdr:colOff>
      <xdr:row>3</xdr:row>
      <xdr:rowOff>190500</xdr:rowOff>
    </xdr:from>
    <xdr:to>
      <xdr:col>30</xdr:col>
      <xdr:colOff>571500</xdr:colOff>
      <xdr:row>7</xdr:row>
      <xdr:rowOff>104776</xdr:rowOff>
    </xdr:to>
    <xdr:cxnSp macro="">
      <xdr:nvCxnSpPr>
        <xdr:cNvPr id="20" name="Conector recto de flecha 19"/>
        <xdr:cNvCxnSpPr/>
      </xdr:nvCxnSpPr>
      <xdr:spPr>
        <a:xfrm flipV="1">
          <a:off x="15601950" y="800100"/>
          <a:ext cx="1990725" cy="714376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66675</xdr:colOff>
      <xdr:row>4</xdr:row>
      <xdr:rowOff>57150</xdr:rowOff>
    </xdr:from>
    <xdr:to>
      <xdr:col>30</xdr:col>
      <xdr:colOff>609600</xdr:colOff>
      <xdr:row>11</xdr:row>
      <xdr:rowOff>104775</xdr:rowOff>
    </xdr:to>
    <xdr:cxnSp macro="">
      <xdr:nvCxnSpPr>
        <xdr:cNvPr id="21" name="Conector recto de flecha 20"/>
        <xdr:cNvCxnSpPr/>
      </xdr:nvCxnSpPr>
      <xdr:spPr>
        <a:xfrm flipV="1">
          <a:off x="15601950" y="866775"/>
          <a:ext cx="2028825" cy="1447800"/>
        </a:xfrm>
        <a:prstGeom prst="straightConnector1">
          <a:avLst/>
        </a:prstGeom>
        <a:ln w="9525"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1"/>
  <sheetViews>
    <sheetView topLeftCell="G1" zoomScaleNormal="100" zoomScalePageLayoutView="85" workbookViewId="0">
      <selection activeCell="N22" sqref="N22"/>
    </sheetView>
  </sheetViews>
  <sheetFormatPr baseColWidth="10" defaultColWidth="11" defaultRowHeight="15.75"/>
  <cols>
    <col min="1" max="1" width="11" style="8"/>
    <col min="2" max="2" width="5.625" style="8" customWidth="1"/>
    <col min="3" max="3" width="21.125" style="8" bestFit="1" customWidth="1"/>
    <col min="4" max="4" width="5.625" style="8" customWidth="1"/>
    <col min="5" max="5" width="45.25" style="8" bestFit="1" customWidth="1"/>
    <col min="6" max="6" width="13.5" style="8" bestFit="1" customWidth="1"/>
    <col min="7" max="7" width="10.375" style="8" bestFit="1" customWidth="1"/>
    <col min="8" max="8" width="13.75" style="8" bestFit="1" customWidth="1"/>
    <col min="9" max="16384" width="11" style="8"/>
  </cols>
  <sheetData>
    <row r="1" spans="1:8" s="1" customFormat="1" ht="15" customHeight="1"/>
    <row r="2" spans="1:8" s="1" customFormat="1" ht="15" customHeight="1">
      <c r="B2" s="47" t="s">
        <v>20</v>
      </c>
      <c r="C2" s="48"/>
      <c r="D2" s="48"/>
      <c r="E2" s="48"/>
      <c r="F2" s="48"/>
      <c r="G2" s="48"/>
      <c r="H2" s="49"/>
    </row>
    <row r="3" spans="1:8" s="1" customFormat="1" ht="15" customHeight="1">
      <c r="B3" s="50" t="s">
        <v>3</v>
      </c>
      <c r="C3" s="50"/>
      <c r="D3" s="47" t="s">
        <v>4</v>
      </c>
      <c r="E3" s="49"/>
      <c r="F3" s="16" t="s">
        <v>0</v>
      </c>
      <c r="G3" s="16" t="s">
        <v>1</v>
      </c>
      <c r="H3" s="16" t="s">
        <v>2</v>
      </c>
    </row>
    <row r="4" spans="1:8" s="1" customFormat="1" ht="15" customHeight="1">
      <c r="B4" s="5" t="s">
        <v>21</v>
      </c>
      <c r="C4" s="5" t="s">
        <v>27</v>
      </c>
      <c r="D4" s="3" t="s">
        <v>5</v>
      </c>
      <c r="E4" s="3" t="s">
        <v>63</v>
      </c>
      <c r="F4" s="4">
        <v>43466</v>
      </c>
      <c r="G4" s="4">
        <v>43468</v>
      </c>
      <c r="H4" s="3">
        <f>G4-F4</f>
        <v>2</v>
      </c>
    </row>
    <row r="5" spans="1:8" s="1" customFormat="1" ht="15" customHeight="1">
      <c r="B5" s="43" t="s">
        <v>22</v>
      </c>
      <c r="C5" s="43" t="s">
        <v>28</v>
      </c>
      <c r="D5" s="3" t="s">
        <v>6</v>
      </c>
      <c r="E5" s="3" t="s">
        <v>33</v>
      </c>
      <c r="F5" s="4">
        <v>43467</v>
      </c>
      <c r="G5" s="4">
        <v>43469</v>
      </c>
      <c r="H5" s="3">
        <f t="shared" ref="H5:H18" si="0">G5-F5</f>
        <v>2</v>
      </c>
    </row>
    <row r="6" spans="1:8" s="1" customFormat="1" ht="15" customHeight="1">
      <c r="B6" s="44"/>
      <c r="C6" s="44"/>
      <c r="D6" s="3" t="s">
        <v>7</v>
      </c>
      <c r="E6" s="3" t="s">
        <v>34</v>
      </c>
      <c r="F6" s="4">
        <v>43467</v>
      </c>
      <c r="G6" s="4">
        <v>43471</v>
      </c>
      <c r="H6" s="3">
        <f t="shared" si="0"/>
        <v>4</v>
      </c>
    </row>
    <row r="7" spans="1:8" s="1" customFormat="1" ht="15" customHeight="1">
      <c r="B7" s="44"/>
      <c r="C7" s="44"/>
      <c r="D7" s="3" t="s">
        <v>8</v>
      </c>
      <c r="E7" s="3" t="s">
        <v>35</v>
      </c>
      <c r="F7" s="4">
        <v>43467</v>
      </c>
      <c r="G7" s="4">
        <v>43475</v>
      </c>
      <c r="H7" s="3">
        <f t="shared" si="0"/>
        <v>8</v>
      </c>
    </row>
    <row r="8" spans="1:8" s="1" customFormat="1" ht="15" customHeight="1">
      <c r="B8" s="45"/>
      <c r="C8" s="45"/>
      <c r="D8" s="3" t="s">
        <v>9</v>
      </c>
      <c r="E8" s="5" t="s">
        <v>36</v>
      </c>
      <c r="F8" s="6">
        <v>43467</v>
      </c>
      <c r="G8" s="6">
        <v>43469</v>
      </c>
      <c r="H8" s="5">
        <f t="shared" si="0"/>
        <v>2</v>
      </c>
    </row>
    <row r="9" spans="1:8" s="1" customFormat="1" ht="15" customHeight="1">
      <c r="B9" s="43" t="s">
        <v>23</v>
      </c>
      <c r="C9" s="41" t="s">
        <v>29</v>
      </c>
      <c r="D9" s="5" t="s">
        <v>10</v>
      </c>
      <c r="E9" s="5" t="s">
        <v>37</v>
      </c>
      <c r="F9" s="9">
        <f>G5</f>
        <v>43469</v>
      </c>
      <c r="G9" s="6">
        <v>43472</v>
      </c>
      <c r="H9" s="5">
        <f t="shared" si="0"/>
        <v>3</v>
      </c>
    </row>
    <row r="10" spans="1:8" s="1" customFormat="1" ht="15" customHeight="1">
      <c r="B10" s="44"/>
      <c r="C10" s="46"/>
      <c r="D10" s="5" t="s">
        <v>11</v>
      </c>
      <c r="E10" s="5" t="s">
        <v>38</v>
      </c>
      <c r="F10" s="9">
        <f>G9</f>
        <v>43472</v>
      </c>
      <c r="G10" s="6">
        <v>43482</v>
      </c>
      <c r="H10" s="5">
        <f t="shared" si="0"/>
        <v>10</v>
      </c>
    </row>
    <row r="11" spans="1:8" s="1" customFormat="1" ht="15" customHeight="1">
      <c r="B11" s="44"/>
      <c r="C11" s="46"/>
      <c r="D11" s="5" t="s">
        <v>12</v>
      </c>
      <c r="E11" s="5" t="s">
        <v>39</v>
      </c>
      <c r="F11" s="9">
        <f>G10</f>
        <v>43482</v>
      </c>
      <c r="G11" s="6">
        <v>43485</v>
      </c>
      <c r="H11" s="5">
        <f t="shared" si="0"/>
        <v>3</v>
      </c>
    </row>
    <row r="12" spans="1:8" s="1" customFormat="1" ht="15" customHeight="1">
      <c r="B12" s="44"/>
      <c r="C12" s="46"/>
      <c r="D12" s="5" t="s">
        <v>13</v>
      </c>
      <c r="E12" s="5" t="s">
        <v>40</v>
      </c>
      <c r="F12" s="9">
        <f>F10</f>
        <v>43472</v>
      </c>
      <c r="G12" s="6">
        <v>43485</v>
      </c>
      <c r="H12" s="5">
        <f t="shared" si="0"/>
        <v>13</v>
      </c>
    </row>
    <row r="13" spans="1:8" s="1" customFormat="1" ht="15" customHeight="1">
      <c r="A13" s="7"/>
      <c r="B13" s="44"/>
      <c r="C13" s="46"/>
      <c r="D13" s="5" t="s">
        <v>14</v>
      </c>
      <c r="E13" s="5" t="s">
        <v>41</v>
      </c>
      <c r="F13" s="9">
        <f>G15</f>
        <v>43489</v>
      </c>
      <c r="G13" s="6">
        <v>43493</v>
      </c>
      <c r="H13" s="5">
        <f t="shared" si="0"/>
        <v>4</v>
      </c>
    </row>
    <row r="14" spans="1:8" s="1" customFormat="1" ht="15" customHeight="1">
      <c r="A14" s="7"/>
      <c r="B14" s="45"/>
      <c r="C14" s="42"/>
      <c r="D14" s="5" t="s">
        <v>15</v>
      </c>
      <c r="E14" s="5" t="s">
        <v>42</v>
      </c>
      <c r="F14" s="9">
        <f>G13</f>
        <v>43493</v>
      </c>
      <c r="G14" s="6">
        <v>43495</v>
      </c>
      <c r="H14" s="5">
        <f t="shared" si="0"/>
        <v>2</v>
      </c>
    </row>
    <row r="15" spans="1:8" s="1" customFormat="1" ht="15" customHeight="1">
      <c r="A15" s="7"/>
      <c r="B15" s="2" t="s">
        <v>24</v>
      </c>
      <c r="C15" s="2" t="s">
        <v>30</v>
      </c>
      <c r="D15" s="5" t="s">
        <v>16</v>
      </c>
      <c r="E15" s="5" t="s">
        <v>43</v>
      </c>
      <c r="F15" s="9">
        <f>G12</f>
        <v>43485</v>
      </c>
      <c r="G15" s="6">
        <v>43489</v>
      </c>
      <c r="H15" s="5">
        <f t="shared" si="0"/>
        <v>4</v>
      </c>
    </row>
    <row r="16" spans="1:8" s="1" customFormat="1" ht="15" customHeight="1">
      <c r="A16" s="7"/>
      <c r="B16" s="41" t="s">
        <v>25</v>
      </c>
      <c r="C16" s="41" t="s">
        <v>31</v>
      </c>
      <c r="D16" s="5" t="s">
        <v>17</v>
      </c>
      <c r="E16" s="5" t="s">
        <v>44</v>
      </c>
      <c r="F16" s="9">
        <f>G14</f>
        <v>43495</v>
      </c>
      <c r="G16" s="6">
        <v>43496</v>
      </c>
      <c r="H16" s="5">
        <f t="shared" si="0"/>
        <v>1</v>
      </c>
    </row>
    <row r="17" spans="1:14" s="1" customFormat="1" ht="15" customHeight="1">
      <c r="A17" s="7"/>
      <c r="B17" s="42"/>
      <c r="C17" s="42"/>
      <c r="D17" s="2" t="s">
        <v>18</v>
      </c>
      <c r="E17" s="2" t="s">
        <v>45</v>
      </c>
      <c r="F17" s="11">
        <f>F16</f>
        <v>43495</v>
      </c>
      <c r="G17" s="10">
        <v>43496</v>
      </c>
      <c r="H17" s="2">
        <f t="shared" si="0"/>
        <v>1</v>
      </c>
    </row>
    <row r="18" spans="1:14" s="1" customFormat="1" ht="15" customHeight="1">
      <c r="A18" s="7"/>
      <c r="B18" s="2" t="s">
        <v>26</v>
      </c>
      <c r="C18" s="2" t="s">
        <v>32</v>
      </c>
      <c r="D18" s="2" t="s">
        <v>19</v>
      </c>
      <c r="E18" s="2" t="s">
        <v>46</v>
      </c>
      <c r="F18" s="11">
        <f>F17</f>
        <v>43495</v>
      </c>
      <c r="G18" s="10">
        <v>43497</v>
      </c>
      <c r="H18" s="2">
        <f t="shared" si="0"/>
        <v>2</v>
      </c>
    </row>
    <row r="19" spans="1:14" s="1" customFormat="1" ht="15" customHeight="1">
      <c r="A19" s="7"/>
      <c r="B19" s="7"/>
      <c r="C19" s="7"/>
      <c r="D19" s="7"/>
      <c r="E19" s="7"/>
      <c r="F19" s="7"/>
      <c r="G19" s="7"/>
      <c r="H19" s="7"/>
    </row>
    <row r="20" spans="1:14" s="1" customFormat="1" ht="15" customHeight="1">
      <c r="A20" s="7"/>
      <c r="B20" s="7"/>
      <c r="C20" s="7"/>
      <c r="D20" s="7"/>
      <c r="E20" s="7"/>
      <c r="F20" s="7"/>
      <c r="G20" s="7"/>
      <c r="H20" s="7"/>
    </row>
    <row r="21" spans="1:14" s="1" customFormat="1" ht="15" customHeight="1">
      <c r="A21" s="7"/>
    </row>
    <row r="22" spans="1:14" s="1" customFormat="1" ht="15" customHeight="1">
      <c r="B22" s="8"/>
      <c r="C22" s="8"/>
      <c r="D22" s="8"/>
      <c r="E22" s="8"/>
      <c r="F22" s="8"/>
      <c r="G22" s="8"/>
      <c r="H22" s="8"/>
      <c r="L22" s="8"/>
      <c r="M22" s="8"/>
      <c r="N22" s="8"/>
    </row>
    <row r="23" spans="1:14" ht="15" customHeight="1"/>
    <row r="24" spans="1:14" ht="15" customHeight="1"/>
    <row r="25" spans="1:14" ht="15" customHeight="1"/>
    <row r="26" spans="1:14" ht="15" customHeight="1"/>
    <row r="27" spans="1:14" ht="15" customHeight="1"/>
    <row r="28" spans="1:14" ht="15" customHeight="1"/>
    <row r="29" spans="1:14" ht="15" customHeight="1"/>
    <row r="30" spans="1:14" ht="15" customHeight="1"/>
    <row r="31" spans="1:14" ht="15" customHeight="1"/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</sheetData>
  <mergeCells count="9">
    <mergeCell ref="B16:B17"/>
    <mergeCell ref="C5:C8"/>
    <mergeCell ref="C9:C14"/>
    <mergeCell ref="C16:C17"/>
    <mergeCell ref="B2:H2"/>
    <mergeCell ref="B3:C3"/>
    <mergeCell ref="D3:E3"/>
    <mergeCell ref="B5:B8"/>
    <mergeCell ref="B9:B14"/>
  </mergeCells>
  <phoneticPr fontId="3" type="noConversion"/>
  <pageMargins left="0.75" right="0.75" top="1" bottom="1" header="0.5" footer="0.5"/>
  <pageSetup orientation="portrait" horizontalDpi="4294967292" verticalDpi="4294967292" r:id="rId1"/>
  <headerFooter>
    <oddHeader>&amp;C&amp;"Calibri,Regular"&amp;K000000Gantt Chart_x000D_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32"/>
  <sheetViews>
    <sheetView workbookViewId="0">
      <selection activeCell="C20" sqref="C20"/>
    </sheetView>
  </sheetViews>
  <sheetFormatPr baseColWidth="10" defaultRowHeight="15.75"/>
  <cols>
    <col min="1" max="1" width="11" style="12"/>
    <col min="2" max="2" width="12.375" style="12" bestFit="1" customWidth="1"/>
    <col min="3" max="3" width="45.25" style="12" bestFit="1" customWidth="1"/>
    <col min="4" max="4" width="15.75" style="12" bestFit="1" customWidth="1"/>
    <col min="5" max="5" width="12.5" style="12" bestFit="1" customWidth="1"/>
    <col min="6" max="6" width="12.5" style="12" customWidth="1"/>
    <col min="7" max="7" width="5.625" style="12" customWidth="1"/>
    <col min="8" max="10" width="3.625" style="12" customWidth="1"/>
    <col min="11" max="11" width="8.625" style="12" customWidth="1"/>
    <col min="12" max="14" width="3.625" style="12" customWidth="1"/>
    <col min="15" max="15" width="8.625" style="12" customWidth="1"/>
    <col min="16" max="18" width="3.625" style="12" customWidth="1"/>
    <col min="19" max="19" width="8.625" style="12" customWidth="1"/>
    <col min="20" max="22" width="3.625" style="12" customWidth="1"/>
    <col min="23" max="23" width="8.625" style="12" customWidth="1"/>
    <col min="24" max="26" width="3.625" style="12" customWidth="1"/>
    <col min="27" max="27" width="8.625" style="12" customWidth="1"/>
    <col min="28" max="30" width="3.625" style="12" customWidth="1"/>
    <col min="31" max="31" width="8.625" style="12" customWidth="1"/>
    <col min="32" max="34" width="3.625" style="12" customWidth="1"/>
    <col min="35" max="35" width="8.625" style="12" customWidth="1"/>
    <col min="36" max="38" width="3.625" style="12" customWidth="1"/>
    <col min="39" max="39" width="5.625" style="12" customWidth="1"/>
    <col min="40" max="16384" width="11" style="12"/>
  </cols>
  <sheetData>
    <row r="1" spans="2:39" ht="16.5" thickBot="1"/>
    <row r="2" spans="2:39">
      <c r="G2" s="26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8"/>
    </row>
    <row r="3" spans="2:39">
      <c r="B3" s="19" t="s">
        <v>57</v>
      </c>
      <c r="C3" s="19" t="s">
        <v>58</v>
      </c>
      <c r="D3" s="19" t="s">
        <v>64</v>
      </c>
      <c r="E3" s="19" t="s">
        <v>60</v>
      </c>
      <c r="F3" s="35"/>
      <c r="G3" s="29"/>
      <c r="H3" s="20">
        <f>J3-I3</f>
        <v>0</v>
      </c>
      <c r="I3" s="22">
        <f>VLOOKUP(I4,$B$4:$D$18,3,FALSE)</f>
        <v>2</v>
      </c>
      <c r="J3" s="20">
        <f>J5</f>
        <v>2</v>
      </c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1"/>
    </row>
    <row r="4" spans="2:39">
      <c r="B4" s="3" t="s">
        <v>5</v>
      </c>
      <c r="C4" s="3" t="s">
        <v>63</v>
      </c>
      <c r="D4" s="14">
        <v>2</v>
      </c>
      <c r="E4" s="20" t="s">
        <v>61</v>
      </c>
      <c r="F4" s="21"/>
      <c r="G4" s="29"/>
      <c r="H4" s="23">
        <f>H3-H5</f>
        <v>0</v>
      </c>
      <c r="I4" s="24" t="str">
        <f>B5</f>
        <v>2.1</v>
      </c>
      <c r="J4" s="23">
        <f>J3-J5</f>
        <v>0</v>
      </c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1"/>
    </row>
    <row r="5" spans="2:39">
      <c r="B5" s="3" t="s">
        <v>6</v>
      </c>
      <c r="C5" s="3" t="s">
        <v>33</v>
      </c>
      <c r="D5" s="14">
        <v>2</v>
      </c>
      <c r="E5" s="20" t="s">
        <v>61</v>
      </c>
      <c r="F5" s="21"/>
      <c r="G5" s="29"/>
      <c r="H5" s="20">
        <v>0</v>
      </c>
      <c r="I5" s="22">
        <f>VLOOKUP(I4,$B$4:$D$18,3,FALSE)</f>
        <v>2</v>
      </c>
      <c r="J5" s="20">
        <f>H5+I5</f>
        <v>2</v>
      </c>
      <c r="K5" s="30"/>
      <c r="L5" s="30"/>
      <c r="M5" s="30"/>
      <c r="N5" s="30"/>
      <c r="O5" s="30"/>
      <c r="P5" s="30"/>
      <c r="Q5" s="30"/>
      <c r="R5" s="30"/>
      <c r="S5" s="30"/>
      <c r="T5" s="20">
        <f>V5-U5</f>
        <v>15</v>
      </c>
      <c r="U5" s="22">
        <f>VLOOKUP(U6,$B$4:$D$18,3,FALSE)</f>
        <v>3</v>
      </c>
      <c r="V5" s="20">
        <f>V7</f>
        <v>18</v>
      </c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20">
        <f>AL5-AK5</f>
        <v>38</v>
      </c>
      <c r="AK5" s="22">
        <f>VLOOKUP(AK6,$B$4:$D$18,3,FALSE)</f>
        <v>1</v>
      </c>
      <c r="AL5" s="20">
        <f>AL7</f>
        <v>39</v>
      </c>
      <c r="AM5" s="31"/>
    </row>
    <row r="6" spans="2:39">
      <c r="B6" s="3" t="s">
        <v>7</v>
      </c>
      <c r="C6" s="3" t="s">
        <v>34</v>
      </c>
      <c r="D6" s="14">
        <v>4</v>
      </c>
      <c r="E6" s="20" t="s">
        <v>61</v>
      </c>
      <c r="F6" s="21"/>
      <c r="G6" s="29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3">
        <f>T5-T7</f>
        <v>0</v>
      </c>
      <c r="U6" s="24" t="str">
        <f>B11</f>
        <v>3.3</v>
      </c>
      <c r="V6" s="23">
        <f>V5-V7</f>
        <v>0</v>
      </c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23">
        <f>AJ5-AJ7</f>
        <v>0</v>
      </c>
      <c r="AK6" s="24" t="str">
        <f>B16</f>
        <v>5.1</v>
      </c>
      <c r="AL6" s="23">
        <f>AL5-AL7</f>
        <v>0</v>
      </c>
      <c r="AM6" s="31"/>
    </row>
    <row r="7" spans="2:39">
      <c r="B7" s="3" t="s">
        <v>8</v>
      </c>
      <c r="C7" s="3" t="s">
        <v>35</v>
      </c>
      <c r="D7" s="14">
        <v>8</v>
      </c>
      <c r="E7" s="20" t="s">
        <v>61</v>
      </c>
      <c r="F7" s="21"/>
      <c r="G7" s="29"/>
      <c r="H7" s="20">
        <f>J7-I7</f>
        <v>0</v>
      </c>
      <c r="I7" s="22">
        <f>VLOOKUP(I8,$B$4:$D$18,3,FALSE)</f>
        <v>2</v>
      </c>
      <c r="J7" s="20">
        <f>L7</f>
        <v>2</v>
      </c>
      <c r="K7" s="30"/>
      <c r="L7" s="20">
        <f>N7-M7</f>
        <v>2</v>
      </c>
      <c r="M7" s="22">
        <f>VLOOKUP(M8,$B$4:$D$18,3,FALSE)</f>
        <v>3</v>
      </c>
      <c r="N7" s="20">
        <f>P7</f>
        <v>5</v>
      </c>
      <c r="O7" s="30"/>
      <c r="P7" s="20">
        <f>R7-Q7</f>
        <v>5</v>
      </c>
      <c r="Q7" s="22">
        <f>VLOOKUP(Q8,$B$4:$D$18,3,FALSE)</f>
        <v>10</v>
      </c>
      <c r="R7" s="20">
        <f>MIN(T5,T9)</f>
        <v>15</v>
      </c>
      <c r="S7" s="30"/>
      <c r="T7" s="20">
        <f>R9</f>
        <v>15</v>
      </c>
      <c r="U7" s="22">
        <f>VLOOKUP(U6,$B$4:$D$18,3,FALSE)</f>
        <v>3</v>
      </c>
      <c r="V7" s="20">
        <f>T7+U7</f>
        <v>18</v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20">
        <f>AH11</f>
        <v>38</v>
      </c>
      <c r="AK7" s="22">
        <f>VLOOKUP(AK6,$B$4:$D$18,3,FALSE)</f>
        <v>1</v>
      </c>
      <c r="AL7" s="20">
        <f>AJ7+AK7</f>
        <v>39</v>
      </c>
      <c r="AM7" s="31"/>
    </row>
    <row r="8" spans="2:39">
      <c r="B8" s="3" t="s">
        <v>9</v>
      </c>
      <c r="C8" s="5" t="s">
        <v>36</v>
      </c>
      <c r="D8" s="14">
        <v>2</v>
      </c>
      <c r="E8" s="20" t="s">
        <v>61</v>
      </c>
      <c r="F8" s="21"/>
      <c r="G8" s="29"/>
      <c r="H8" s="23">
        <f>H7-H9</f>
        <v>0</v>
      </c>
      <c r="I8" s="24" t="str">
        <f>B4</f>
        <v>1.1</v>
      </c>
      <c r="J8" s="23">
        <f>J7-J9</f>
        <v>0</v>
      </c>
      <c r="K8" s="30"/>
      <c r="L8" s="23">
        <f>L7-L9</f>
        <v>0</v>
      </c>
      <c r="M8" s="24" t="str">
        <f>B9</f>
        <v>3.1</v>
      </c>
      <c r="N8" s="23">
        <f>N7-N9</f>
        <v>0</v>
      </c>
      <c r="O8" s="30"/>
      <c r="P8" s="23">
        <f>P7-P9</f>
        <v>0</v>
      </c>
      <c r="Q8" s="24" t="str">
        <f>B10</f>
        <v>3.2</v>
      </c>
      <c r="R8" s="23">
        <f>R7-R9</f>
        <v>0</v>
      </c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1"/>
    </row>
    <row r="9" spans="2:39">
      <c r="B9" s="5" t="s">
        <v>10</v>
      </c>
      <c r="C9" s="5" t="s">
        <v>37</v>
      </c>
      <c r="D9" s="14">
        <v>3</v>
      </c>
      <c r="E9" s="20" t="s">
        <v>5</v>
      </c>
      <c r="F9" s="21"/>
      <c r="G9" s="29"/>
      <c r="H9" s="20">
        <v>0</v>
      </c>
      <c r="I9" s="22">
        <f>VLOOKUP(I8,$B$4:$D$18,3,FALSE)</f>
        <v>2</v>
      </c>
      <c r="J9" s="20">
        <f>H9+I9</f>
        <v>2</v>
      </c>
      <c r="K9" s="30"/>
      <c r="L9" s="20">
        <f>J9</f>
        <v>2</v>
      </c>
      <c r="M9" s="22">
        <f>VLOOKUP(M8,$B$4:$D$18,3,FALSE)</f>
        <v>3</v>
      </c>
      <c r="N9" s="20">
        <f>L9+M9</f>
        <v>5</v>
      </c>
      <c r="O9" s="30"/>
      <c r="P9" s="20">
        <f>N9</f>
        <v>5</v>
      </c>
      <c r="Q9" s="22">
        <f>VLOOKUP(Q8,$B$4:$D$18,3,FALSE)</f>
        <v>10</v>
      </c>
      <c r="R9" s="20">
        <f>P9+Q9</f>
        <v>15</v>
      </c>
      <c r="S9" s="30"/>
      <c r="T9" s="20">
        <f>V9-U9</f>
        <v>15</v>
      </c>
      <c r="U9" s="22">
        <f>VLOOKUP(U10,$B$4:$D$18,3,FALSE)</f>
        <v>13</v>
      </c>
      <c r="V9" s="20">
        <f>X9</f>
        <v>28</v>
      </c>
      <c r="W9" s="30"/>
      <c r="X9" s="20">
        <f>Z9-Y9</f>
        <v>28</v>
      </c>
      <c r="Y9" s="22">
        <f>VLOOKUP(Y10,$B$4:$D$18,3,FALSE)</f>
        <v>4</v>
      </c>
      <c r="Z9" s="20">
        <f>AB9</f>
        <v>32</v>
      </c>
      <c r="AA9" s="30"/>
      <c r="AB9" s="20">
        <f>AD9-AC9</f>
        <v>32</v>
      </c>
      <c r="AC9" s="22">
        <f>VLOOKUP(AC10,$B$4:$D$18,3,FALSE)</f>
        <v>4</v>
      </c>
      <c r="AD9" s="20">
        <f>AF9</f>
        <v>36</v>
      </c>
      <c r="AE9" s="30"/>
      <c r="AF9" s="20">
        <f>AH9-AG9</f>
        <v>36</v>
      </c>
      <c r="AG9" s="22">
        <f>VLOOKUP(AG10,$B$4:$D$18,3,FALSE)</f>
        <v>2</v>
      </c>
      <c r="AH9" s="20">
        <f>MIN(AJ5,AJ9,AJ13)</f>
        <v>38</v>
      </c>
      <c r="AI9" s="30"/>
      <c r="AJ9" s="20">
        <f>AL9-AK9</f>
        <v>38</v>
      </c>
      <c r="AK9" s="22">
        <f>VLOOKUP(AK10,$B$4:$D$18,3,FALSE)</f>
        <v>1</v>
      </c>
      <c r="AL9" s="20">
        <f>AL11</f>
        <v>39</v>
      </c>
      <c r="AM9" s="31"/>
    </row>
    <row r="10" spans="2:39">
      <c r="B10" s="5" t="s">
        <v>11</v>
      </c>
      <c r="C10" s="5" t="s">
        <v>38</v>
      </c>
      <c r="D10" s="14">
        <v>10</v>
      </c>
      <c r="E10" s="20" t="s">
        <v>10</v>
      </c>
      <c r="F10" s="21"/>
      <c r="G10" s="29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23">
        <f>T9-T11</f>
        <v>0</v>
      </c>
      <c r="U10" s="24" t="str">
        <f>B12</f>
        <v>3.4</v>
      </c>
      <c r="V10" s="23">
        <f>V9-V11</f>
        <v>0</v>
      </c>
      <c r="W10" s="30"/>
      <c r="X10" s="23">
        <f>X9-X11</f>
        <v>0</v>
      </c>
      <c r="Y10" s="24" t="str">
        <f>B15</f>
        <v>4.1</v>
      </c>
      <c r="Z10" s="23">
        <f>Z9-Z11</f>
        <v>0</v>
      </c>
      <c r="AA10" s="30"/>
      <c r="AB10" s="23">
        <f>AB9-AB11</f>
        <v>0</v>
      </c>
      <c r="AC10" s="24" t="str">
        <f>B13</f>
        <v>3.5</v>
      </c>
      <c r="AD10" s="23">
        <f>AD9-AD11</f>
        <v>0</v>
      </c>
      <c r="AE10" s="30"/>
      <c r="AF10" s="23">
        <f>AF9-AF11</f>
        <v>0</v>
      </c>
      <c r="AG10" s="24" t="str">
        <f>B14</f>
        <v>3.6</v>
      </c>
      <c r="AH10" s="23">
        <f>AH9-AH11</f>
        <v>0</v>
      </c>
      <c r="AI10" s="30"/>
      <c r="AJ10" s="23">
        <f>AJ9-AJ11</f>
        <v>0</v>
      </c>
      <c r="AK10" s="24" t="str">
        <f>B17</f>
        <v>5.2</v>
      </c>
      <c r="AL10" s="23">
        <f>AL9-AL11</f>
        <v>0</v>
      </c>
      <c r="AM10" s="31"/>
    </row>
    <row r="11" spans="2:39">
      <c r="B11" s="5" t="s">
        <v>12</v>
      </c>
      <c r="C11" s="5" t="s">
        <v>39</v>
      </c>
      <c r="D11" s="14">
        <v>3</v>
      </c>
      <c r="E11" s="20" t="s">
        <v>11</v>
      </c>
      <c r="F11" s="21"/>
      <c r="G11" s="29"/>
      <c r="H11" s="20">
        <f>J11-I11</f>
        <v>0</v>
      </c>
      <c r="I11" s="22">
        <f>VLOOKUP(I12,$B$4:$D$18,3,FALSE)</f>
        <v>4</v>
      </c>
      <c r="J11" s="20">
        <f>J13</f>
        <v>4</v>
      </c>
      <c r="K11" s="30"/>
      <c r="L11" s="30"/>
      <c r="M11" s="30"/>
      <c r="N11" s="30"/>
      <c r="O11" s="30"/>
      <c r="P11" s="30"/>
      <c r="Q11" s="30"/>
      <c r="R11" s="30"/>
      <c r="S11" s="30"/>
      <c r="T11" s="20">
        <f>R9</f>
        <v>15</v>
      </c>
      <c r="U11" s="22">
        <f>VLOOKUP(U10,$B$4:$D$18,3,FALSE)</f>
        <v>13</v>
      </c>
      <c r="V11" s="20">
        <f>T11+U11</f>
        <v>28</v>
      </c>
      <c r="W11" s="30"/>
      <c r="X11" s="20">
        <f>V11</f>
        <v>28</v>
      </c>
      <c r="Y11" s="22">
        <f>VLOOKUP(Y10,$B$4:$D$18,3,FALSE)</f>
        <v>4</v>
      </c>
      <c r="Z11" s="20">
        <f>X11+Y11</f>
        <v>32</v>
      </c>
      <c r="AA11" s="30"/>
      <c r="AB11" s="20">
        <f>Z11</f>
        <v>32</v>
      </c>
      <c r="AC11" s="22">
        <f>VLOOKUP(AC10,$B$4:$D$18,3,FALSE)</f>
        <v>4</v>
      </c>
      <c r="AD11" s="20">
        <f>AB11+AC11</f>
        <v>36</v>
      </c>
      <c r="AE11" s="30"/>
      <c r="AF11" s="20">
        <f>AD11</f>
        <v>36</v>
      </c>
      <c r="AG11" s="22">
        <f>VLOOKUP(AG10,$B$4:$D$18,3,FALSE)</f>
        <v>2</v>
      </c>
      <c r="AH11" s="20">
        <f>AF11+AG11</f>
        <v>38</v>
      </c>
      <c r="AI11" s="30"/>
      <c r="AJ11" s="20">
        <f>AH11</f>
        <v>38</v>
      </c>
      <c r="AK11" s="22">
        <f>VLOOKUP(AK10,$B$4:$D$18,3,FALSE)</f>
        <v>1</v>
      </c>
      <c r="AL11" s="20">
        <f>AJ11+AK11</f>
        <v>39</v>
      </c>
      <c r="AM11" s="31"/>
    </row>
    <row r="12" spans="2:39">
      <c r="B12" s="5" t="s">
        <v>13</v>
      </c>
      <c r="C12" s="5" t="s">
        <v>40</v>
      </c>
      <c r="D12" s="14">
        <v>13</v>
      </c>
      <c r="E12" s="20" t="s">
        <v>11</v>
      </c>
      <c r="F12" s="21"/>
      <c r="G12" s="29"/>
      <c r="H12" s="23">
        <f>H11-H13</f>
        <v>0</v>
      </c>
      <c r="I12" s="24" t="str">
        <f>B6</f>
        <v>2.2</v>
      </c>
      <c r="J12" s="23">
        <f>J11-J13</f>
        <v>0</v>
      </c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1"/>
    </row>
    <row r="13" spans="2:39">
      <c r="B13" s="5" t="s">
        <v>14</v>
      </c>
      <c r="C13" s="5" t="s">
        <v>41</v>
      </c>
      <c r="D13" s="14">
        <v>4</v>
      </c>
      <c r="E13" s="20" t="s">
        <v>16</v>
      </c>
      <c r="F13" s="21"/>
      <c r="G13" s="29"/>
      <c r="H13" s="20">
        <v>0</v>
      </c>
      <c r="I13" s="22">
        <f>VLOOKUP(I12,$B$4:$D$18,3,FALSE)</f>
        <v>4</v>
      </c>
      <c r="J13" s="20">
        <f>H13+I13</f>
        <v>4</v>
      </c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20">
        <f>AL13-AK13</f>
        <v>38</v>
      </c>
      <c r="AK13" s="22">
        <f>VLOOKUP(AK14,$B$4:$D$18,3,FALSE)</f>
        <v>2</v>
      </c>
      <c r="AL13" s="20">
        <f>AL15</f>
        <v>40</v>
      </c>
      <c r="AM13" s="31"/>
    </row>
    <row r="14" spans="2:39">
      <c r="B14" s="5" t="s">
        <v>15</v>
      </c>
      <c r="C14" s="5" t="s">
        <v>42</v>
      </c>
      <c r="D14" s="14">
        <v>2</v>
      </c>
      <c r="E14" s="20" t="s">
        <v>14</v>
      </c>
      <c r="F14" s="21"/>
      <c r="G14" s="29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23">
        <f>AJ13-AJ15</f>
        <v>0</v>
      </c>
      <c r="AK14" s="24" t="str">
        <f>B18</f>
        <v>6.1</v>
      </c>
      <c r="AL14" s="23">
        <f>AL13-AL15</f>
        <v>0</v>
      </c>
      <c r="AM14" s="31"/>
    </row>
    <row r="15" spans="2:39">
      <c r="B15" s="5" t="s">
        <v>16</v>
      </c>
      <c r="C15" s="5" t="s">
        <v>43</v>
      </c>
      <c r="D15" s="20">
        <v>4</v>
      </c>
      <c r="E15" s="20" t="s">
        <v>13</v>
      </c>
      <c r="F15" s="21"/>
      <c r="G15" s="29"/>
      <c r="H15" s="20">
        <f>J15-I15</f>
        <v>0</v>
      </c>
      <c r="I15" s="22">
        <f>VLOOKUP(I16,$B$4:$D$18,3,FALSE)</f>
        <v>8</v>
      </c>
      <c r="J15" s="20">
        <f>J17</f>
        <v>8</v>
      </c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20">
        <f>AH11</f>
        <v>38</v>
      </c>
      <c r="AK15" s="22">
        <f>VLOOKUP(AK14,$B$4:$D$18,3,FALSE)</f>
        <v>2</v>
      </c>
      <c r="AL15" s="20">
        <f>AJ15+AK15</f>
        <v>40</v>
      </c>
      <c r="AM15" s="31"/>
    </row>
    <row r="16" spans="2:39">
      <c r="B16" s="5" t="s">
        <v>17</v>
      </c>
      <c r="C16" s="5" t="s">
        <v>44</v>
      </c>
      <c r="D16" s="20">
        <v>1</v>
      </c>
      <c r="E16" s="20" t="s">
        <v>15</v>
      </c>
      <c r="F16" s="21"/>
      <c r="G16" s="29"/>
      <c r="H16" s="23">
        <f>H15-H17</f>
        <v>0</v>
      </c>
      <c r="I16" s="24" t="str">
        <f>B7</f>
        <v>2.3</v>
      </c>
      <c r="J16" s="23">
        <f>J15-J17</f>
        <v>0</v>
      </c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1"/>
    </row>
    <row r="17" spans="2:39">
      <c r="B17" s="2" t="s">
        <v>18</v>
      </c>
      <c r="C17" s="2" t="s">
        <v>45</v>
      </c>
      <c r="D17" s="20">
        <v>1</v>
      </c>
      <c r="E17" s="20" t="s">
        <v>15</v>
      </c>
      <c r="F17" s="21"/>
      <c r="G17" s="29"/>
      <c r="H17" s="20">
        <v>0</v>
      </c>
      <c r="I17" s="22">
        <f>VLOOKUP(I16,$B$4:$D$18,3,FALSE)</f>
        <v>8</v>
      </c>
      <c r="J17" s="20">
        <f>H17+I17</f>
        <v>8</v>
      </c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1"/>
    </row>
    <row r="18" spans="2:39">
      <c r="B18" s="2" t="s">
        <v>19</v>
      </c>
      <c r="C18" s="2" t="s">
        <v>46</v>
      </c>
      <c r="D18" s="20">
        <v>2</v>
      </c>
      <c r="E18" s="20" t="s">
        <v>15</v>
      </c>
      <c r="F18" s="21"/>
      <c r="G18" s="29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1"/>
    </row>
    <row r="19" spans="2:39">
      <c r="B19" s="15"/>
      <c r="C19" s="15"/>
      <c r="D19" s="17"/>
      <c r="E19" s="17"/>
      <c r="F19" s="21"/>
      <c r="G19" s="29"/>
      <c r="H19" s="20">
        <f>J19-I19</f>
        <v>0</v>
      </c>
      <c r="I19" s="22">
        <f>VLOOKUP(I20,$B$4:$D$18,3,FALSE)</f>
        <v>2</v>
      </c>
      <c r="J19" s="20">
        <f>J21</f>
        <v>2</v>
      </c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1"/>
    </row>
    <row r="20" spans="2:39">
      <c r="D20" s="13" t="s">
        <v>59</v>
      </c>
      <c r="E20" s="20">
        <f>MAX(AL5,AL9,AL13)</f>
        <v>40</v>
      </c>
      <c r="F20" s="21"/>
      <c r="G20" s="29"/>
      <c r="H20" s="23">
        <f>H19-H21</f>
        <v>0</v>
      </c>
      <c r="I20" s="24" t="str">
        <f>B8</f>
        <v>2.4</v>
      </c>
      <c r="J20" s="23">
        <f>J19-J21</f>
        <v>0</v>
      </c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1"/>
    </row>
    <row r="21" spans="2:39">
      <c r="G21" s="29"/>
      <c r="H21" s="20">
        <v>0</v>
      </c>
      <c r="I21" s="22">
        <f>VLOOKUP(I20,$B$4:$D$18,3,FALSE)</f>
        <v>2</v>
      </c>
      <c r="J21" s="20">
        <f>H21+I21</f>
        <v>2</v>
      </c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1"/>
    </row>
    <row r="22" spans="2:39" ht="16.5" thickBot="1">
      <c r="D22" s="52" t="s">
        <v>62</v>
      </c>
      <c r="E22" s="20" t="s">
        <v>6</v>
      </c>
      <c r="F22" s="21"/>
      <c r="G22" s="32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4"/>
    </row>
    <row r="23" spans="2:39">
      <c r="D23" s="52"/>
      <c r="E23" s="20" t="s">
        <v>10</v>
      </c>
      <c r="F23" s="21"/>
    </row>
    <row r="24" spans="2:39">
      <c r="D24" s="52"/>
      <c r="E24" s="20" t="s">
        <v>11</v>
      </c>
      <c r="F24" s="21"/>
    </row>
    <row r="25" spans="2:39">
      <c r="D25" s="52"/>
      <c r="E25" s="20" t="s">
        <v>13</v>
      </c>
      <c r="F25" s="21"/>
    </row>
    <row r="26" spans="2:39">
      <c r="D26" s="52"/>
      <c r="E26" s="20" t="s">
        <v>16</v>
      </c>
      <c r="F26" s="21"/>
    </row>
    <row r="27" spans="2:39">
      <c r="D27" s="52"/>
      <c r="E27" s="20" t="s">
        <v>14</v>
      </c>
      <c r="F27" s="21"/>
      <c r="G27" s="18"/>
    </row>
    <row r="28" spans="2:39">
      <c r="D28" s="52"/>
      <c r="E28" s="20" t="s">
        <v>15</v>
      </c>
      <c r="F28" s="21"/>
      <c r="G28" s="18"/>
    </row>
    <row r="29" spans="2:39">
      <c r="D29" s="52"/>
      <c r="E29" s="20" t="s">
        <v>19</v>
      </c>
      <c r="F29" s="21"/>
    </row>
    <row r="32" spans="2:39">
      <c r="C32" s="51"/>
      <c r="D32" s="51"/>
    </row>
  </sheetData>
  <mergeCells count="2">
    <mergeCell ref="C32:D32"/>
    <mergeCell ref="D22:D29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1"/>
  <sheetViews>
    <sheetView zoomScaleNormal="100" zoomScalePageLayoutView="85" workbookViewId="0">
      <selection activeCell="C5" sqref="C5:C10"/>
    </sheetView>
  </sheetViews>
  <sheetFormatPr baseColWidth="10" defaultColWidth="11" defaultRowHeight="15.75"/>
  <cols>
    <col min="1" max="1" width="11" style="8"/>
    <col min="2" max="2" width="5.625" style="8" customWidth="1"/>
    <col min="3" max="3" width="27.5" style="8" bestFit="1" customWidth="1"/>
    <col min="4" max="4" width="5.625" style="8" customWidth="1"/>
    <col min="5" max="5" width="45.25" style="8" bestFit="1" customWidth="1"/>
    <col min="6" max="6" width="13.5" style="8" bestFit="1" customWidth="1"/>
    <col min="7" max="7" width="10.375" style="8" bestFit="1" customWidth="1"/>
    <col min="8" max="8" width="13.75" style="8" bestFit="1" customWidth="1"/>
    <col min="9" max="16384" width="11" style="8"/>
  </cols>
  <sheetData>
    <row r="1" spans="1:8" s="1" customFormat="1" ht="15" customHeight="1"/>
    <row r="2" spans="1:8" s="1" customFormat="1" ht="15" customHeight="1">
      <c r="B2" s="47" t="s">
        <v>56</v>
      </c>
      <c r="C2" s="48"/>
      <c r="D2" s="48"/>
      <c r="E2" s="48"/>
      <c r="F2" s="48"/>
      <c r="G2" s="48"/>
      <c r="H2" s="49"/>
    </row>
    <row r="3" spans="1:8" s="1" customFormat="1" ht="15" customHeight="1">
      <c r="B3" s="50" t="s">
        <v>3</v>
      </c>
      <c r="C3" s="50"/>
      <c r="D3" s="47" t="s">
        <v>4</v>
      </c>
      <c r="E3" s="49"/>
      <c r="F3" s="36" t="s">
        <v>0</v>
      </c>
      <c r="G3" s="36" t="s">
        <v>1</v>
      </c>
      <c r="H3" s="36" t="s">
        <v>2</v>
      </c>
    </row>
    <row r="4" spans="1:8" s="1" customFormat="1" ht="15" customHeight="1">
      <c r="B4" s="5" t="s">
        <v>21</v>
      </c>
      <c r="C4" s="5" t="s">
        <v>27</v>
      </c>
      <c r="D4" s="3" t="s">
        <v>5</v>
      </c>
      <c r="E4" s="3" t="s">
        <v>63</v>
      </c>
      <c r="F4" s="4">
        <v>43466</v>
      </c>
      <c r="G4" s="4">
        <v>43468</v>
      </c>
      <c r="H4" s="3">
        <f>G4-F4</f>
        <v>2</v>
      </c>
    </row>
    <row r="5" spans="1:8" s="1" customFormat="1" ht="15" customHeight="1">
      <c r="B5" s="43" t="s">
        <v>22</v>
      </c>
      <c r="C5" s="41" t="s">
        <v>29</v>
      </c>
      <c r="D5" s="5" t="s">
        <v>6</v>
      </c>
      <c r="E5" s="5" t="s">
        <v>37</v>
      </c>
      <c r="F5" s="9">
        <v>43469</v>
      </c>
      <c r="G5" s="6">
        <v>43472</v>
      </c>
      <c r="H5" s="5">
        <f t="shared" ref="H5:H18" si="0">G5-F5</f>
        <v>3</v>
      </c>
    </row>
    <row r="6" spans="1:8" s="1" customFormat="1" ht="15" customHeight="1">
      <c r="B6" s="44"/>
      <c r="C6" s="46"/>
      <c r="D6" s="5" t="s">
        <v>7</v>
      </c>
      <c r="E6" s="5" t="s">
        <v>38</v>
      </c>
      <c r="F6" s="9">
        <f>G5</f>
        <v>43472</v>
      </c>
      <c r="G6" s="6">
        <v>43482</v>
      </c>
      <c r="H6" s="5">
        <f t="shared" si="0"/>
        <v>10</v>
      </c>
    </row>
    <row r="7" spans="1:8" s="1" customFormat="1" ht="15" customHeight="1">
      <c r="B7" s="44"/>
      <c r="C7" s="46"/>
      <c r="D7" s="5" t="s">
        <v>8</v>
      </c>
      <c r="E7" s="5" t="s">
        <v>39</v>
      </c>
      <c r="F7" s="9">
        <f>G6</f>
        <v>43482</v>
      </c>
      <c r="G7" s="6">
        <v>43485</v>
      </c>
      <c r="H7" s="5">
        <f t="shared" si="0"/>
        <v>3</v>
      </c>
    </row>
    <row r="8" spans="1:8" s="1" customFormat="1" ht="15" customHeight="1">
      <c r="B8" s="44"/>
      <c r="C8" s="46"/>
      <c r="D8" s="5" t="s">
        <v>9</v>
      </c>
      <c r="E8" s="5" t="s">
        <v>40</v>
      </c>
      <c r="F8" s="9">
        <f>F6</f>
        <v>43472</v>
      </c>
      <c r="G8" s="6">
        <v>43485</v>
      </c>
      <c r="H8" s="5">
        <f t="shared" si="0"/>
        <v>13</v>
      </c>
    </row>
    <row r="9" spans="1:8" s="1" customFormat="1" ht="15" customHeight="1">
      <c r="A9" s="7"/>
      <c r="B9" s="44"/>
      <c r="C9" s="46"/>
      <c r="D9" s="5" t="s">
        <v>47</v>
      </c>
      <c r="E9" s="5" t="s">
        <v>41</v>
      </c>
      <c r="F9" s="6">
        <f>G11</f>
        <v>43489</v>
      </c>
      <c r="G9" s="6">
        <v>43493</v>
      </c>
      <c r="H9" s="5">
        <f t="shared" si="0"/>
        <v>4</v>
      </c>
    </row>
    <row r="10" spans="1:8" s="1" customFormat="1" ht="15" customHeight="1">
      <c r="A10" s="7"/>
      <c r="B10" s="45"/>
      <c r="C10" s="42"/>
      <c r="D10" s="5" t="s">
        <v>48</v>
      </c>
      <c r="E10" s="5" t="s">
        <v>42</v>
      </c>
      <c r="F10" s="6">
        <f>G9</f>
        <v>43493</v>
      </c>
      <c r="G10" s="6">
        <v>43495</v>
      </c>
      <c r="H10" s="5">
        <f t="shared" si="0"/>
        <v>2</v>
      </c>
    </row>
    <row r="11" spans="1:8" s="1" customFormat="1" ht="15" customHeight="1">
      <c r="A11" s="7"/>
      <c r="B11" s="41" t="s">
        <v>23</v>
      </c>
      <c r="C11" s="41" t="s">
        <v>30</v>
      </c>
      <c r="D11" s="5" t="s">
        <v>10</v>
      </c>
      <c r="E11" s="5" t="s">
        <v>43</v>
      </c>
      <c r="F11" s="9">
        <f>G8</f>
        <v>43485</v>
      </c>
      <c r="G11" s="6">
        <v>43489</v>
      </c>
      <c r="H11" s="5">
        <f t="shared" si="0"/>
        <v>4</v>
      </c>
    </row>
    <row r="12" spans="1:8" s="1" customFormat="1" ht="15" customHeight="1">
      <c r="A12" s="7"/>
      <c r="B12" s="46"/>
      <c r="C12" s="46"/>
      <c r="D12" s="5" t="s">
        <v>11</v>
      </c>
      <c r="E12" s="13" t="s">
        <v>50</v>
      </c>
      <c r="F12" s="9">
        <f t="shared" ref="F12:G17" si="1">F11</f>
        <v>43485</v>
      </c>
      <c r="G12" s="6">
        <f t="shared" si="1"/>
        <v>43489</v>
      </c>
      <c r="H12" s="5">
        <f t="shared" si="0"/>
        <v>4</v>
      </c>
    </row>
    <row r="13" spans="1:8" s="1" customFormat="1" ht="15" customHeight="1">
      <c r="A13" s="7"/>
      <c r="B13" s="46"/>
      <c r="C13" s="46"/>
      <c r="D13" s="5" t="s">
        <v>12</v>
      </c>
      <c r="E13" s="13" t="s">
        <v>51</v>
      </c>
      <c r="F13" s="9">
        <f t="shared" si="1"/>
        <v>43485</v>
      </c>
      <c r="G13" s="6">
        <f t="shared" si="1"/>
        <v>43489</v>
      </c>
      <c r="H13" s="5">
        <f t="shared" si="0"/>
        <v>4</v>
      </c>
    </row>
    <row r="14" spans="1:8" s="1" customFormat="1" ht="15" customHeight="1">
      <c r="A14" s="7"/>
      <c r="B14" s="46"/>
      <c r="C14" s="46"/>
      <c r="D14" s="5" t="s">
        <v>13</v>
      </c>
      <c r="E14" s="13" t="s">
        <v>52</v>
      </c>
      <c r="F14" s="9">
        <f t="shared" si="1"/>
        <v>43485</v>
      </c>
      <c r="G14" s="6">
        <f t="shared" si="1"/>
        <v>43489</v>
      </c>
      <c r="H14" s="5">
        <f t="shared" si="0"/>
        <v>4</v>
      </c>
    </row>
    <row r="15" spans="1:8" s="1" customFormat="1" ht="15" customHeight="1">
      <c r="A15" s="7"/>
      <c r="B15" s="46"/>
      <c r="C15" s="46"/>
      <c r="D15" s="5" t="s">
        <v>14</v>
      </c>
      <c r="E15" s="13" t="s">
        <v>53</v>
      </c>
      <c r="F15" s="9">
        <f t="shared" si="1"/>
        <v>43485</v>
      </c>
      <c r="G15" s="6">
        <f t="shared" si="1"/>
        <v>43489</v>
      </c>
      <c r="H15" s="5">
        <f t="shared" si="0"/>
        <v>4</v>
      </c>
    </row>
    <row r="16" spans="1:8" s="1" customFormat="1" ht="15" customHeight="1">
      <c r="A16" s="7"/>
      <c r="B16" s="46"/>
      <c r="C16" s="46"/>
      <c r="D16" s="5" t="s">
        <v>15</v>
      </c>
      <c r="E16" s="13" t="s">
        <v>54</v>
      </c>
      <c r="F16" s="9">
        <f t="shared" si="1"/>
        <v>43485</v>
      </c>
      <c r="G16" s="6">
        <f t="shared" si="1"/>
        <v>43489</v>
      </c>
      <c r="H16" s="5">
        <f t="shared" si="0"/>
        <v>4</v>
      </c>
    </row>
    <row r="17" spans="1:14" s="1" customFormat="1" ht="15" customHeight="1">
      <c r="A17" s="7"/>
      <c r="B17" s="42"/>
      <c r="C17" s="42"/>
      <c r="D17" s="5" t="s">
        <v>49</v>
      </c>
      <c r="E17" s="13" t="s">
        <v>55</v>
      </c>
      <c r="F17" s="9">
        <f t="shared" si="1"/>
        <v>43485</v>
      </c>
      <c r="G17" s="6">
        <f t="shared" si="1"/>
        <v>43489</v>
      </c>
      <c r="H17" s="5">
        <f t="shared" si="0"/>
        <v>4</v>
      </c>
    </row>
    <row r="18" spans="1:14" s="1" customFormat="1" ht="15" customHeight="1">
      <c r="A18" s="7"/>
      <c r="B18" s="2" t="s">
        <v>24</v>
      </c>
      <c r="C18" s="5" t="s">
        <v>31</v>
      </c>
      <c r="D18" s="5" t="s">
        <v>16</v>
      </c>
      <c r="E18" s="5" t="s">
        <v>45</v>
      </c>
      <c r="F18" s="9">
        <f>G10</f>
        <v>43495</v>
      </c>
      <c r="G18" s="6">
        <v>43496</v>
      </c>
      <c r="H18" s="5">
        <f t="shared" si="0"/>
        <v>1</v>
      </c>
    </row>
    <row r="19" spans="1:14" s="1" customFormat="1" ht="15" customHeight="1">
      <c r="A19" s="7"/>
      <c r="B19" s="7"/>
      <c r="C19" s="7"/>
      <c r="D19" s="7"/>
      <c r="E19" s="7"/>
      <c r="F19" s="7"/>
      <c r="G19" s="7"/>
      <c r="H19" s="7"/>
    </row>
    <row r="20" spans="1:14" s="1" customFormat="1" ht="15" customHeight="1">
      <c r="A20" s="7"/>
      <c r="B20" s="7"/>
      <c r="C20" s="7"/>
      <c r="D20" s="7"/>
      <c r="E20" s="7"/>
      <c r="F20" s="7"/>
      <c r="G20" s="7"/>
      <c r="H20" s="7"/>
    </row>
    <row r="21" spans="1:14" s="1" customFormat="1" ht="15" customHeight="1">
      <c r="A21" s="7"/>
    </row>
    <row r="22" spans="1:14" s="1" customFormat="1" ht="15" customHeight="1">
      <c r="B22" s="8"/>
      <c r="C22" s="8"/>
      <c r="D22" s="8"/>
      <c r="E22" s="8"/>
      <c r="F22" s="8"/>
      <c r="G22" s="8"/>
      <c r="H22" s="8"/>
      <c r="L22" s="8"/>
      <c r="M22" s="8"/>
      <c r="N22" s="8"/>
    </row>
    <row r="23" spans="1:14" ht="15" customHeight="1"/>
    <row r="24" spans="1:14" ht="15" customHeight="1"/>
    <row r="25" spans="1:14" ht="15" customHeight="1"/>
    <row r="26" spans="1:14" ht="15" customHeight="1"/>
    <row r="27" spans="1:14" ht="15" customHeight="1"/>
    <row r="28" spans="1:14" ht="15" customHeight="1"/>
    <row r="29" spans="1:14" ht="15" customHeight="1"/>
    <row r="30" spans="1:14" ht="15" customHeight="1"/>
    <row r="31" spans="1:14" ht="15" customHeight="1"/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</sheetData>
  <mergeCells count="7">
    <mergeCell ref="B11:B17"/>
    <mergeCell ref="C11:C17"/>
    <mergeCell ref="B2:H2"/>
    <mergeCell ref="B3:C3"/>
    <mergeCell ref="D3:E3"/>
    <mergeCell ref="B5:B10"/>
    <mergeCell ref="C5:C10"/>
  </mergeCells>
  <pageMargins left="0.75" right="0.75" top="1" bottom="1" header="0.5" footer="0.5"/>
  <pageSetup orientation="portrait" horizontalDpi="4294967292" verticalDpi="4294967292" r:id="rId1"/>
  <headerFooter>
    <oddHeader>&amp;C&amp;"Calibri,Regular"&amp;K000000Gantt Chart_x000D_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5"/>
  <sheetViews>
    <sheetView tabSelected="1" workbookViewId="0">
      <selection activeCell="F15" sqref="F15"/>
    </sheetView>
  </sheetViews>
  <sheetFormatPr baseColWidth="10" defaultRowHeight="15.75"/>
  <cols>
    <col min="1" max="1" width="11" style="12"/>
    <col min="2" max="2" width="12.375" style="12" bestFit="1" customWidth="1"/>
    <col min="3" max="3" width="45.25" style="12" bestFit="1" customWidth="1"/>
    <col min="4" max="4" width="15.75" style="12" bestFit="1" customWidth="1"/>
    <col min="5" max="5" width="12.5" style="12" bestFit="1" customWidth="1"/>
    <col min="6" max="6" width="12.5" style="12" customWidth="1"/>
    <col min="7" max="7" width="5.625" style="12" customWidth="1"/>
    <col min="8" max="10" width="3.625" style="12" customWidth="1"/>
    <col min="11" max="11" width="8.625" style="12" customWidth="1"/>
    <col min="12" max="14" width="3.625" style="12" customWidth="1"/>
    <col min="15" max="15" width="8.625" style="12" customWidth="1"/>
    <col min="16" max="18" width="3.625" style="12" customWidth="1"/>
    <col min="19" max="19" width="8.625" style="12" customWidth="1"/>
    <col min="20" max="22" width="3.625" style="12" customWidth="1"/>
    <col min="23" max="23" width="8.625" style="12" customWidth="1"/>
    <col min="24" max="26" width="3.625" style="12" customWidth="1"/>
    <col min="27" max="27" width="8.625" style="12" customWidth="1"/>
    <col min="28" max="30" width="3.625" style="12" customWidth="1"/>
    <col min="31" max="31" width="8.625" style="12" customWidth="1"/>
    <col min="32" max="34" width="3.625" style="12" customWidth="1"/>
    <col min="35" max="35" width="5.625" style="12" customWidth="1"/>
    <col min="36" max="16384" width="11" style="12"/>
  </cols>
  <sheetData>
    <row r="1" spans="2:35" ht="16.5" thickBot="1"/>
    <row r="2" spans="2:35">
      <c r="B2" s="19" t="s">
        <v>57</v>
      </c>
      <c r="C2" s="19" t="s">
        <v>58</v>
      </c>
      <c r="D2" s="19" t="s">
        <v>64</v>
      </c>
      <c r="E2" s="19" t="s">
        <v>60</v>
      </c>
      <c r="G2" s="26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8"/>
    </row>
    <row r="3" spans="2:35">
      <c r="B3" s="3" t="s">
        <v>5</v>
      </c>
      <c r="C3" s="3" t="s">
        <v>63</v>
      </c>
      <c r="D3" s="14">
        <v>2</v>
      </c>
      <c r="E3" s="20" t="s">
        <v>61</v>
      </c>
      <c r="F3" s="35"/>
      <c r="G3" s="29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0">
        <f>Z3-Y3</f>
        <v>30</v>
      </c>
      <c r="Y3" s="22">
        <f>VLOOKUP(Y4,$B$3:$D$17,3,FALSE)</f>
        <v>4</v>
      </c>
      <c r="Z3" s="20">
        <f>AB3</f>
        <v>34</v>
      </c>
      <c r="AA3" s="30"/>
      <c r="AB3" s="20">
        <f>AD3-AC3</f>
        <v>34</v>
      </c>
      <c r="AC3" s="22">
        <f>VLOOKUP(AC4,$B$3:$D$17,3,FALSE)</f>
        <v>2</v>
      </c>
      <c r="AD3" s="20">
        <f>AF3</f>
        <v>36</v>
      </c>
      <c r="AE3" s="30"/>
      <c r="AF3" s="20">
        <f>AH3-AG3</f>
        <v>36</v>
      </c>
      <c r="AG3" s="22">
        <f>VLOOKUP(AG4,$B$3:$D$17,3,FALSE)</f>
        <v>1</v>
      </c>
      <c r="AH3" s="20">
        <f>AH5</f>
        <v>37</v>
      </c>
      <c r="AI3" s="31"/>
    </row>
    <row r="4" spans="2:35">
      <c r="B4" s="5" t="s">
        <v>6</v>
      </c>
      <c r="C4" s="5" t="s">
        <v>37</v>
      </c>
      <c r="D4" s="14">
        <v>3</v>
      </c>
      <c r="E4" s="20" t="s">
        <v>61</v>
      </c>
      <c r="F4" s="21"/>
      <c r="G4" s="29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3">
        <f>X3-X5</f>
        <v>0</v>
      </c>
      <c r="Y4" s="24" t="str">
        <f>B8</f>
        <v>2.5</v>
      </c>
      <c r="Z4" s="23">
        <f>Z3-Z5</f>
        <v>0</v>
      </c>
      <c r="AA4" s="30"/>
      <c r="AB4" s="23">
        <f>AB3-AB5</f>
        <v>0</v>
      </c>
      <c r="AC4" s="24" t="str">
        <f>B9</f>
        <v>2.6</v>
      </c>
      <c r="AD4" s="23">
        <f>AD3-AD5</f>
        <v>0</v>
      </c>
      <c r="AE4" s="30"/>
      <c r="AF4" s="23">
        <f>AF3-AF5</f>
        <v>0</v>
      </c>
      <c r="AG4" s="24" t="str">
        <f>B17</f>
        <v>4.1</v>
      </c>
      <c r="AH4" s="23">
        <f>AH3-AH5</f>
        <v>0</v>
      </c>
      <c r="AI4" s="31"/>
    </row>
    <row r="5" spans="2:35">
      <c r="B5" s="5" t="s">
        <v>7</v>
      </c>
      <c r="C5" s="5" t="s">
        <v>38</v>
      </c>
      <c r="D5" s="14">
        <v>10</v>
      </c>
      <c r="E5" s="20" t="s">
        <v>6</v>
      </c>
      <c r="F5" s="21"/>
      <c r="G5" s="29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0">
        <f>V17</f>
        <v>30</v>
      </c>
      <c r="Y5" s="22">
        <f>VLOOKUP(Y4,$B$3:$D$17,3,FALSE)</f>
        <v>4</v>
      </c>
      <c r="Z5" s="20">
        <f>X5+Y5</f>
        <v>34</v>
      </c>
      <c r="AA5" s="30"/>
      <c r="AB5" s="20">
        <f>Z5</f>
        <v>34</v>
      </c>
      <c r="AC5" s="22">
        <f>VLOOKUP(AC4,$B$3:$D$17,3,FALSE)</f>
        <v>2</v>
      </c>
      <c r="AD5" s="20">
        <f>AB5+AC5</f>
        <v>36</v>
      </c>
      <c r="AE5" s="30"/>
      <c r="AF5" s="20">
        <f>MAX(AD5,Z9,Z13)</f>
        <v>36</v>
      </c>
      <c r="AG5" s="22">
        <f>VLOOKUP(AG4,$B$3:$D$17,3,FALSE)</f>
        <v>1</v>
      </c>
      <c r="AH5" s="20">
        <f>AF5+AG5</f>
        <v>37</v>
      </c>
      <c r="AI5" s="31"/>
    </row>
    <row r="6" spans="2:35">
      <c r="B6" s="5" t="s">
        <v>8</v>
      </c>
      <c r="C6" s="5" t="s">
        <v>39</v>
      </c>
      <c r="D6" s="14">
        <v>3</v>
      </c>
      <c r="E6" s="20" t="s">
        <v>7</v>
      </c>
      <c r="F6" s="21"/>
      <c r="G6" s="29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1"/>
    </row>
    <row r="7" spans="2:35">
      <c r="B7" s="5" t="s">
        <v>9</v>
      </c>
      <c r="C7" s="5" t="s">
        <v>40</v>
      </c>
      <c r="D7" s="14">
        <v>13</v>
      </c>
      <c r="E7" s="20" t="s">
        <v>7</v>
      </c>
      <c r="F7" s="21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0">
        <f>Z7-Y7</f>
        <v>35</v>
      </c>
      <c r="Y7" s="22">
        <f>VLOOKUP(Y8,$B$3:$D$17,3,FALSE)</f>
        <v>1</v>
      </c>
      <c r="Z7" s="20">
        <f>AF3</f>
        <v>36</v>
      </c>
      <c r="AA7" s="30"/>
      <c r="AB7" s="30"/>
      <c r="AC7" s="30"/>
      <c r="AD7" s="30"/>
      <c r="AE7" s="30"/>
      <c r="AF7" s="30"/>
      <c r="AG7" s="30"/>
      <c r="AH7" s="30"/>
      <c r="AI7" s="31"/>
    </row>
    <row r="8" spans="2:35">
      <c r="B8" s="5" t="s">
        <v>47</v>
      </c>
      <c r="C8" s="5" t="s">
        <v>41</v>
      </c>
      <c r="D8" s="14">
        <v>4</v>
      </c>
      <c r="E8" s="20" t="s">
        <v>10</v>
      </c>
      <c r="F8" s="21"/>
      <c r="G8" s="37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25"/>
      <c r="W8" s="30"/>
      <c r="X8" s="23">
        <f>X7-X9</f>
        <v>5</v>
      </c>
      <c r="Y8" s="24" t="s">
        <v>15</v>
      </c>
      <c r="Z8" s="23">
        <f>Z7-Z9</f>
        <v>5</v>
      </c>
      <c r="AA8" s="30"/>
      <c r="AB8" s="30"/>
      <c r="AC8" s="30"/>
      <c r="AD8" s="30"/>
      <c r="AE8" s="30"/>
      <c r="AF8" s="30"/>
      <c r="AG8" s="30"/>
      <c r="AH8" s="30"/>
      <c r="AI8" s="38"/>
    </row>
    <row r="9" spans="2:35">
      <c r="B9" s="5" t="s">
        <v>48</v>
      </c>
      <c r="C9" s="5" t="s">
        <v>42</v>
      </c>
      <c r="D9" s="14">
        <v>2</v>
      </c>
      <c r="E9" s="20" t="s">
        <v>47</v>
      </c>
      <c r="F9" s="21"/>
      <c r="G9" s="29"/>
      <c r="H9" s="20">
        <f>J9-I9</f>
        <v>0</v>
      </c>
      <c r="I9" s="22">
        <f>VLOOKUP(I10,$B$3:$D$17,3,FALSE)</f>
        <v>2</v>
      </c>
      <c r="J9" s="20">
        <f>J11</f>
        <v>2</v>
      </c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0">
        <f>V17</f>
        <v>30</v>
      </c>
      <c r="Y9" s="22">
        <f>VLOOKUP(Y8,$B$3:$D$17,3,FALSE)</f>
        <v>1</v>
      </c>
      <c r="Z9" s="20">
        <f>X9+Y9</f>
        <v>31</v>
      </c>
      <c r="AA9" s="30"/>
      <c r="AB9" s="30"/>
      <c r="AC9" s="30"/>
      <c r="AD9" s="30"/>
      <c r="AE9" s="30"/>
      <c r="AF9" s="30"/>
      <c r="AG9" s="30"/>
      <c r="AH9" s="30"/>
      <c r="AI9" s="31"/>
    </row>
    <row r="10" spans="2:35">
      <c r="B10" s="5" t="s">
        <v>10</v>
      </c>
      <c r="C10" s="5" t="s">
        <v>43</v>
      </c>
      <c r="D10" s="20">
        <v>4</v>
      </c>
      <c r="E10" s="20" t="s">
        <v>9</v>
      </c>
      <c r="F10" s="21"/>
      <c r="G10" s="29"/>
      <c r="H10" s="23">
        <f>H9-H11</f>
        <v>0</v>
      </c>
      <c r="I10" s="24" t="str">
        <f>B3</f>
        <v>1.1</v>
      </c>
      <c r="J10" s="23">
        <f>J9-J11</f>
        <v>0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1"/>
    </row>
    <row r="11" spans="2:35">
      <c r="B11" s="5" t="s">
        <v>11</v>
      </c>
      <c r="C11" s="20" t="s">
        <v>50</v>
      </c>
      <c r="D11" s="20">
        <v>1</v>
      </c>
      <c r="E11" s="20" t="s">
        <v>10</v>
      </c>
      <c r="F11" s="21"/>
      <c r="G11" s="29"/>
      <c r="H11" s="20">
        <v>0</v>
      </c>
      <c r="I11" s="22">
        <f>VLOOKUP(I10,$B$3:$D$17,3,FALSE)</f>
        <v>2</v>
      </c>
      <c r="J11" s="20">
        <f>H11+I11</f>
        <v>2</v>
      </c>
      <c r="K11" s="30"/>
      <c r="L11" s="30"/>
      <c r="M11" s="30"/>
      <c r="N11" s="30"/>
      <c r="O11" s="30"/>
      <c r="P11" s="20">
        <f>R11-Q11</f>
        <v>13</v>
      </c>
      <c r="Q11" s="22">
        <f>VLOOKUP(Q12,$B$3:$D$17,3,FALSE)</f>
        <v>3</v>
      </c>
      <c r="R11" s="20">
        <f>R13</f>
        <v>16</v>
      </c>
      <c r="S11" s="30"/>
      <c r="T11" s="30"/>
      <c r="U11" s="30"/>
      <c r="V11" s="30"/>
      <c r="W11" s="30"/>
      <c r="X11" s="20">
        <f>Z11-Y11</f>
        <v>35</v>
      </c>
      <c r="Y11" s="22">
        <f>VLOOKUP(Y12,$B$3:$D$17,3,FALSE)</f>
        <v>1</v>
      </c>
      <c r="Z11" s="20">
        <f>AF3</f>
        <v>36</v>
      </c>
      <c r="AA11" s="30"/>
      <c r="AB11" s="30"/>
      <c r="AC11" s="30"/>
      <c r="AD11" s="30"/>
      <c r="AE11" s="30"/>
      <c r="AF11" s="30"/>
      <c r="AG11" s="30"/>
      <c r="AH11" s="30"/>
      <c r="AI11" s="31"/>
    </row>
    <row r="12" spans="2:35">
      <c r="B12" s="5" t="s">
        <v>12</v>
      </c>
      <c r="C12" s="20" t="s">
        <v>51</v>
      </c>
      <c r="D12" s="20">
        <v>1</v>
      </c>
      <c r="E12" s="20" t="s">
        <v>10</v>
      </c>
      <c r="F12" s="21"/>
      <c r="G12" s="29"/>
      <c r="H12" s="30"/>
      <c r="I12" s="30"/>
      <c r="J12" s="30"/>
      <c r="K12" s="30"/>
      <c r="L12" s="30"/>
      <c r="M12" s="30"/>
      <c r="N12" s="30"/>
      <c r="O12" s="30"/>
      <c r="P12" s="23">
        <f>P11-P13</f>
        <v>0</v>
      </c>
      <c r="Q12" s="24" t="str">
        <f>B6</f>
        <v>2.3</v>
      </c>
      <c r="R12" s="23">
        <f>R11-R13</f>
        <v>0</v>
      </c>
      <c r="S12" s="30"/>
      <c r="T12" s="30"/>
      <c r="U12" s="30"/>
      <c r="V12" s="30"/>
      <c r="W12" s="30"/>
      <c r="X12" s="23">
        <f>X11-X13</f>
        <v>5</v>
      </c>
      <c r="Y12" s="24" t="s">
        <v>49</v>
      </c>
      <c r="Z12" s="23">
        <f>Z11-Z13</f>
        <v>5</v>
      </c>
      <c r="AA12" s="30"/>
      <c r="AB12" s="30"/>
      <c r="AC12" s="30"/>
      <c r="AD12" s="30"/>
      <c r="AE12" s="30"/>
      <c r="AF12" s="30"/>
      <c r="AG12" s="30"/>
      <c r="AH12" s="30"/>
      <c r="AI12" s="31"/>
    </row>
    <row r="13" spans="2:35">
      <c r="B13" s="5" t="s">
        <v>13</v>
      </c>
      <c r="C13" s="20" t="s">
        <v>52</v>
      </c>
      <c r="D13" s="20">
        <v>1</v>
      </c>
      <c r="E13" s="20" t="s">
        <v>10</v>
      </c>
      <c r="F13" s="21"/>
      <c r="G13" s="29"/>
      <c r="H13" s="20">
        <f>J13-I13</f>
        <v>0</v>
      </c>
      <c r="I13" s="22">
        <f>VLOOKUP(I14,$B$3:$D$17,3,FALSE)</f>
        <v>3</v>
      </c>
      <c r="J13" s="20">
        <f>L13</f>
        <v>3</v>
      </c>
      <c r="K13" s="30"/>
      <c r="L13" s="20">
        <f>N13-M13</f>
        <v>3</v>
      </c>
      <c r="M13" s="22">
        <f>VLOOKUP(M14,$B$3:$D$17,3,FALSE)</f>
        <v>10</v>
      </c>
      <c r="N13" s="20">
        <f>MIN(P11,P15)</f>
        <v>13</v>
      </c>
      <c r="O13" s="30"/>
      <c r="P13" s="20">
        <f>N15</f>
        <v>13</v>
      </c>
      <c r="Q13" s="22">
        <f>VLOOKUP(Q12,$B$3:$D$17,3,FALSE)</f>
        <v>3</v>
      </c>
      <c r="R13" s="20">
        <f>P13+Q13</f>
        <v>16</v>
      </c>
      <c r="S13" s="30"/>
      <c r="T13" s="30"/>
      <c r="U13" s="30"/>
      <c r="V13" s="30"/>
      <c r="W13" s="30"/>
      <c r="X13" s="20">
        <f>V17</f>
        <v>30</v>
      </c>
      <c r="Y13" s="22">
        <f>VLOOKUP(Y12,$B$3:$D$17,3,FALSE)</f>
        <v>1</v>
      </c>
      <c r="Z13" s="20">
        <f>X13+Y13</f>
        <v>31</v>
      </c>
      <c r="AA13" s="30"/>
      <c r="AB13" s="30"/>
      <c r="AC13" s="30"/>
      <c r="AD13" s="30"/>
      <c r="AE13" s="30"/>
      <c r="AF13" s="30"/>
      <c r="AG13" s="30"/>
      <c r="AH13" s="30"/>
      <c r="AI13" s="31"/>
    </row>
    <row r="14" spans="2:35">
      <c r="B14" s="5" t="s">
        <v>14</v>
      </c>
      <c r="C14" s="20" t="s">
        <v>53</v>
      </c>
      <c r="D14" s="20">
        <v>1</v>
      </c>
      <c r="E14" s="20" t="s">
        <v>10</v>
      </c>
      <c r="F14" s="21"/>
      <c r="G14" s="29"/>
      <c r="H14" s="23">
        <f>H13-H15</f>
        <v>0</v>
      </c>
      <c r="I14" s="24" t="str">
        <f>B4</f>
        <v>2.1</v>
      </c>
      <c r="J14" s="23">
        <f>J13-J15</f>
        <v>0</v>
      </c>
      <c r="K14" s="30"/>
      <c r="L14" s="23">
        <f>L13-L15</f>
        <v>0</v>
      </c>
      <c r="M14" s="24" t="str">
        <f>B5</f>
        <v>2.2</v>
      </c>
      <c r="N14" s="23">
        <f>N13-N15</f>
        <v>0</v>
      </c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1"/>
    </row>
    <row r="15" spans="2:35">
      <c r="B15" s="5" t="s">
        <v>15</v>
      </c>
      <c r="C15" s="20" t="s">
        <v>54</v>
      </c>
      <c r="D15" s="20">
        <v>1</v>
      </c>
      <c r="E15" s="20" t="s">
        <v>10</v>
      </c>
      <c r="F15" s="21"/>
      <c r="G15" s="29"/>
      <c r="H15" s="20">
        <v>0</v>
      </c>
      <c r="I15" s="22">
        <f>VLOOKUP(I14,$B$3:$D$17,3,FALSE)</f>
        <v>3</v>
      </c>
      <c r="J15" s="20">
        <f>H15+I15</f>
        <v>3</v>
      </c>
      <c r="K15" s="30"/>
      <c r="L15" s="20">
        <f>J15</f>
        <v>3</v>
      </c>
      <c r="M15" s="22">
        <f>VLOOKUP(M14,$B$3:$D$17,3,FALSE)</f>
        <v>10</v>
      </c>
      <c r="N15" s="20">
        <f>L15+M15</f>
        <v>13</v>
      </c>
      <c r="O15" s="30"/>
      <c r="P15" s="20">
        <f>R15-Q15</f>
        <v>13</v>
      </c>
      <c r="Q15" s="22">
        <f>VLOOKUP(Q16,$B$3:$D$17,3,FALSE)</f>
        <v>13</v>
      </c>
      <c r="R15" s="20">
        <f>R17</f>
        <v>26</v>
      </c>
      <c r="S15" s="30"/>
      <c r="T15" s="20">
        <f>V15-U15</f>
        <v>26</v>
      </c>
      <c r="U15" s="22">
        <f>VLOOKUP(U16,$B$3:$D$17,3,FALSE)</f>
        <v>4</v>
      </c>
      <c r="V15" s="20">
        <f>MIN(X3,X7,X11,X15,X19,X23,X27)</f>
        <v>30</v>
      </c>
      <c r="W15" s="30"/>
      <c r="X15" s="20">
        <f>Z15-Y15</f>
        <v>30</v>
      </c>
      <c r="Y15" s="22">
        <f>VLOOKUP(Y16,$B$3:$D$17,3,FALSE)</f>
        <v>1</v>
      </c>
      <c r="Z15" s="20">
        <f>Z17</f>
        <v>31</v>
      </c>
      <c r="AA15" s="30"/>
      <c r="AB15" s="30"/>
      <c r="AC15" s="30"/>
      <c r="AD15" s="30"/>
      <c r="AE15" s="30"/>
      <c r="AF15" s="30"/>
      <c r="AG15" s="30"/>
      <c r="AH15" s="30"/>
      <c r="AI15" s="31"/>
    </row>
    <row r="16" spans="2:35">
      <c r="B16" s="5" t="s">
        <v>49</v>
      </c>
      <c r="C16" s="20" t="s">
        <v>55</v>
      </c>
      <c r="D16" s="20">
        <v>1</v>
      </c>
      <c r="E16" s="20" t="s">
        <v>10</v>
      </c>
      <c r="F16" s="21"/>
      <c r="G16" s="29"/>
      <c r="H16" s="30"/>
      <c r="I16" s="30"/>
      <c r="J16" s="30"/>
      <c r="K16" s="30"/>
      <c r="L16" s="30"/>
      <c r="M16" s="30"/>
      <c r="N16" s="30"/>
      <c r="O16" s="30"/>
      <c r="P16" s="23">
        <f>P15-P17</f>
        <v>0</v>
      </c>
      <c r="Q16" s="24" t="str">
        <f>B7</f>
        <v>2.4</v>
      </c>
      <c r="R16" s="23">
        <f>R15-R17</f>
        <v>0</v>
      </c>
      <c r="S16" s="30"/>
      <c r="T16" s="23">
        <f>T15-T17</f>
        <v>0</v>
      </c>
      <c r="U16" s="24" t="str">
        <f>B10</f>
        <v>3.1</v>
      </c>
      <c r="V16" s="23">
        <f>V15-V17</f>
        <v>0</v>
      </c>
      <c r="W16" s="30"/>
      <c r="X16" s="23">
        <f>X15-X17</f>
        <v>0</v>
      </c>
      <c r="Y16" s="24" t="s">
        <v>11</v>
      </c>
      <c r="Z16" s="23">
        <f>Z15-Z17</f>
        <v>0</v>
      </c>
      <c r="AA16" s="30"/>
      <c r="AB16" s="30"/>
      <c r="AC16" s="30"/>
      <c r="AD16" s="30"/>
      <c r="AE16" s="30"/>
      <c r="AF16" s="30"/>
      <c r="AG16" s="30"/>
      <c r="AH16" s="30"/>
      <c r="AI16" s="31"/>
    </row>
    <row r="17" spans="2:35">
      <c r="B17" s="2" t="s">
        <v>16</v>
      </c>
      <c r="C17" s="2" t="s">
        <v>45</v>
      </c>
      <c r="D17" s="20">
        <v>1</v>
      </c>
      <c r="E17" s="20" t="s">
        <v>65</v>
      </c>
      <c r="F17" s="21"/>
      <c r="G17" s="29"/>
      <c r="H17" s="30"/>
      <c r="I17" s="30"/>
      <c r="J17" s="30"/>
      <c r="K17" s="30"/>
      <c r="L17" s="30"/>
      <c r="M17" s="30"/>
      <c r="N17" s="30"/>
      <c r="O17" s="30"/>
      <c r="P17" s="20">
        <f>N15</f>
        <v>13</v>
      </c>
      <c r="Q17" s="22">
        <f>VLOOKUP(Q16,$B$3:$D$17,3,FALSE)</f>
        <v>13</v>
      </c>
      <c r="R17" s="20">
        <f>P17+Q17</f>
        <v>26</v>
      </c>
      <c r="S17" s="30"/>
      <c r="T17" s="20">
        <f>R17</f>
        <v>26</v>
      </c>
      <c r="U17" s="22">
        <f>VLOOKUP(U16,$B$3:$D$17,3,FALSE)</f>
        <v>4</v>
      </c>
      <c r="V17" s="20">
        <f>T17+U17</f>
        <v>30</v>
      </c>
      <c r="W17" s="30"/>
      <c r="X17" s="20">
        <f>V17</f>
        <v>30</v>
      </c>
      <c r="Y17" s="22">
        <f>VLOOKUP(Y16,$B$3:$D$17,3,FALSE)</f>
        <v>1</v>
      </c>
      <c r="Z17" s="20">
        <f>X17+Y17</f>
        <v>31</v>
      </c>
      <c r="AA17" s="30"/>
      <c r="AB17" s="30"/>
      <c r="AC17" s="30"/>
      <c r="AD17" s="30"/>
      <c r="AE17" s="30"/>
      <c r="AF17" s="30"/>
      <c r="AG17" s="30"/>
      <c r="AH17" s="30"/>
      <c r="AI17" s="31"/>
    </row>
    <row r="18" spans="2:35">
      <c r="B18" s="15"/>
      <c r="C18" s="15"/>
      <c r="D18" s="21"/>
      <c r="E18" s="21"/>
      <c r="F18" s="21"/>
      <c r="G18" s="29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1"/>
    </row>
    <row r="19" spans="2:35">
      <c r="B19" s="15"/>
      <c r="C19" s="15"/>
      <c r="D19" s="20" t="s">
        <v>59</v>
      </c>
      <c r="E19" s="20">
        <f>AH3</f>
        <v>37</v>
      </c>
      <c r="F19" s="25"/>
      <c r="G19" s="29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0">
        <f>Z19-Y19</f>
        <v>30</v>
      </c>
      <c r="Y19" s="22">
        <f>VLOOKUP(Y20,$B$3:$D$17,3,FALSE)</f>
        <v>1</v>
      </c>
      <c r="Z19" s="20">
        <f>Z21</f>
        <v>31</v>
      </c>
      <c r="AA19" s="30"/>
      <c r="AB19" s="30"/>
      <c r="AC19" s="30"/>
      <c r="AD19" s="30"/>
      <c r="AE19" s="30"/>
      <c r="AF19" s="30"/>
      <c r="AG19" s="30"/>
      <c r="AH19" s="30"/>
      <c r="AI19" s="31"/>
    </row>
    <row r="20" spans="2:35">
      <c r="F20" s="21"/>
      <c r="G20" s="29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3">
        <f>X19-X21</f>
        <v>0</v>
      </c>
      <c r="Y20" s="24" t="s">
        <v>12</v>
      </c>
      <c r="Z20" s="23">
        <f>Z19-Z21</f>
        <v>0</v>
      </c>
      <c r="AA20" s="30"/>
      <c r="AB20" s="30"/>
      <c r="AC20" s="30"/>
      <c r="AD20" s="30"/>
      <c r="AE20" s="30"/>
      <c r="AF20" s="30"/>
      <c r="AG20" s="30"/>
      <c r="AH20" s="30"/>
      <c r="AI20" s="31"/>
    </row>
    <row r="21" spans="2:35">
      <c r="D21" s="52" t="s">
        <v>62</v>
      </c>
      <c r="E21" s="20" t="s">
        <v>6</v>
      </c>
      <c r="F21" s="21"/>
      <c r="G21" s="29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0">
        <f>V17</f>
        <v>30</v>
      </c>
      <c r="Y21" s="22">
        <f>VLOOKUP(Y20,$B$3:$D$17,3,FALSE)</f>
        <v>1</v>
      </c>
      <c r="Z21" s="20">
        <f>X21+Y21</f>
        <v>31</v>
      </c>
      <c r="AA21" s="30"/>
      <c r="AB21" s="30"/>
      <c r="AC21" s="30"/>
      <c r="AD21" s="30"/>
      <c r="AE21" s="30"/>
      <c r="AF21" s="30"/>
      <c r="AG21" s="30"/>
      <c r="AH21" s="30"/>
      <c r="AI21" s="31"/>
    </row>
    <row r="22" spans="2:35">
      <c r="D22" s="52"/>
      <c r="E22" s="20" t="s">
        <v>7</v>
      </c>
      <c r="G22" s="29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1"/>
    </row>
    <row r="23" spans="2:35">
      <c r="D23" s="52"/>
      <c r="E23" s="20" t="s">
        <v>9</v>
      </c>
      <c r="F23" s="21"/>
      <c r="G23" s="29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0">
        <f>Z23-Y23</f>
        <v>30</v>
      </c>
      <c r="Y23" s="22">
        <f>VLOOKUP(Y24,$B$3:$D$17,3,FALSE)</f>
        <v>1</v>
      </c>
      <c r="Z23" s="20">
        <f>Z25</f>
        <v>31</v>
      </c>
      <c r="AA23" s="30"/>
      <c r="AB23" s="30"/>
      <c r="AC23" s="30"/>
      <c r="AD23" s="30"/>
      <c r="AE23" s="30"/>
      <c r="AF23" s="30"/>
      <c r="AG23" s="30"/>
      <c r="AH23" s="30"/>
      <c r="AI23" s="31"/>
    </row>
    <row r="24" spans="2:35">
      <c r="D24" s="52"/>
      <c r="E24" s="20" t="s">
        <v>10</v>
      </c>
      <c r="F24" s="21"/>
      <c r="G24" s="29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3">
        <f>X23-X25</f>
        <v>0</v>
      </c>
      <c r="Y24" s="24" t="s">
        <v>13</v>
      </c>
      <c r="Z24" s="23">
        <f>Z23-Z25</f>
        <v>0</v>
      </c>
      <c r="AA24" s="30"/>
      <c r="AB24" s="30"/>
      <c r="AC24" s="30"/>
      <c r="AD24" s="30"/>
      <c r="AE24" s="30"/>
      <c r="AF24" s="30"/>
      <c r="AG24" s="30"/>
      <c r="AH24" s="30"/>
      <c r="AI24" s="31"/>
    </row>
    <row r="25" spans="2:35">
      <c r="D25" s="52"/>
      <c r="E25" s="20" t="s">
        <v>47</v>
      </c>
      <c r="F25" s="21"/>
      <c r="G25" s="29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0">
        <f>V17</f>
        <v>30</v>
      </c>
      <c r="Y25" s="22">
        <f>VLOOKUP(Y24,$B$3:$D$17,3,FALSE)</f>
        <v>1</v>
      </c>
      <c r="Z25" s="20">
        <f>X25+Y25</f>
        <v>31</v>
      </c>
      <c r="AA25" s="30"/>
      <c r="AB25" s="30"/>
      <c r="AC25" s="30"/>
      <c r="AD25" s="30"/>
      <c r="AE25" s="30"/>
      <c r="AF25" s="30"/>
      <c r="AG25" s="30"/>
      <c r="AH25" s="30"/>
      <c r="AI25" s="31"/>
    </row>
    <row r="26" spans="2:35">
      <c r="D26" s="52"/>
      <c r="E26" s="20" t="s">
        <v>48</v>
      </c>
      <c r="F26" s="21"/>
      <c r="G26" s="29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1"/>
    </row>
    <row r="27" spans="2:35">
      <c r="D27" s="52"/>
      <c r="E27" s="20" t="s">
        <v>16</v>
      </c>
      <c r="F27" s="21"/>
      <c r="G27" s="29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0">
        <f>Z27-Y27</f>
        <v>30</v>
      </c>
      <c r="Y27" s="22">
        <f>VLOOKUP(Y28,$B$3:$D$17,3,FALSE)</f>
        <v>1</v>
      </c>
      <c r="Z27" s="20">
        <f>Z29</f>
        <v>31</v>
      </c>
      <c r="AA27" s="30"/>
      <c r="AB27" s="30"/>
      <c r="AC27" s="30"/>
      <c r="AD27" s="30"/>
      <c r="AE27" s="30"/>
      <c r="AF27" s="30"/>
      <c r="AG27" s="30"/>
      <c r="AH27" s="30"/>
      <c r="AI27" s="31"/>
    </row>
    <row r="28" spans="2:35">
      <c r="D28" s="52"/>
      <c r="E28" s="20" t="s">
        <v>19</v>
      </c>
      <c r="F28" s="21"/>
      <c r="G28" s="29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3">
        <f>X27-X29</f>
        <v>0</v>
      </c>
      <c r="Y28" s="24" t="s">
        <v>14</v>
      </c>
      <c r="Z28" s="23">
        <f>Z27-Z29</f>
        <v>0</v>
      </c>
      <c r="AA28" s="30"/>
      <c r="AB28" s="30"/>
      <c r="AC28" s="30"/>
      <c r="AD28" s="30"/>
      <c r="AE28" s="30"/>
      <c r="AF28" s="30"/>
      <c r="AG28" s="30"/>
      <c r="AH28" s="30"/>
      <c r="AI28" s="31"/>
    </row>
    <row r="29" spans="2:35">
      <c r="F29" s="21"/>
      <c r="G29" s="29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0">
        <f>V17</f>
        <v>30</v>
      </c>
      <c r="Y29" s="22">
        <f>VLOOKUP(Y28,$B$3:$D$17,3,FALSE)</f>
        <v>1</v>
      </c>
      <c r="Z29" s="20">
        <f>X29+Y29</f>
        <v>31</v>
      </c>
      <c r="AA29" s="30"/>
      <c r="AB29" s="30"/>
      <c r="AC29" s="30"/>
      <c r="AD29" s="30"/>
      <c r="AE29" s="30"/>
      <c r="AF29" s="30"/>
      <c r="AG29" s="30"/>
      <c r="AH29" s="30"/>
      <c r="AI29" s="31"/>
    </row>
    <row r="30" spans="2:35" ht="16.5" thickBot="1">
      <c r="F30" s="21"/>
      <c r="G30" s="39"/>
      <c r="H30" s="33"/>
      <c r="I30" s="33"/>
      <c r="J30" s="33"/>
      <c r="K30" s="33"/>
      <c r="L30" s="33"/>
      <c r="M30" s="33"/>
      <c r="N30" s="33"/>
      <c r="O30" s="40"/>
      <c r="P30" s="33"/>
      <c r="Q30" s="33"/>
      <c r="R30" s="33"/>
      <c r="S30" s="33"/>
      <c r="T30" s="33"/>
      <c r="U30" s="33"/>
      <c r="V30" s="33"/>
      <c r="W30" s="40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4"/>
    </row>
    <row r="31" spans="2:35">
      <c r="D31" s="25"/>
    </row>
    <row r="32" spans="2:35">
      <c r="C32" s="25"/>
    </row>
    <row r="34" spans="7:7">
      <c r="G34" s="18"/>
    </row>
    <row r="35" spans="7:7">
      <c r="G35" s="18"/>
    </row>
  </sheetData>
  <mergeCells count="1">
    <mergeCell ref="D21:D2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Gantt 1</vt:lpstr>
      <vt:lpstr>Pert 1</vt:lpstr>
      <vt:lpstr>Gantt 2</vt:lpstr>
      <vt:lpstr>Pert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Esposito</dc:creator>
  <cp:lastModifiedBy>Cristian Leal</cp:lastModifiedBy>
  <dcterms:created xsi:type="dcterms:W3CDTF">2015-02-24T20:54:23Z</dcterms:created>
  <dcterms:modified xsi:type="dcterms:W3CDTF">2019-01-10T18:52:19Z</dcterms:modified>
</cp:coreProperties>
</file>